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7" name="_xlnm._FilterDatabase">'Space Types'!$A$3:$BL$1349</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3">
      <text>
        <t xml:space="preserve">NREL:
This is huge. I wonder if space type should be kitchen/dining</t>
      </text>
    </comment>
    <comment authorId="0" ref="AS1228">
      <text>
        <t xml:space="preserve">NREL:
There is also a 2400 OR with 4x as many people that still shows 2gal/hr.</t>
      </text>
    </comment>
    <comment authorId="0" ref="AS1230">
      <text>
        <t xml:space="preserve">NREL:
average size across 8 rooms</t>
      </text>
    </comment>
    <comment authorId="0" ref="AY1346">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<sst xmlns="http://schemas.openxmlformats.org/spreadsheetml/2006/main" count="98868" uniqueCount="5005">
  <si>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</si>
  <si>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</si>
  <si>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</si>
  <si>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</si>
  <si>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</si>
  <si>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</si>
  <si>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</si>
  <si>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</si>
  <si>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</si>
  <si>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</si>
  <si>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</si>
  <si>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</si>
  <si>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</si>
  <si>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</si>
  <si>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</si>
  <si>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</si>
  <si>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</si>
  <si>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</si>
  <si>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</si>
  <si>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</si>
  <si>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</si>
  <si>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</si>
  <si>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</si>
  <si>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</si>
  <si>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</si>
  <si>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</si>
  <si>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</si>
  <si>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</si>
  <si>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</si>
  <si>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</si>
  <si>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</si>
  <si>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</si>
  <si>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</si>
  <si>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</si>
  <si>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</si>
  <si>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</si>
  <si>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</si>
  <si>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</si>
  <si>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</si>
  <si>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</si>
  <si>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</si>
  <si>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</si>
  <si>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</si>
  <si>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</si>
  <si>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</si>
  <si>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</si>
  <si>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</si>
  <si>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</si>
  <si>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</si>
  <si>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</si>
  <si>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</si>
  <si>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</si>
  <si>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</si>
  <si>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</si>
  <si>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</si>
  <si>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</si>
  <si>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</si>
  <si>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</si>
  <si>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</si>
  <si>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</si>
  <si>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</si>
  <si>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</si>
  <si>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</si>
  <si>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</si>
  <si>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</si>
  <si>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</si>
  <si>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</si>
  <si>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</si>
  <si>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</si>
  <si>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</si>
  <si>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</si>
  <si>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</si>
  <si>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</si>
  <si>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</si>
  <si>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</si>
  <si>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</si>
  <si>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</si>
  <si>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</si>
  <si>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</si>
  <si>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</si>
  <si>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</si>
  <si>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</si>
  <si>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</si>
  <si>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</si>
  <si>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</si>
  <si>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</si>
  <si>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</si>
  <si>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</si>
  <si>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</si>
  <si>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</si>
  <si>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</si>
  <si>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</si>
  <si>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</si>
  <si>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</si>
  <si>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</si>
  <si>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</si>
  <si>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</si>
  <si>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</si>
  <si>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</si>
  <si>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</si>
  <si>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</si>
  <si>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</si>
  <si>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</si>
  <si>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</si>
  <si>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</si>
  <si>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</si>
  <si>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</si>
  <si>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</si>
  <si>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</si>
  <si>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</si>
  <si>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</si>
  <si>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</si>
  <si>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</si>
  <si>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</si>
  <si>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</si>
  <si>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</si>
  <si>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</si>
  <si>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</si>
  <si>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</si>
  <si>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</si>
  <si>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</si>
  <si>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</si>
  <si>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</si>
  <si>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</si>
  <si>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</si>
  <si>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</si>
  <si>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</si>
  <si>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</si>
  <si>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</si>
  <si>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</si>
  <si>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</si>
  <si>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</si>
  <si>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</si>
  <si>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</si>
  <si>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</si>
  <si>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</si>
  <si>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</si>
  <si>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</si>
  <si>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</si>
  <si>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</si>
  <si>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</si>
  <si>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</si>
  <si>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</si>
  <si>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</si>
  <si>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</si>
  <si>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</si>
  <si>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</si>
  <si>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</si>
  <si>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</si>
  <si>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</si>
  <si>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</si>
  <si>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</si>
  <si>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</si>
  <si>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</si>
  <si>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</si>
  <si>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</si>
  <si>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</si>
  <si>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</si>
  <si>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</si>
  <si>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</si>
  <si>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</si>
  <si>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</si>
  <si>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</si>
  <si>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</si>
  <si>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</si>
  <si>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</si>
  <si>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</si>
  <si>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</si>
  <si>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</si>
  <si>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</si>
  <si>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</si>
  <si>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</si>
  <si>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</si>
  <si>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</si>
  <si>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</si>
  <si>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</si>
  <si>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</si>
  <si>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</si>
  <si>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</si>
  <si>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</si>
  <si>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</si>
  <si>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</si>
  <si>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</si>
  <si>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</si>
  <si>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</si>
  <si>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</si>
  <si>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</si>
  <si>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</si>
  <si>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</si>
  <si>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</si>
  <si>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</si>
  <si>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</si>
  <si>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</si>
  <si>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</si>
  <si>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</si>
  <si>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</si>
  <si>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</si>
  <si>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</si>
  <si>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</si>
  <si>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</si>
  <si>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</si>
  <si>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</si>
  <si>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</si>
  <si>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</si>
  <si>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</si>
  <si>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</si>
  <si>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</si>
  <si>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</si>
  <si>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</si>
  <si>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</si>
  <si>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</si>
  <si>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</si>
  <si>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</si>
  <si>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</si>
  <si>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</si>
  <si>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</si>
  <si>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</si>
  <si>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</si>
  <si>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</si>
  <si>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</si>
  <si>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</si>
  <si>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</si>
  <si>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</si>
  <si>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</si>
  <si>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</si>
  <si>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</si>
  <si>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</si>
  <si>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</si>
  <si>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</si>
  <si>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</si>
  <si>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</si>
  <si>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</si>
  <si>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</si>
  <si>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</si>
  <si>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</si>
  <si>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</si>
  <si>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</si>
  <si>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</si>
  <si>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</si>
  <si>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</si>
  <si>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</si>
  <si>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</si>
  <si>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</si>
  <si>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</si>
  <si>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</si>
  <si>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</si>
  <si>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</si>
  <si>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</si>
  <si>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</si>
  <si>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</si>
  <si>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</si>
  <si>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</si>
  <si>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</si>
  <si>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</si>
  <si>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</si>
  <si>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</si>
  <si>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</si>
  <si>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</si>
  <si>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</si>
  <si>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</si>
  <si>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</si>
  <si>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</si>
  <si>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</si>
  <si>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</si>
  <si>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</si>
  <si>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</si>
  <si>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</si>
  <si>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</si>
  <si>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</si>
  <si>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</si>
  <si>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</si>
  <si>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</si>
  <si>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</si>
  <si>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</si>
  <si>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</si>
  <si>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</si>
  <si>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</si>
  <si>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</si>
  <si>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</si>
  <si>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</si>
  <si>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</si>
  <si>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</si>
  <si>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</si>
  <si>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</si>
  <si>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</si>
  <si>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</si>
  <si>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</si>
  <si>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</si>
  <si>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</si>
  <si>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</si>
  <si>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</si>
  <si>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</si>
  <si>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</si>
  <si>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</si>
  <si>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</si>
  <si>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</si>
  <si>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</si>
  <si>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</si>
  <si>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</si>
  <si>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</si>
  <si>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</si>
  <si>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</si>
  <si>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</si>
  <si>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</si>
  <si>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</si>
  <si>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</si>
  <si>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</si>
  <si>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</si>
  <si>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</si>
  <si>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</si>
  <si>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</si>
  <si>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</si>
  <si>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</si>
  <si>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</si>
  <si>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</si>
  <si>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</si>
  <si>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</si>
  <si>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</si>
  <si>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</si>
  <si>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</si>
  <si>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</si>
  <si>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</si>
  <si>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</si>
  <si>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</si>
  <si>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</si>
  <si>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</si>
  <si>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</si>
  <si>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</si>
  <si>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</si>
  <si>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</si>
  <si>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</si>
  <si>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</si>
  <si>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</si>
  <si>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</si>
  <si>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</si>
  <si>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</si>
  <si>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</si>
  <si>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</si>
  <si>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</si>
  <si>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</si>
  <si>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</si>
  <si>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</si>
  <si>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</si>
  <si>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</si>
  <si>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</si>
  <si>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</si>
  <si>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</si>
  <si>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</si>
  <si>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</si>
  <si>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</si>
  <si>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</si>
  <si>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</si>
  <si>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</si>
  <si>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</si>
  <si>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</si>
  <si>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</si>
  <si>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</si>
  <si>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</si>
  <si>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</si>
  <si>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</si>
  <si>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</si>
  <si>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</si>
  <si>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</si>
  <si>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</si>
  <si>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</si>
  <si>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</si>
  <si>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</si>
  <si>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</si>
  <si>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</si>
  <si>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</si>
  <si>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</si>
  <si>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</si>
  <si>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</si>
  <si>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</si>
  <si>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</si>
  <si>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</si>
  <si>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</si>
  <si>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</si>
  <si>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</si>
  <si>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</si>
  <si>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</si>
  <si>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</si>
  <si>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</si>
  <si>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</si>
  <si>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</si>
  <si>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</si>
  <si>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</si>
  <si>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</si>
  <si>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</si>
  <si>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</si>
  <si>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</si>
  <si>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</si>
  <si>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</si>
  <si>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</si>
  <si>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</si>
  <si>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</si>
  <si>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</si>
  <si>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</si>
  <si>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</si>
  <si>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</si>
  <si>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</si>
  <si>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</si>
  <si>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</si>
  <si>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</si>
  <si>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</si>
  <si>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</si>
  <si>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</si>
  <si>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</si>
  <si>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</si>
  <si>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</si>
  <si>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</si>
  <si>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</si>
  <si>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</si>
  <si>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</si>
  <si>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</si>
  <si>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</si>
  <si>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</si>
  <si>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</si>
  <si>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</si>
  <si>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</si>
  <si>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</si>
  <si>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</si>
  <si>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</si>
  <si>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</si>
  <si>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</si>
  <si>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</si>
  <si>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</si>
  <si>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</si>
  <si>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</si>
  <si>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</si>
  <si>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</si>
  <si>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</si>
  <si>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</si>
  <si>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</si>
  <si>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</si>
  <si>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</si>
  <si>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</si>
  <si>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</si>
  <si>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</si>
  <si>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</si>
  <si>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</si>
  <si>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</si>
  <si>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</si>
  <si>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</si>
  <si>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</si>
  <si>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</si>
  <si>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</si>
  <si>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</si>
  <si>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</si>
  <si>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</si>
  <si>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</si>
  <si>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</si>
  <si>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</si>
  <si>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</si>
  <si>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</si>
  <si>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</si>
  <si>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</si>
  <si>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</si>
  <si>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</si>
  <si>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</si>
  <si>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</si>
  <si>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</si>
  <si>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</si>
  <si>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</si>
  <si>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</si>
  <si>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</si>
  <si>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</si>
  <si>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</si>
  <si>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</si>
  <si>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</si>
  <si>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</si>
  <si>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</si>
  <si>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</si>
  <si>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</si>
  <si>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</si>
  <si>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</si>
  <si>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</si>
  <si>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</si>
  <si>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</si>
  <si>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</si>
  <si>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</si>
  <si>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</si>
  <si>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</si>
  <si>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</si>
  <si>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</si>
  <si>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</si>
  <si>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</si>
  <si>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</si>
  <si>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</si>
  <si>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</si>
  <si>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</si>
  <si>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</si>
  <si>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</si>
  <si>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</si>
  <si>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</si>
  <si>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</si>
  <si>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</si>
  <si>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</si>
  <si>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</si>
  <si>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</si>
  <si>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</si>
  <si>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</si>
  <si>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</si>
  <si>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</si>
  <si>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</si>
  <si>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</si>
  <si>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</si>
  <si>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</si>
  <si>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</si>
  <si>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</si>
  <si>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</si>
  <si>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</si>
  <si>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</si>
  <si>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</si>
  <si>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</si>
  <si>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</si>
  <si>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</si>
  <si>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</si>
  <si>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</si>
  <si>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</si>
  <si>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</si>
  <si>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</si>
  <si>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</si>
  <si>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</si>
  <si>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</si>
  <si>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</si>
  <si>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</si>
  <si>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</si>
  <si>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</si>
  <si>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</si>
  <si>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</si>
  <si>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</si>
  <si>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</si>
  <si>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</si>
  <si>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</si>
  <si>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</si>
  <si>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</si>
  <si>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</si>
  <si>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</si>
  <si>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</si>
  <si>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</si>
  <si>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</si>
  <si>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</si>
  <si>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</si>
  <si>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</si>
  <si>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</si>
  <si>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</si>
  <si>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</si>
  <si>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</si>
  <si>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</si>
  <si>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</si>
  <si>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</si>
  <si>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</si>
  <si>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</si>
  <si>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</si>
  <si>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</si>
  <si>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</si>
  <si>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</si>
  <si>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</si>
  <si>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</si>
  <si>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</si>
  <si>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</si>
  <si>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</si>
  <si>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</si>
  <si>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</si>
  <si>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</si>
  <si>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</si>
  <si>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</si>
  <si>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</si>
  <si>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</si>
  <si>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</si>
  <si>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</si>
  <si>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</si>
  <si>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</si>
  <si>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</si>
  <si>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</si>
  <si>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</si>
  <si>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</si>
  <si>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</si>
  <si>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</si>
  <si>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</si>
  <si>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</si>
  <si>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</si>
  <si>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</si>
  <si>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</si>
  <si>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</si>
  <si>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</si>
  <si>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</si>
  <si>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</si>
  <si>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</si>
  <si>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</si>
  <si>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</si>
  <si>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</si>
  <si>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</si>
  <si>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</si>
  <si>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</si>
  <si>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</si>
  <si>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</si>
  <si>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</si>
  <si>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</si>
  <si>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</si>
  <si>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</si>
  <si>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</si>
  <si>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</si>
  <si>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</si>
  <si>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</si>
  <si>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</si>
  <si>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</si>
  <si>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</si>
  <si>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</si>
  <si>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</si>
  <si>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</si>
  <si>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</si>
  <si>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</si>
  <si>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</si>
  <si>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</si>
  <si>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</si>
  <si>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</si>
  <si>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</si>
  <si>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</si>
  <si>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</si>
  <si>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</si>
  <si>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</si>
  <si>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</si>
  <si>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</si>
  <si>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</si>
  <si>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</si>
  <si>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</si>
  <si>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</si>
  <si>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</si>
  <si>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</si>
  <si>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</si>
  <si>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</si>
  <si>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</si>
  <si>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</si>
  <si>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</si>
  <si>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</si>
  <si>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</si>
  <si>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</si>
  <si>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</si>
  <si>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</si>
  <si>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</si>
  <si>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</si>
  <si>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</si>
  <si>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</si>
  <si>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</si>
  <si>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</si>
  <si>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</si>
  <si>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</si>
  <si>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</si>
  <si>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</si>
  <si>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</si>
  <si>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</si>
  <si>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</si>
  <si>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</si>
  <si>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</si>
  <si>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</si>
  <si>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</si>
  <si>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</si>
  <si>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</si>
  <si>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</si>
  <si>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</si>
  <si>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</si>
  <si>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</si>
  <si>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</si>
  <si>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</si>
  <si>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</si>
  <si>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</si>
  <si>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</si>
  <si>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</si>
  <si>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</si>
  <si>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</si>
  <si>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</si>
  <si>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</si>
  <si>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</si>
  <si>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</si>
  <si>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</si>
  <si>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</si>
  <si>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</si>
  <si>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</si>
  <si>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</si>
  <si>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</si>
  <si>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</si>
  <si>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</si>
  <si>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</si>
  <si>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</si>
  <si>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</si>
  <si>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</si>
  <si>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</si>
  <si>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</si>
  <si>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</si>
  <si>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</si>
  <si>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</si>
  <si>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</si>
  <si>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</si>
  <si>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</si>
  <si>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</si>
  <si>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</si>
  <si>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</si>
  <si>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</si>
  <si>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</si>
  <si>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</si>
  <si>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</si>
  <si>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</si>
  <si>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</si>
  <si>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</si>
  <si>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</si>
  <si>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</si>
  <si>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</si>
  <si>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</si>
  <si>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</si>
  <si>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</si>
  <si>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</si>
  <si>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</si>
  <si>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</si>
  <si>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</si>
  <si>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</si>
  <si>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</si>
  <si>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</si>
  <si>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</si>
  <si>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</si>
  <si>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</si>
  <si>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</si>
  <si>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</si>
  <si>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</si>
  <si>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</si>
  <si>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</si>
  <si>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</si>
  <si>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</si>
  <si>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</si>
  <si>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</si>
  <si>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</si>
  <si>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</si>
  <si>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</si>
  <si>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</si>
  <si>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</si>
  <si>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</si>
  <si>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</si>
  <si>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</si>
  <si>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</si>
  <si>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</si>
  <si>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</si>
  <si>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</si>
  <si>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</si>
  <si>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</si>
  <si>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</si>
  <si>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</si>
  <si>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</si>
  <si>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</si>
  <si>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</si>
  <si>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</si>
  <si>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</si>
  <si>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</si>
  <si>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</si>
  <si>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</si>
  <si>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</si>
  <si>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</si>
  <si>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</si>
  <si>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</si>
  <si>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</si>
  <si>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</si>
  <si>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</si>
  <si>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</si>
  <si>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</si>
  <si>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</si>
  <si>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</si>
  <si>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</si>
  <si>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</si>
  <si>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</si>
  <si>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</si>
  <si>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</si>
  <si>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</si>
  <si>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</si>
  <si>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</si>
  <si>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</si>
  <si>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</si>
  <si>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</si>
  <si>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</si>
  <si>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</si>
  <si>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</si>
  <si>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</si>
  <si>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</si>
  <si>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</si>
  <si>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</si>
  <si>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</si>
  <si>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</si>
  <si>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</si>
  <si>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</si>
  <si>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</si>
  <si>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</si>
  <si>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</si>
  <si>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</si>
  <si>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</si>
  <si>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</si>
  <si>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</si>
  <si>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</si>
  <si>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</si>
  <si>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</si>
  <si>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</si>
  <si>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</si>
  <si>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</si>
  <si>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</si>
  <si>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</si>
  <si>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</si>
  <si>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</si>
  <si>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</si>
  <si>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</si>
  <si>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</si>
  <si>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</si>
  <si>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</si>
  <si>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</si>
  <si>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</si>
  <si>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</si>
  <si>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</si>
  <si>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</si>
  <si>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</si>
  <si>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</si>
  <si>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</si>
  <si>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</si>
  <si>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</si>
  <si>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</si>
  <si>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</si>
  <si>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</si>
  <si>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</si>
  <si>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</si>
  <si>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</si>
  <si>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</si>
  <si>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</si>
  <si>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</si>
  <si>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</si>
  <si>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</si>
  <si>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</si>
  <si>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</si>
  <si>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</si>
  <si>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</si>
  <si>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</si>
  <si>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</si>
  <si>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</si>
  <si>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</si>
  <si>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</si>
  <si>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</si>
  <si>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</si>
  <si>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</si>
  <si>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</si>
  <si>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</si>
  <si>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</si>
  <si>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</si>
  <si>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</si>
  <si>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</si>
  <si>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</si>
  <si>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</si>
  <si>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</si>
  <si>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</si>
  <si>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</si>
  <si>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</si>
  <si>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</si>
  <si>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</si>
  <si>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</si>
  <si>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</si>
  <si>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</si>
  <si>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</si>
  <si>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</si>
  <si>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</si>
  <si>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</si>
  <si>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</si>
  <si>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</si>
  <si>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</si>
  <si>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</si>
  <si>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</si>
  <si>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</si>
  <si>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</si>
  <si>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</si>
  <si>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</si>
  <si>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</si>
  <si>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</si>
  <si>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</si>
  <si>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</si>
  <si>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</si>
  <si>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</si>
  <si>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</si>
  <si>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</si>
  <si>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</si>
  <si>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</si>
  <si>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</si>
  <si>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</si>
  <si>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</si>
  <si>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</si>
  <si>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</si>
  <si>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</si>
  <si>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</si>
  <si>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</si>
  <si>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</si>
  <si>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</si>
  <si>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</si>
  <si>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</si>
  <si>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</si>
  <si>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</si>
  <si>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</si>
  <si>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</si>
  <si>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</si>
  <si>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</si>
  <si>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</si>
  <si>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</si>
  <si>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</si>
  <si>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</si>
  <si>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</si>
  <si>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</si>
  <si>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</si>
  <si>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</si>
  <si>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</si>
  <si>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</si>
  <si>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</si>
  <si>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</si>
  <si>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</si>
  <si>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</si>
  <si>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</si>
  <si>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</si>
  <si>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</si>
  <si>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</si>
  <si>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</si>
  <si>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</si>
  <si>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</si>
  <si>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</si>
  <si>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</si>
  <si>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</si>
  <si>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</si>
  <si>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</si>
  <si>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</si>
  <si>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</si>
  <si>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</si>
  <si>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</si>
  <si>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</si>
  <si>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</si>
  <si>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</si>
  <si>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</si>
  <si>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</si>
  <si>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</si>
  <si>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</si>
  <si>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</si>
  <si>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</si>
  <si>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</si>
  <si>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</si>
  <si>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</si>
  <si>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</si>
  <si>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</si>
  <si>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</si>
  <si>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</si>
  <si>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</si>
  <si>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</si>
  <si>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</si>
  <si>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</si>
  <si>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</si>
  <si>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</si>
  <si>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</si>
  <si>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</si>
  <si>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</si>
  <si>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</si>
  <si>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</si>
  <si>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</si>
  <si>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</si>
  <si>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</si>
  <si>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</si>
  <si>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</si>
  <si>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</si>
  <si>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</si>
  <si>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</si>
  <si>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</si>
  <si>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</si>
  <si>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</si>
  <si>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</si>
  <si>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</si>
  <si>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</si>
  <si>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</si>
  <si>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</si>
  <si>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</si>
  <si>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</si>
  <si>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</si>
  <si>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</si>
  <si>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</si>
  <si>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</si>
  <si>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</si>
  <si>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</si>
  <si>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</si>
  <si>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</si>
  <si>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</si>
  <si>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</si>
  <si>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</si>
  <si>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</si>
  <si>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</si>
  <si>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</si>
  <si>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</si>
  <si>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</si>
  <si>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</si>
  <si>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</si>
  <si>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</si>
  <si>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</si>
  <si>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</si>
  <si>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</si>
  <si>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</si>
  <si>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</si>
  <si>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</si>
  <si>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</si>
  <si>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</si>
  <si>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</si>
  <si>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</si>
  <si>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</si>
  <si>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</si>
  <si>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</si>
  <si>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</si>
  <si>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</si>
  <si>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</si>
  <si>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</si>
  <si>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</si>
  <si>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</si>
  <si>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</si>
  <si>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</si>
  <si>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</si>
  <si>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</si>
  <si>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</si>
  <si>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</si>
  <si>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</si>
  <si>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</si>
  <si>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</si>
  <si>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</si>
  <si>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</si>
  <si>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</si>
  <si>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</si>
  <si>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</si>
  <si>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</si>
  <si>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</si>
  <si>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</si>
  <si>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</si>
  <si>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</si>
  <si>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</si>
  <si>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</si>
  <si>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</si>
  <si>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</si>
  <si>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</si>
  <si>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</si>
  <si>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</si>
  <si>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</si>
  <si>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</si>
  <si>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</si>
  <si>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</si>
  <si>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</si>
  <si>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</si>
  <si>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</si>
  <si>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</si>
  <si>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</si>
  <si>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</si>
  <si>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</si>
  <si>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</si>
  <si>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</si>
  <si>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</si>
  <si>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</si>
  <si>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</si>
  <si>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</si>
  <si>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</si>
  <si>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</si>
  <si>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</si>
  <si>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</si>
  <si>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</si>
  <si>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</si>
  <si>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</si>
  <si>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</si>
  <si>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</si>
  <si>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</si>
  <si>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</si>
  <si>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</si>
  <si>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</si>
  <si>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</si>
  <si>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</si>
  <si>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</si>
  <si>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</si>
  <si>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</si>
  <si>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</si>
  <si>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</si>
  <si>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</si>
  <si>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</si>
  <si>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</si>
  <si>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</si>
  <si>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</si>
  <si>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</si>
  <si>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</si>
  <si>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</si>
  <si>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</si>
  <si>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</si>
  <si>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</si>
  <si>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</si>
  <si>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</si>
  <si>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</si>
  <si>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</si>
  <si>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</si>
  <si>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</si>
  <si>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</si>
  <si>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</si>
  <si>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</si>
  <si>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</si>
  <si>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</si>
  <si>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</si>
  <si>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</si>
  <si>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</si>
  <si>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</si>
  <si>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</si>
  <si>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</si>
  <si>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</si>
  <si>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</si>
  <si>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</si>
  <si>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</si>
  <si>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</si>
  <si>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</si>
  <si>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</si>
  <si>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</si>
  <si>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</si>
  <si>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</si>
  <si>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</si>
  <si>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</si>
  <si>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</si>
  <si>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</si>
  <si>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</si>
  <si>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</si>
  <si>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</si>
  <si>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</si>
  <si>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</si>
  <si>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</si>
  <si>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</si>
  <si>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</si>
  <si>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</si>
  <si>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</si>
  <si>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</si>
  <si>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</si>
  <si>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</si>
  <si>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</si>
  <si>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</si>
  <si>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</si>
  <si>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</si>
  <si>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</si>
  <si>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</si>
  <si>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</si>
  <si>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</si>
  <si>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</si>
  <si>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</si>
  <si>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</si>
  <si>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</si>
  <si>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</si>
  <si>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</si>
  <si>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</si>
  <si>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</si>
  <si>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</si>
  <si>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</si>
  <si>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</si>
  <si>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</si>
  <si>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</si>
  <si>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</si>
  <si>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</si>
  <si>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</si>
  <si>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</si>
  <si>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</si>
  <si>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</si>
  <si>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</si>
  <si>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</si>
  <si>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</si>
  <si>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</si>
  <si>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</si>
  <si>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</si>
  <si>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</si>
  <si>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</si>
  <si>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</si>
  <si>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</si>
  <si>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</si>
  <si>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</si>
  <si>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</si>
  <si>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</si>
  <si>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</si>
  <si>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</si>
  <si>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</si>
  <si>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</si>
  <si>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</si>
  <si>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</si>
  <si>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</si>
  <si>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</si>
  <si>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</si>
  <si>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</si>
  <si>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</si>
  <si>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</si>
  <si>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</si>
  <si>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</si>
  <si>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</si>
  <si>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</si>
  <si>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</si>
  <si>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</si>
  <si>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</si>
  <si>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</si>
  <si>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</si>
  <si>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</si>
  <si>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</si>
  <si>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</si>
  <si>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</si>
  <si>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</si>
  <si>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</si>
  <si>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</si>
  <si>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</si>
  <si>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</si>
  <si>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</si>
  <si>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</si>
  <si>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</si>
  <si>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</si>
  <si>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</si>
  <si>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</si>
  <si>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</si>
  <si>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</si>
  <si>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</si>
  <si>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</si>
  <si>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</si>
  <si>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</si>
  <si>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</si>
  <si>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</si>
  <si>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</si>
  <si>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</si>
  <si>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</si>
  <si>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</si>
  <si>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</si>
  <si>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</si>
  <si>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</si>
  <si>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</si>
  <si>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</si>
  <si>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</si>
  <si>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</si>
  <si>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</si>
  <si>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</si>
  <si>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</si>
  <si>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</si>
  <si>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</si>
  <si>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</si>
  <si>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</si>
  <si>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</si>
  <si>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</si>
  <si>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</si>
  <si>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</si>
  <si>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</si>
  <si>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</si>
  <si>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</si>
  <si>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</si>
  <si>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</si>
  <si>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</si>
  <si>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</si>
  <si>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</si>
  <si>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</si>
  <si>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</si>
  <si>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</si>
  <si>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</si>
  <si>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</si>
  <si>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</si>
  <si>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</si>
  <si>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</si>
  <si>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</si>
  <si>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</si>
  <si>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</si>
  <si>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</si>
  <si>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</si>
  <si>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</si>
  <si>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</si>
  <si>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</si>
  <si>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</si>
  <si>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</si>
  <si>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</si>
  <si>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</si>
  <si>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</si>
  <si>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</si>
  <si>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</si>
  <si>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</si>
  <si>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</si>
  <si>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</si>
  <si>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</si>
  <si>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</si>
  <si>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</si>
  <si>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</si>
  <si>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</si>
  <si>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</si>
  <si>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</si>
  <si>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</si>
  <si>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</si>
  <si>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</si>
  <si>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</si>
  <si>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</si>
  <si>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</si>
  <si>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</si>
  <si>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</si>
  <si>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</si>
  <si>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</si>
  <si>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</si>
  <si>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</si>
  <si>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</si>
  <si>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</si>
  <si>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</si>
  <si>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</si>
  <si>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</si>
  <si>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</si>
  <si>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</si>
  <si>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</si>
  <si>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</si>
  <si>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</si>
  <si>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</si>
  <si>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</si>
  <si>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</si>
  <si>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</si>
  <si>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</si>
  <si>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</si>
  <si>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</si>
  <si>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</si>
  <si>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</si>
  <si>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</si>
  <si>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</si>
  <si>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</si>
  <si>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</si>
  <si>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</si>
  <si>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</si>
  <si>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</si>
  <si>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</si>
  <si>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</si>
  <si>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</si>
  <si>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</si>
  <si>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</si>
  <si>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</si>
  <si>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</si>
  <si>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</si>
  <si>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</si>
  <si>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</si>
  <si>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</si>
  <si>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</si>
  <si>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</si>
  <si>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</si>
  <si>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</si>
  <si>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</si>
  <si>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</si>
  <si>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</si>
  <si>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</si>
  <si>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</si>
  <si>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</si>
  <si>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</si>
  <si>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</si>
  <si>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</si>
  <si>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</si>
  <si>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</si>
  <si>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</si>
  <si>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</si>
  <si>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</si>
  <si>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</si>
  <si>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</si>
  <si>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</si>
  <si>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</si>
  <si>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</si>
  <si>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</si>
  <si>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</si>
  <si>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</si>
  <si>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</si>
  <si>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</si>
  <si>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</si>
  <si>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</si>
  <si>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</si>
  <si>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</si>
  <si>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</si>
  <si>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</si>
  <si>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</si>
  <si>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</si>
  <si>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</si>
  <si>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</si>
  <si>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</si>
  <si>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</si>
  <si>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</si>
  <si>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</si>
  <si>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</si>
  <si>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</si>
  <si>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</si>
  <si>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</si>
  <si>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</si>
  <si>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</si>
  <si>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</si>
  <si>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</si>
  <si>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</si>
  <si>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</si>
  <si>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</si>
  <si>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</si>
  <si>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</si>
  <si>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</si>
  <si>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</si>
  <si>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</si>
  <si>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</si>
  <si>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</si>
  <si>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</si>
  <si>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</si>
  <si>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</si>
  <si>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</si>
  <si>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</si>
  <si>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</si>
  <si>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</si>
  <si>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</si>
  <si>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</si>
  <si>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</si>
  <si>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</si>
  <si>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</si>
  <si>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</si>
  <si>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</si>
  <si>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</si>
  <si>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</si>
  <si>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</si>
  <si>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</si>
  <si>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</si>
  <si>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</si>
  <si>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</si>
  <si>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</si>
  <si>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</si>
  <si>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</si>
  <si>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</si>
  <si>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</si>
  <si>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</si>
  <si>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</si>
  <si>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</si>
  <si>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</si>
  <si>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</si>
  <si>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</si>
  <si>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</si>
  <si>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</si>
  <si>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</si>
  <si>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</si>
  <si>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</si>
  <si>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</si>
  <si>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</si>
  <si>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</si>
  <si>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</si>
  <si>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</si>
  <si>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</si>
  <si>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</si>
  <si>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</si>
  <si>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</si>
  <si>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</si>
  <si>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</si>
  <si>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</si>
  <si>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</si>
  <si>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</si>
  <si>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</si>
  <si>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</si>
  <si>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</si>
  <si>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</si>
  <si>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</si>
  <si>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</si>
  <si>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</si>
  <si>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</si>
  <si>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</si>
  <si>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</si>
  <si>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</si>
  <si>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</si>
  <si>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</si>
  <si>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</si>
  <si>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</si>
  <si>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</si>
  <si>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</si>
  <si>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</si>
  <si>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</si>
  <si>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</si>
  <si>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</si>
  <si>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</si>
  <si>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</si>
  <si>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</si>
  <si>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</si>
  <si>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</si>
  <si>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</si>
  <si>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</si>
  <si>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</si>
  <si>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</si>
  <si>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</si>
  <si>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</si>
  <si>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</si>
  <si>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</si>
  <si>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</si>
  <si>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</si>
  <si>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</si>
  <si>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</si>
  <si>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</si>
  <si>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</si>
  <si>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</si>
  <si>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</si>
  <si>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</si>
  <si>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</si>
  <si>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</si>
  <si>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</si>
  <si>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</si>
  <si>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</si>
  <si>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</si>
  <si>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</si>
  <si>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</si>
  <si>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</si>
  <si>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</si>
  <si>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</si>
  <si>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</si>
  <si>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</si>
  <si>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</si>
  <si>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</si>
  <si>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</si>
  <si>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</si>
  <si>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</si>
  <si>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</si>
  <si>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</si>
  <si>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</si>
  <si>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</si>
  <si>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</si>
  <si>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</si>
  <si>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</si>
  <si>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</si>
  <si>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</si>
  <si>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</si>
  <si>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</si>
  <si>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</si>
  <si>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</si>
  <si>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</si>
  <si>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</si>
  <si>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</si>
  <si>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</si>
  <si>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</si>
  <si>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</si>
  <si>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</si>
  <si>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</si>
  <si>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</si>
  <si>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</si>
  <si>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</si>
  <si>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</si>
  <si>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</si>
  <si>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</si>
  <si>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</si>
  <si>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</si>
  <si>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</si>
  <si>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</si>
  <si>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</si>
  <si>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</si>
  <si>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</si>
  <si>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</si>
  <si>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</si>
  <si>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</si>
  <si>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</si>
  <si>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</si>
  <si>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</si>
  <si>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</si>
  <si>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</si>
  <si>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</si>
  <si>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</si>
  <si>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</si>
  <si>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</si>
  <si>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</si>
  <si>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</si>
  <si>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</si>
  <si>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</si>
  <si>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</si>
  <si>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</si>
  <si>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</si>
  <si>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</si>
  <si>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</si>
  <si>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</si>
  <si>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</si>
  <si>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</si>
  <si>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</si>
  <si>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</si>
  <si>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</si>
  <si>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</si>
  <si>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</si>
  <si>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</si>
  <si>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</si>
  <si>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</si>
  <si>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</si>
  <si>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</si>
  <si>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</si>
  <si>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</si>
  <si>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</si>
  <si>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</si>
  <si>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</si>
  <si>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</si>
  <si>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</si>
  <si>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</si>
  <si>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</si>
  <si>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</si>
  <si>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</si>
  <si>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</si>
  <si>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</si>
  <si>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</si>
  <si>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</si>
  <si>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</si>
  <si>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</si>
  <si>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</si>
  <si>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</si>
  <si>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</si>
  <si>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</si>
  <si>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</si>
  <si>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</si>
  <si>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</si>
  <si>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</si>
  <si>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</si>
  <si>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</si>
  <si>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</si>
  <si>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</si>
  <si>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</si>
  <si>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</si>
  <si>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</si>
  <si>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</si>
  <si>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</si>
  <si>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</si>
  <si>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</si>
  <si>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</si>
  <si>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</si>
  <si>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</si>
  <si>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</si>
  <si>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</si>
  <si>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</si>
  <si>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</si>
  <si>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</si>
  <si>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</si>
  <si>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</si>
  <si>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</si>
  <si>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</si>
  <si>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</si>
  <si>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</si>
  <si>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</si>
  <si>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</si>
  <si>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</si>
  <si>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</si>
  <si>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</si>
  <si>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</si>
  <si>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</si>
  <si>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</si>
  <si>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</si>
  <si>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</si>
  <si>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</si>
  <si>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</si>
  <si>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</si>
  <si>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</si>
  <si>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</si>
  <si>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</si>
  <si>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</si>
  <si>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</si>
  <si>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</si>
  <si>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</si>
  <si>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</si>
  <si>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</si>
  <si>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</si>
  <si>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</si>
  <si>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</si>
  <si>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</si>
  <si>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</si>
  <si>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</si>
  <si>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</si>
  <si>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</si>
  <si>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</si>
  <si>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</si>
  <si>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</si>
  <si>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</si>
  <si>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</si>
  <si>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</si>
  <si>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</si>
  <si>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</si>
  <si>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</si>
  <si>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</si>
  <si>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</si>
  <si>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</si>
  <si>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</si>
  <si>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</si>
  <si>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</si>
  <si>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</si>
  <si>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</si>
  <si>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</si>
  <si>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</si>
  <si>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</si>
  <si>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</si>
  <si>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</si>
  <si>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</si>
  <si>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</si>
  <si>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</si>
  <si>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</si>
  <si>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</si>
  <si>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</si>
  <si>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</si>
  <si>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</si>
  <si>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</si>
  <si>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</si>
  <si>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</si>
  <si>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</si>
  <si>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</si>
  <si>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</si>
  <si>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</si>
  <si>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</si>
  <si>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</si>
  <si>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</si>
  <si>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</si>
  <si>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</si>
  <si>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</si>
  <si>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</si>
  <si>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</si>
  <si>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</si>
  <si>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</si>
  <si>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</si>
  <si>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</si>
  <si>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</si>
  <si>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</si>
  <si>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</si>
  <si>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</si>
  <si>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</si>
  <si>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</si>
  <si>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</si>
  <si>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</si>
  <si>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</si>
  <si>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</si>
  <si>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</si>
  <si>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</si>
  <si>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</si>
  <si>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</si>
  <si>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</si>
  <si>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</si>
  <si>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</si>
  <si>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</si>
  <si>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</si>
  <si>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</si>
  <si>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</si>
  <si>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</si>
  <si>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</si>
  <si>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</si>
  <si>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</si>
  <si>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</si>
  <si>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</si>
  <si>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</si>
  <si>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</si>
  <si>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</si>
  <si>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</si>
  <si>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</si>
  <si>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</si>
  <si>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</si>
  <si>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</si>
  <si>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</si>
  <si>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</si>
  <si>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</si>
  <si>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</si>
  <si>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</si>
  <si>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</si>
  <si>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</si>
  <si>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</si>
  <si>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</si>
  <si>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</si>
  <si>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</si>
  <si>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</si>
  <si>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</si>
  <si>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</si>
  <si>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</si>
  <si>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</si>
  <si>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</si>
  <si>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</si>
  <si>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</si>
  <si>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</si>
  <si>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</si>
  <si>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</si>
  <si>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</si>
  <si>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</si>
  <si>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</si>
  <si>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</si>
  <si>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</si>
  <si>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</si>
  <si>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</si>
  <si>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</si>
  <si>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</si>
  <si>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</si>
  <si>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</si>
  <si>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</si>
  <si>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</si>
  <si>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</si>
  <si>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</si>
  <si>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</si>
  <si>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</si>
  <si>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</si>
  <si>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</si>
  <si>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</si>
  <si>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</si>
  <si>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</si>
  <si>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</si>
  <si>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</si>
  <si>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</si>
  <si>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</si>
  <si>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</si>
  <si>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</si>
  <si>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</si>
  <si>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</si>
  <si>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</si>
  <si>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</si>
  <si>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</si>
  <si>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</si>
  <si>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</si>
  <si>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</si>
  <si>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</si>
  <si>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</si>
  <si>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</si>
  <si>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</si>
  <si>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</si>
  <si>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</si>
  <si>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</si>
  <si>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</si>
  <si>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</si>
  <si>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</si>
  <si>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</si>
  <si>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</si>
  <si>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</si>
  <si>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</si>
  <si>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</si>
  <si>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</si>
  <si>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</si>
  <si>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</si>
  <si>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</si>
  <si>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</si>
  <si>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</si>
  <si>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</si>
  <si>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</si>
  <si>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</si>
  <si>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</si>
  <si>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</si>
  <si>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</si>
  <si>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</si>
  <si>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</si>
  <si>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</si>
  <si>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</si>
  <si>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</si>
  <si>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</si>
  <si>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</si>
  <si>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</si>
  <si>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</si>
  <si>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</si>
  <si>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</si>
  <si>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</si>
  <si>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</si>
  <si>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</si>
  <si>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</si>
  <si>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</si>
  <si>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</si>
  <si>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</si>
  <si>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</si>
  <si>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</si>
  <si>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</si>
  <si>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</si>
  <si>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</si>
  <si>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</si>
  <si>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</si>
  <si>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</si>
  <si>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</si>
  <si>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</si>
  <si>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</si>
  <si>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</si>
  <si>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</si>
  <si>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</si>
  <si>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</si>
  <si>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</si>
  <si>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</si>
  <si>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</si>
  <si>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</si>
  <si>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</si>
  <si>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</si>
  <si>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</si>
  <si>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</si>
  <si>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</si>
  <si>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</si>
  <si>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</si>
  <si>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</si>
  <si>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</si>
  <si>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</si>
  <si>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</si>
  <si>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</si>
  <si>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</si>
  <si>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</si>
  <si>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</si>
  <si>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</si>
  <si>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</si>
  <si>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</si>
  <si>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</si>
  <si>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</si>
  <si>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</si>
  <si>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</si>
  <si>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</si>
  <si>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</si>
  <si>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</si>
  <si>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</si>
  <si>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</si>
  <si>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</si>
  <si>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</si>
  <si>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</si>
  <si>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</si>
  <si>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</si>
  <si>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</si>
  <si>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</si>
  <si>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</si>
  <si>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</si>
  <si>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</si>
  <si>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</si>
  <si>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</si>
  <si>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</si>
  <si>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</si>
  <si>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</si>
  <si>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</si>
  <si>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</si>
  <si>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</si>
  <si>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</si>
  <si>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</si>
  <si>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</si>
  <si>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</si>
  <si>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</si>
  <si>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</si>
  <si>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</si>
  <si>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</si>
  <si>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</si>
  <si>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</si>
  <si>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</si>
  <si>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</si>
  <si>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</si>
  <si>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</si>
  <si>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</si>
  <si>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</si>
  <si>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</si>
  <si>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</si>
  <si>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</si>
  <si>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</si>
  <si>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</si>
  <si>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</si>
  <si>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</si>
  <si>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</si>
  <si>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</si>
  <si>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</si>
  <si>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</si>
  <si>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</si>
  <si>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</si>
  <si>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</si>
  <si>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</si>
  <si>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</si>
  <si>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</si>
  <si>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</si>
  <si>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</si>
  <si>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</si>
  <si>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</si>
  <si>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</si>
  <si>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</si>
  <si>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</si>
  <si>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</si>
  <si>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</si>
  <si>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</si>
  <si>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</si>
  <si>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</si>
  <si>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</si>
  <si>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</si>
  <si>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</si>
  <si>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</si>
  <si>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</si>
  <si>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</si>
  <si>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</si>
  <si>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</si>
  <si>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</si>
  <si>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</si>
  <si>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</si>
  <si>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</si>
  <si>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</si>
  <si>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</si>
  <si>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</si>
  <si>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</si>
  <si>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</si>
  <si>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</si>
  <si>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</si>
  <si>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</si>
  <si>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</si>
  <si>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</si>
  <si>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</si>
  <si>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</si>
  <si>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</si>
  <si>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</si>
  <si>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</si>
  <si>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</si>
  <si>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</si>
  <si>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</si>
  <si>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</si>
  <si>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</si>
  <si>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</si>
  <si>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</si>
  <si>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</si>
  <si>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</si>
  <si>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</si>
  <si>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</si>
  <si>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</si>
  <si>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</si>
  <si>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</si>
  <si>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</si>
  <si>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</si>
  <si>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</si>
  <si>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</si>
  <si>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</si>
  <si>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</si>
  <si>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</si>
  <si>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</si>
  <si>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</si>
  <si>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</si>
  <si>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</si>
  <si>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</si>
  <si>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</si>
  <si>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</si>
  <si>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</si>
  <si>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</si>
  <si>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</si>
  <si>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</si>
  <si>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</si>
  <si>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</si>
  <si>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</si>
  <si>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</si>
  <si>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</si>
  <si>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</si>
  <si>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</si>
  <si>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</si>
  <si>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</si>
  <si>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</si>
  <si>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</si>
  <si>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</si>
  <si>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</si>
  <si>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</si>
  <si>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</si>
  <si>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</si>
  <si>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</si>
  <si>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</si>
  <si>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</si>
  <si>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</si>
  <si>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</si>
  <si>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</si>
  <si>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</si>
  <si>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</si>
  <si>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</si>
  <si>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</si>
  <si>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</si>
  <si>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</si>
  <si>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</si>
  <si>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</si>
  <si>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</si>
  <si>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</si>
  <si>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</si>
  <si>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</si>
  <si>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</si>
  <si>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</si>
  <si>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</si>
  <si>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</si>
  <si>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</si>
  <si>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</si>
  <si>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</si>
  <si>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</si>
  <si>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</si>
  <si>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</si>
  <si>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</si>
  <si>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</si>
  <si>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</si>
  <si>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</si>
  <si>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</si>
  <si>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</si>
  <si>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</si>
  <si>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</si>
  <si>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</si>
  <si>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</si>
  <si>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</si>
  <si>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</si>
  <si>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</si>
  <si>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</si>
  <si>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</si>
  <si>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</si>
  <si>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</si>
  <si>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</si>
  <si>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</si>
  <si>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</si>
  <si>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</si>
  <si>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</si>
  <si>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</si>
  <si>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</si>
  <si>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</si>
  <si>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</si>
  <si>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</si>
  <si>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</si>
  <si>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</si>
  <si>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</si>
  <si>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</si>
  <si>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</si>
  <si>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</si>
  <si>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</si>
  <si>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</si>
  <si>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</si>
  <si>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</si>
  <si>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</si>
  <si>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</si>
  <si>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</si>
  <si>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</si>
  <si>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</si>
  <si>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</si>
  <si>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</si>
  <si>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</si>
  <si>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</si>
  <si>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</si>
  <si>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</si>
  <si>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</si>
  <si>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</si>
  <si>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</si>
  <si>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</si>
  <si>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</si>
  <si>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</si>
  <si>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</si>
  <si>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</si>
  <si>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</si>
  <si>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</si>
  <si>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</si>
  <si>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</si>
  <si>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</si>
  <si>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</si>
  <si>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</si>
  <si>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</si>
  <si>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</si>
  <si>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</si>
  <si>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</si>
  <si>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</si>
  <si>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</si>
  <si>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</si>
  <si>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</si>
  <si>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</si>
  <si>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</si>
  <si>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</si>
  <si>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</si>
  <si>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</si>
  <si>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</si>
  <si>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</si>
  <si>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</si>
  <si>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</si>
  <si>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</si>
  <si>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</si>
  <si>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</si>
  <si>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</si>
  <si>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</si>
  <si>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</si>
  <si>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</si>
  <si>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</si>
  <si>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</si>
  <si>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</si>
  <si>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</si>
  <si>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</si>
  <si>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</si>
  <si>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</si>
  <si>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</si>
  <si>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</si>
  <si>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</si>
  <si>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</si>
  <si>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</si>
  <si>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</si>
  <si>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</si>
  <si>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</si>
  <si>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</si>
  <si>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</si>
  <si>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</si>
  <si>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</si>
  <si>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</si>
  <si>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</si>
  <si>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</si>
  <si>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</si>
  <si>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</si>
  <si>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</si>
  <si>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</si>
  <si>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</si>
  <si>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</si>
  <si>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</si>
  <si>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</si>
  <si>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</si>
  <si>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</si>
  <si>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</si>
  <si>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</si>
  <si>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</si>
  <si>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</si>
  <si>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</si>
  <si>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</si>
  <si>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</si>
  <si>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</si>
  <si>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</si>
  <si>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</si>
  <si>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</si>
  <si>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</si>
  <si>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</si>
  <si>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</si>
  <si>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</si>
  <si>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</si>
  <si>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</si>
  <si>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</si>
  <si>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</si>
  <si>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</si>
  <si>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</si>
  <si>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</si>
  <si>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</si>
  <si>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</si>
  <si>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</si>
  <si>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</si>
  <si>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</si>
  <si>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</si>
  <si>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</si>
  <si>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</si>
  <si>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</si>
  <si>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</si>
  <si>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</si>
  <si>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</si>
  <si>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</si>
  <si>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</si>
  <si>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</si>
  <si>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</si>
  <si>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</si>
  <si>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</si>
  <si>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</si>
  <si>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</si>
  <si>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</si>
  <si>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</si>
  <si>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</si>
  <si>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</si>
  <si>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</si>
  <si>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</si>
  <si>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</si>
  <si>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</si>
  <si>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</si>
  <si>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</si>
  <si>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</si>
  <si>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</si>
  <si>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</si>
  <si>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</si>
  <si>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</si>
  <si>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</si>
  <si>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</si>
  <si>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</si>
  <si>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</si>
  <si>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</si>
  <si>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</si>
  <si>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</si>
  <si>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</si>
  <si>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</si>
  <si>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</si>
  <si>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</si>
  <si>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</si>
  <si>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</si>
  <si>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</si>
  <si>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</si>
  <si>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</si>
  <si>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</si>
  <si>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</si>
  <si>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</si>
  <si>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</si>
  <si>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</si>
  <si>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</si>
  <si>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</si>
  <si>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</si>
  <si>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</si>
  <si>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</si>
  <si>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</si>
  <si>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</si>
  <si>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</si>
  <si>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</si>
  <si>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</si>
  <si>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</si>
  <si>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</si>
  <si>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</si>
  <si>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</si>
  <si>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</si>
  <si>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</si>
  <si>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</si>
  <si>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</si>
  <si>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</si>
  <si>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</si>
  <si>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</si>
  <si>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</si>
  <si>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</si>
  <si>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</si>
  <si>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</si>
  <si>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</si>
  <si>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</si>
  <si>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</si>
  <si>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</si>
  <si>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</si>
  <si>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</si>
  <si>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</si>
  <si>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</si>
  <si>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</si>
  <si>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</si>
  <si>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</si>
  <si>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</si>
  <si>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</si>
  <si>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</si>
  <si>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</si>
  <si>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</si>
  <si>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</si>
  <si>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</si>
  <si>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</si>
  <si>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</si>
  <si>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</si>
  <si>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</si>
  <si>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</si>
  <si>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</si>
  <si>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</si>
  <si>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</si>
  <si>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</si>
  <si>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</si>
  <si>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</si>
  <si>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</si>
  <si>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</si>
  <si>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</si>
  <si>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</si>
  <si>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</si>
  <si>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</si>
  <si>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</si>
  <si>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</si>
  <si>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</si>
  <si>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</si>
  <si>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</si>
  <si>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</si>
  <si>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</si>
  <si>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</si>
  <si>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</si>
  <si>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</si>
  <si>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</si>
  <si>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</si>
  <si>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</si>
  <si>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</si>
  <si>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</si>
  <si>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</si>
  <si>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</si>
  <si>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</si>
  <si>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</si>
  <si>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</si>
  <si>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</si>
  <si>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</si>
  <si>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</si>
  <si>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</si>
  <si>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</si>
  <si>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</si>
  <si>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</si>
  <si>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</si>
  <si>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</si>
  <si>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</si>
  <si>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</si>
  <si>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</si>
  <si>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</si>
  <si>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</si>
  <si>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</si>
  <si>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</si>
  <si>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</si>
  <si>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</si>
  <si>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</si>
  <si>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</si>
  <si>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</si>
  <si>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</si>
  <si>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</si>
  <si>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</si>
  <si>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</si>
  <si>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</si>
  <si>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</si>
  <si>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</si>
  <si>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</si>
  <si>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</si>
  <si>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</si>
  <si>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</si>
  <si>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</si>
  <si>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</si>
  <si>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</si>
  <si>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</si>
  <si>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</si>
  <si>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</si>
  <si>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</si>
  <si>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</si>
  <si>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</si>
  <si>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</si>
  <si>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</si>
  <si>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</si>
  <si>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</si>
  <si>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</si>
  <si>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</si>
  <si>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</si>
  <si>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</si>
  <si>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</si>
  <si>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</si>
  <si>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</si>
  <si>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</si>
  <si>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</si>
  <si>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</si>
  <si>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</si>
  <si>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</si>
  <si>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</si>
  <si>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</si>
  <si>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</si>
  <si>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</si>
  <si>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</si>
  <si>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</si>
  <si>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</si>
  <si>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</si>
  <si>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</si>
  <si>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</si>
  <si>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</si>
  <si>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</si>
  <si>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</si>
  <si>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</si>
  <si>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</si>
  <si>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</si>
  <si>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</si>
  <si>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</si>
  <si>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</si>
  <si>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</si>
  <si>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</si>
  <si>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</si>
  <si>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</si>
  <si>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</si>
  <si>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</si>
  <si>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</si>
  <si>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</si>
  <si>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</si>
  <si>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</si>
  <si>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</si>
  <si>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</si>
  <si>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</si>
  <si>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</si>
  <si>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</si>
  <si>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</si>
  <si>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</si>
  <si>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</si>
  <si>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</si>
  <si>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</si>
  <si>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</si>
  <si>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</si>
  <si>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</si>
  <si>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</si>
  <si>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</si>
  <si>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</si>
  <si>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</si>
  <si>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</si>
  <si>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</si>
  <si>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</si>
  <si>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</si>
  <si>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</si>
  <si>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</si>
  <si>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</si>
  <si>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</si>
  <si>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</si>
  <si>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</si>
  <si>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</si>
  <si>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</si>
  <si>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</si>
  <si>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</si>
  <si>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</si>
  <si>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</si>
  <si>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</si>
  <si>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</si>
  <si>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</si>
  <si>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</si>
  <si>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</si>
  <si>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</si>
  <si>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</si>
  <si>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</si>
  <si>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</si>
  <si>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</si>
  <si>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</si>
  <si>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</si>
  <si>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</si>
  <si>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</si>
  <si>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</si>
  <si>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</si>
  <si>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</si>
  <si>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</si>
  <si>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</si>
  <si>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</si>
  <si>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</si>
  <si>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</si>
  <si>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</si>
  <si>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</si>
  <si>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</si>
  <si>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</si>
  <si>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</si>
  <si>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</si>
  <si>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</si>
  <si>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</si>
  <si>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</si>
  <si>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</si>
  <si>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</si>
  <si>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</si>
  <si>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</si>
  <si>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</si>
  <si>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</si>
  <si>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</si>
  <si>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</si>
  <si>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</si>
  <si>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</si>
  <si>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</si>
  <si>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</si>
  <si>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</si>
  <si>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</si>
  <si>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</si>
  <si>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</si>
  <si>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</si>
  <si>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</si>
  <si>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</si>
  <si>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</si>
  <si>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</si>
  <si>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</si>
  <si>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</si>
  <si>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</si>
  <si>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</si>
  <si>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</si>
  <si>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</si>
  <si>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</si>
  <si>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</si>
  <si>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</si>
  <si>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</si>
  <si>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</si>
  <si>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</si>
  <si>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</si>
  <si>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</si>
  <si>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</si>
  <si>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</si>
  <si>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</si>
  <si>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</si>
  <si>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</si>
  <si>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</si>
  <si>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</si>
  <si>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</si>
  <si>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</si>
  <si>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</si>
  <si>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</si>
  <si>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</si>
  <si>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</si>
  <si>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</si>
  <si>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</si>
  <si>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</si>
  <si>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</si>
  <si>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</si>
  <si>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</si>
  <si>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</si>
  <si>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</si>
  <si>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</si>
  <si>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</si>
  <si>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</si>
  <si>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</si>
  <si>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</si>
  <si>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</si>
  <si>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</si>
  <si>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</si>
  <si>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</si>
  <si>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</si>
  <si>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</si>
  <si>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</si>
  <si>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</si>
  <si>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</si>
  <si>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</si>
  <si>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</si>
  <si>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</si>
  <si>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</si>
  <si>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</si>
  <si>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</si>
  <si>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</si>
  <si>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</si>
  <si>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</si>
  <si>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</si>
  <si>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</si>
  <si>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</si>
  <si>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</si>
  <si>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</si>
  <si>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</si>
  <si>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</si>
  <si>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</si>
  <si>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</si>
  <si>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</si>
  <si>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</si>
  <si>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</si>
  <si>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</si>
  <si>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</si>
  <si>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</si>
  <si>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</si>
  <si>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</si>
  <si>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</si>
  <si>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</si>
  <si>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</si>
  <si>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</si>
  <si>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</si>
  <si>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</si>
  <si>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</si>
  <si>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</si>
  <si>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</si>
  <si>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</si>
  <si>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</si>
  <si>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</si>
  <si>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</si>
  <si>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</si>
  <si>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</si>
  <si>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</si>
  <si>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</si>
  <si>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</si>
  <si>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</si>
  <si>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</si>
  <si>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</si>
  <si>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</si>
  <si>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</si>
  <si>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</si>
  <si>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</si>
  <si>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</si>
  <si>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</si>
  <si>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</si>
  <si>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</si>
  <si>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</si>
  <si>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</si>
  <si>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</si>
  <si>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</si>
  <si>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</si>
  <si>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</si>
  <si>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</si>
  <si>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</si>
  <si>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</si>
  <si>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</si>
  <si>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</si>
  <si>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</si>
  <si>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</si>
  <si>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</si>
  <si>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</si>
  <si>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</si>
  <si>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</si>
  <si>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</si>
  <si>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</si>
  <si>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</si>
  <si>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</si>
  <si>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</si>
  <si>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</si>
  <si>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</si>
  <si>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</si>
  <si>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</si>
  <si>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</si>
  <si>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</si>
  <si>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</si>
  <si>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</si>
  <si>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</si>
  <si>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</si>
  <si>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</si>
  <si>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</si>
  <si>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</si>
  <si>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</si>
  <si>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</si>
  <si>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</si>
  <si>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</si>
  <si>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</si>
  <si>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</si>
  <si>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</si>
  <si>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</si>
  <si>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</si>
  <si>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</si>
  <si>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</si>
  <si>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</si>
  <si>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</si>
  <si>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</si>
  <si>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</si>
  <si>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</si>
  <si>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</si>
  <si>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</si>
  <si>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</si>
  <si>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</si>
  <si>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</si>
  <si>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</si>
  <si>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</si>
  <si>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</si>
  <si>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</si>
  <si>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</si>
  <si>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</si>
  <si>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</si>
  <si>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</si>
  <si>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</si>
  <si>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</si>
  <si>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</si>
  <si>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</si>
  <si>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</si>
  <si>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</si>
  <si>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</si>
  <si>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</si>
  <si>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</si>
  <si>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</si>
  <si>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</si>
  <si>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</si>
  <si>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</si>
  <si>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</si>
  <si>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</si>
  <si>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</si>
  <si>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</si>
  <si>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</si>
  <si>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</si>
  <si>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</si>
  <si>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</si>
  <si>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</si>
  <si>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</si>
  <si>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</si>
  <si>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</si>
  <si>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</si>
  <si>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</si>
  <si>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</si>
  <si>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</si>
  <si>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</si>
  <si>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</si>
  <si>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</si>
  <si>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</si>
  <si>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</si>
  <si>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</si>
  <si>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</si>
  <si>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</si>
  <si>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</si>
  <si>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</si>
  <si>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</si>
  <si>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</si>
  <si>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</si>
  <si>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</si>
  <si>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</si>
  <si>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</si>
  <si>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</si>
  <si>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</si>
  <si>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</si>
  <si>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</si>
  <si>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</si>
  <si>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</si>
  <si>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</si>
  <si>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</si>
  <si>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</si>
  <si>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</si>
  <si>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</si>
  <si>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</si>
  <si>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</si>
  <si>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</si>
  <si>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</si>
  <si>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</si>
  <si>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</si>
  <si>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</si>
  <si>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</si>
  <si>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</si>
  <si>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</si>
  <si>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</si>
  <si>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</si>
  <si>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</si>
  <si>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</si>
  <si>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</si>
  <si>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</si>
  <si>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</si>
  <si>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</si>
  <si>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</si>
  <si>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</si>
  <si>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</si>
  <si>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</si>
  <si>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</si>
  <si>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</si>
  <si>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</si>
  <si>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</si>
  <si>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</si>
  <si>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</si>
  <si>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</si>
  <si>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</si>
  <si>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</si>
  <si>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</si>
  <si>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</si>
  <si>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</si>
  <si>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</si>
  <si>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</si>
  <si>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</si>
  <si>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</si>
  <si>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</si>
  <si>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</si>
  <si>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</si>
  <si>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</si>
  <si>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</si>
  <si>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</si>
  <si>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</si>
  <si>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</si>
  <si>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</si>
  <si>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</si>
  <si>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</si>
  <si>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</si>
  <si>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</si>
  <si>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</si>
  <si>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</si>
  <si>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</si>
  <si>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</si>
  <si>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</si>
  <si>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</si>
  <si>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</si>
  <si>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</si>
  <si>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</si>
  <si>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</si>
  <si>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</si>
  <si>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</si>
  <si>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</si>
  <si>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</si>
  <si>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</si>
  <si>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</si>
  <si>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</si>
  <si>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</si>
  <si>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</si>
  <si>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</si>
  <si>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</si>
  <si>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</si>
  <si>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</si>
  <si>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</si>
  <si>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</si>
  <si>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</si>
  <si>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</si>
  <si>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</si>
  <si>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</si>
  <si>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</si>
  <si>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</si>
  <si>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</si>
  <si>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</si>
  <si>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</si>
  <si>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</si>
  <si>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</si>
  <si>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</si>
  <si>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</si>
  <si>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</si>
  <si>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</si>
  <si>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</si>
  <si>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</si>
  <si>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</si>
  <si>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</si>
  <si>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</si>
  <si>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</si>
  <si>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</si>
  <si>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</si>
  <si>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</si>
  <si>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</si>
  <si>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</si>
  <si>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</si>
  <si>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</si>
  <si>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</si>
  <si>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</si>
  <si>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</si>
  <si>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</si>
  <si>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</si>
  <si>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</si>
  <si>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</si>
  <si>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</si>
  <si>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</si>
  <si>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</si>
  <si>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</si>
  <si>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</si>
  <si>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</si>
  <si>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</si>
  <si>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</si>
  <si>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</si>
  <si>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</si>
  <si>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</si>
  <si>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</si>
  <si>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</si>
  <si>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</si>
  <si>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</si>
  <si>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</si>
  <si>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</si>
  <si>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</si>
  <si>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</si>
  <si>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</si>
  <si>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</si>
  <si>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</si>
  <si>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</si>
  <si>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</si>
  <si>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</si>
  <si>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</si>
  <si>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</si>
  <si>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</si>
  <si>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</si>
  <si>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</si>
  <si>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</si>
  <si>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</si>
  <si>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</si>
  <si>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</si>
  <si>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</si>
  <si>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</si>
  <si>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</si>
  <si>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</si>
  <si>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</si>
  <si>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</si>
  <si>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</si>
  <si>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</si>
  <si>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</si>
  <si>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</si>
  <si>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</si>
  <si>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</si>
  <si>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</si>
  <si>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</si>
  <si>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</si>
  <si>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</si>
  <si>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</si>
  <si>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</si>
  <si>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</si>
  <si>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</si>
  <si>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</si>
  <si>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</si>
  <si>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</si>
  <si>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</si>
  <si>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</si>
  <si>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</si>
  <si>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</si>
  <si>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</si>
  <si>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</si>
  <si>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</si>
  <si>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</si>
  <si>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</si>
  <si>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</si>
  <si>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</si>
  <si>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</si>
  <si>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</si>
  <si>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</si>
  <si>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</si>
  <si>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</si>
  <si>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</si>
  <si>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</si>
  <si>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</si>
  <si>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</si>
  <si>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</si>
  <si>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</si>
  <si>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</si>
  <si>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</si>
  <si>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</si>
  <si>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</si>
  <si>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</si>
  <si>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</si>
  <si>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</si>
  <si>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</si>
  <si>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</si>
  <si>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</si>
  <si>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</si>
  <si>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</si>
  <si>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</si>
  <si>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</si>
  <si>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</si>
  <si>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</si>
  <si>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</si>
  <si>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</si>
  <si>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</si>
  <si>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</si>
  <si>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</si>
  <si>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</si>
  <si>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</si>
  <si>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</si>
  <si>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</si>
  <si>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</si>
  <si>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</si>
  <si>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</si>
  <si>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</si>
  <si>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</si>
  <si>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</si>
  <si>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</si>
  <si>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</si>
  <si>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</si>
  <si>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</si>
  <si>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</si>
  <si>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</si>
  <si>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</si>
  <si>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</si>
  <si>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</si>
  <si>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</si>
  <si>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</si>
  <si>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</si>
  <si>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</si>
  <si>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</si>
  <si>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</si>
  <si>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</si>
  <si>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</si>
  <si>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</si>
  <si>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</si>
  <si>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</si>
  <si>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</si>
  <si>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</si>
  <si>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</si>
  <si>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</si>
  <si>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</si>
  <si>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</si>
  <si>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</si>
  <si>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</si>
  <si>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</si>
  <si>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</si>
  <si>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</si>
  <si>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</si>
  <si>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</si>
  <si>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</si>
  <si>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</si>
  <si>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</si>
  <si>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</si>
  <si>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</si>
  <si>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</si>
  <si>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</si>
  <si>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</si>
  <si>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</si>
  <si>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</si>
  <si>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</si>
  <si>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</si>
  <si>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</si>
  <si>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</si>
  <si>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</si>
  <si>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</si>
  <si>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</si>
  <si>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</si>
  <si>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</si>
  <si>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</si>
  <si>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</si>
  <si>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</si>
  <si>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</si>
  <si>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</si>
  <si>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</si>
  <si>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</si>
  <si>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</si>
  <si>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</si>
  <si>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</si>
  <si>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</si>
  <si>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</si>
  <si>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</si>
  <si>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</si>
  <si>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</si>
  <si>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</si>
  <si>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</si>
  <si>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</si>
  <si>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</si>
  <si>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</si>
  <si>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</si>
  <si>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</si>
  <si>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</si>
  <si>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</si>
  <si>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</si>
  <si>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</si>
  <si>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</si>
  <si>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</si>
  <si>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</si>
  <si>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</si>
  <si>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</si>
  <si>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</si>
  <si>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</si>
  <si>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</si>
  <si>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</si>
  <si>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</si>
  <si>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</si>
  <si>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</si>
  <si>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</si>
  <si>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</si>
  <si>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</si>
  <si>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</si>
  <si>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</si>
  <si>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</si>
  <si>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</si>
  <si>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</si>
  <si>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</si>
  <si>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</si>
  <si>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</si>
  <si>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</si>
  <si>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</si>
  <si>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</si>
  <si>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</si>
  <si>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</si>
  <si>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</si>
  <si>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</si>
  <si>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</si>
  <si>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</si>
  <si>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</si>
  <si>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</si>
  <si>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</si>
  <si>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</si>
  <si>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</si>
  <si>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</si>
  <si>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</si>
  <si>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</si>
  <si>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</si>
  <si>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</si>
  <si>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</si>
  <si>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</si>
  <si>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</si>
  <si>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</si>
  <si>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</si>
  <si>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</si>
  <si>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</si>
  <si>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</si>
  <si>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</si>
  <si>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</si>
  <si>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</si>
  <si>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</si>
  <si>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</si>
  <si>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</si>
  <si>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</si>
  <si>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</si>
  <si>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</si>
  <si>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</si>
  <si>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</si>
  <si>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</si>
  <si>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</si>
  <si>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</si>
  <si>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</si>
  <si>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</si>
  <si>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</si>
  <si>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</si>
  <si>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</si>
  <si>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</si>
  <si>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</si>
  <si>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</si>
  <si>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</si>
  <si>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</si>
  <si>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</si>
  <si>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</si>
  <si>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</si>
  <si>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</si>
  <si>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</si>
  <si>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</si>
  <si>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</si>
  <si>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</si>
  <si>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</si>
  <si>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</si>
  <si>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</si>
  <si>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</si>
  <si>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</si>
  <si>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</si>
  <si>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</si>
  <si>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</si>
  <si>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</si>
  <si>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</si>
  <si>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</si>
  <si>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</si>
  <si>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</si>
  <si>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</si>
  <si>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</si>
  <si>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</si>
  <si>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</si>
  <si>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</si>
  <si>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</si>
  <si>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</si>
  <si>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</si>
  <si>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</si>
  <si>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</si>
  <si>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</si>
  <si>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</si>
  <si>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</si>
  <si>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</si>
  <si>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</si>
  <si>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</si>
  <si>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</si>
  <si>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</si>
  <si>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</si>
  <si>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</si>
  <si>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</si>
  <si>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</si>
  <si>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</si>
  <si>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</si>
  <si>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</si>
  <si>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</si>
  <si>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</si>
  <si>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</si>
  <si>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</si>
  <si>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</si>
  <si>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</si>
  <si>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</si>
  <si>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</si>
  <si>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</si>
  <si>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</si>
  <si>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</si>
  <si>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</si>
  <si>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</si>
  <si>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</si>
  <si>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</si>
  <si>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</si>
  <si>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</si>
  <si>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</si>
  <si>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</si>
  <si>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</si>
  <si>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</si>
  <si>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</si>
  <si>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</si>
  <si>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</si>
  <si>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</si>
  <si>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</si>
  <si>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</si>
  <si>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</si>
  <si>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</si>
  <si>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</si>
  <si>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</si>
  <si>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</si>
  <si>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</si>
  <si>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</si>
  <si>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</si>
  <si>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</si>
  <si>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</si>
  <si>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</si>
  <si>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</si>
  <si>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</si>
  <si>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</si>
  <si>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</si>
  <si>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</si>
  <si>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</si>
  <si>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</si>
  <si>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</si>
  <si>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</si>
  <si>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</si>
  <si>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</si>
  <si>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</si>
  <si>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</si>
  <si>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</si>
  <si>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</si>
  <si>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</si>
  <si>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</si>
  <si>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</si>
  <si>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</si>
  <si>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</si>
  <si>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</si>
  <si>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</si>
  <si>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</si>
  <si>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</si>
  <si>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</si>
  <si>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</si>
  <si>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</si>
  <si>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</si>
  <si>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</si>
  <si>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</si>
  <si>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</si>
  <si>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</si>
  <si>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</si>
  <si>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</si>
  <si>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</si>
  <si>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</si>
  <si>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</si>
  <si>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</si>
  <si>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</si>
  <si>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</si>
  <si>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</si>
  <si>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</si>
  <si>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</si>
  <si>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</si>
  <si>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</si>
  <si>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</si>
  <si>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</si>
  <si>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</si>
  <si>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</si>
  <si>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</si>
  <si>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</si>
  <si>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</si>
  <si>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</si>
  <si>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</si>
  <si>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</si>
  <si>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</si>
  <si>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</si>
  <si>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</si>
  <si>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</si>
  <si>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</si>
  <si>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</si>
  <si>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</si>
  <si>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</si>
  <si>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</si>
  <si>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</si>
  <si>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</si>
  <si>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</si>
  <si>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</si>
  <si>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</si>
  <si>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</si>
  <si>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</si>
  <si>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</si>
  <si>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</si>
  <si>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</si>
  <si>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</si>
  <si>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</si>
  <si>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</si>
  <si>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</si>
  <si>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</si>
  <si>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</si>
  <si>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</si>
  <si>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</si>
  <si>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</si>
  <si>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</si>
  <si>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</si>
  <si>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</si>
  <si>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</si>
  <si>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</si>
  <si>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</si>
  <si>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</si>
  <si>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</si>
  <si>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</si>
  <si>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</si>
  <si>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</si>
  <si>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</si>
  <si>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</si>
  <si>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</si>
  <si>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</si>
  <si>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</si>
  <si>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</si>
  <si>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</si>
  <si>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</si>
  <si>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</si>
  <si>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</si>
  <si>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</si>
  <si>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</si>
  <si>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</si>
  <si>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</si>
  <si>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</si>
  <si>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</si>
  <si>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</si>
  <si>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</si>
  <si>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</si>
  <si>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</si>
  <si>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</si>
  <si>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</si>
  <si>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</si>
  <si>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</si>
  <si>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</si>
  <si>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</si>
  <si>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</si>
  <si>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</si>
  <si>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</si>
  <si>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</si>
  <si>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</si>
  <si>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</si>
  <si>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</si>
  <si>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</si>
  <si>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</si>
  <si>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</si>
  <si>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</si>
  <si>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</si>
  <si>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</si>
  <si>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</si>
  <si>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</si>
  <si>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</si>
  <si>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</si>
  <si>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</si>
  <si>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</si>
  <si>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</si>
  <si>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</si>
  <si>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</si>
  <si>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</si>
  <si>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</si>
  <si>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</si>
  <si>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</si>
  <si>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</si>
  <si>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</si>
  <si>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</si>
  <si>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</si>
  <si>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</si>
  <si>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</si>
  <si>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</si>
  <si>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</si>
  <si>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</si>
  <si>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</si>
  <si>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</si>
  <si>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</si>
  <si>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</si>
  <si>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</si>
  <si>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</si>
  <si>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</si>
  <si>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</si>
  <si>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</si>
  <si>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</si>
  <si>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</si>
  <si>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</si>
  <si>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</si>
  <si>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</si>
  <si>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</si>
  <si>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</si>
  <si>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</si>
  <si>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</si>
  <si>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</si>
  <si>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</si>
  <si>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</si>
  <si>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</si>
  <si>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</si>
  <si>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</si>
  <si>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</si>
  <si>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</si>
  <si>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</si>
  <si>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</si>
  <si>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</si>
  <si>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</si>
  <si>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</si>
  <si>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</si>
  <si>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</si>
  <si>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</si>
  <si>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</si>
  <si>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</si>
  <si>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</si>
  <si>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</si>
  <si>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</si>
  <si>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</si>
  <si>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</si>
  <si>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</si>
  <si>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</si>
  <si>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</si>
  <si>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</si>
  <si>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</si>
  <si>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</si>
  <si>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</si>
  <si>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</si>
  <si>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</si>
  <si>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</si>
  <si>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</si>
  <si>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</si>
  <si>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</si>
  <si>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</si>
  <si>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</si>
  <si>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</si>
  <si>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</si>
  <si>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</si>
  <si>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</si>
  <si>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</si>
  <si>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</si>
  <si>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</si>
  <si>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</si>
  <si>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</si>
  <si>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</si>
  <si>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</si>
  <si>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</si>
  <si>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</si>
  <si>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</si>
  <si>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</si>
  <si>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</si>
  <si>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</si>
  <si>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</si>
  <si>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</si>
  <si>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</si>
  <si>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</si>
  <si>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</si>
  <si>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</si>
  <si>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</si>
  <si>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</si>
  <si>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</si>
  <si>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</si>
  <si>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</si>
  <si>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</si>
  <si>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</si>
  <si>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</si>
  <si>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</si>
  <si>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</si>
  <si>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</si>
  <si>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</si>
  <si>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</si>
  <si>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</si>
  <si>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</si>
  <si>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</si>
  <si>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</si>
  <si>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</si>
  <si>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</si>
  <si>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</si>
  <si>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</si>
  <si>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</si>
  <si>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</si>
  <si>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</si>
  <si>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</si>
  <si>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</si>
  <si>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</si>
  <si>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</si>
  <si>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</si>
  <si>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</si>
  <si>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</si>
  <si>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</si>
  <si>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</si>
  <si>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</si>
  <si>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</si>
  <si>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</si>
  <si>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</si>
  <si>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</si>
  <si>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</si>
  <si>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</si>
  <si>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</si>
  <si>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</si>
  <si>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</si>
  <si>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</si>
  <si>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</si>
  <si>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</si>
  <si>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</si>
  <si>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</si>
  <si>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</si>
  <si>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</si>
  <si>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</si>
  <si>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</si>
  <si>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</si>
  <si>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</si>
  <si>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</si>
  <si>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</si>
  <si>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</si>
  <si>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</si>
  <si>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</si>
  <si>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</si>
  <si>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</si>
  <si>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</si>
  <si>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</si>
  <si>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</si>
  <si>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</si>
  <si>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</si>
  <si>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</si>
  <si>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</si>
  <si>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</si>
  <si>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</si>
  <si>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</si>
  <si>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</si>
  <si>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</si>
  <si>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</si>
  <si>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</si>
  <si>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</si>
  <si>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</si>
  <si>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</si>
  <si>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</si>
  <si>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</si>
  <si>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</si>
  <si>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</si>
  <si>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</si>
  <si>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</si>
  <si>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</si>
  <si>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</si>
  <si>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</si>
  <si>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</si>
  <si>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</si>
  <si>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</si>
  <si>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</si>
  <si>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</si>
  <si>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</si>
  <si>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</si>
  <si>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</si>
  <si>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</si>
  <si>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</si>
  <si>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</si>
  <si>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</si>
  <si>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</si>
  <si>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</si>
  <si>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</si>
  <si>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</si>
  <si>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</si>
  <si>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</si>
  <si>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</si>
  <si>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</si>
  <si>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</si>
  <si>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</si>
  <si>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</si>
  <si>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</si>
  <si>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</si>
  <si>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</si>
  <si>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</si>
  <si>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</si>
  <si>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</si>
  <si>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</si>
  <si>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</si>
  <si>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</si>
  <si>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</si>
  <si>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</si>
  <si>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</si>
  <si>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</si>
  <si>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</si>
  <si>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</si>
  <si>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</si>
  <si>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</si>
  <si>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</si>
  <si>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</si>
  <si>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</si>
  <si>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</si>
  <si>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</si>
  <si>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</si>
  <si>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</si>
  <si>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</si>
  <si>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</si>
  <si>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</si>
  <si>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</si>
  <si>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</si>
  <si>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</si>
  <si>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</si>
  <si>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</si>
  <si>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</si>
  <si>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</si>
  <si>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</si>
  <si>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</si>
  <si>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</si>
  <si>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</si>
  <si>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</si>
  <si>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</si>
  <si>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</si>
  <si>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</si>
  <si>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</si>
  <si>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</si>
  <si>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</si>
  <si>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</si>
  <si>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</si>
  <si>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</si>
  <si>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</si>
  <si>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</si>
  <si>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</si>
  <si>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</si>
  <si>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</si>
  <si>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</si>
  <si>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</si>
  <si>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</si>
  <si>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</si>
  <si>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</si>
  <si>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</si>
  <si>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</si>
  <si>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</si>
  <si>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</si>
  <si>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</si>
  <si>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</si>
  <si>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</si>
  <si>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</si>
  <si>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</si>
  <si>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</si>
  <si>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</si>
  <si>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</si>
  <si>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</si>
  <si>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</si>
  <si>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</si>
  <si>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</si>
  <si>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</si>
  <si>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</si>
  <si>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</si>
  <si>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</si>
  <si>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</si>
  <si>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</si>
  <si>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</si>
  <si>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</si>
  <si>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</si>
  <si>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</si>
  <si>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</si>
  <si>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</si>
  <si>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</si>
  <si>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</si>
  <si>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</si>
  <si>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</si>
  <si>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</si>
  <si>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</si>
  <si>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</si>
  <si>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</si>
  <si>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</si>
  <si>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</si>
  <si>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</si>
  <si>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</si>
  <si>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</si>
  <si>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</si>
  <si>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</si>
  <si>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</si>
  <si>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</si>
  <si>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</si>
  <si>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</si>
  <si>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</si>
  <si>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</si>
  <si>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</si>
  <si>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</si>
  <si>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</si>
  <si>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</si>
  <si>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</si>
  <si>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</si>
  <si>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</si>
  <si>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</si>
  <si>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</si>
  <si>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</si>
  <si>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</si>
  <si>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</si>
  <si>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</si>
  <si>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</si>
  <si>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</si>
  <si>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</si>
  <si>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</si>
  <si>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</si>
  <si>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</si>
  <si>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</si>
  <si>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</si>
  <si>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</si>
  <si>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</si>
  <si>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</si>
  <si>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</si>
  <si>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</si>
  <si>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</si>
  <si>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</si>
  <si>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</si>
  <si>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</si>
  <si>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</si>
  <si>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</si>
  <si>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</si>
  <si>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</si>
  <si>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</si>
  <si>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</si>
  <si>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</si>
  <si>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</si>
  <si>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</si>
  <si>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</si>
  <si>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</si>
  <si>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</si>
  <si>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</si>
  <si>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</si>
  <si>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</si>
  <si>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</si>
  <si>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</si>
  <si>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</si>
  <si>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</si>
  <si>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</si>
  <si>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</si>
  <si>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</si>
  <si>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</si>
  <si>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</si>
  <si>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</si>
  <si>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</si>
  <si>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</si>
  <si>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</si>
  <si>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</si>
  <si>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</si>
  <si>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</si>
  <si>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</si>
  <si>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</si>
  <si>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</si>
  <si>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</si>
  <si>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</si>
  <si>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</si>
  <si>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</si>
  <si>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</si>
  <si>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</si>
  <si>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</si>
  <si>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</si>
  <si>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</si>
  <si>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</si>
  <si>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</si>
  <si>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</si>
  <si>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</si>
  <si>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</si>
  <si>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</si>
  <si>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</si>
  <si>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</si>
  <si>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</si>
  <si>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</si>
  <si>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</si>
  <si>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</si>
  <si>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</si>
  <si>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</si>
  <si>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</si>
  <si>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</si>
  <si>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</si>
  <si>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</si>
  <si>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</si>
  <si>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</si>
  <si>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</si>
  <si>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</si>
  <si>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</si>
  <si>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</si>
  <si>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</si>
  <si>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</si>
  <si>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</si>
  <si>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</si>
  <si>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</si>
  <si>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</si>
  <si>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</si>
  <si>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</si>
  <si>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</si>
  <si>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</si>
  <si>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</si>
  <si>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</si>
  <si>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</si>
  <si>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</si>
  <si>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</si>
  <si>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</si>
  <si>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</si>
  <si>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</si>
  <si>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</si>
  <si>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</si>
  <si>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</si>
  <si>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</si>
  <si>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</si>
  <si>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</si>
  <si>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</si>
  <si>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</si>
  <si>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</si>
  <si>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</si>
  <si>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</si>
  <si>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</si>
  <si>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</si>
  <si>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</si>
  <si>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</si>
  <si>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</si>
  <si>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</si>
  <si>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</si>
  <si>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</si>
  <si>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</si>
  <si>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</si>
  <si>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</si>
  <si>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</si>
  <si>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</si>
  <si>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</si>
  <si>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</si>
  <si>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</si>
  <si>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</si>
  <si>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</si>
  <si>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</si>
  <si>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</si>
  <si>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</si>
  <si>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</si>
  <si>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</si>
  <si>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</si>
  <si>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</si>
  <si>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</si>
  <si>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</si>
  <si>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</si>
  <si>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</si>
  <si>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</si>
  <si>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</si>
  <si>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</si>
  <si>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</si>
  <si>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</si>
  <si>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</si>
  <si>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</si>
  <si>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</si>
  <si>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</si>
  <si>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</si>
  <si>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</si>
  <si>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</si>
  <si>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</si>
  <si>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</si>
  <si>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</si>
  <si>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</si>
  <si>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</si>
  <si>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</si>
  <si>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</si>
  <si>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</si>
  <si>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</si>
  <si>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</si>
  <si>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</si>
  <si>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</si>
  <si>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</si>
  <si>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</si>
  <si>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</si>
  <si>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</si>
  <si>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</si>
  <si>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</si>
  <si>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</si>
  <si>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</si>
  <si>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</si>
  <si>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</si>
  <si>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</si>
  <si>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</si>
  <si>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</si>
  <si>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</si>
  <si>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</si>
  <si>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</si>
  <si>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</si>
  <si>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</si>
  <si>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</si>
  <si>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</si>
  <si>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</si>
  <si>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</si>
  <si>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</si>
  <si>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</si>
  <si>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</si>
  <si>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</si>
  <si>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</si>
  <si>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</si>
  <si>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</si>
  <si>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</si>
  <si>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</si>
  <si>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</si>
  <si>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</si>
  <si>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</si>
  <si>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</si>
  <si>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</si>
  <si>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</si>
  <si>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</si>
  <si>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</si>
  <si>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</si>
  <si>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</si>
  <si>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</si>
  <si>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</si>
  <si>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</si>
  <si>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</si>
  <si>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</si>
  <si>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</si>
  <si>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</si>
  <si>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</si>
  <si>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</si>
  <si>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</si>
  <si>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</si>
  <si>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</si>
  <si>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</si>
  <si>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</si>
  <si>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</si>
  <si>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</si>
  <si>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</si>
  <si>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</si>
  <si>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</si>
  <si>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</si>
  <si>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</si>
  <si>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</si>
  <si>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</si>
  <si>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</si>
  <si>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</si>
  <si>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</si>
  <si>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</si>
  <si>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</si>
  <si>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</si>
  <si>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</si>
  <si>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</si>
  <si>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</si>
  <si>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</si>
  <si>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</si>
  <si>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</si>
  <si>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</si>
  <si>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</si>
  <si>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</si>
  <si>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</si>
  <si>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</si>
  <si>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</si>
  <si>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</si>
  <si>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</si>
  <si>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</si>
  <si>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</si>
  <si>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</si>
  <si>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</si>
  <si>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</si>
  <si>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</si>
  <si>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</si>
  <si>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</si>
  <si>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</si>
  <si>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</si>
  <si>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</si>
  <si>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</si>
  <si>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</si>
  <si>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</si>
  <si>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</si>
  <si>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</si>
  <si>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</si>
  <si>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</si>
  <si>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</si>
  <si>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</si>
  <si>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</si>
  <si>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</si>
  <si>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</si>
  <si>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</si>
  <si>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</si>
  <si>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</si>
  <si>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</si>
  <si>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</si>
  <si>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</si>
  <si>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</si>
  <si>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</si>
  <si>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</si>
  <si>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</si>
  <si>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</si>
  <si>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</si>
  <si>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</si>
  <si>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</si>
  <si>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</si>
  <si>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</si>
  <si>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</si>
  <si>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</si>
  <si>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</si>
  <si>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</si>
  <si>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</si>
  <si>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</si>
  <si>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</si>
  <si>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</si>
  <si>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</si>
  <si>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</si>
  <si>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</si>
  <si>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</si>
  <si>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</si>
  <si>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</si>
  <si>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</si>
  <si>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</si>
  <si>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</si>
  <si>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</si>
  <si>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</si>
  <si>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</si>
  <si>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</si>
  <si>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</si>
  <si>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</si>
  <si>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</si>
  <si>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</si>
  <si>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</si>
  <si>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</si>
  <si>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</si>
  <si>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</si>
  <si>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</si>
  <si>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</si>
  <si>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</si>
  <si>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</si>
  <si>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</si>
  <si>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</si>
  <si>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</si>
  <si>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</si>
  <si>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</si>
  <si>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</si>
  <si>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</si>
  <si>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</si>
  <si>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</si>
  <si>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</si>
  <si>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</si>
  <si>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</si>
  <si>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</si>
  <si>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</si>
  <si>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</si>
  <si>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</si>
  <si>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</si>
  <si>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</si>
  <si>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</si>
  <si>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</si>
  <si>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</si>
  <si>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</si>
  <si>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</si>
  <si>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</si>
  <si>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</si>
  <si>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</si>
  <si>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</si>
  <si>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</si>
  <si>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</si>
  <si>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</si>
  <si>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</si>
  <si>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</si>
  <si>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</si>
  <si>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</si>
  <si>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</si>
  <si>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</si>
  <si>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</si>
  <si>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</si>
  <si>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</si>
  <si>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</si>
  <si>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</si>
  <si>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</si>
  <si>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</si>
  <si>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</si>
  <si>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</si>
  <si>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</si>
  <si>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</si>
  <si>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</si>
  <si>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</si>
  <si>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</si>
  <si>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</si>
  <si>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</si>
  <si>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</si>
  <si>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</si>
  <si>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</si>
  <si>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</si>
  <si>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</si>
  <si>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</si>
  <si>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</si>
  <si>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</si>
  <si>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</si>
  <si>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</si>
  <si>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</si>
  <si>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</si>
  <si>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</si>
  <si>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</si>
  <si>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</si>
  <si>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</si>
  <si>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</si>
  <si>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</si>
  <si>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</si>
  <si>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</si>
  <si>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</si>
  <si>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</si>
  <si>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</si>
  <si>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</si>
  <si>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</si>
  <si>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</si>
  <si>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</si>
  <si>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</si>
  <si>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</si>
  <si>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</si>
  <si>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</si>
  <si>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</si>
  <si>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</si>
  <si>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</si>
  <si>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</si>
  <si>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</si>
  <si>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</si>
  <si>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</si>
  <si>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</si>
  <si>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</si>
  <si>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</si>
  <si>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</si>
  <si>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</si>
  <si>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</si>
  <si>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</si>
  <si>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</si>
  <si>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</si>
  <si>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</si>
  <si>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</si>
  <si>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</si>
  <si>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</si>
  <si>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</si>
  <si>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</si>
  <si>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</si>
  <si>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</si>
  <si>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</si>
  <si>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</si>
  <si>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</si>
  <si>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</si>
  <si>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</si>
  <si>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</si>
  <si>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</si>
  <si>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</si>
  <si>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</si>
  <si>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</si>
  <si>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</si>
  <si>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</si>
  <si>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</si>
  <si>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</si>
  <si>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</si>
  <si>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</si>
  <si>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</si>
  <si>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</si>
  <si>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</si>
  <si>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</si>
  <si>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</si>
  <si>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</si>
  <si>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</si>
  <si>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</si>
  <si>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</si>
  <si>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</si>
  <si>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</si>
  <si>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</si>
  <si>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</si>
  <si>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</si>
  <si>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</si>
  <si>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</si>
  <si>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</si>
  <si>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</si>
  <si>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</si>
  <si>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</si>
  <si>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</si>
  <si>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</si>
  <si>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</si>
  <si>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</si>
  <si>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</si>
  <si>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</si>
  <si>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</si>
  <si>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</si>
  <si>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</si>
  <si>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</si>
  <si>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</si>
  <si>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</si>
  <si>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</si>
  <si>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</si>
  <si>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</si>
  <si>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</si>
  <si>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</si>
  <si>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</si>
  <si>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</si>
  <si>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</si>
  <si>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</si>
  <si>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</si>
  <si>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</si>
  <si>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</si>
  <si>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</si>
  <si>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</si>
  <si>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</si>
  <si>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</si>
  <si>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</si>
  <si>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</si>
  <si>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</si>
  <si>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</si>
  <si>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</si>
  <si>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</si>
  <si>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</si>
  <si>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</si>
  <si>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</si>
  <si>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</si>
  <si>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</si>
  <si>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</si>
  <si>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</si>
  <si>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</si>
  <si>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</si>
  <si>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</si>
  <si>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</si>
  <si>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</si>
  <si>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</si>
  <si>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</si>
  <si>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</si>
  <si>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</si>
  <si>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</si>
  <si>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</si>
  <si>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</si>
  <si>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</si>
  <si>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</si>
  <si>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</si>
  <si>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</si>
  <si>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</si>
  <si>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</si>
  <si>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</si>
  <si>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</si>
  <si>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</si>
  <si>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</si>
  <si>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</si>
  <si>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</si>
  <si>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</si>
  <si>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</si>
  <si>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</si>
  <si>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</si>
  <si>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</si>
  <si>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</si>
  <si>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</si>
  <si>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</si>
  <si>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</si>
  <si>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</si>
  <si>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</si>
  <si>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</si>
  <si>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</si>
  <si>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</si>
  <si>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</si>
  <si>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</si>
  <si>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</si>
  <si>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</si>
  <si>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</si>
  <si>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</si>
  <si>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</si>
  <si>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</si>
  <si>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</si>
  <si>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</si>
  <si>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</si>
  <si>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</si>
  <si>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</si>
  <si>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</si>
  <si>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</si>
  <si>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</si>
  <si>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</si>
  <si>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</si>
  <si>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</si>
  <si>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</si>
  <si>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</si>
  <si>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</si>
  <si>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</si>
  <si>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</si>
  <si>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</si>
  <si>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</si>
  <si>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</si>
  <si>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</si>
  <si>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</si>
  <si>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</si>
  <si>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</si>
  <si>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</si>
  <si>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</si>
  <si>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</si>
  <si>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</si>
  <si>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</si>
  <si>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</si>
  <si>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</si>
  <si>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</si>
  <si>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</si>
  <si>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</si>
  <si>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</si>
  <si>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</si>
  <si>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</si>
  <si>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</si>
  <si>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</si>
  <si>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</si>
  <si>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</si>
  <si>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</si>
  <si>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</si>
  <si>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</si>
  <si>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</si>
  <si>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</si>
  <si>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</si>
  <si>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</si>
  <si>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</si>
  <si>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</si>
  <si>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</si>
  <si>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</si>
  <si>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</si>
  <si>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</si>
  <si>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</si>
  <si>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</si>
  <si>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</si>
  <si>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</si>
  <si>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</si>
  <si>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</si>
  <si>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</si>
  <si>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</si>
  <si>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</si>
  <si>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</si>
  <si>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</si>
  <si>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</si>
  <si>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</si>
  <si>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</si>
  <si>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</si>
  <si>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</si>
  <si>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</si>
  <si>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</si>
  <si>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</si>
  <si>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</si>
  <si>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</si>
  <si>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</si>
  <si>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</si>
  <si>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</si>
  <si>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</si>
  <si>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</si>
  <si>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</si>
  <si>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</si>
  <si>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</si>
  <si>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</si>
  <si>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</si>
  <si>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</si>
  <si>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</si>
  <si>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</si>
  <si>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</si>
  <si>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</si>
  <si>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</si>
  <si>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</si>
  <si>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</si>
  <si>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</si>
  <si>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</si>
  <si>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</si>
  <si>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</si>
  <si>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</si>
  <si>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</si>
  <si>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</si>
  <si>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</si>
  <si>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</si>
  <si>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</si>
  <si>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</si>
  <si>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</si>
  <si>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</si>
  <si>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</si>
  <si>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</si>
  <si>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</si>
  <si>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</si>
  <si>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</si>
  <si>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</si>
  <si>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</si>
  <si>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</si>
  <si>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</si>
  <si>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</si>
  <si>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</si>
  <si>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</si>
  <si>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</si>
  <si>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</si>
  <si>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</si>
  <si>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</si>
  <si>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</si>
  <si>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</si>
  <si>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</si>
  <si>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</si>
  <si>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</si>
  <si>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</si>
  <si>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</si>
  <si>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</si>
  <si>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</si>
  <si>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</si>
  <si>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</si>
  <si>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</si>
  <si>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</si>
  <si>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</si>
  <si>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</si>
  <si>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</si>
  <si>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</si>
  <si>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</si>
  <si>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</si>
  <si>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</si>
  <si>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</si>
  <si>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</si>
  <si>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</si>
  <si>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</si>
  <si>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</si>
  <si>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</si>
  <si>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</si>
  <si>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</si>
  <si>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</si>
  <si>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</si>
  <si>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</si>
  <si>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</si>
  <si>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</si>
  <si>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</si>
  <si>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</si>
  <si>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</si>
  <si>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</si>
  <si>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</si>
  <si>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</si>
  <si>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</si>
  <si>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</si>
  <si>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</si>
  <si>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</si>
  <si>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</si>
  <si>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</si>
  <si>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</si>
  <si>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</si>
  <si>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</si>
  <si>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</si>
  <si>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</si>
  <si>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</si>
  <si>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</si>
  <si>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</si>
  <si>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</si>
  <si>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</si>
  <si>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</si>
  <si>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</si>
  <si>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</si>
  <si>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</si>
  <si>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</si>
  <si>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</si>
  <si>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</si>
  <si>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</si>
  <si>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</si>
  <si>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</si>
  <si>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</si>
  <si>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</si>
  <si>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</si>
  <si>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</si>
  <si>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</si>
  <si>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</si>
  <si>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</si>
  <si>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</si>
  <si>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</si>
  <si>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</si>
  <si>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</si>
  <si>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</si>
  <si>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</si>
  <si>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</si>
  <si>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</si>
  <si>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</si>
  <si>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</si>
  <si>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</si>
  <si>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</si>
  <si>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</si>
  <si>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</si>
  <si>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</si>
  <si>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</si>
  <si>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</si>
  <si>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</si>
  <si>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</si>
  <si>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</si>
  <si>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</si>
  <si>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</si>
  <si>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</si>
  <si>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</si>
  <si>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</si>
  <si>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</si>
  <si>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</si>
  <si>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</si>
  <si>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</si>
  <si>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</si>
  <si>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</si>
  <si>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</si>
  <si>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</si>
  <si>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</si>
  <si>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</si>
  <si>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</si>
  <si>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</si>
  <si>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</si>
  <si>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</si>
  <si>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</si>
  <si>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</si>
  <si>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</si>
  <si>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</si>
  <si>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</si>
  <si>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</si>
  <si>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</si>
  <si>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</si>
  <si>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</si>
  <si>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</si>
  <si>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</si>
  <si>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</si>
  <si>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</si>
  <si>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</si>
  <si>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</si>
  <si>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</si>
  <si>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</si>
  <si>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</si>
  <si>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</si>
  <si>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</si>
  <si>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</si>
  <si>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</si>
  <si>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</si>
  <si>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</si>
  <si>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</si>
  <si>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</si>
  <si>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</si>
  <si>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</si>
  <si>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</si>
  <si>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</si>
  <si>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</si>
  <si>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</si>
  <si>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</si>
  <si>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</si>
  <si>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</si>
  <si>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</si>
  <si>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</si>
  <si>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</si>
  <si>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</si>
  <si>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</si>
  <si>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</si>
  <si>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</si>
  <si>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</si>
  <si>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</si>
  <si>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</si>
  <si>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</si>
  <si>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</si>
  <si>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</si>
  <si>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</si>
  <si>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</si>
  <si>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</si>
  <si>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</si>
  <si>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</si>
  <si>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</si>
  <si>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</si>
  <si>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</si>
  <si>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</si>
  <si>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</si>
  <si>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</si>
  <si>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</si>
  <si>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</si>
  <si>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</si>
  <si>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</si>
  <si>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</si>
  <si>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</si>
  <si>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</si>
  <si>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</si>
  <si>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</si>
  <si>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</si>
  <si>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</si>
  <si>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</si>
  <si>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</si>
  <si>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</si>
  <si>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</si>
  <si>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</si>
  <si>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</si>
  <si>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</si>
  <si>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</si>
  <si>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</si>
  <si>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</si>
  <si>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</si>
  <si>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</si>
  <si>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</si>
  <si>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</si>
  <si>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</si>
  <si>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</si>
  <si>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</si>
  <si>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</si>
  <si>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</si>
  <si>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</si>
  <si>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</si>
  <si>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</si>
  <si>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</si>
  <si>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</si>
  <si>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</si>
  <si>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</si>
  <si>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</si>
  <si>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</si>
  <si>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</si>
  <si>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</si>
  <si>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</si>
  <si>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</si>
  <si>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</si>
  <si>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</si>
  <si>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</si>
  <si>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</si>
  <si>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</si>
  <si>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</si>
  <si>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</si>
  <si>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</si>
  <si>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</si>
  <si>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</si>
  <si>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</si>
  <si>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</si>
  <si>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</si>
  <si>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</si>
  <si>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</si>
  <si>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</si>
  <si>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</si>
  <si>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</si>
  <si>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</si>
  <si>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</si>
  <si>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</si>
  <si>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</si>
  <si>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</si>
  <si>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</si>
  <si>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</si>
  <si>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</si>
  <si>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</si>
  <si>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</si>
  <si>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</si>
  <si>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</si>
  <si>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</si>
  <si>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</si>
  <si>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</si>
  <si>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</si>
  <si>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</si>
  <si>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</si>
  <si>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</si>
  <si>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</si>
  <si>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</si>
  <si>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</si>
  <si>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</si>
  <si>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</si>
  <si>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</si>
  <si>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</si>
  <si>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</si>
  <si>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</si>
  <si>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</si>
  <si>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</si>
  <si>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</si>
  <si>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</si>
  <si>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</si>
  <si>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</si>
  <si>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</si>
  <si>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</si>
  <si>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</si>
  <si>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</si>
  <si>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</si>
  <si>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</si>
  <si>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</si>
  <si>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</si>
  <si>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</si>
  <si>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</si>
  <si>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</si>
  <si>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</si>
  <si>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</si>
  <si>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</si>
  <si>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</si>
  <si>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</si>
  <si>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</si>
  <si>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</si>
  <si>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</si>
  <si>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</si>
  <si>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</si>
  <si>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</si>
  <si>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</si>
  <si>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</si>
  <si>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</si>
  <si>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</si>
  <si>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</si>
  <si>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</si>
  <si>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</si>
  <si>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</si>
  <si>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</si>
  <si>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</si>
  <si>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</si>
  <si>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</si>
  <si>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</si>
  <si>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</si>
  <si>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</si>
  <si>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t>
  </si>
  <si>
    <t>41_31_175</t>
  </si>
  <si>
    <t>41_31_172</t>
  </si>
  <si>
    <t>255_255_255</t>
  </si>
  <si>
    <t>NECB 2011Automotive facilityWholeBuilding</t>
  </si>
  <si>
    <t>NECB-E-FAN</t>
  </si>
  <si>
    <t>Automotive Area</t>
  </si>
  <si>
    <t>NECB 2011Convention centreWholeBuilding</t>
  </si>
  <si>
    <t>NECB-C-FAN</t>
  </si>
  <si>
    <t>Assembly Area</t>
  </si>
  <si>
    <t>NECB 2011CourthouseWholeBuilding</t>
  </si>
  <si>
    <t>NECB-A-FAN</t>
  </si>
  <si>
    <t>NECB 2011Dining - bar/loungeWholeBuilding</t>
  </si>
  <si>
    <t>NECB-B-FAN</t>
  </si>
  <si>
    <t>Supermarket/Food Services Area</t>
  </si>
  <si>
    <t>NECB 2011Dining - cafeteriaWholeBuilding</t>
  </si>
  <si>
    <t>NECB 2011Dining - familyWholeBuilding</t>
  </si>
  <si>
    <t>NECB 2011DormitoryWholeBuilding</t>
  </si>
  <si>
    <t>NECB-G-FAN</t>
  </si>
  <si>
    <t>Sleeping Area</t>
  </si>
  <si>
    <t>NECB 2011Exercise centreWholeBuilding</t>
  </si>
  <si>
    <t>General Area</t>
  </si>
  <si>
    <t>NECB 2011Fire stationWholeBuilding</t>
  </si>
  <si>
    <t>NECB-F-FAN</t>
  </si>
  <si>
    <t>NECB 2011GymnasiumWholeBuilding</t>
  </si>
  <si>
    <t>NECB 2011Health-care clinicWholeBuilding</t>
  </si>
  <si>
    <t>NECB 2011HospitalWholeBuilding</t>
  </si>
  <si>
    <t>NECB-H-FAN</t>
  </si>
  <si>
    <t>Hospital Area</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</si>
  <si>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</si>
  <si>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</si>
  <si>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</si>
  <si>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</si>
  <si>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</si>
  <si>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</si>
  <si>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</si>
  <si>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</si>
  <si>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</si>
  <si>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</si>
  <si>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</si>
  <si>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</si>
  <si>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</si>
  <si>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</si>
  <si>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</si>
  <si>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</si>
  <si>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</si>
  <si>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NECB 2011School/universityWholeBuilding</t>
  </si>
  <si>
    <t>NECB-D-FAN</t>
  </si>
  <si>
    <t>- undefined -</t>
  </si>
  <si>
    <t>NECB 2011Space Function- undefined -</t>
  </si>
  <si>
    <t>Undefined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</si>
  <si>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</si>
  <si>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</si>
  <si>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</si>
  <si>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</si>
  <si>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</si>
  <si>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</si>
  <si>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</si>
  <si>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</si>
  <si>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</si>
  <si>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</si>
  <si>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</si>
  <si>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</si>
  <si>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</si>
  <si>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</si>
  <si>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</si>
  <si>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</si>
  <si>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Food preparation/Unvented</t>
  </si>
  <si>
    <t>Food preparation/Vented</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</si>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</sst>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3" numFmtId="0" xfId="0" applyAlignment="1" applyFont="1">
      <alignment wrapText="1"/>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8"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4" numFmtId="0" xfId="0" applyAlignment="1" applyFont="1">
      <alignment/>
    </xf>
    <xf borderId="0" fillId="0" fontId="15" numFmtId="0" xfId="0" applyAlignment="1" applyFont="1">
      <alignment horizontal="left"/>
    </xf>
    <xf borderId="0" fillId="0" fontId="2" numFmtId="2" xfId="0" applyAlignment="1" applyFont="1" applyNumberFormat="1">
      <alignment horizontal="right"/>
    </xf>
    <xf borderId="0" fillId="0" fontId="0" numFmtId="11" xfId="0" applyAlignment="1" applyFont="1" applyNumberFormat="1">
      <alignment/>
    </xf>
    <xf borderId="0" fillId="0" fontId="16" numFmtId="0" xfId="0" applyFont="1"/>
    <xf borderId="0" fillId="0" fontId="0" numFmtId="2" xfId="0" applyAlignment="1" applyFont="1" applyNumberFormat="1">
      <alignment/>
    </xf>
    <xf borderId="0" fillId="0" fontId="0" numFmtId="0" xfId="0" applyAlignment="1" applyFont="1">
      <alignment horizontal="right"/>
    </xf>
    <xf borderId="0" fillId="0" fontId="0" numFmtId="0" xfId="0" applyAlignment="1" applyFont="1">
      <alignment horizontal="left"/>
    </xf>
    <xf borderId="0" fillId="0" fontId="0" numFmtId="11" xfId="0" applyAlignment="1" applyFont="1" applyNumberFormat="1">
      <alignment horizontal="right"/>
    </xf>
    <xf borderId="0" fillId="0" fontId="0" numFmtId="0" xfId="0" applyAlignment="1" applyFont="1">
      <alignment horizontal="left"/>
    </xf>
    <xf borderId="0" fillId="0" fontId="1" numFmtId="0" xfId="0" applyAlignment="1" applyFont="1">
      <alignment wrapText="1"/>
    </xf>
    <xf borderId="0" fillId="0" fontId="1" numFmtId="0" xfId="0" applyFont="1"/>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12" numFmtId="0" xfId="0" applyAlignment="1" applyFon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08:N108"/>
    <mergeCell ref="M111:N111"/>
    <mergeCell ref="J100:K100"/>
    <mergeCell ref="M100:N100"/>
    <mergeCell ref="J101:K101"/>
    <mergeCell ref="J102:K102"/>
    <mergeCell ref="M109:N109"/>
    <mergeCell ref="M118:N118"/>
    <mergeCell ref="M116:N116"/>
    <mergeCell ref="J119:K119"/>
    <mergeCell ref="J118:K118"/>
    <mergeCell ref="BV118:BW118"/>
    <mergeCell ref="J108:K108"/>
    <mergeCell ref="J109:K109"/>
    <mergeCell ref="BO104:BP104"/>
    <mergeCell ref="J111:K111"/>
    <mergeCell ref="M115:N115"/>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customHeight="1">
      <c r="A45" s="7" t="s">
        <v>13</v>
      </c>
      <c r="B45" s="7" t="s">
        <v>446</v>
      </c>
      <c r="C45" s="7"/>
      <c r="D45" s="7" t="s">
        <v>1096</v>
      </c>
      <c r="E45" s="7" t="s">
        <v>1097</v>
      </c>
      <c r="F45" s="7" t="s">
        <v>1098</v>
      </c>
      <c r="G45" s="7" t="s">
        <v>1099</v>
      </c>
      <c r="H45" s="7"/>
      <c r="I45" s="7"/>
      <c r="J45" s="7">
        <v>1.45</v>
      </c>
      <c r="K45" s="7"/>
      <c r="L45" s="7"/>
      <c r="M45" s="7"/>
      <c r="N45" s="7"/>
      <c r="O45" s="7">
        <v>2649.0</v>
      </c>
    </row>
    <row r="46" ht="14.25" customHeight="1">
      <c r="A46" s="7" t="s">
        <v>13</v>
      </c>
      <c r="B46" s="7" t="s">
        <v>446</v>
      </c>
      <c r="C46" s="7"/>
      <c r="D46" s="7" t="s">
        <v>1105</v>
      </c>
      <c r="E46" s="7" t="s">
        <v>1106</v>
      </c>
      <c r="F46" s="7" t="s">
        <v>1098</v>
      </c>
      <c r="G46" s="7" t="s">
        <v>1107</v>
      </c>
      <c r="H46" s="7"/>
      <c r="I46" s="7"/>
      <c r="J46" s="7">
        <v>0.107</v>
      </c>
      <c r="K46" s="7"/>
      <c r="L46" s="7"/>
      <c r="M46" s="7"/>
      <c r="N46" s="7"/>
      <c r="O46" s="7">
        <v>2643.0</v>
      </c>
    </row>
    <row r="47" ht="14.25"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customHeight="1">
      <c r="A48" s="7" t="s">
        <v>13</v>
      </c>
      <c r="B48" s="7" t="s">
        <v>446</v>
      </c>
      <c r="C48" s="7"/>
      <c r="D48" s="7" t="s">
        <v>1105</v>
      </c>
      <c r="E48" s="7" t="s">
        <v>1116</v>
      </c>
      <c r="F48" s="7" t="s">
        <v>1098</v>
      </c>
      <c r="G48" s="83" t="s">
        <v>1121</v>
      </c>
      <c r="H48" s="7"/>
      <c r="I48" s="7"/>
      <c r="J48" s="7">
        <v>0.051</v>
      </c>
      <c r="K48" s="7"/>
      <c r="L48" s="7"/>
      <c r="M48" s="7"/>
      <c r="N48" s="7"/>
      <c r="O48" s="7">
        <v>2645.0</v>
      </c>
    </row>
    <row r="49" ht="14.25"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customHeight="1">
      <c r="A51" s="7" t="s">
        <v>13</v>
      </c>
      <c r="B51" s="7" t="s">
        <v>446</v>
      </c>
      <c r="C51" s="7"/>
      <c r="D51" s="7" t="s">
        <v>1111</v>
      </c>
      <c r="E51" s="7" t="s">
        <v>1109</v>
      </c>
      <c r="F51" s="7" t="s">
        <v>1098</v>
      </c>
      <c r="G51" s="7" t="s">
        <v>1113</v>
      </c>
      <c r="H51" s="7"/>
      <c r="I51" s="7"/>
      <c r="J51" s="7">
        <v>0.084</v>
      </c>
      <c r="K51" s="7"/>
      <c r="L51" s="7"/>
      <c r="M51" s="7"/>
      <c r="N51" s="7"/>
      <c r="O51" s="7">
        <v>2639.0</v>
      </c>
    </row>
    <row r="52" ht="14.25"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customHeight="1">
      <c r="A53" s="7" t="s">
        <v>13</v>
      </c>
      <c r="B53" s="7" t="s">
        <v>446</v>
      </c>
      <c r="C53" s="7"/>
      <c r="D53" s="7" t="s">
        <v>1111</v>
      </c>
      <c r="E53" s="7" t="s">
        <v>1116</v>
      </c>
      <c r="F53" s="7" t="s">
        <v>1098</v>
      </c>
      <c r="G53" s="7" t="s">
        <v>1117</v>
      </c>
      <c r="H53" s="7"/>
      <c r="I53" s="7"/>
      <c r="J53" s="7">
        <v>0.089</v>
      </c>
      <c r="K53" s="7"/>
      <c r="L53" s="7"/>
      <c r="M53" s="7"/>
      <c r="N53" s="7"/>
      <c r="O53" s="7">
        <v>2641.0</v>
      </c>
    </row>
    <row r="54" ht="14.25"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customHeight="1">
      <c r="A55" s="7" t="s">
        <v>13</v>
      </c>
      <c r="B55" s="7" t="s">
        <v>446</v>
      </c>
      <c r="C55" s="7"/>
      <c r="D55" s="7" t="s">
        <v>1126</v>
      </c>
      <c r="E55" s="7" t="s">
        <v>1129</v>
      </c>
      <c r="F55" s="7" t="s">
        <v>1098</v>
      </c>
      <c r="G55" s="7" t="s">
        <v>1135</v>
      </c>
      <c r="H55" s="7"/>
      <c r="I55" s="7"/>
      <c r="J55" s="7">
        <v>0.6</v>
      </c>
      <c r="K55" s="7"/>
      <c r="L55" s="7"/>
      <c r="M55" s="7">
        <v>0.25</v>
      </c>
      <c r="N55" s="7"/>
      <c r="O55" s="7">
        <v>2651.0</v>
      </c>
    </row>
    <row r="56" ht="14.25"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customHeight="1">
      <c r="A57" s="7" t="s">
        <v>13</v>
      </c>
      <c r="B57" s="7" t="s">
        <v>446</v>
      </c>
      <c r="C57" s="7"/>
      <c r="D57" s="7" t="s">
        <v>1126</v>
      </c>
      <c r="E57" s="7" t="s">
        <v>1131</v>
      </c>
      <c r="F57" s="7" t="s">
        <v>1098</v>
      </c>
      <c r="G57" s="4" t="s">
        <v>1136</v>
      </c>
      <c r="H57" s="7"/>
      <c r="I57" s="7"/>
      <c r="J57" s="7">
        <v>0.65</v>
      </c>
      <c r="K57" s="7"/>
      <c r="L57" s="7"/>
      <c r="M57" s="7">
        <v>0.25</v>
      </c>
      <c r="N57" s="7"/>
      <c r="O57" s="7">
        <v>2653.0</v>
      </c>
    </row>
    <row r="58" ht="14.25"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customHeight="1">
      <c r="A59" s="7" t="s">
        <v>13</v>
      </c>
      <c r="B59" s="7" t="s">
        <v>446</v>
      </c>
      <c r="C59" s="7"/>
      <c r="D59" s="7" t="s">
        <v>1122</v>
      </c>
      <c r="E59" s="7" t="s">
        <v>1125</v>
      </c>
      <c r="F59" s="7" t="s">
        <v>1098</v>
      </c>
      <c r="G59" s="10" t="s">
        <v>1137</v>
      </c>
      <c r="H59" s="7"/>
      <c r="I59" s="7"/>
      <c r="J59" s="7"/>
      <c r="K59" s="7">
        <v>0.9</v>
      </c>
      <c r="L59" s="7"/>
      <c r="M59" s="7"/>
      <c r="N59" s="7"/>
      <c r="O59" s="7">
        <v>2647.0</v>
      </c>
    </row>
    <row r="60" ht="14.25"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hidden="1"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hidden="1"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hidden="1"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hidden="1"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hidden="1"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hidden="1"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hidden="1"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hidden="1"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hidden="1"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hidden="1"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hidden="1"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hidden="1"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hidden="1"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hidden="1"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hidden="1"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hidden="1"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hidden="1"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hidden="1"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hidden="1"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hidden="1"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hidden="1"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hidden="1"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hidden="1"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hidden="1"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hidden="1"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hidden="1"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hidden="1"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hidden="1"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hidden="1"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hidden="1"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hidden="1"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hidden="1"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hidden="1"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hidden="1"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hidden="1"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hidden="1"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hidden="1"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hidden="1"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hidden="1"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hidden="1"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hidden="1"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hidden="1"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hidden="1"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hidden="1"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hidden="1"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hidden="1"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hidden="1"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hidden="1"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hidden="1"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hidden="1"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hidden="1"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hidden="1"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hidden="1"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hidden="1"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hidden="1"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hidden="1"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hidden="1"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hidden="1"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hidden="1"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hidden="1"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hidden="1"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hidden="1"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hidden="1"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hidden="1"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hidden="1"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hidden="1"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hidden="1"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hidden="1"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hidden="1"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hidden="1"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hidden="1"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hidden="1"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hidden="1"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hidden="1"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hidden="1"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hidden="1"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hidden="1"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hidden="1"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hidden="1"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hidden="1"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hidden="1"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hidden="1"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hidden="1"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hidden="1"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hidden="1"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hidden="1"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hidden="1"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hidden="1"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hidden="1"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hidden="1"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hidden="1"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hidden="1"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hidden="1"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hidden="1"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hidden="1"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hidden="1"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hidden="1"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hidden="1"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hidden="1"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hidden="1"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hidden="1"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hidden="1"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hidden="1"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hidden="1"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hidden="1"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hidden="1"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hidden="1"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hidden="1"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1">
      <filters>
        <filter val="NECB-CNEB ClimatZone 4-8"/>
        <filter val="ECBC Composite"/>
        <filter val="ClimateZone 3"/>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LargeOffice"/>
        <filter val="Hospital"/>
        <filter val="Outpatient"/>
        <filter val="LargeHotel"/>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7:AJ187"/>
    <mergeCell ref="AI173:AJ173"/>
    <mergeCell ref="AI172:AJ172"/>
    <mergeCell ref="AI171:AJ171"/>
    <mergeCell ref="AI175:AJ175"/>
    <mergeCell ref="AI174:AJ174"/>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hidden="1"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-1.6E-4</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-1.6E-4</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-1.6E-4</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-1.6E-4</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-2.13E-4</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-2.13E-4</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-2.13E-4</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-2.13E-4</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-3.0E-4</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-3.0E-4</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-3.0E-4</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-3.0E-4</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-2.13E-4</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-2.13E-4</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-3.0E-4</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-3.0E-4</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2" max="2" width="18.88"/>
    <col customWidth="1" min="6" max="6" width="17.88"/>
    <col customWidth="1" min="7" max="7" width="15.38"/>
    <col customWidth="1" min="8" max="8" width="11.25"/>
    <col customWidth="1" min="9" max="9" width="13.75"/>
  </cols>
  <sheetData>
    <row r="1">
      <c r="A1" s="9" t="s">
        <v>4439</v>
      </c>
      <c r="G1" s="187"/>
      <c r="H1" s="187"/>
      <c r="I1" s="187"/>
      <c r="J1" s="187"/>
      <c r="K1" s="187"/>
      <c r="L1" s="187"/>
      <c r="M1" s="187"/>
      <c r="N1" s="187"/>
      <c r="O1" s="187"/>
      <c r="P1" s="187"/>
      <c r="Q1" s="187"/>
      <c r="R1" s="187"/>
      <c r="S1" s="187"/>
    </row>
    <row r="2">
      <c r="A2" s="187"/>
      <c r="B2" s="187"/>
      <c r="C2" s="187"/>
      <c r="D2" s="187"/>
      <c r="E2" s="187"/>
      <c r="F2" s="187"/>
      <c r="G2" s="187"/>
      <c r="H2" s="187"/>
      <c r="I2" s="187"/>
      <c r="J2" s="187"/>
      <c r="K2" s="187"/>
      <c r="L2" s="187"/>
      <c r="M2" s="187"/>
      <c r="N2" s="187"/>
      <c r="O2" s="187"/>
      <c r="P2" s="187"/>
      <c r="Q2" s="187"/>
      <c r="R2" s="187"/>
      <c r="S2" s="187"/>
    </row>
    <row r="3"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c r="A4" s="9" t="s">
        <v>17</v>
      </c>
      <c r="B4" s="9" t="s">
        <v>167</v>
      </c>
      <c r="C4" s="9" t="s">
        <v>4410</v>
      </c>
      <c r="D4" s="9">
        <v>0.0</v>
      </c>
      <c r="E4" s="190">
        <v>65000.0</v>
      </c>
      <c r="F4" s="187"/>
      <c r="G4" s="9"/>
      <c r="H4" s="9">
        <v>8.9</v>
      </c>
      <c r="I4" s="9" t="s">
        <v>4447</v>
      </c>
      <c r="J4" s="9" t="s">
        <v>4448</v>
      </c>
      <c r="K4" s="9" t="s">
        <v>4449</v>
      </c>
      <c r="L4" s="9" t="s">
        <v>4450</v>
      </c>
      <c r="M4" s="9" t="s">
        <v>4451</v>
      </c>
      <c r="N4" s="9" t="s">
        <v>4437</v>
      </c>
      <c r="O4" s="187"/>
      <c r="P4" s="187"/>
      <c r="Q4" s="187"/>
      <c r="R4" s="187"/>
      <c r="S4" s="187"/>
    </row>
    <row r="5">
      <c r="A5" s="9" t="s">
        <v>17</v>
      </c>
      <c r="B5" s="9" t="s">
        <v>167</v>
      </c>
      <c r="C5" s="9" t="s">
        <v>4402</v>
      </c>
      <c r="D5" s="9">
        <v>0.0</v>
      </c>
      <c r="E5" s="190">
        <v>65000.0</v>
      </c>
      <c r="F5" s="187"/>
      <c r="G5" s="9"/>
      <c r="H5" s="9">
        <v>8.9</v>
      </c>
      <c r="I5" s="9" t="s">
        <v>4447</v>
      </c>
      <c r="J5" s="9" t="s">
        <v>4448</v>
      </c>
      <c r="K5" s="9" t="s">
        <v>4449</v>
      </c>
      <c r="L5" s="9" t="s">
        <v>4450</v>
      </c>
      <c r="M5" s="9" t="s">
        <v>4451</v>
      </c>
      <c r="N5" s="9" t="s">
        <v>4437</v>
      </c>
      <c r="O5" s="187"/>
      <c r="P5" s="187"/>
      <c r="Q5" s="187"/>
      <c r="R5" s="187"/>
      <c r="S5" s="187"/>
    </row>
    <row r="6">
      <c r="A6" s="9" t="s">
        <v>17</v>
      </c>
      <c r="B6" s="9" t="s">
        <v>167</v>
      </c>
      <c r="C6" s="9" t="s">
        <v>4410</v>
      </c>
      <c r="D6" s="9">
        <v>65001.0</v>
      </c>
      <c r="E6" s="190">
        <v>238840.0</v>
      </c>
      <c r="F6" s="187"/>
      <c r="G6" s="9"/>
      <c r="H6" s="9">
        <v>9.5</v>
      </c>
      <c r="I6" s="9" t="s">
        <v>4447</v>
      </c>
      <c r="J6" s="9" t="s">
        <v>4448</v>
      </c>
      <c r="K6" s="9" t="s">
        <v>4449</v>
      </c>
      <c r="L6" s="9" t="s">
        <v>4450</v>
      </c>
      <c r="M6" s="9" t="s">
        <v>4451</v>
      </c>
      <c r="N6" s="9" t="s">
        <v>4437</v>
      </c>
      <c r="O6" s="187"/>
      <c r="P6" s="187"/>
      <c r="Q6" s="187"/>
      <c r="R6" s="187"/>
      <c r="S6" s="187"/>
    </row>
    <row r="7">
      <c r="A7" s="9" t="s">
        <v>17</v>
      </c>
      <c r="B7" s="9" t="s">
        <v>167</v>
      </c>
      <c r="C7" s="9" t="s">
        <v>4402</v>
      </c>
      <c r="D7" s="9">
        <v>65001.0</v>
      </c>
      <c r="E7" s="190">
        <v>238840.0</v>
      </c>
      <c r="F7" s="187"/>
      <c r="G7" s="9"/>
      <c r="H7" s="9">
        <v>9.5</v>
      </c>
      <c r="I7" s="9" t="s">
        <v>4447</v>
      </c>
      <c r="J7" s="9" t="s">
        <v>4448</v>
      </c>
      <c r="K7" s="9" t="s">
        <v>4449</v>
      </c>
      <c r="L7" s="9" t="s">
        <v>4450</v>
      </c>
      <c r="M7" s="9" t="s">
        <v>4451</v>
      </c>
      <c r="N7" s="9" t="s">
        <v>4437</v>
      </c>
      <c r="O7" s="187"/>
      <c r="P7" s="187"/>
      <c r="Q7" s="187"/>
      <c r="R7" s="187"/>
      <c r="S7" s="187"/>
    </row>
    <row r="8">
      <c r="A8" s="9" t="s">
        <v>17</v>
      </c>
      <c r="B8" s="9" t="s">
        <v>167</v>
      </c>
      <c r="C8" s="9" t="s">
        <v>4410</v>
      </c>
      <c r="D8" s="190">
        <v>238841.0</v>
      </c>
      <c r="E8" s="190">
        <v>9999999.0</v>
      </c>
      <c r="F8" s="187"/>
      <c r="G8" s="9"/>
      <c r="H8" s="9">
        <v>9.2</v>
      </c>
      <c r="I8" s="9" t="s">
        <v>4447</v>
      </c>
      <c r="J8" s="9" t="s">
        <v>4448</v>
      </c>
      <c r="K8" s="9" t="s">
        <v>4449</v>
      </c>
      <c r="L8" s="9" t="s">
        <v>4450</v>
      </c>
      <c r="M8" s="9" t="s">
        <v>4451</v>
      </c>
      <c r="N8" s="9" t="s">
        <v>4437</v>
      </c>
      <c r="O8" s="187"/>
      <c r="P8" s="187"/>
      <c r="Q8" s="187"/>
      <c r="R8" s="187"/>
      <c r="S8" s="187"/>
    </row>
    <row r="9">
      <c r="A9" s="9" t="s">
        <v>17</v>
      </c>
      <c r="B9" s="9" t="s">
        <v>167</v>
      </c>
      <c r="C9" s="9" t="s">
        <v>4402</v>
      </c>
      <c r="D9" s="190">
        <v>238841.0</v>
      </c>
      <c r="E9" s="190">
        <v>9999999.0</v>
      </c>
      <c r="F9" s="187"/>
      <c r="G9" s="9"/>
      <c r="H9" s="9">
        <v>9.2</v>
      </c>
      <c r="I9" s="9" t="s">
        <v>4447</v>
      </c>
      <c r="J9" s="9" t="s">
        <v>4448</v>
      </c>
      <c r="K9" s="9" t="s">
        <v>4449</v>
      </c>
      <c r="L9" s="9" t="s">
        <v>4450</v>
      </c>
      <c r="M9" s="9" t="s">
        <v>4451</v>
      </c>
      <c r="N9" s="9" t="s">
        <v>4437</v>
      </c>
      <c r="O9" s="187"/>
      <c r="P9" s="187"/>
      <c r="Q9" s="187"/>
      <c r="R9" s="187"/>
      <c r="S9" s="187"/>
    </row>
    <row r="10">
      <c r="A10" s="8" t="s">
        <v>3</v>
      </c>
      <c r="B10" s="9" t="s">
        <v>167</v>
      </c>
      <c r="C10" s="9" t="s">
        <v>4402</v>
      </c>
      <c r="D10" s="9">
        <v>0.0</v>
      </c>
      <c r="E10" s="190">
        <v>64999.0</v>
      </c>
      <c r="F10" s="10">
        <v>6.8</v>
      </c>
      <c r="I10" s="9" t="s">
        <v>4447</v>
      </c>
      <c r="J10" s="9" t="s">
        <v>4448</v>
      </c>
      <c r="K10" s="9" t="s">
        <v>4449</v>
      </c>
      <c r="L10" s="9" t="s">
        <v>4450</v>
      </c>
      <c r="M10" s="9" t="s">
        <v>4451</v>
      </c>
      <c r="N10" s="10" t="s">
        <v>4452</v>
      </c>
    </row>
    <row r="11">
      <c r="A11" s="8" t="s">
        <v>3</v>
      </c>
      <c r="B11" s="10" t="s">
        <v>167</v>
      </c>
      <c r="C11" s="10" t="s">
        <v>4410</v>
      </c>
      <c r="D11" s="9">
        <v>0.0</v>
      </c>
      <c r="E11" s="190">
        <v>64999.0</v>
      </c>
      <c r="F11" s="10">
        <v>6.6</v>
      </c>
      <c r="I11" s="9" t="s">
        <v>4447</v>
      </c>
      <c r="J11" s="9" t="s">
        <v>4448</v>
      </c>
      <c r="K11" s="9" t="s">
        <v>4449</v>
      </c>
      <c r="L11" s="9" t="s">
        <v>4450</v>
      </c>
      <c r="M11" s="9" t="s">
        <v>4451</v>
      </c>
      <c r="N11" s="10" t="s">
        <v>4452</v>
      </c>
    </row>
    <row r="12">
      <c r="A12" s="8" t="s">
        <v>3</v>
      </c>
      <c r="B12" s="10" t="s">
        <v>4453</v>
      </c>
      <c r="C12" s="10" t="s">
        <v>4402</v>
      </c>
      <c r="D12" s="9">
        <v>0.0</v>
      </c>
      <c r="E12" s="190">
        <v>29999.0</v>
      </c>
      <c r="F12" s="10">
        <v>6.8</v>
      </c>
      <c r="I12" s="9" t="s">
        <v>4447</v>
      </c>
      <c r="J12" s="9" t="s">
        <v>4448</v>
      </c>
      <c r="K12" s="9" t="s">
        <v>4449</v>
      </c>
      <c r="L12" s="9" t="s">
        <v>4450</v>
      </c>
      <c r="M12" s="9" t="s">
        <v>4451</v>
      </c>
      <c r="N12" s="10" t="s">
        <v>4452</v>
      </c>
    </row>
    <row r="13">
      <c r="A13" s="8" t="s">
        <v>3</v>
      </c>
      <c r="B13" s="10" t="s">
        <v>4453</v>
      </c>
      <c r="C13" s="10" t="s">
        <v>4410</v>
      </c>
      <c r="D13" s="9">
        <v>0.0</v>
      </c>
      <c r="E13" s="190">
        <v>29999.0</v>
      </c>
      <c r="F13" s="10">
        <v>6.6</v>
      </c>
      <c r="I13" s="9" t="s">
        <v>4447</v>
      </c>
      <c r="J13" s="9" t="s">
        <v>4448</v>
      </c>
      <c r="K13" s="9" t="s">
        <v>4449</v>
      </c>
      <c r="L13" s="9" t="s">
        <v>4450</v>
      </c>
      <c r="M13" s="9" t="s">
        <v>4451</v>
      </c>
      <c r="N13" s="10" t="s">
        <v>4452</v>
      </c>
    </row>
    <row r="14">
      <c r="A14" s="8" t="s">
        <v>3</v>
      </c>
      <c r="B14" s="10" t="s">
        <v>4454</v>
      </c>
      <c r="C14" s="10" t="s">
        <v>4402</v>
      </c>
      <c r="D14" s="10">
        <v>0.0</v>
      </c>
      <c r="E14" s="190">
        <v>64999.0</v>
      </c>
      <c r="F14" s="10">
        <v>6.8</v>
      </c>
      <c r="I14" s="9" t="s">
        <v>4447</v>
      </c>
      <c r="J14" s="9" t="s">
        <v>4448</v>
      </c>
      <c r="K14" s="9" t="s">
        <v>4449</v>
      </c>
      <c r="L14" s="9" t="s">
        <v>4450</v>
      </c>
      <c r="M14" s="9" t="s">
        <v>4451</v>
      </c>
      <c r="N14" s="10" t="s">
        <v>4452</v>
      </c>
    </row>
    <row r="15">
      <c r="A15" s="8" t="s">
        <v>3</v>
      </c>
      <c r="B15" s="10" t="s">
        <v>167</v>
      </c>
      <c r="C15" s="10" t="s">
        <v>4410</v>
      </c>
      <c r="D15" s="19">
        <v>65000.0</v>
      </c>
      <c r="E15" s="19">
        <v>134999.0</v>
      </c>
      <c r="G15" s="10">
        <v>3.2</v>
      </c>
      <c r="I15" s="9" t="s">
        <v>4447</v>
      </c>
      <c r="J15" s="9" t="s">
        <v>4448</v>
      </c>
      <c r="K15" s="9" t="s">
        <v>4449</v>
      </c>
      <c r="L15" s="9" t="s">
        <v>4450</v>
      </c>
      <c r="M15" s="9" t="s">
        <v>4451</v>
      </c>
      <c r="N15" s="10" t="s">
        <v>4452</v>
      </c>
    </row>
    <row r="16">
      <c r="A16" s="8" t="s">
        <v>3</v>
      </c>
      <c r="B16" s="10" t="s">
        <v>167</v>
      </c>
      <c r="C16" s="10" t="s">
        <v>4410</v>
      </c>
      <c r="D16" s="19">
        <v>135000.0</v>
      </c>
      <c r="E16" s="190">
        <v>9999999.0</v>
      </c>
      <c r="G16" s="10">
        <v>3.1</v>
      </c>
      <c r="I16" s="9" t="s">
        <v>4447</v>
      </c>
      <c r="J16" s="9" t="s">
        <v>4448</v>
      </c>
      <c r="K16" s="9" t="s">
        <v>4449</v>
      </c>
      <c r="L16" s="9" t="s">
        <v>4450</v>
      </c>
      <c r="M16" s="9" t="s">
        <v>4451</v>
      </c>
      <c r="N16" s="10" t="s">
        <v>4452</v>
      </c>
    </row>
    <row r="17">
      <c r="A17" s="8" t="s">
        <v>5</v>
      </c>
      <c r="B17" s="9" t="s">
        <v>167</v>
      </c>
      <c r="C17" s="9" t="s">
        <v>4402</v>
      </c>
      <c r="D17" s="9">
        <v>0.0</v>
      </c>
      <c r="E17" s="190">
        <v>64999.0</v>
      </c>
      <c r="F17" s="10">
        <v>6.8</v>
      </c>
      <c r="I17" s="9" t="s">
        <v>4447</v>
      </c>
      <c r="J17" s="9" t="s">
        <v>4448</v>
      </c>
      <c r="K17" s="9" t="s">
        <v>4449</v>
      </c>
      <c r="L17" s="9" t="s">
        <v>4450</v>
      </c>
      <c r="M17" s="9" t="s">
        <v>4451</v>
      </c>
      <c r="N17" s="10" t="s">
        <v>4452</v>
      </c>
    </row>
    <row r="18">
      <c r="A18" s="8" t="s">
        <v>5</v>
      </c>
      <c r="B18" s="10" t="s">
        <v>167</v>
      </c>
      <c r="C18" s="10" t="s">
        <v>4410</v>
      </c>
      <c r="D18" s="9">
        <v>0.0</v>
      </c>
      <c r="E18" s="190">
        <v>64999.0</v>
      </c>
      <c r="F18" s="10">
        <v>6.6</v>
      </c>
      <c r="I18" s="9" t="s">
        <v>4447</v>
      </c>
      <c r="J18" s="9" t="s">
        <v>4448</v>
      </c>
      <c r="K18" s="9" t="s">
        <v>4449</v>
      </c>
      <c r="L18" s="9" t="s">
        <v>4450</v>
      </c>
      <c r="M18" s="9" t="s">
        <v>4451</v>
      </c>
      <c r="N18" s="10" t="s">
        <v>4452</v>
      </c>
    </row>
    <row r="19">
      <c r="A19" s="8" t="s">
        <v>5</v>
      </c>
      <c r="B19" s="10" t="s">
        <v>4453</v>
      </c>
      <c r="C19" s="10" t="s">
        <v>4402</v>
      </c>
      <c r="D19" s="9">
        <v>0.0</v>
      </c>
      <c r="E19" s="190">
        <v>29999.0</v>
      </c>
      <c r="F19" s="10">
        <v>6.8</v>
      </c>
      <c r="I19" s="9" t="s">
        <v>4447</v>
      </c>
      <c r="J19" s="9" t="s">
        <v>4448</v>
      </c>
      <c r="K19" s="9" t="s">
        <v>4449</v>
      </c>
      <c r="L19" s="9" t="s">
        <v>4450</v>
      </c>
      <c r="M19" s="9" t="s">
        <v>4451</v>
      </c>
      <c r="N19" s="10" t="s">
        <v>4452</v>
      </c>
    </row>
    <row r="20">
      <c r="A20" s="8" t="s">
        <v>5</v>
      </c>
      <c r="B20" s="10" t="s">
        <v>4453</v>
      </c>
      <c r="C20" s="10" t="s">
        <v>4410</v>
      </c>
      <c r="D20" s="9">
        <v>0.0</v>
      </c>
      <c r="E20" s="190">
        <v>29999.0</v>
      </c>
      <c r="F20" s="10">
        <v>6.6</v>
      </c>
      <c r="I20" s="9" t="s">
        <v>4447</v>
      </c>
      <c r="J20" s="9" t="s">
        <v>4448</v>
      </c>
      <c r="K20" s="9" t="s">
        <v>4449</v>
      </c>
      <c r="L20" s="9" t="s">
        <v>4450</v>
      </c>
      <c r="M20" s="9" t="s">
        <v>4451</v>
      </c>
      <c r="N20" s="10" t="s">
        <v>4452</v>
      </c>
    </row>
    <row r="21">
      <c r="A21" s="8" t="s">
        <v>5</v>
      </c>
      <c r="B21" s="10" t="s">
        <v>4454</v>
      </c>
      <c r="C21" s="10" t="s">
        <v>4402</v>
      </c>
      <c r="D21" s="10">
        <v>0.0</v>
      </c>
      <c r="E21" s="190">
        <v>64999.0</v>
      </c>
      <c r="F21" s="10">
        <v>6.8</v>
      </c>
      <c r="I21" s="9" t="s">
        <v>4447</v>
      </c>
      <c r="J21" s="9" t="s">
        <v>4448</v>
      </c>
      <c r="K21" s="9" t="s">
        <v>4449</v>
      </c>
      <c r="L21" s="9" t="s">
        <v>4450</v>
      </c>
      <c r="M21" s="9" t="s">
        <v>4451</v>
      </c>
      <c r="N21" s="10" t="s">
        <v>4452</v>
      </c>
    </row>
    <row r="22">
      <c r="A22" s="8" t="s">
        <v>5</v>
      </c>
      <c r="B22" s="10" t="s">
        <v>167</v>
      </c>
      <c r="C22" s="10" t="s">
        <v>4410</v>
      </c>
      <c r="D22" s="19">
        <v>65000.0</v>
      </c>
      <c r="E22" s="19">
        <v>134999.0</v>
      </c>
      <c r="G22" s="10">
        <v>3.2</v>
      </c>
      <c r="I22" s="9" t="s">
        <v>4447</v>
      </c>
      <c r="J22" s="9" t="s">
        <v>4448</v>
      </c>
      <c r="K22" s="9" t="s">
        <v>4449</v>
      </c>
      <c r="L22" s="9" t="s">
        <v>4450</v>
      </c>
      <c r="M22" s="9" t="s">
        <v>4451</v>
      </c>
      <c r="N22" s="10" t="s">
        <v>4452</v>
      </c>
    </row>
    <row r="23">
      <c r="A23" s="8" t="s">
        <v>5</v>
      </c>
      <c r="B23" s="10" t="s">
        <v>167</v>
      </c>
      <c r="C23" s="10" t="s">
        <v>4410</v>
      </c>
      <c r="D23" s="19">
        <v>135000.0</v>
      </c>
      <c r="E23" s="190">
        <v>9999999.0</v>
      </c>
      <c r="G23" s="10">
        <v>3.1</v>
      </c>
      <c r="I23" s="9" t="s">
        <v>4447</v>
      </c>
      <c r="J23" s="9" t="s">
        <v>4448</v>
      </c>
      <c r="K23" s="9" t="s">
        <v>4449</v>
      </c>
      <c r="L23" s="9" t="s">
        <v>4450</v>
      </c>
      <c r="M23" s="9" t="s">
        <v>4451</v>
      </c>
      <c r="N23" s="10" t="s">
        <v>4452</v>
      </c>
    </row>
    <row r="24">
      <c r="A24" s="8" t="s">
        <v>7</v>
      </c>
      <c r="B24" s="9" t="s">
        <v>167</v>
      </c>
      <c r="C24" s="9" t="s">
        <v>4402</v>
      </c>
      <c r="D24" s="9">
        <v>0.0</v>
      </c>
      <c r="E24" s="190">
        <v>64999.0</v>
      </c>
      <c r="F24" s="10">
        <v>6.8</v>
      </c>
      <c r="I24" s="9" t="s">
        <v>4447</v>
      </c>
      <c r="J24" s="9" t="s">
        <v>4448</v>
      </c>
      <c r="K24" s="9" t="s">
        <v>4449</v>
      </c>
      <c r="L24" s="9" t="s">
        <v>4450</v>
      </c>
      <c r="M24" s="9" t="s">
        <v>4451</v>
      </c>
      <c r="N24" s="10" t="s">
        <v>4455</v>
      </c>
    </row>
    <row r="25">
      <c r="A25" s="8" t="s">
        <v>7</v>
      </c>
      <c r="B25" s="10" t="s">
        <v>167</v>
      </c>
      <c r="C25" s="10" t="s">
        <v>4410</v>
      </c>
      <c r="D25" s="9">
        <v>0.0</v>
      </c>
      <c r="E25" s="190">
        <v>64999.0</v>
      </c>
      <c r="F25" s="10">
        <v>6.6</v>
      </c>
      <c r="I25" s="9" t="s">
        <v>4447</v>
      </c>
      <c r="J25" s="9" t="s">
        <v>4448</v>
      </c>
      <c r="K25" s="9" t="s">
        <v>4449</v>
      </c>
      <c r="L25" s="9" t="s">
        <v>4450</v>
      </c>
      <c r="M25" s="9" t="s">
        <v>4451</v>
      </c>
      <c r="N25" s="10" t="s">
        <v>4455</v>
      </c>
    </row>
    <row r="26">
      <c r="A26" s="8" t="s">
        <v>7</v>
      </c>
      <c r="B26" s="10" t="s">
        <v>4453</v>
      </c>
      <c r="C26" s="10" t="s">
        <v>4402</v>
      </c>
      <c r="D26" s="9">
        <v>0.0</v>
      </c>
      <c r="E26" s="190">
        <v>29999.0</v>
      </c>
      <c r="F26" s="10">
        <v>6.8</v>
      </c>
      <c r="I26" s="9" t="s">
        <v>4447</v>
      </c>
      <c r="J26" s="9" t="s">
        <v>4448</v>
      </c>
      <c r="K26" s="9" t="s">
        <v>4449</v>
      </c>
      <c r="L26" s="9" t="s">
        <v>4450</v>
      </c>
      <c r="M26" s="9" t="s">
        <v>4451</v>
      </c>
      <c r="N26" s="10" t="s">
        <v>4455</v>
      </c>
    </row>
    <row r="27">
      <c r="A27" s="8" t="s">
        <v>7</v>
      </c>
      <c r="B27" s="10" t="s">
        <v>4453</v>
      </c>
      <c r="C27" s="10" t="s">
        <v>4410</v>
      </c>
      <c r="D27" s="9">
        <v>0.0</v>
      </c>
      <c r="E27" s="190">
        <v>29999.0</v>
      </c>
      <c r="F27" s="10">
        <v>6.6</v>
      </c>
      <c r="I27" s="9" t="s">
        <v>4447</v>
      </c>
      <c r="J27" s="9" t="s">
        <v>4448</v>
      </c>
      <c r="K27" s="9" t="s">
        <v>4449</v>
      </c>
      <c r="L27" s="9" t="s">
        <v>4450</v>
      </c>
      <c r="M27" s="9" t="s">
        <v>4451</v>
      </c>
      <c r="N27" s="10" t="s">
        <v>4455</v>
      </c>
    </row>
    <row r="28">
      <c r="A28" s="8" t="s">
        <v>7</v>
      </c>
      <c r="B28" s="10" t="s">
        <v>4454</v>
      </c>
      <c r="C28" s="10" t="s">
        <v>4402</v>
      </c>
      <c r="D28" s="10">
        <v>0.0</v>
      </c>
      <c r="E28" s="190">
        <v>64999.0</v>
      </c>
      <c r="F28" s="10">
        <v>6.8</v>
      </c>
      <c r="I28" s="9" t="s">
        <v>4447</v>
      </c>
      <c r="J28" s="9" t="s">
        <v>4448</v>
      </c>
      <c r="K28" s="9" t="s">
        <v>4449</v>
      </c>
      <c r="L28" s="9" t="s">
        <v>4450</v>
      </c>
      <c r="M28" s="9" t="s">
        <v>4451</v>
      </c>
      <c r="N28" s="10" t="s">
        <v>4455</v>
      </c>
    </row>
    <row r="29">
      <c r="A29" s="8" t="s">
        <v>7</v>
      </c>
      <c r="B29" s="10" t="s">
        <v>167</v>
      </c>
      <c r="C29" s="10" t="s">
        <v>4410</v>
      </c>
      <c r="D29" s="19">
        <v>65000.0</v>
      </c>
      <c r="E29" s="19">
        <v>134999.0</v>
      </c>
      <c r="G29" s="10">
        <v>3.2</v>
      </c>
      <c r="I29" s="9" t="s">
        <v>4447</v>
      </c>
      <c r="J29" s="9" t="s">
        <v>4448</v>
      </c>
      <c r="K29" s="9" t="s">
        <v>4449</v>
      </c>
      <c r="L29" s="9" t="s">
        <v>4450</v>
      </c>
      <c r="M29" s="9" t="s">
        <v>4451</v>
      </c>
      <c r="N29" s="10" t="s">
        <v>4455</v>
      </c>
    </row>
    <row r="30">
      <c r="A30" s="8" t="s">
        <v>7</v>
      </c>
      <c r="B30" s="10" t="s">
        <v>167</v>
      </c>
      <c r="C30" s="10" t="s">
        <v>4410</v>
      </c>
      <c r="D30" s="19">
        <v>135000.0</v>
      </c>
      <c r="E30" s="190">
        <v>9999999.0</v>
      </c>
      <c r="G30" s="10">
        <v>3.1</v>
      </c>
      <c r="I30" s="9" t="s">
        <v>4447</v>
      </c>
      <c r="J30" s="9" t="s">
        <v>4448</v>
      </c>
      <c r="K30" s="9" t="s">
        <v>4449</v>
      </c>
      <c r="L30" s="9" t="s">
        <v>4450</v>
      </c>
      <c r="M30" s="9" t="s">
        <v>4451</v>
      </c>
      <c r="N30" s="10" t="s">
        <v>4455</v>
      </c>
    </row>
    <row r="31">
      <c r="A31" s="8" t="s">
        <v>11</v>
      </c>
      <c r="B31" s="9" t="s">
        <v>167</v>
      </c>
      <c r="C31" s="9" t="s">
        <v>4402</v>
      </c>
      <c r="D31" s="9">
        <v>0.0</v>
      </c>
      <c r="E31" s="190">
        <v>64999.0</v>
      </c>
      <c r="F31" s="10">
        <v>7.7</v>
      </c>
      <c r="I31" s="9" t="s">
        <v>4447</v>
      </c>
      <c r="J31" s="9" t="s">
        <v>4448</v>
      </c>
      <c r="K31" s="9" t="s">
        <v>4449</v>
      </c>
      <c r="L31" s="9" t="s">
        <v>4450</v>
      </c>
      <c r="M31" s="9" t="s">
        <v>4451</v>
      </c>
      <c r="N31" s="10" t="s">
        <v>4456</v>
      </c>
    </row>
    <row r="32">
      <c r="A32" s="8" t="s">
        <v>11</v>
      </c>
      <c r="B32" s="10" t="s">
        <v>167</v>
      </c>
      <c r="C32" s="10" t="s">
        <v>4410</v>
      </c>
      <c r="D32" s="9">
        <v>0.0</v>
      </c>
      <c r="E32" s="190">
        <v>64999.0</v>
      </c>
      <c r="F32" s="10">
        <v>7.7</v>
      </c>
      <c r="I32" s="9" t="s">
        <v>4447</v>
      </c>
      <c r="J32" s="9" t="s">
        <v>4448</v>
      </c>
      <c r="K32" s="9" t="s">
        <v>4449</v>
      </c>
      <c r="L32" s="9" t="s">
        <v>4450</v>
      </c>
      <c r="M32" s="9" t="s">
        <v>4451</v>
      </c>
      <c r="N32" s="10" t="s">
        <v>4456</v>
      </c>
    </row>
    <row r="33">
      <c r="A33" s="8" t="s">
        <v>11</v>
      </c>
      <c r="B33" s="10" t="s">
        <v>4453</v>
      </c>
      <c r="C33" s="10" t="s">
        <v>4402</v>
      </c>
      <c r="D33" s="9">
        <v>0.0</v>
      </c>
      <c r="E33" s="190">
        <v>29999.0</v>
      </c>
      <c r="F33" s="10">
        <v>7.1</v>
      </c>
      <c r="I33" s="9" t="s">
        <v>4447</v>
      </c>
      <c r="J33" s="9" t="s">
        <v>4448</v>
      </c>
      <c r="K33" s="9" t="s">
        <v>4449</v>
      </c>
      <c r="L33" s="9" t="s">
        <v>4450</v>
      </c>
      <c r="M33" s="9" t="s">
        <v>4451</v>
      </c>
      <c r="N33" s="10" t="s">
        <v>4456</v>
      </c>
    </row>
    <row r="34">
      <c r="A34" s="8" t="s">
        <v>11</v>
      </c>
      <c r="B34" s="10" t="s">
        <v>4453</v>
      </c>
      <c r="C34" s="10" t="s">
        <v>4410</v>
      </c>
      <c r="D34" s="9">
        <v>0.0</v>
      </c>
      <c r="E34" s="190">
        <v>29999.0</v>
      </c>
      <c r="F34" s="10">
        <v>7.0</v>
      </c>
      <c r="I34" s="9" t="s">
        <v>4447</v>
      </c>
      <c r="J34" s="9" t="s">
        <v>4448</v>
      </c>
      <c r="K34" s="9" t="s">
        <v>4449</v>
      </c>
      <c r="L34" s="9" t="s">
        <v>4450</v>
      </c>
      <c r="M34" s="9" t="s">
        <v>4451</v>
      </c>
      <c r="N34" s="10" t="s">
        <v>4456</v>
      </c>
    </row>
    <row r="35">
      <c r="A35" s="8" t="s">
        <v>11</v>
      </c>
      <c r="B35" s="10" t="s">
        <v>167</v>
      </c>
      <c r="C35" s="10" t="s">
        <v>4410</v>
      </c>
      <c r="D35" s="19">
        <v>65000.0</v>
      </c>
      <c r="E35" s="19">
        <v>134999.0</v>
      </c>
      <c r="G35" s="10">
        <v>3.2</v>
      </c>
      <c r="I35" s="9" t="s">
        <v>4447</v>
      </c>
      <c r="J35" s="9" t="s">
        <v>4448</v>
      </c>
      <c r="K35" s="9" t="s">
        <v>4449</v>
      </c>
      <c r="L35" s="9" t="s">
        <v>4450</v>
      </c>
      <c r="M35" s="9" t="s">
        <v>4451</v>
      </c>
      <c r="N35" s="10" t="s">
        <v>4457</v>
      </c>
    </row>
    <row r="36">
      <c r="A36" s="8" t="s">
        <v>11</v>
      </c>
      <c r="B36" s="10" t="s">
        <v>167</v>
      </c>
      <c r="C36" s="10" t="s">
        <v>4410</v>
      </c>
      <c r="D36" s="19">
        <v>135000.0</v>
      </c>
      <c r="E36" s="190">
        <v>9999999.0</v>
      </c>
      <c r="G36" s="10">
        <v>3.1</v>
      </c>
      <c r="I36" s="9" t="s">
        <v>4447</v>
      </c>
      <c r="J36" s="9" t="s">
        <v>4448</v>
      </c>
      <c r="K36" s="9" t="s">
        <v>4449</v>
      </c>
      <c r="L36" s="9" t="s">
        <v>4450</v>
      </c>
      <c r="M36" s="9" t="s">
        <v>4451</v>
      </c>
      <c r="N36" s="10" t="s">
        <v>4457</v>
      </c>
    </row>
    <row r="37">
      <c r="A37" s="16" t="s">
        <v>13</v>
      </c>
      <c r="B37" s="9" t="s">
        <v>167</v>
      </c>
      <c r="C37" s="9" t="s">
        <v>4402</v>
      </c>
      <c r="D37" s="9">
        <v>0.0</v>
      </c>
      <c r="E37" s="190">
        <v>64999.0</v>
      </c>
      <c r="F37" s="10">
        <v>7.7</v>
      </c>
      <c r="I37" s="9" t="s">
        <v>4447</v>
      </c>
      <c r="J37" s="9" t="s">
        <v>4448</v>
      </c>
      <c r="K37" s="9" t="s">
        <v>4449</v>
      </c>
      <c r="L37" s="9" t="s">
        <v>4450</v>
      </c>
      <c r="M37" s="9" t="s">
        <v>4451</v>
      </c>
      <c r="N37" s="10" t="s">
        <v>4458</v>
      </c>
    </row>
    <row r="38">
      <c r="A38" s="16" t="s">
        <v>13</v>
      </c>
      <c r="B38" s="10" t="s">
        <v>167</v>
      </c>
      <c r="C38" s="10" t="s">
        <v>4410</v>
      </c>
      <c r="D38" s="9">
        <v>0.0</v>
      </c>
      <c r="E38" s="190">
        <v>64999.0</v>
      </c>
      <c r="F38" s="10">
        <v>7.7</v>
      </c>
      <c r="I38" s="9" t="s">
        <v>4447</v>
      </c>
      <c r="J38" s="9" t="s">
        <v>4448</v>
      </c>
      <c r="K38" s="9" t="s">
        <v>4449</v>
      </c>
      <c r="L38" s="9" t="s">
        <v>4450</v>
      </c>
      <c r="M38" s="9" t="s">
        <v>4451</v>
      </c>
      <c r="N38" s="10" t="s">
        <v>4458</v>
      </c>
    </row>
    <row r="39">
      <c r="A39" s="16" t="s">
        <v>13</v>
      </c>
      <c r="B39" s="10" t="s">
        <v>4453</v>
      </c>
      <c r="C39" s="10" t="s">
        <v>4402</v>
      </c>
      <c r="D39" s="9">
        <v>0.0</v>
      </c>
      <c r="E39" s="190">
        <v>29999.0</v>
      </c>
      <c r="F39" s="10">
        <v>7.4</v>
      </c>
      <c r="I39" s="9" t="s">
        <v>4447</v>
      </c>
      <c r="J39" s="9" t="s">
        <v>4448</v>
      </c>
      <c r="K39" s="9" t="s">
        <v>4449</v>
      </c>
      <c r="L39" s="9" t="s">
        <v>4450</v>
      </c>
      <c r="M39" s="9" t="s">
        <v>4451</v>
      </c>
      <c r="N39" s="10" t="s">
        <v>4458</v>
      </c>
    </row>
    <row r="40">
      <c r="A40" s="16" t="s">
        <v>13</v>
      </c>
      <c r="B40" s="10" t="s">
        <v>4453</v>
      </c>
      <c r="C40" s="10" t="s">
        <v>4410</v>
      </c>
      <c r="D40" s="9">
        <v>0.0</v>
      </c>
      <c r="E40" s="190">
        <v>29999.0</v>
      </c>
      <c r="F40" s="10">
        <v>7.4</v>
      </c>
      <c r="I40" s="9" t="s">
        <v>4447</v>
      </c>
      <c r="J40" s="9" t="s">
        <v>4448</v>
      </c>
      <c r="K40" s="9" t="s">
        <v>4449</v>
      </c>
      <c r="L40" s="9" t="s">
        <v>4450</v>
      </c>
      <c r="M40" s="9" t="s">
        <v>4451</v>
      </c>
      <c r="N40" s="10" t="s">
        <v>4458</v>
      </c>
    </row>
    <row r="41">
      <c r="A41" s="16" t="s">
        <v>13</v>
      </c>
      <c r="B41" s="10" t="s">
        <v>167</v>
      </c>
      <c r="C41" s="10" t="s">
        <v>4410</v>
      </c>
      <c r="D41" s="19">
        <v>65000.0</v>
      </c>
      <c r="E41" s="19">
        <v>134999.0</v>
      </c>
      <c r="G41" s="10">
        <v>3.3</v>
      </c>
      <c r="I41" s="9" t="s">
        <v>4447</v>
      </c>
      <c r="J41" s="9" t="s">
        <v>4448</v>
      </c>
      <c r="K41" s="9" t="s">
        <v>4449</v>
      </c>
      <c r="L41" s="9" t="s">
        <v>4450</v>
      </c>
      <c r="M41" s="9" t="s">
        <v>4451</v>
      </c>
      <c r="N41" s="10" t="s">
        <v>4458</v>
      </c>
    </row>
    <row r="42">
      <c r="A42" s="16" t="s">
        <v>13</v>
      </c>
      <c r="B42" s="10" t="s">
        <v>167</v>
      </c>
      <c r="C42" s="10" t="s">
        <v>4410</v>
      </c>
      <c r="D42" s="19">
        <v>135000.0</v>
      </c>
      <c r="E42" s="190">
        <v>9999999.0</v>
      </c>
      <c r="G42" s="10">
        <v>3.2</v>
      </c>
      <c r="I42" s="9" t="s">
        <v>4447</v>
      </c>
      <c r="J42" s="9" t="s">
        <v>4448</v>
      </c>
      <c r="K42" s="9" t="s">
        <v>4449</v>
      </c>
      <c r="L42" s="9" t="s">
        <v>4450</v>
      </c>
      <c r="M42" s="9" t="s">
        <v>4451</v>
      </c>
      <c r="N42" s="10" t="s">
        <v>4458</v>
      </c>
    </row>
    <row r="43">
      <c r="A43" s="8" t="s">
        <v>15</v>
      </c>
      <c r="B43" s="9" t="s">
        <v>167</v>
      </c>
      <c r="C43" s="9" t="s">
        <v>4402</v>
      </c>
      <c r="D43" s="9">
        <v>0.0</v>
      </c>
      <c r="E43" s="190">
        <v>64999.0</v>
      </c>
      <c r="F43" s="10">
        <v>7.7</v>
      </c>
      <c r="I43" s="9" t="s">
        <v>4447</v>
      </c>
      <c r="J43" s="9" t="s">
        <v>4448</v>
      </c>
      <c r="K43" s="9" t="s">
        <v>4449</v>
      </c>
      <c r="L43" s="9" t="s">
        <v>4450</v>
      </c>
      <c r="M43" s="9" t="s">
        <v>4451</v>
      </c>
      <c r="N43" s="10" t="s">
        <v>4459</v>
      </c>
    </row>
    <row r="44">
      <c r="A44" s="8" t="s">
        <v>15</v>
      </c>
      <c r="B44" s="10" t="s">
        <v>167</v>
      </c>
      <c r="C44" s="10" t="s">
        <v>4410</v>
      </c>
      <c r="D44" s="9">
        <v>0.0</v>
      </c>
      <c r="E44" s="190">
        <v>64999.0</v>
      </c>
      <c r="F44" s="10">
        <v>7.7</v>
      </c>
      <c r="I44" s="9" t="s">
        <v>4447</v>
      </c>
      <c r="J44" s="9" t="s">
        <v>4448</v>
      </c>
      <c r="K44" s="9" t="s">
        <v>4449</v>
      </c>
      <c r="L44" s="9" t="s">
        <v>4450</v>
      </c>
      <c r="M44" s="9" t="s">
        <v>4451</v>
      </c>
      <c r="N44" s="10" t="s">
        <v>4459</v>
      </c>
    </row>
    <row r="45">
      <c r="A45" s="8" t="s">
        <v>15</v>
      </c>
      <c r="B45" s="10" t="s">
        <v>4453</v>
      </c>
      <c r="C45" s="10" t="s">
        <v>4402</v>
      </c>
      <c r="D45" s="9">
        <v>0.0</v>
      </c>
      <c r="E45" s="190">
        <v>29999.0</v>
      </c>
      <c r="F45" s="10">
        <v>7.4</v>
      </c>
      <c r="I45" s="9" t="s">
        <v>4447</v>
      </c>
      <c r="J45" s="9" t="s">
        <v>4448</v>
      </c>
      <c r="K45" s="9" t="s">
        <v>4449</v>
      </c>
      <c r="L45" s="9" t="s">
        <v>4450</v>
      </c>
      <c r="M45" s="9" t="s">
        <v>4451</v>
      </c>
      <c r="N45" s="10" t="s">
        <v>4460</v>
      </c>
    </row>
    <row r="46">
      <c r="A46" s="8" t="s">
        <v>15</v>
      </c>
      <c r="B46" s="10" t="s">
        <v>4453</v>
      </c>
      <c r="C46" s="10" t="s">
        <v>4410</v>
      </c>
      <c r="D46" s="9">
        <v>0.0</v>
      </c>
      <c r="E46" s="190">
        <v>29999.0</v>
      </c>
      <c r="F46" s="10">
        <v>7.4</v>
      </c>
      <c r="I46" s="9" t="s">
        <v>4447</v>
      </c>
      <c r="J46" s="9" t="s">
        <v>4448</v>
      </c>
      <c r="K46" s="9" t="s">
        <v>4449</v>
      </c>
      <c r="L46" s="9" t="s">
        <v>4450</v>
      </c>
      <c r="M46" s="9" t="s">
        <v>4451</v>
      </c>
      <c r="N46" s="10" t="s">
        <v>4461</v>
      </c>
    </row>
    <row r="47">
      <c r="A47" s="8" t="s">
        <v>15</v>
      </c>
      <c r="B47" s="10" t="s">
        <v>4454</v>
      </c>
      <c r="C47" s="10" t="s">
        <v>4402</v>
      </c>
      <c r="D47" s="10">
        <v>0.0</v>
      </c>
      <c r="E47" s="190">
        <v>64999.0</v>
      </c>
      <c r="F47" s="10">
        <v>6.8</v>
      </c>
      <c r="I47" s="9" t="s">
        <v>4447</v>
      </c>
      <c r="J47" s="9" t="s">
        <v>4448</v>
      </c>
      <c r="K47" s="9" t="s">
        <v>4449</v>
      </c>
      <c r="L47" s="9" t="s">
        <v>4450</v>
      </c>
      <c r="M47" s="9" t="s">
        <v>4451</v>
      </c>
      <c r="N47" s="10" t="s">
        <v>4462</v>
      </c>
    </row>
    <row r="48">
      <c r="A48" s="8" t="s">
        <v>15</v>
      </c>
      <c r="B48" s="10" t="s">
        <v>167</v>
      </c>
      <c r="C48" s="10" t="s">
        <v>4410</v>
      </c>
      <c r="D48" s="19">
        <v>65000.0</v>
      </c>
      <c r="E48" s="19">
        <v>134999.0</v>
      </c>
      <c r="G48" s="10">
        <v>3.3</v>
      </c>
      <c r="I48" s="9" t="s">
        <v>4447</v>
      </c>
      <c r="J48" s="9" t="s">
        <v>4448</v>
      </c>
      <c r="K48" s="9" t="s">
        <v>4449</v>
      </c>
      <c r="L48" s="9" t="s">
        <v>4450</v>
      </c>
      <c r="M48" s="9" t="s">
        <v>4451</v>
      </c>
      <c r="N48" s="10" t="s">
        <v>4463</v>
      </c>
    </row>
    <row r="49">
      <c r="A49" s="8" t="s">
        <v>15</v>
      </c>
      <c r="B49" s="10" t="s">
        <v>167</v>
      </c>
      <c r="C49" s="10" t="s">
        <v>4410</v>
      </c>
      <c r="D49" s="19">
        <v>135000.0</v>
      </c>
      <c r="E49" s="190">
        <v>9999999.0</v>
      </c>
      <c r="G49" s="10">
        <v>3.2</v>
      </c>
      <c r="I49" s="9" t="s">
        <v>4447</v>
      </c>
      <c r="J49" s="9" t="s">
        <v>4448</v>
      </c>
      <c r="K49" s="9" t="s">
        <v>4449</v>
      </c>
      <c r="L49" s="9" t="s">
        <v>4450</v>
      </c>
      <c r="M49" s="9" t="s">
        <v>4451</v>
      </c>
      <c r="N49" s="10" t="s">
        <v>4464</v>
      </c>
    </row>
    <row r="50">
      <c r="A50" s="188" t="s">
        <v>23</v>
      </c>
      <c r="B50" s="9" t="s">
        <v>167</v>
      </c>
      <c r="C50" s="9" t="s">
        <v>4402</v>
      </c>
      <c r="D50" s="9">
        <v>0.0</v>
      </c>
      <c r="E50" s="190">
        <v>64999.0</v>
      </c>
      <c r="F50" s="10">
        <v>8.2</v>
      </c>
      <c r="I50" s="9" t="s">
        <v>4447</v>
      </c>
      <c r="J50" s="9" t="s">
        <v>4448</v>
      </c>
      <c r="K50" s="9" t="s">
        <v>4449</v>
      </c>
      <c r="L50" s="9" t="s">
        <v>4450</v>
      </c>
      <c r="M50" s="9" t="s">
        <v>4451</v>
      </c>
      <c r="N50" s="10" t="s">
        <v>4465</v>
      </c>
    </row>
    <row r="51">
      <c r="A51" s="188" t="s">
        <v>23</v>
      </c>
      <c r="B51" s="10" t="s">
        <v>167</v>
      </c>
      <c r="C51" s="10" t="s">
        <v>4410</v>
      </c>
      <c r="D51" s="9">
        <v>0.0</v>
      </c>
      <c r="E51" s="190">
        <v>64999.0</v>
      </c>
      <c r="F51" s="10">
        <v>8.0</v>
      </c>
      <c r="I51" s="9" t="s">
        <v>4447</v>
      </c>
      <c r="J51" s="9" t="s">
        <v>4448</v>
      </c>
      <c r="K51" s="9" t="s">
        <v>4449</v>
      </c>
      <c r="L51" s="9" t="s">
        <v>4450</v>
      </c>
      <c r="M51" s="9" t="s">
        <v>4451</v>
      </c>
      <c r="N51" s="10" t="s">
        <v>4465</v>
      </c>
    </row>
    <row r="52">
      <c r="A52" s="188" t="s">
        <v>23</v>
      </c>
      <c r="B52" s="10" t="s">
        <v>4453</v>
      </c>
      <c r="C52" s="10" t="s">
        <v>4402</v>
      </c>
      <c r="D52" s="9">
        <v>0.0</v>
      </c>
      <c r="E52" s="190">
        <v>29999.0</v>
      </c>
      <c r="F52" s="10">
        <v>7.4</v>
      </c>
      <c r="I52" s="9" t="s">
        <v>4447</v>
      </c>
      <c r="J52" s="9" t="s">
        <v>4448</v>
      </c>
      <c r="K52" s="9" t="s">
        <v>4449</v>
      </c>
      <c r="L52" s="9" t="s">
        <v>4450</v>
      </c>
      <c r="M52" s="9" t="s">
        <v>4451</v>
      </c>
      <c r="N52" s="10" t="s">
        <v>4465</v>
      </c>
    </row>
    <row r="53">
      <c r="A53" s="188" t="s">
        <v>23</v>
      </c>
      <c r="B53" s="10" t="s">
        <v>4453</v>
      </c>
      <c r="C53" s="10" t="s">
        <v>4410</v>
      </c>
      <c r="D53" s="9">
        <v>0.0</v>
      </c>
      <c r="E53" s="190">
        <v>29999.0</v>
      </c>
      <c r="F53" s="10">
        <v>7.4</v>
      </c>
      <c r="I53" s="9" t="s">
        <v>4447</v>
      </c>
      <c r="J53" s="9" t="s">
        <v>4448</v>
      </c>
      <c r="K53" s="9" t="s">
        <v>4449</v>
      </c>
      <c r="L53" s="9" t="s">
        <v>4450</v>
      </c>
      <c r="M53" s="9" t="s">
        <v>4451</v>
      </c>
      <c r="N53" s="10" t="s">
        <v>4465</v>
      </c>
    </row>
    <row r="54">
      <c r="A54" s="188" t="s">
        <v>23</v>
      </c>
      <c r="B54" s="10" t="s">
        <v>4454</v>
      </c>
      <c r="C54" s="10" t="s">
        <v>4402</v>
      </c>
      <c r="D54" s="10">
        <v>0.0</v>
      </c>
      <c r="E54" s="190">
        <v>64999.0</v>
      </c>
      <c r="F54" s="10">
        <v>6.8</v>
      </c>
      <c r="I54" s="9" t="s">
        <v>4447</v>
      </c>
      <c r="J54" s="9" t="s">
        <v>4448</v>
      </c>
      <c r="K54" s="9" t="s">
        <v>4449</v>
      </c>
      <c r="L54" s="9" t="s">
        <v>4450</v>
      </c>
      <c r="M54" s="9" t="s">
        <v>4451</v>
      </c>
      <c r="N54" s="10" t="s">
        <v>4465</v>
      </c>
    </row>
    <row r="55">
      <c r="A55" s="188" t="s">
        <v>23</v>
      </c>
      <c r="B55" s="10" t="s">
        <v>167</v>
      </c>
      <c r="C55" s="10" t="s">
        <v>4410</v>
      </c>
      <c r="D55" s="19">
        <v>65000.0</v>
      </c>
      <c r="E55" s="19">
        <v>134999.0</v>
      </c>
      <c r="G55" s="10">
        <v>3.3</v>
      </c>
      <c r="I55" s="9" t="s">
        <v>4447</v>
      </c>
      <c r="J55" s="9" t="s">
        <v>4448</v>
      </c>
      <c r="K55" s="9" t="s">
        <v>4449</v>
      </c>
      <c r="L55" s="9" t="s">
        <v>4450</v>
      </c>
      <c r="M55" s="9" t="s">
        <v>4451</v>
      </c>
      <c r="N55" s="10" t="s">
        <v>4465</v>
      </c>
    </row>
    <row r="56">
      <c r="A56" s="188" t="s">
        <v>23</v>
      </c>
      <c r="B56" s="10" t="s">
        <v>167</v>
      </c>
      <c r="C56" s="10" t="s">
        <v>4410</v>
      </c>
      <c r="D56" s="19">
        <v>135000.0</v>
      </c>
      <c r="E56" s="190">
        <v>9999999.0</v>
      </c>
      <c r="G56" s="10">
        <v>3.2</v>
      </c>
      <c r="I56" s="9" t="s">
        <v>4447</v>
      </c>
      <c r="J56" s="9" t="s">
        <v>4448</v>
      </c>
      <c r="K56" s="9" t="s">
        <v>4449</v>
      </c>
      <c r="L56" s="9" t="s">
        <v>4450</v>
      </c>
      <c r="M56" s="9" t="s">
        <v>4451</v>
      </c>
      <c r="N56" s="10" t="s">
        <v>4465</v>
      </c>
    </row>
    <row r="57">
      <c r="A57" s="8"/>
      <c r="N57" s="10"/>
    </row>
    <row r="58">
      <c r="A58" s="8"/>
    </row>
    <row r="59">
      <c r="A59" s="8"/>
    </row>
    <row r="61">
      <c r="A61" s="8"/>
    </row>
    <row r="62">
      <c r="A62" s="8"/>
    </row>
    <row r="63">
      <c r="A63" s="8"/>
    </row>
    <row r="64">
      <c r="A64" s="8"/>
    </row>
    <row r="65">
      <c r="A65" s="8"/>
    </row>
    <row r="66">
      <c r="A66" s="8"/>
    </row>
    <row r="67">
      <c r="A67" s="8"/>
    </row>
    <row r="68">
      <c r="A68" s="8"/>
    </row>
    <row r="69">
      <c r="A69" s="8"/>
    </row>
    <row r="70">
      <c r="A70" s="8"/>
    </row>
    <row r="71">
      <c r="A71" s="8"/>
    </row>
    <row r="74">
      <c r="A74" s="9"/>
    </row>
    <row r="75">
      <c r="A75" s="9"/>
    </row>
    <row r="76">
      <c r="A76" s="9"/>
    </row>
    <row r="77">
      <c r="A77" s="9"/>
    </row>
    <row r="78">
      <c r="A78" s="9"/>
    </row>
    <row r="79">
      <c r="A79" s="9"/>
    </row>
    <row r="80">
      <c r="A80" s="9"/>
    </row>
    <row r="81">
      <c r="A81" s="9"/>
    </row>
    <row r="82">
      <c r="A82" s="9"/>
    </row>
    <row r="83">
      <c r="A83" s="9"/>
    </row>
    <row r="84">
      <c r="A84" s="9"/>
    </row>
    <row r="85">
      <c r="A85" s="9"/>
    </row>
    <row r="86">
      <c r="A86" s="9"/>
    </row>
    <row r="87">
      <c r="A87" s="9"/>
    </row>
    <row r="88">
      <c r="A88" s="9"/>
    </row>
    <row r="89">
      <c r="A89" s="9"/>
    </row>
    <row r="90">
      <c r="A90" s="9"/>
    </row>
    <row r="92">
      <c r="A92" s="188"/>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1" width="12.5"/>
    <col customWidth="1" min="12" max="12" width="13.25"/>
    <col customWidth="1" min="13" max="13" width="12.88"/>
    <col customWidth="1" min="14" max="14" width="16.38"/>
    <col customWidth="1" min="15" max="15" width="15.0"/>
    <col customWidth="1" min="16" max="16" width="7.13"/>
    <col customWidth="1" min="17" max="27" width="7.63"/>
  </cols>
  <sheetData>
    <row r="1" ht="14.25" customHeight="1">
      <c r="A1" s="8" t="s">
        <v>4439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57.0"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ht="14.25" customHeight="1">
      <c r="A4" s="9" t="s">
        <v>17</v>
      </c>
      <c r="B4" s="9" t="s">
        <v>167</v>
      </c>
      <c r="C4" s="9" t="s">
        <v>4401</v>
      </c>
      <c r="D4" s="9" t="s">
        <v>4410</v>
      </c>
      <c r="E4" s="9">
        <v>0.0</v>
      </c>
      <c r="F4" s="190">
        <v>65000.0</v>
      </c>
      <c r="G4" s="187"/>
      <c r="H4" s="9">
        <v>10.0</v>
      </c>
      <c r="I4" s="187"/>
      <c r="J4" s="9"/>
      <c r="K4" s="9" t="s">
        <v>4432</v>
      </c>
      <c r="L4" s="9" t="s">
        <v>4433</v>
      </c>
      <c r="M4" s="9" t="s">
        <v>4434</v>
      </c>
      <c r="N4" s="9" t="s">
        <v>4435</v>
      </c>
      <c r="O4" s="9" t="s">
        <v>4436</v>
      </c>
      <c r="P4" s="9" t="s">
        <v>4437</v>
      </c>
      <c r="Q4" s="187"/>
    </row>
    <row r="5" ht="14.25" customHeight="1">
      <c r="A5" s="9" t="s">
        <v>17</v>
      </c>
      <c r="B5" s="9" t="s">
        <v>167</v>
      </c>
      <c r="C5" s="9" t="s">
        <v>4409</v>
      </c>
      <c r="D5" s="9" t="s">
        <v>4410</v>
      </c>
      <c r="E5" s="9">
        <v>0.0</v>
      </c>
      <c r="F5" s="190">
        <v>65000.0</v>
      </c>
      <c r="G5" s="187"/>
      <c r="H5" s="9">
        <v>10.0</v>
      </c>
      <c r="I5" s="187"/>
      <c r="J5" s="9"/>
      <c r="K5" s="9" t="s">
        <v>4432</v>
      </c>
      <c r="L5" s="9" t="s">
        <v>4433</v>
      </c>
      <c r="M5" s="9" t="s">
        <v>4434</v>
      </c>
      <c r="N5" s="9" t="s">
        <v>4435</v>
      </c>
      <c r="O5" s="9" t="s">
        <v>4436</v>
      </c>
      <c r="P5" s="187"/>
      <c r="Q5" s="187"/>
    </row>
    <row r="6" ht="14.25" customHeight="1">
      <c r="A6" s="9" t="s">
        <v>17</v>
      </c>
      <c r="B6" s="9" t="s">
        <v>167</v>
      </c>
      <c r="C6" s="9" t="s">
        <v>4401</v>
      </c>
      <c r="D6" s="9" t="s">
        <v>4402</v>
      </c>
      <c r="E6" s="9">
        <v>0.0</v>
      </c>
      <c r="F6" s="190">
        <v>65000.0</v>
      </c>
      <c r="G6" s="187"/>
      <c r="H6" s="9">
        <v>10.0</v>
      </c>
      <c r="I6" s="187"/>
      <c r="J6" s="9"/>
      <c r="K6" s="9" t="s">
        <v>4432</v>
      </c>
      <c r="L6" s="9" t="s">
        <v>4433</v>
      </c>
      <c r="M6" s="9" t="s">
        <v>4434</v>
      </c>
      <c r="N6" s="9" t="s">
        <v>4435</v>
      </c>
      <c r="O6" s="9" t="s">
        <v>4436</v>
      </c>
      <c r="P6" s="9" t="s">
        <v>4437</v>
      </c>
      <c r="Q6" s="187"/>
    </row>
    <row r="7" ht="14.25" customHeight="1">
      <c r="A7" s="9" t="s">
        <v>17</v>
      </c>
      <c r="B7" s="9" t="s">
        <v>167</v>
      </c>
      <c r="C7" s="9" t="s">
        <v>4409</v>
      </c>
      <c r="D7" s="9" t="s">
        <v>4402</v>
      </c>
      <c r="E7" s="9">
        <v>0.0</v>
      </c>
      <c r="F7" s="190">
        <v>65000.0</v>
      </c>
      <c r="G7" s="187"/>
      <c r="H7" s="9">
        <v>10.0</v>
      </c>
      <c r="I7" s="187"/>
      <c r="J7" s="9"/>
      <c r="K7" s="9" t="s">
        <v>4432</v>
      </c>
      <c r="L7" s="9" t="s">
        <v>4433</v>
      </c>
      <c r="M7" s="9" t="s">
        <v>4434</v>
      </c>
      <c r="N7" s="9" t="s">
        <v>4435</v>
      </c>
      <c r="O7" s="9" t="s">
        <v>4436</v>
      </c>
      <c r="P7" s="187"/>
      <c r="Q7" s="187"/>
    </row>
    <row r="8" ht="14.25" customHeight="1">
      <c r="A8" s="9" t="s">
        <v>17</v>
      </c>
      <c r="B8" s="9" t="s">
        <v>167</v>
      </c>
      <c r="C8" s="9" t="s">
        <v>4401</v>
      </c>
      <c r="D8" s="9" t="s">
        <v>4410</v>
      </c>
      <c r="E8" s="9">
        <v>65001.0</v>
      </c>
      <c r="F8" s="190">
        <v>136480.0</v>
      </c>
      <c r="G8" s="187"/>
      <c r="H8" s="9">
        <v>9.26</v>
      </c>
      <c r="I8" s="187"/>
      <c r="J8" s="9"/>
      <c r="K8" s="9" t="s">
        <v>4432</v>
      </c>
      <c r="L8" s="9" t="s">
        <v>4433</v>
      </c>
      <c r="M8" s="9" t="s">
        <v>4434</v>
      </c>
      <c r="N8" s="9" t="s">
        <v>4435</v>
      </c>
      <c r="O8" s="9" t="s">
        <v>4436</v>
      </c>
      <c r="P8" s="9" t="s">
        <v>4437</v>
      </c>
      <c r="Q8" s="187"/>
    </row>
    <row r="9" ht="14.25" customHeight="1">
      <c r="A9" s="9" t="s">
        <v>17</v>
      </c>
      <c r="B9" s="9" t="s">
        <v>167</v>
      </c>
      <c r="C9" s="9" t="s">
        <v>4409</v>
      </c>
      <c r="D9" s="9" t="s">
        <v>4410</v>
      </c>
      <c r="E9" s="9">
        <v>65001.0</v>
      </c>
      <c r="F9" s="190">
        <v>136480.0</v>
      </c>
      <c r="G9" s="187"/>
      <c r="H9" s="9">
        <v>9.08</v>
      </c>
      <c r="I9" s="187"/>
      <c r="J9" s="9"/>
      <c r="K9" s="9" t="s">
        <v>4432</v>
      </c>
      <c r="L9" s="9" t="s">
        <v>4433</v>
      </c>
      <c r="M9" s="9" t="s">
        <v>4434</v>
      </c>
      <c r="N9" s="9" t="s">
        <v>4435</v>
      </c>
      <c r="O9" s="9" t="s">
        <v>4436</v>
      </c>
      <c r="P9" s="187"/>
      <c r="Q9" s="187"/>
    </row>
    <row r="10" ht="14.25" customHeight="1">
      <c r="A10" s="9" t="s">
        <v>17</v>
      </c>
      <c r="B10" s="9" t="s">
        <v>167</v>
      </c>
      <c r="C10" s="9" t="s">
        <v>4401</v>
      </c>
      <c r="D10" s="9" t="s">
        <v>4402</v>
      </c>
      <c r="E10" s="9">
        <v>65001.0</v>
      </c>
      <c r="F10" s="190">
        <v>136480.0</v>
      </c>
      <c r="G10" s="187"/>
      <c r="H10" s="9">
        <v>9.26</v>
      </c>
      <c r="I10" s="187"/>
      <c r="J10" s="9"/>
      <c r="K10" s="9" t="s">
        <v>4432</v>
      </c>
      <c r="L10" s="9" t="s">
        <v>4433</v>
      </c>
      <c r="M10" s="9" t="s">
        <v>4434</v>
      </c>
      <c r="N10" s="9" t="s">
        <v>4435</v>
      </c>
      <c r="O10" s="9" t="s">
        <v>4436</v>
      </c>
      <c r="P10" s="9" t="s">
        <v>4437</v>
      </c>
      <c r="Q10" s="187"/>
    </row>
    <row r="11" ht="14.25" customHeight="1">
      <c r="A11" s="9" t="s">
        <v>17</v>
      </c>
      <c r="B11" s="9" t="s">
        <v>167</v>
      </c>
      <c r="C11" s="9" t="s">
        <v>4409</v>
      </c>
      <c r="D11" s="9" t="s">
        <v>4402</v>
      </c>
      <c r="E11" s="9">
        <v>65001.0</v>
      </c>
      <c r="F11" s="190">
        <v>136480.0</v>
      </c>
      <c r="G11" s="187"/>
      <c r="H11" s="9">
        <v>9.08</v>
      </c>
      <c r="I11" s="187"/>
      <c r="J11" s="9"/>
      <c r="K11" s="9" t="s">
        <v>4432</v>
      </c>
      <c r="L11" s="9" t="s">
        <v>4433</v>
      </c>
      <c r="M11" s="9" t="s">
        <v>4434</v>
      </c>
      <c r="N11" s="9" t="s">
        <v>4435</v>
      </c>
      <c r="O11" s="9" t="s">
        <v>4436</v>
      </c>
      <c r="P11" s="187"/>
      <c r="Q11" s="187"/>
    </row>
    <row r="12" ht="14.25" customHeight="1">
      <c r="A12" s="9" t="s">
        <v>17</v>
      </c>
      <c r="B12" s="9" t="s">
        <v>167</v>
      </c>
      <c r="C12" s="9" t="s">
        <v>4401</v>
      </c>
      <c r="D12" s="9" t="s">
        <v>4410</v>
      </c>
      <c r="E12" s="9">
        <v>136481.0</v>
      </c>
      <c r="F12" s="190">
        <v>238840.0</v>
      </c>
      <c r="G12" s="187"/>
      <c r="H12" s="9">
        <v>8.9</v>
      </c>
      <c r="I12" s="187"/>
      <c r="J12" s="9"/>
      <c r="K12" s="9" t="s">
        <v>4432</v>
      </c>
      <c r="L12" s="9" t="s">
        <v>4433</v>
      </c>
      <c r="M12" s="9" t="s">
        <v>4434</v>
      </c>
      <c r="N12" s="9" t="s">
        <v>4435</v>
      </c>
      <c r="O12" s="9" t="s">
        <v>4436</v>
      </c>
      <c r="P12" s="9" t="s">
        <v>4437</v>
      </c>
      <c r="Q12" s="187"/>
    </row>
    <row r="13" ht="14.25" customHeight="1">
      <c r="A13" s="9" t="s">
        <v>17</v>
      </c>
      <c r="B13" s="9" t="s">
        <v>167</v>
      </c>
      <c r="C13" s="9" t="s">
        <v>4409</v>
      </c>
      <c r="D13" s="9" t="s">
        <v>4410</v>
      </c>
      <c r="E13" s="9">
        <v>136481.0</v>
      </c>
      <c r="F13" s="190">
        <v>238840.0</v>
      </c>
      <c r="G13" s="187"/>
      <c r="H13" s="9">
        <v>8.72</v>
      </c>
      <c r="I13" s="187"/>
      <c r="J13" s="9"/>
      <c r="K13" s="9" t="s">
        <v>4432</v>
      </c>
      <c r="L13" s="9" t="s">
        <v>4433</v>
      </c>
      <c r="M13" s="9" t="s">
        <v>4434</v>
      </c>
      <c r="N13" s="9" t="s">
        <v>4435</v>
      </c>
      <c r="O13" s="9" t="s">
        <v>4436</v>
      </c>
      <c r="P13" s="187"/>
      <c r="Q13" s="187"/>
    </row>
    <row r="14" ht="14.25" customHeight="1">
      <c r="A14" s="9" t="s">
        <v>17</v>
      </c>
      <c r="B14" s="9" t="s">
        <v>167</v>
      </c>
      <c r="C14" s="9" t="s">
        <v>4401</v>
      </c>
      <c r="D14" s="9" t="s">
        <v>4402</v>
      </c>
      <c r="E14" s="9">
        <v>136841.0</v>
      </c>
      <c r="F14" s="190">
        <v>238840.0</v>
      </c>
      <c r="G14" s="187"/>
      <c r="H14" s="9">
        <v>8.9</v>
      </c>
      <c r="I14" s="187"/>
      <c r="J14" s="9"/>
      <c r="K14" s="9" t="s">
        <v>4432</v>
      </c>
      <c r="L14" s="9" t="s">
        <v>4433</v>
      </c>
      <c r="M14" s="9" t="s">
        <v>4434</v>
      </c>
      <c r="N14" s="9" t="s">
        <v>4435</v>
      </c>
      <c r="O14" s="9" t="s">
        <v>4436</v>
      </c>
      <c r="P14" s="9" t="s">
        <v>4437</v>
      </c>
      <c r="Q14" s="187"/>
    </row>
    <row r="15" ht="14.25" customHeight="1">
      <c r="A15" s="9" t="s">
        <v>17</v>
      </c>
      <c r="B15" s="9" t="s">
        <v>167</v>
      </c>
      <c r="C15" s="9" t="s">
        <v>4409</v>
      </c>
      <c r="D15" s="9" t="s">
        <v>4402</v>
      </c>
      <c r="E15" s="9">
        <v>136841.0</v>
      </c>
      <c r="F15" s="190">
        <v>238840.0</v>
      </c>
      <c r="G15" s="187"/>
      <c r="H15" s="9">
        <v>8.72</v>
      </c>
      <c r="I15" s="187"/>
      <c r="J15" s="9"/>
      <c r="K15" s="9" t="s">
        <v>4432</v>
      </c>
      <c r="L15" s="9" t="s">
        <v>4433</v>
      </c>
      <c r="M15" s="9" t="s">
        <v>4434</v>
      </c>
      <c r="N15" s="9" t="s">
        <v>4435</v>
      </c>
      <c r="O15" s="9" t="s">
        <v>4436</v>
      </c>
      <c r="P15" s="187"/>
      <c r="Q15" s="187"/>
    </row>
    <row r="16" ht="14.25" customHeight="1">
      <c r="A16" s="9" t="s">
        <v>17</v>
      </c>
      <c r="B16" s="9" t="s">
        <v>167</v>
      </c>
      <c r="C16" s="9" t="s">
        <v>4401</v>
      </c>
      <c r="D16" s="9" t="s">
        <v>4410</v>
      </c>
      <c r="E16" s="9">
        <v>238841.0</v>
      </c>
      <c r="F16" s="190">
        <v>9999999.0</v>
      </c>
      <c r="G16" s="187"/>
      <c r="H16" s="9">
        <v>7.94</v>
      </c>
      <c r="I16" s="187"/>
      <c r="J16" s="9"/>
      <c r="K16" s="9" t="s">
        <v>4432</v>
      </c>
      <c r="L16" s="9" t="s">
        <v>4433</v>
      </c>
      <c r="M16" s="9" t="s">
        <v>4434</v>
      </c>
      <c r="N16" s="9" t="s">
        <v>4435</v>
      </c>
      <c r="O16" s="9" t="s">
        <v>4436</v>
      </c>
      <c r="P16" s="9" t="s">
        <v>4437</v>
      </c>
      <c r="Q16" s="187"/>
    </row>
    <row r="17" ht="14.25" customHeight="1">
      <c r="A17" s="9" t="s">
        <v>17</v>
      </c>
      <c r="B17" s="9" t="s">
        <v>167</v>
      </c>
      <c r="C17" s="9" t="s">
        <v>4409</v>
      </c>
      <c r="D17" s="9" t="s">
        <v>4410</v>
      </c>
      <c r="E17" s="9">
        <v>238841.0</v>
      </c>
      <c r="F17" s="190">
        <v>9999999.0</v>
      </c>
      <c r="G17" s="187"/>
      <c r="H17" s="9">
        <v>7.76</v>
      </c>
      <c r="I17" s="187"/>
      <c r="J17" s="9"/>
      <c r="K17" s="9" t="s">
        <v>4432</v>
      </c>
      <c r="L17" s="9" t="s">
        <v>4433</v>
      </c>
      <c r="M17" s="9" t="s">
        <v>4434</v>
      </c>
      <c r="N17" s="9" t="s">
        <v>4435</v>
      </c>
      <c r="O17" s="9" t="s">
        <v>4436</v>
      </c>
      <c r="P17" s="187"/>
      <c r="Q17" s="187"/>
    </row>
    <row r="18" ht="14.25" customHeight="1">
      <c r="A18" s="9" t="s">
        <v>17</v>
      </c>
      <c r="B18" s="9" t="s">
        <v>167</v>
      </c>
      <c r="C18" s="9" t="s">
        <v>4401</v>
      </c>
      <c r="D18" s="9" t="s">
        <v>4402</v>
      </c>
      <c r="E18" s="9">
        <v>238841.0</v>
      </c>
      <c r="F18" s="190">
        <v>9999999.0</v>
      </c>
      <c r="G18" s="187"/>
      <c r="H18" s="9">
        <v>7.94</v>
      </c>
      <c r="I18" s="187"/>
      <c r="J18" s="9"/>
      <c r="K18" s="9" t="s">
        <v>4432</v>
      </c>
      <c r="L18" s="9" t="s">
        <v>4433</v>
      </c>
      <c r="M18" s="9" t="s">
        <v>4434</v>
      </c>
      <c r="N18" s="9" t="s">
        <v>4435</v>
      </c>
      <c r="O18" s="9" t="s">
        <v>4436</v>
      </c>
      <c r="P18" s="9" t="s">
        <v>4437</v>
      </c>
      <c r="Q18" s="187"/>
    </row>
    <row r="19" ht="14.25" customHeight="1">
      <c r="A19" s="9" t="s">
        <v>17</v>
      </c>
      <c r="B19" s="9" t="s">
        <v>167</v>
      </c>
      <c r="C19" s="9" t="s">
        <v>4409</v>
      </c>
      <c r="D19" s="9" t="s">
        <v>4402</v>
      </c>
      <c r="E19" s="9">
        <v>238841.0</v>
      </c>
      <c r="F19" s="190">
        <v>9999999.0</v>
      </c>
      <c r="G19" s="187"/>
      <c r="H19" s="9">
        <v>7.76</v>
      </c>
      <c r="I19" s="187"/>
      <c r="J19" s="9"/>
      <c r="K19" s="9" t="s">
        <v>4432</v>
      </c>
      <c r="L19" s="9" t="s">
        <v>4433</v>
      </c>
      <c r="M19" s="9" t="s">
        <v>4434</v>
      </c>
      <c r="N19" s="9" t="s">
        <v>4435</v>
      </c>
      <c r="O19" s="9" t="s">
        <v>4436</v>
      </c>
      <c r="P19" s="187"/>
      <c r="Q19" s="187"/>
    </row>
    <row r="20" ht="14.25" customHeight="1">
      <c r="A20" s="8" t="s">
        <v>3</v>
      </c>
      <c r="B20" s="9" t="s">
        <v>167</v>
      </c>
      <c r="D20" s="9" t="s">
        <v>4402</v>
      </c>
      <c r="E20" s="9">
        <v>0.0</v>
      </c>
      <c r="F20" s="190">
        <v>64999.0</v>
      </c>
      <c r="G20" s="5">
        <v>10.0</v>
      </c>
      <c r="H20" s="1"/>
      <c r="I20" s="1"/>
      <c r="J20" s="1"/>
      <c r="K20" s="4" t="s">
        <v>4469</v>
      </c>
      <c r="L20" s="4" t="s">
        <v>4470</v>
      </c>
      <c r="M20" s="4" t="s">
        <v>4471</v>
      </c>
      <c r="N20" s="4" t="s">
        <v>4472</v>
      </c>
      <c r="O20" s="4" t="s">
        <v>4421</v>
      </c>
      <c r="P20" s="5" t="s">
        <v>4473</v>
      </c>
    </row>
    <row r="21" ht="14.25" customHeight="1">
      <c r="A21" s="8" t="s">
        <v>3</v>
      </c>
      <c r="B21" s="10" t="s">
        <v>167</v>
      </c>
      <c r="D21" s="10" t="s">
        <v>4410</v>
      </c>
      <c r="E21" s="9">
        <v>0.0</v>
      </c>
      <c r="F21" s="190">
        <v>64999.0</v>
      </c>
      <c r="G21" s="5">
        <v>9.7</v>
      </c>
      <c r="H21" s="1"/>
      <c r="I21" s="1"/>
      <c r="J21" s="1"/>
      <c r="K21" s="4" t="s">
        <v>4469</v>
      </c>
      <c r="L21" s="4" t="s">
        <v>4470</v>
      </c>
      <c r="M21" s="4" t="s">
        <v>4471</v>
      </c>
      <c r="N21" s="4" t="s">
        <v>4472</v>
      </c>
      <c r="O21" s="4" t="s">
        <v>4421</v>
      </c>
      <c r="P21" s="5" t="s">
        <v>4473</v>
      </c>
    </row>
    <row r="22" ht="14.25" customHeight="1">
      <c r="A22" s="8" t="s">
        <v>3</v>
      </c>
      <c r="B22" s="10" t="s">
        <v>4453</v>
      </c>
      <c r="D22" s="10" t="s">
        <v>4402</v>
      </c>
      <c r="E22" s="9">
        <v>0.0</v>
      </c>
      <c r="F22" s="190">
        <v>29999.0</v>
      </c>
      <c r="G22" s="5">
        <v>10.0</v>
      </c>
      <c r="H22" s="1"/>
      <c r="I22" s="1"/>
      <c r="J22" s="1"/>
      <c r="K22" s="4" t="s">
        <v>4469</v>
      </c>
      <c r="L22" s="4" t="s">
        <v>4470</v>
      </c>
      <c r="M22" s="4" t="s">
        <v>4471</v>
      </c>
      <c r="N22" s="4" t="s">
        <v>4472</v>
      </c>
      <c r="O22" s="4" t="s">
        <v>4421</v>
      </c>
      <c r="P22" s="5" t="s">
        <v>4473</v>
      </c>
    </row>
    <row r="23" ht="14.25" customHeight="1">
      <c r="A23" s="8" t="s">
        <v>3</v>
      </c>
      <c r="B23" s="10" t="s">
        <v>4453</v>
      </c>
      <c r="D23" s="10" t="s">
        <v>4410</v>
      </c>
      <c r="E23" s="9">
        <v>0.0</v>
      </c>
      <c r="F23" s="190">
        <v>29999.0</v>
      </c>
      <c r="G23" s="5">
        <v>9.7</v>
      </c>
      <c r="H23" s="1"/>
      <c r="I23" s="1"/>
      <c r="J23" s="1"/>
      <c r="K23" s="4" t="s">
        <v>4469</v>
      </c>
      <c r="L23" s="4" t="s">
        <v>4470</v>
      </c>
      <c r="M23" s="4" t="s">
        <v>4471</v>
      </c>
      <c r="N23" s="4" t="s">
        <v>4472</v>
      </c>
      <c r="O23" s="4" t="s">
        <v>4421</v>
      </c>
      <c r="P23" s="5" t="s">
        <v>4473</v>
      </c>
    </row>
    <row r="24" ht="14.25" customHeight="1">
      <c r="A24" s="8" t="s">
        <v>3</v>
      </c>
      <c r="B24" s="10" t="s">
        <v>4454</v>
      </c>
      <c r="D24" s="10" t="s">
        <v>4402</v>
      </c>
      <c r="E24" s="10">
        <v>0.0</v>
      </c>
      <c r="F24" s="190">
        <v>64999.0</v>
      </c>
      <c r="G24" s="5">
        <v>10.0</v>
      </c>
      <c r="H24" s="1"/>
      <c r="I24" s="1"/>
      <c r="J24" s="1"/>
      <c r="K24" s="4" t="s">
        <v>4469</v>
      </c>
      <c r="L24" s="4" t="s">
        <v>4470</v>
      </c>
      <c r="M24" s="4" t="s">
        <v>4471</v>
      </c>
      <c r="N24" s="4" t="s">
        <v>4472</v>
      </c>
      <c r="O24" s="4" t="s">
        <v>4421</v>
      </c>
      <c r="P24" s="5" t="s">
        <v>4473</v>
      </c>
    </row>
    <row r="25" ht="14.25" customHeight="1">
      <c r="A25" s="8" t="s">
        <v>3</v>
      </c>
      <c r="B25" s="10" t="s">
        <v>167</v>
      </c>
      <c r="C25" s="9" t="s">
        <v>4401</v>
      </c>
      <c r="D25" s="9" t="s">
        <v>4402</v>
      </c>
      <c r="E25" s="19">
        <v>65000.0</v>
      </c>
      <c r="F25" s="19">
        <v>134999.0</v>
      </c>
      <c r="G25" s="1"/>
      <c r="H25" s="5">
        <v>10.1</v>
      </c>
      <c r="I25" s="1"/>
      <c r="J25" s="1"/>
      <c r="K25" s="4" t="s">
        <v>4469</v>
      </c>
      <c r="L25" s="4" t="s">
        <v>4470</v>
      </c>
      <c r="M25" s="4" t="s">
        <v>4471</v>
      </c>
      <c r="N25" s="4" t="s">
        <v>4472</v>
      </c>
      <c r="O25" s="4" t="s">
        <v>4421</v>
      </c>
      <c r="P25" s="5" t="s">
        <v>4473</v>
      </c>
    </row>
    <row r="26" ht="14.25" customHeight="1">
      <c r="A26" s="8" t="s">
        <v>3</v>
      </c>
      <c r="B26" s="10" t="s">
        <v>167</v>
      </c>
      <c r="C26" s="9" t="s">
        <v>4401</v>
      </c>
      <c r="D26" s="10" t="s">
        <v>4410</v>
      </c>
      <c r="E26" s="19">
        <v>65000.0</v>
      </c>
      <c r="F26" s="19">
        <v>134999.0</v>
      </c>
      <c r="G26" s="1"/>
      <c r="H26" s="5">
        <v>10.1</v>
      </c>
      <c r="I26" s="1"/>
      <c r="J26" s="1"/>
      <c r="K26" s="4" t="s">
        <v>4469</v>
      </c>
      <c r="L26" s="4" t="s">
        <v>4470</v>
      </c>
      <c r="M26" s="4" t="s">
        <v>4471</v>
      </c>
      <c r="N26" s="4" t="s">
        <v>4472</v>
      </c>
      <c r="O26" s="4" t="s">
        <v>4421</v>
      </c>
      <c r="P26" s="5" t="s">
        <v>4473</v>
      </c>
    </row>
    <row r="27" ht="14.25" customHeight="1">
      <c r="A27" s="8" t="s">
        <v>3</v>
      </c>
      <c r="B27" s="10" t="s">
        <v>167</v>
      </c>
      <c r="C27" s="9" t="s">
        <v>4409</v>
      </c>
      <c r="D27" s="9" t="s">
        <v>4402</v>
      </c>
      <c r="E27" s="19">
        <v>65000.0</v>
      </c>
      <c r="F27" s="19">
        <v>134999.0</v>
      </c>
      <c r="G27" s="1"/>
      <c r="H27" s="5">
        <v>9.9</v>
      </c>
      <c r="I27" s="1"/>
      <c r="J27" s="1"/>
      <c r="K27" s="4" t="s">
        <v>4469</v>
      </c>
      <c r="L27" s="4" t="s">
        <v>4470</v>
      </c>
      <c r="M27" s="4" t="s">
        <v>4471</v>
      </c>
      <c r="N27" s="4" t="s">
        <v>4472</v>
      </c>
      <c r="O27" s="4" t="s">
        <v>4421</v>
      </c>
      <c r="P27" s="5" t="s">
        <v>4473</v>
      </c>
    </row>
    <row r="28" ht="14.25" customHeight="1">
      <c r="A28" s="8" t="s">
        <v>3</v>
      </c>
      <c r="B28" s="10" t="s">
        <v>167</v>
      </c>
      <c r="C28" s="9" t="s">
        <v>4409</v>
      </c>
      <c r="D28" s="10" t="s">
        <v>4410</v>
      </c>
      <c r="E28" s="19">
        <v>65000.0</v>
      </c>
      <c r="F28" s="19">
        <v>134999.0</v>
      </c>
      <c r="G28" s="1"/>
      <c r="H28" s="5">
        <v>9.9</v>
      </c>
      <c r="I28" s="1"/>
      <c r="J28" s="1"/>
      <c r="K28" s="4" t="s">
        <v>4469</v>
      </c>
      <c r="L28" s="4" t="s">
        <v>4470</v>
      </c>
      <c r="M28" s="4" t="s">
        <v>4471</v>
      </c>
      <c r="N28" s="4" t="s">
        <v>4472</v>
      </c>
      <c r="O28" s="4" t="s">
        <v>4421</v>
      </c>
      <c r="P28" s="5" t="s">
        <v>4473</v>
      </c>
    </row>
    <row r="29" ht="14.25" customHeight="1">
      <c r="A29" s="8" t="s">
        <v>3</v>
      </c>
      <c r="B29" s="10" t="s">
        <v>167</v>
      </c>
      <c r="C29" s="9" t="s">
        <v>4401</v>
      </c>
      <c r="D29" s="9" t="s">
        <v>4402</v>
      </c>
      <c r="E29" s="9">
        <v>135000.0</v>
      </c>
      <c r="F29" s="190">
        <v>239999.0</v>
      </c>
      <c r="G29" s="1"/>
      <c r="H29" s="5">
        <v>9.3</v>
      </c>
      <c r="I29" s="1"/>
      <c r="J29" s="1"/>
      <c r="K29" s="4" t="s">
        <v>4469</v>
      </c>
      <c r="L29" s="4" t="s">
        <v>4470</v>
      </c>
      <c r="M29" s="4" t="s">
        <v>4471</v>
      </c>
      <c r="N29" s="4" t="s">
        <v>4472</v>
      </c>
      <c r="O29" s="4" t="s">
        <v>4421</v>
      </c>
      <c r="P29" s="5" t="s">
        <v>4473</v>
      </c>
    </row>
    <row r="30" ht="14.25" customHeight="1">
      <c r="A30" s="8" t="s">
        <v>3</v>
      </c>
      <c r="B30" s="10" t="s">
        <v>167</v>
      </c>
      <c r="C30" s="9" t="s">
        <v>4401</v>
      </c>
      <c r="D30" s="10" t="s">
        <v>4410</v>
      </c>
      <c r="E30" s="9">
        <v>135000.0</v>
      </c>
      <c r="F30" s="190">
        <v>239999.0</v>
      </c>
      <c r="G30" s="1"/>
      <c r="H30" s="5">
        <v>9.3</v>
      </c>
      <c r="I30" s="1"/>
      <c r="J30" s="1"/>
      <c r="K30" s="4" t="s">
        <v>4469</v>
      </c>
      <c r="L30" s="4" t="s">
        <v>4470</v>
      </c>
      <c r="M30" s="4" t="s">
        <v>4471</v>
      </c>
      <c r="N30" s="4" t="s">
        <v>4472</v>
      </c>
      <c r="O30" s="4" t="s">
        <v>4421</v>
      </c>
      <c r="P30" s="5" t="s">
        <v>4473</v>
      </c>
    </row>
    <row r="31" ht="14.25" customHeight="1">
      <c r="A31" s="8" t="s">
        <v>3</v>
      </c>
      <c r="B31" s="10" t="s">
        <v>167</v>
      </c>
      <c r="C31" s="9" t="s">
        <v>4409</v>
      </c>
      <c r="D31" s="9" t="s">
        <v>4402</v>
      </c>
      <c r="E31" s="9">
        <v>135000.0</v>
      </c>
      <c r="F31" s="190">
        <v>239999.0</v>
      </c>
      <c r="G31" s="1"/>
      <c r="H31" s="5">
        <v>9.1</v>
      </c>
      <c r="I31" s="1"/>
      <c r="J31" s="1"/>
      <c r="K31" s="4" t="s">
        <v>4469</v>
      </c>
      <c r="L31" s="4" t="s">
        <v>4470</v>
      </c>
      <c r="M31" s="4" t="s">
        <v>4471</v>
      </c>
      <c r="N31" s="4" t="s">
        <v>4472</v>
      </c>
      <c r="O31" s="4" t="s">
        <v>4421</v>
      </c>
      <c r="P31" s="5" t="s">
        <v>4473</v>
      </c>
    </row>
    <row r="32" ht="14.25" customHeight="1">
      <c r="A32" s="8" t="s">
        <v>3</v>
      </c>
      <c r="B32" s="10" t="s">
        <v>167</v>
      </c>
      <c r="C32" s="9" t="s">
        <v>4409</v>
      </c>
      <c r="D32" s="10" t="s">
        <v>4410</v>
      </c>
      <c r="E32" s="9">
        <v>135000.0</v>
      </c>
      <c r="F32" s="190">
        <v>239999.0</v>
      </c>
      <c r="G32" s="1"/>
      <c r="H32" s="5">
        <v>9.1</v>
      </c>
      <c r="I32" s="1"/>
      <c r="J32" s="1"/>
      <c r="K32" s="4" t="s">
        <v>4469</v>
      </c>
      <c r="L32" s="4" t="s">
        <v>4470</v>
      </c>
      <c r="M32" s="4" t="s">
        <v>4471</v>
      </c>
      <c r="N32" s="4" t="s">
        <v>4472</v>
      </c>
      <c r="O32" s="4" t="s">
        <v>4421</v>
      </c>
      <c r="P32" s="5" t="s">
        <v>4473</v>
      </c>
    </row>
    <row r="33" ht="14.25" customHeight="1">
      <c r="A33" s="8" t="s">
        <v>3</v>
      </c>
      <c r="B33" s="10" t="s">
        <v>167</v>
      </c>
      <c r="C33" s="9" t="s">
        <v>4401</v>
      </c>
      <c r="D33" s="9" t="s">
        <v>4402</v>
      </c>
      <c r="E33" s="9">
        <v>240000.0</v>
      </c>
      <c r="F33" s="190">
        <v>9999999.0</v>
      </c>
      <c r="G33" s="1"/>
      <c r="H33" s="5">
        <v>9.0</v>
      </c>
      <c r="I33" s="5">
        <v>9.2</v>
      </c>
      <c r="J33" s="1"/>
      <c r="K33" s="4" t="s">
        <v>4469</v>
      </c>
      <c r="L33" s="4" t="s">
        <v>4470</v>
      </c>
      <c r="M33" s="4" t="s">
        <v>4471</v>
      </c>
      <c r="N33" s="4" t="s">
        <v>4472</v>
      </c>
      <c r="O33" s="4" t="s">
        <v>4421</v>
      </c>
      <c r="P33" s="5" t="s">
        <v>4473</v>
      </c>
    </row>
    <row r="34" ht="14.25" customHeight="1">
      <c r="A34" s="8" t="s">
        <v>3</v>
      </c>
      <c r="B34" s="10" t="s">
        <v>167</v>
      </c>
      <c r="C34" s="9" t="s">
        <v>4401</v>
      </c>
      <c r="D34" s="10" t="s">
        <v>4410</v>
      </c>
      <c r="E34" s="9">
        <v>240000.0</v>
      </c>
      <c r="F34" s="190">
        <v>9999999.0</v>
      </c>
      <c r="G34" s="1"/>
      <c r="H34" s="5">
        <v>9.0</v>
      </c>
      <c r="I34" s="5">
        <v>9.2</v>
      </c>
      <c r="J34" s="1"/>
      <c r="K34" s="4" t="s">
        <v>4469</v>
      </c>
      <c r="L34" s="4" t="s">
        <v>4470</v>
      </c>
      <c r="M34" s="4" t="s">
        <v>4471</v>
      </c>
      <c r="N34" s="4" t="s">
        <v>4472</v>
      </c>
      <c r="O34" s="4" t="s">
        <v>4421</v>
      </c>
      <c r="P34" s="5" t="s">
        <v>4473</v>
      </c>
    </row>
    <row r="35" ht="14.25" customHeight="1">
      <c r="A35" s="8" t="s">
        <v>3</v>
      </c>
      <c r="B35" s="10" t="s">
        <v>167</v>
      </c>
      <c r="C35" s="9" t="s">
        <v>4409</v>
      </c>
      <c r="D35" s="9" t="s">
        <v>4402</v>
      </c>
      <c r="E35" s="9">
        <v>240000.0</v>
      </c>
      <c r="F35" s="190">
        <v>9999999.0</v>
      </c>
      <c r="G35" s="1"/>
      <c r="H35" s="5">
        <v>8.8</v>
      </c>
      <c r="I35" s="5">
        <v>9.0</v>
      </c>
      <c r="J35" s="1"/>
      <c r="K35" s="4" t="s">
        <v>4469</v>
      </c>
      <c r="L35" s="4" t="s">
        <v>4470</v>
      </c>
      <c r="M35" s="4" t="s">
        <v>4471</v>
      </c>
      <c r="N35" s="4" t="s">
        <v>4472</v>
      </c>
      <c r="O35" s="4" t="s">
        <v>4421</v>
      </c>
      <c r="P35" s="5" t="s">
        <v>4473</v>
      </c>
    </row>
    <row r="36" ht="14.25" customHeight="1">
      <c r="A36" s="8" t="s">
        <v>3</v>
      </c>
      <c r="B36" s="10" t="s">
        <v>167</v>
      </c>
      <c r="C36" s="9" t="s">
        <v>4409</v>
      </c>
      <c r="D36" s="10" t="s">
        <v>4410</v>
      </c>
      <c r="E36" s="9">
        <v>240000.0</v>
      </c>
      <c r="F36" s="190">
        <v>9999999.0</v>
      </c>
      <c r="G36" s="1"/>
      <c r="H36" s="5">
        <v>8.8</v>
      </c>
      <c r="I36" s="5">
        <v>9.0</v>
      </c>
      <c r="J36" s="1"/>
      <c r="K36" s="4" t="s">
        <v>4469</v>
      </c>
      <c r="L36" s="4" t="s">
        <v>4470</v>
      </c>
      <c r="M36" s="4" t="s">
        <v>4471</v>
      </c>
      <c r="N36" s="4" t="s">
        <v>4472</v>
      </c>
      <c r="O36" s="4" t="s">
        <v>4421</v>
      </c>
      <c r="P36" s="5" t="s">
        <v>4473</v>
      </c>
    </row>
    <row r="37" ht="14.25" customHeight="1">
      <c r="A37" s="8" t="s">
        <v>5</v>
      </c>
      <c r="B37" s="9" t="s">
        <v>167</v>
      </c>
      <c r="D37" s="9" t="s">
        <v>4402</v>
      </c>
      <c r="E37" s="9">
        <v>0.0</v>
      </c>
      <c r="F37" s="190">
        <v>64999.0</v>
      </c>
      <c r="G37" s="5">
        <v>10.0</v>
      </c>
      <c r="H37" s="1"/>
      <c r="I37" s="1"/>
      <c r="J37" s="1"/>
      <c r="K37" s="4" t="s">
        <v>4469</v>
      </c>
      <c r="L37" s="4" t="s">
        <v>4470</v>
      </c>
      <c r="M37" s="4" t="s">
        <v>4471</v>
      </c>
      <c r="N37" s="4" t="s">
        <v>4472</v>
      </c>
      <c r="O37" s="4" t="s">
        <v>4421</v>
      </c>
      <c r="P37" s="5" t="s">
        <v>4473</v>
      </c>
    </row>
    <row r="38" ht="14.25" customHeight="1">
      <c r="A38" s="8" t="s">
        <v>5</v>
      </c>
      <c r="B38" s="10" t="s">
        <v>167</v>
      </c>
      <c r="D38" s="10" t="s">
        <v>4410</v>
      </c>
      <c r="E38" s="9">
        <v>0.0</v>
      </c>
      <c r="F38" s="190">
        <v>64999.0</v>
      </c>
      <c r="G38" s="5">
        <v>9.7</v>
      </c>
      <c r="H38" s="1"/>
      <c r="I38" s="1"/>
      <c r="J38" s="1"/>
      <c r="K38" s="4" t="s">
        <v>4469</v>
      </c>
      <c r="L38" s="4" t="s">
        <v>4470</v>
      </c>
      <c r="M38" s="4" t="s">
        <v>4471</v>
      </c>
      <c r="N38" s="4" t="s">
        <v>4472</v>
      </c>
      <c r="O38" s="4" t="s">
        <v>4421</v>
      </c>
      <c r="P38" s="5" t="s">
        <v>4473</v>
      </c>
    </row>
    <row r="39" ht="14.25" customHeight="1">
      <c r="A39" s="8" t="s">
        <v>5</v>
      </c>
      <c r="B39" s="10" t="s">
        <v>4453</v>
      </c>
      <c r="D39" s="10" t="s">
        <v>4402</v>
      </c>
      <c r="E39" s="9">
        <v>0.0</v>
      </c>
      <c r="F39" s="190">
        <v>29999.0</v>
      </c>
      <c r="G39" s="5">
        <v>10.0</v>
      </c>
      <c r="H39" s="1"/>
      <c r="I39" s="1"/>
      <c r="J39" s="1"/>
      <c r="K39" s="4" t="s">
        <v>4469</v>
      </c>
      <c r="L39" s="4" t="s">
        <v>4470</v>
      </c>
      <c r="M39" s="4" t="s">
        <v>4471</v>
      </c>
      <c r="N39" s="4" t="s">
        <v>4472</v>
      </c>
      <c r="O39" s="4" t="s">
        <v>4421</v>
      </c>
      <c r="P39" s="5" t="s">
        <v>4473</v>
      </c>
    </row>
    <row r="40" ht="14.25" customHeight="1">
      <c r="A40" s="8" t="s">
        <v>5</v>
      </c>
      <c r="B40" s="10" t="s">
        <v>4453</v>
      </c>
      <c r="D40" s="10" t="s">
        <v>4410</v>
      </c>
      <c r="E40" s="9">
        <v>0.0</v>
      </c>
      <c r="F40" s="190">
        <v>29999.0</v>
      </c>
      <c r="G40" s="5">
        <v>9.7</v>
      </c>
      <c r="H40" s="1"/>
      <c r="I40" s="1"/>
      <c r="J40" s="1"/>
      <c r="K40" s="4" t="s">
        <v>4469</v>
      </c>
      <c r="L40" s="4" t="s">
        <v>4470</v>
      </c>
      <c r="M40" s="4" t="s">
        <v>4471</v>
      </c>
      <c r="N40" s="4" t="s">
        <v>4472</v>
      </c>
      <c r="O40" s="4" t="s">
        <v>4421</v>
      </c>
      <c r="P40" s="5" t="s">
        <v>4473</v>
      </c>
    </row>
    <row r="41" ht="14.25" customHeight="1">
      <c r="A41" s="8" t="s">
        <v>5</v>
      </c>
      <c r="B41" s="10" t="s">
        <v>4454</v>
      </c>
      <c r="D41" s="10" t="s">
        <v>4402</v>
      </c>
      <c r="E41" s="10">
        <v>0.0</v>
      </c>
      <c r="F41" s="190">
        <v>64999.0</v>
      </c>
      <c r="G41" s="5">
        <v>10.0</v>
      </c>
      <c r="H41" s="1"/>
      <c r="I41" s="1"/>
      <c r="J41" s="1"/>
      <c r="K41" s="4" t="s">
        <v>4469</v>
      </c>
      <c r="L41" s="4" t="s">
        <v>4470</v>
      </c>
      <c r="M41" s="4" t="s">
        <v>4471</v>
      </c>
      <c r="N41" s="4" t="s">
        <v>4472</v>
      </c>
      <c r="O41" s="4" t="s">
        <v>4421</v>
      </c>
      <c r="P41" s="5" t="s">
        <v>4473</v>
      </c>
    </row>
    <row r="42" ht="14.25" customHeight="1">
      <c r="A42" s="8" t="s">
        <v>5</v>
      </c>
      <c r="B42" s="10" t="s">
        <v>167</v>
      </c>
      <c r="C42" s="9" t="s">
        <v>4401</v>
      </c>
      <c r="D42" s="9" t="s">
        <v>4402</v>
      </c>
      <c r="E42" s="19">
        <v>65000.0</v>
      </c>
      <c r="F42" s="19">
        <v>134999.0</v>
      </c>
      <c r="G42" s="1"/>
      <c r="H42" s="5">
        <v>10.1</v>
      </c>
      <c r="I42" s="1"/>
      <c r="J42" s="1"/>
      <c r="K42" s="4" t="s">
        <v>4469</v>
      </c>
      <c r="L42" s="4" t="s">
        <v>4470</v>
      </c>
      <c r="M42" s="4" t="s">
        <v>4471</v>
      </c>
      <c r="N42" s="4" t="s">
        <v>4472</v>
      </c>
      <c r="O42" s="4" t="s">
        <v>4421</v>
      </c>
      <c r="P42" s="5" t="s">
        <v>4473</v>
      </c>
    </row>
    <row r="43" ht="14.25" customHeight="1">
      <c r="A43" s="8" t="s">
        <v>5</v>
      </c>
      <c r="B43" s="10" t="s">
        <v>167</v>
      </c>
      <c r="C43" s="9" t="s">
        <v>4401</v>
      </c>
      <c r="D43" s="10" t="s">
        <v>4410</v>
      </c>
      <c r="E43" s="19">
        <v>65000.0</v>
      </c>
      <c r="F43" s="19">
        <v>134999.0</v>
      </c>
      <c r="G43" s="1"/>
      <c r="H43" s="5">
        <v>10.1</v>
      </c>
      <c r="I43" s="1"/>
      <c r="J43" s="1"/>
      <c r="K43" s="4" t="s">
        <v>4469</v>
      </c>
      <c r="L43" s="4" t="s">
        <v>4470</v>
      </c>
      <c r="M43" s="4" t="s">
        <v>4471</v>
      </c>
      <c r="N43" s="4" t="s">
        <v>4472</v>
      </c>
      <c r="O43" s="4" t="s">
        <v>4421</v>
      </c>
      <c r="P43" s="5" t="s">
        <v>4473</v>
      </c>
    </row>
    <row r="44" ht="14.25" customHeight="1">
      <c r="A44" s="8" t="s">
        <v>5</v>
      </c>
      <c r="B44" s="10" t="s">
        <v>167</v>
      </c>
      <c r="C44" s="9" t="s">
        <v>4409</v>
      </c>
      <c r="D44" s="9" t="s">
        <v>4402</v>
      </c>
      <c r="E44" s="19">
        <v>65000.0</v>
      </c>
      <c r="F44" s="19">
        <v>134999.0</v>
      </c>
      <c r="G44" s="1"/>
      <c r="H44" s="5">
        <v>9.9</v>
      </c>
      <c r="I44" s="1"/>
      <c r="J44" s="1"/>
      <c r="K44" s="4" t="s">
        <v>4469</v>
      </c>
      <c r="L44" s="4" t="s">
        <v>4470</v>
      </c>
      <c r="M44" s="4" t="s">
        <v>4471</v>
      </c>
      <c r="N44" s="4" t="s">
        <v>4472</v>
      </c>
      <c r="O44" s="4" t="s">
        <v>4421</v>
      </c>
      <c r="P44" s="5" t="s">
        <v>4473</v>
      </c>
    </row>
    <row r="45" ht="14.25" customHeight="1">
      <c r="A45" s="8" t="s">
        <v>5</v>
      </c>
      <c r="B45" s="10" t="s">
        <v>167</v>
      </c>
      <c r="C45" s="9" t="s">
        <v>4409</v>
      </c>
      <c r="D45" s="10" t="s">
        <v>4410</v>
      </c>
      <c r="E45" s="19">
        <v>65000.0</v>
      </c>
      <c r="F45" s="19">
        <v>134999.0</v>
      </c>
      <c r="G45" s="1"/>
      <c r="H45" s="5">
        <v>9.9</v>
      </c>
      <c r="I45" s="1"/>
      <c r="J45" s="1"/>
      <c r="K45" s="4" t="s">
        <v>4469</v>
      </c>
      <c r="L45" s="4" t="s">
        <v>4470</v>
      </c>
      <c r="M45" s="4" t="s">
        <v>4471</v>
      </c>
      <c r="N45" s="4" t="s">
        <v>4472</v>
      </c>
      <c r="O45" s="4" t="s">
        <v>4421</v>
      </c>
      <c r="P45" s="5" t="s">
        <v>4473</v>
      </c>
    </row>
    <row r="46" ht="14.25" customHeight="1">
      <c r="A46" s="8" t="s">
        <v>5</v>
      </c>
      <c r="B46" s="10" t="s">
        <v>167</v>
      </c>
      <c r="C46" s="9" t="s">
        <v>4401</v>
      </c>
      <c r="D46" s="9" t="s">
        <v>4402</v>
      </c>
      <c r="E46" s="9">
        <v>135000.0</v>
      </c>
      <c r="F46" s="190">
        <v>239999.0</v>
      </c>
      <c r="G46" s="1"/>
      <c r="H46" s="5">
        <v>9.3</v>
      </c>
      <c r="I46" s="1"/>
      <c r="J46" s="1"/>
      <c r="K46" s="4" t="s">
        <v>4469</v>
      </c>
      <c r="L46" s="4" t="s">
        <v>4470</v>
      </c>
      <c r="M46" s="4" t="s">
        <v>4471</v>
      </c>
      <c r="N46" s="4" t="s">
        <v>4472</v>
      </c>
      <c r="O46" s="4" t="s">
        <v>4421</v>
      </c>
      <c r="P46" s="5" t="s">
        <v>4473</v>
      </c>
    </row>
    <row r="47" ht="14.25" customHeight="1">
      <c r="A47" s="8" t="s">
        <v>5</v>
      </c>
      <c r="B47" s="10" t="s">
        <v>167</v>
      </c>
      <c r="C47" s="9" t="s">
        <v>4401</v>
      </c>
      <c r="D47" s="10" t="s">
        <v>4410</v>
      </c>
      <c r="E47" s="9">
        <v>135000.0</v>
      </c>
      <c r="F47" s="190">
        <v>239999.0</v>
      </c>
      <c r="G47" s="1"/>
      <c r="H47" s="5">
        <v>9.3</v>
      </c>
      <c r="I47" s="1"/>
      <c r="J47" s="1"/>
      <c r="K47" s="4" t="s">
        <v>4469</v>
      </c>
      <c r="L47" s="4" t="s">
        <v>4470</v>
      </c>
      <c r="M47" s="4" t="s">
        <v>4471</v>
      </c>
      <c r="N47" s="4" t="s">
        <v>4472</v>
      </c>
      <c r="O47" s="4" t="s">
        <v>4421</v>
      </c>
      <c r="P47" s="5" t="s">
        <v>4473</v>
      </c>
    </row>
    <row r="48" ht="14.25" customHeight="1">
      <c r="A48" s="8" t="s">
        <v>5</v>
      </c>
      <c r="B48" s="10" t="s">
        <v>167</v>
      </c>
      <c r="C48" s="9" t="s">
        <v>4409</v>
      </c>
      <c r="D48" s="9" t="s">
        <v>4402</v>
      </c>
      <c r="E48" s="9">
        <v>135000.0</v>
      </c>
      <c r="F48" s="190">
        <v>239999.0</v>
      </c>
      <c r="G48" s="1"/>
      <c r="H48" s="5">
        <v>9.1</v>
      </c>
      <c r="I48" s="1"/>
      <c r="J48" s="1"/>
      <c r="K48" s="4" t="s">
        <v>4469</v>
      </c>
      <c r="L48" s="4" t="s">
        <v>4470</v>
      </c>
      <c r="M48" s="4" t="s">
        <v>4471</v>
      </c>
      <c r="N48" s="4" t="s">
        <v>4472</v>
      </c>
      <c r="O48" s="4" t="s">
        <v>4421</v>
      </c>
      <c r="P48" s="5" t="s">
        <v>4473</v>
      </c>
    </row>
    <row r="49" ht="14.25" customHeight="1">
      <c r="A49" s="8" t="s">
        <v>5</v>
      </c>
      <c r="B49" s="10" t="s">
        <v>167</v>
      </c>
      <c r="C49" s="9" t="s">
        <v>4409</v>
      </c>
      <c r="D49" s="10" t="s">
        <v>4410</v>
      </c>
      <c r="E49" s="9">
        <v>135000.0</v>
      </c>
      <c r="F49" s="190">
        <v>239999.0</v>
      </c>
      <c r="G49" s="1"/>
      <c r="H49" s="5">
        <v>9.1</v>
      </c>
      <c r="I49" s="1"/>
      <c r="J49" s="1"/>
      <c r="K49" s="4" t="s">
        <v>4469</v>
      </c>
      <c r="L49" s="4" t="s">
        <v>4470</v>
      </c>
      <c r="M49" s="4" t="s">
        <v>4471</v>
      </c>
      <c r="N49" s="4" t="s">
        <v>4472</v>
      </c>
      <c r="O49" s="4" t="s">
        <v>4421</v>
      </c>
      <c r="P49" s="5" t="s">
        <v>4473</v>
      </c>
    </row>
    <row r="50" ht="14.25" customHeight="1">
      <c r="A50" s="8" t="s">
        <v>5</v>
      </c>
      <c r="B50" s="10" t="s">
        <v>167</v>
      </c>
      <c r="C50" s="9" t="s">
        <v>4401</v>
      </c>
      <c r="D50" s="9" t="s">
        <v>4402</v>
      </c>
      <c r="E50" s="9">
        <v>240000.0</v>
      </c>
      <c r="F50" s="190">
        <v>9999999.0</v>
      </c>
      <c r="G50" s="1"/>
      <c r="H50" s="5">
        <v>9.0</v>
      </c>
      <c r="I50" s="5">
        <v>9.2</v>
      </c>
      <c r="J50" s="1"/>
      <c r="K50" s="4" t="s">
        <v>4469</v>
      </c>
      <c r="L50" s="4" t="s">
        <v>4470</v>
      </c>
      <c r="M50" s="4" t="s">
        <v>4471</v>
      </c>
      <c r="N50" s="4" t="s">
        <v>4472</v>
      </c>
      <c r="O50" s="4" t="s">
        <v>4421</v>
      </c>
      <c r="P50" s="5" t="s">
        <v>4473</v>
      </c>
    </row>
    <row r="51" ht="14.25" customHeight="1">
      <c r="A51" s="8" t="s">
        <v>5</v>
      </c>
      <c r="B51" s="10" t="s">
        <v>167</v>
      </c>
      <c r="C51" s="9" t="s">
        <v>4401</v>
      </c>
      <c r="D51" s="10" t="s">
        <v>4410</v>
      </c>
      <c r="E51" s="9">
        <v>240000.0</v>
      </c>
      <c r="F51" s="190">
        <v>9999999.0</v>
      </c>
      <c r="G51" s="1"/>
      <c r="H51" s="5">
        <v>9.0</v>
      </c>
      <c r="I51" s="5">
        <v>9.2</v>
      </c>
      <c r="J51" s="1"/>
      <c r="K51" s="4" t="s">
        <v>4469</v>
      </c>
      <c r="L51" s="4" t="s">
        <v>4470</v>
      </c>
      <c r="M51" s="4" t="s">
        <v>4471</v>
      </c>
      <c r="N51" s="4" t="s">
        <v>4472</v>
      </c>
      <c r="O51" s="4" t="s">
        <v>4421</v>
      </c>
      <c r="P51" s="5" t="s">
        <v>4473</v>
      </c>
    </row>
    <row r="52" ht="14.25" customHeight="1">
      <c r="A52" s="8" t="s">
        <v>5</v>
      </c>
      <c r="B52" s="10" t="s">
        <v>167</v>
      </c>
      <c r="C52" s="9" t="s">
        <v>4409</v>
      </c>
      <c r="D52" s="9" t="s">
        <v>4402</v>
      </c>
      <c r="E52" s="9">
        <v>240000.0</v>
      </c>
      <c r="F52" s="190">
        <v>9999999.0</v>
      </c>
      <c r="G52" s="1"/>
      <c r="H52" s="5">
        <v>8.8</v>
      </c>
      <c r="I52" s="5">
        <v>9.0</v>
      </c>
      <c r="J52" s="1"/>
      <c r="K52" s="4" t="s">
        <v>4469</v>
      </c>
      <c r="L52" s="4" t="s">
        <v>4470</v>
      </c>
      <c r="M52" s="4" t="s">
        <v>4471</v>
      </c>
      <c r="N52" s="4" t="s">
        <v>4472</v>
      </c>
      <c r="O52" s="4" t="s">
        <v>4421</v>
      </c>
      <c r="P52" s="5" t="s">
        <v>4473</v>
      </c>
    </row>
    <row r="53" ht="14.25" customHeight="1">
      <c r="A53" s="8" t="s">
        <v>5</v>
      </c>
      <c r="B53" s="10" t="s">
        <v>167</v>
      </c>
      <c r="C53" s="9" t="s">
        <v>4409</v>
      </c>
      <c r="D53" s="10" t="s">
        <v>4410</v>
      </c>
      <c r="E53" s="9">
        <v>240000.0</v>
      </c>
      <c r="F53" s="190">
        <v>9999999.0</v>
      </c>
      <c r="G53" s="1"/>
      <c r="H53" s="5">
        <v>8.8</v>
      </c>
      <c r="I53" s="5">
        <v>9.0</v>
      </c>
      <c r="J53" s="1"/>
      <c r="K53" s="4" t="s">
        <v>4469</v>
      </c>
      <c r="L53" s="4" t="s">
        <v>4470</v>
      </c>
      <c r="M53" s="4" t="s">
        <v>4471</v>
      </c>
      <c r="N53" s="4" t="s">
        <v>4472</v>
      </c>
      <c r="O53" s="4" t="s">
        <v>4421</v>
      </c>
      <c r="P53" s="5" t="s">
        <v>4473</v>
      </c>
    </row>
    <row r="54" ht="14.25" customHeight="1">
      <c r="A54" s="8" t="s">
        <v>7</v>
      </c>
      <c r="B54" s="9" t="s">
        <v>167</v>
      </c>
      <c r="D54" s="9" t="s">
        <v>4402</v>
      </c>
      <c r="E54" s="9">
        <v>0.0</v>
      </c>
      <c r="F54" s="190">
        <v>64999.0</v>
      </c>
      <c r="G54" s="5">
        <v>10.0</v>
      </c>
      <c r="H54" s="1"/>
      <c r="I54" s="1"/>
      <c r="J54" s="1"/>
      <c r="K54" s="4" t="s">
        <v>4469</v>
      </c>
      <c r="L54" s="4" t="s">
        <v>4470</v>
      </c>
      <c r="M54" s="4" t="s">
        <v>4471</v>
      </c>
      <c r="N54" s="4" t="s">
        <v>4472</v>
      </c>
      <c r="O54" s="4" t="s">
        <v>4421</v>
      </c>
      <c r="P54" s="5" t="s">
        <v>4455</v>
      </c>
    </row>
    <row r="55" ht="14.25" customHeight="1">
      <c r="A55" s="8" t="s">
        <v>7</v>
      </c>
      <c r="B55" s="10" t="s">
        <v>167</v>
      </c>
      <c r="D55" s="10" t="s">
        <v>4410</v>
      </c>
      <c r="E55" s="9">
        <v>0.0</v>
      </c>
      <c r="F55" s="190">
        <v>64999.0</v>
      </c>
      <c r="G55" s="5">
        <v>9.7</v>
      </c>
      <c r="H55" s="1"/>
      <c r="I55" s="1"/>
      <c r="J55" s="1"/>
      <c r="K55" s="4" t="s">
        <v>4469</v>
      </c>
      <c r="L55" s="4" t="s">
        <v>4470</v>
      </c>
      <c r="M55" s="4" t="s">
        <v>4471</v>
      </c>
      <c r="N55" s="4" t="s">
        <v>4472</v>
      </c>
      <c r="O55" s="4" t="s">
        <v>4421</v>
      </c>
      <c r="P55" s="5" t="s">
        <v>4455</v>
      </c>
    </row>
    <row r="56" ht="14.25" customHeight="1">
      <c r="A56" s="8" t="s">
        <v>7</v>
      </c>
      <c r="B56" s="10" t="s">
        <v>4453</v>
      </c>
      <c r="D56" s="10" t="s">
        <v>4402</v>
      </c>
      <c r="E56" s="9">
        <v>0.0</v>
      </c>
      <c r="F56" s="190">
        <v>29999.0</v>
      </c>
      <c r="G56" s="5">
        <v>10.0</v>
      </c>
      <c r="H56" s="1"/>
      <c r="I56" s="1"/>
      <c r="J56" s="1"/>
      <c r="K56" s="4" t="s">
        <v>4469</v>
      </c>
      <c r="L56" s="4" t="s">
        <v>4470</v>
      </c>
      <c r="M56" s="4" t="s">
        <v>4471</v>
      </c>
      <c r="N56" s="4" t="s">
        <v>4472</v>
      </c>
      <c r="O56" s="4" t="s">
        <v>4421</v>
      </c>
      <c r="P56" s="5" t="s">
        <v>4455</v>
      </c>
    </row>
    <row r="57" ht="14.25" customHeight="1">
      <c r="A57" s="8" t="s">
        <v>7</v>
      </c>
      <c r="B57" s="10" t="s">
        <v>4453</v>
      </c>
      <c r="D57" s="10" t="s">
        <v>4410</v>
      </c>
      <c r="E57" s="9">
        <v>0.0</v>
      </c>
      <c r="F57" s="190">
        <v>29999.0</v>
      </c>
      <c r="G57" s="5">
        <v>9.7</v>
      </c>
      <c r="H57" s="1"/>
      <c r="I57" s="1"/>
      <c r="J57" s="1"/>
      <c r="K57" s="4" t="s">
        <v>4469</v>
      </c>
      <c r="L57" s="4" t="s">
        <v>4470</v>
      </c>
      <c r="M57" s="4" t="s">
        <v>4471</v>
      </c>
      <c r="N57" s="4" t="s">
        <v>4472</v>
      </c>
      <c r="O57" s="4" t="s">
        <v>4421</v>
      </c>
      <c r="P57" s="5" t="s">
        <v>4455</v>
      </c>
    </row>
    <row r="58" ht="14.25" customHeight="1">
      <c r="A58" s="8" t="s">
        <v>7</v>
      </c>
      <c r="B58" s="10" t="s">
        <v>4454</v>
      </c>
      <c r="D58" s="10" t="s">
        <v>4402</v>
      </c>
      <c r="E58" s="10">
        <v>0.0</v>
      </c>
      <c r="F58" s="190">
        <v>64999.0</v>
      </c>
      <c r="G58" s="5">
        <v>10.0</v>
      </c>
      <c r="H58" s="1"/>
      <c r="I58" s="1"/>
      <c r="J58" s="1"/>
      <c r="K58" s="4" t="s">
        <v>4469</v>
      </c>
      <c r="L58" s="4" t="s">
        <v>4470</v>
      </c>
      <c r="M58" s="4" t="s">
        <v>4471</v>
      </c>
      <c r="N58" s="4" t="s">
        <v>4472</v>
      </c>
      <c r="O58" s="4" t="s">
        <v>4421</v>
      </c>
      <c r="P58" s="5" t="s">
        <v>4474</v>
      </c>
    </row>
    <row r="59" ht="14.25" customHeight="1">
      <c r="A59" s="8" t="s">
        <v>7</v>
      </c>
      <c r="B59" s="10" t="s">
        <v>167</v>
      </c>
      <c r="C59" s="9" t="s">
        <v>4401</v>
      </c>
      <c r="D59" s="9" t="s">
        <v>4402</v>
      </c>
      <c r="E59" s="19">
        <v>65000.0</v>
      </c>
      <c r="F59" s="19">
        <v>134999.0</v>
      </c>
      <c r="G59" s="1"/>
      <c r="H59" s="5">
        <v>10.1</v>
      </c>
      <c r="I59" s="1"/>
      <c r="J59" s="1"/>
      <c r="K59" s="4" t="s">
        <v>4469</v>
      </c>
      <c r="L59" s="4" t="s">
        <v>4470</v>
      </c>
      <c r="M59" s="4" t="s">
        <v>4471</v>
      </c>
      <c r="N59" s="4" t="s">
        <v>4472</v>
      </c>
      <c r="O59" s="4" t="s">
        <v>4421</v>
      </c>
      <c r="P59" s="5" t="s">
        <v>4474</v>
      </c>
    </row>
    <row r="60" ht="14.25" customHeight="1">
      <c r="A60" s="8" t="s">
        <v>7</v>
      </c>
      <c r="B60" s="10" t="s">
        <v>167</v>
      </c>
      <c r="C60" s="9" t="s">
        <v>4401</v>
      </c>
      <c r="D60" s="10" t="s">
        <v>4410</v>
      </c>
      <c r="E60" s="19">
        <v>65000.0</v>
      </c>
      <c r="F60" s="19">
        <v>134999.0</v>
      </c>
      <c r="G60" s="1"/>
      <c r="H60" s="5">
        <v>10.1</v>
      </c>
      <c r="I60" s="1"/>
      <c r="J60" s="1"/>
      <c r="K60" s="4" t="s">
        <v>4469</v>
      </c>
      <c r="L60" s="4" t="s">
        <v>4470</v>
      </c>
      <c r="M60" s="4" t="s">
        <v>4471</v>
      </c>
      <c r="N60" s="4" t="s">
        <v>4472</v>
      </c>
      <c r="O60" s="4" t="s">
        <v>4421</v>
      </c>
      <c r="P60" s="5" t="s">
        <v>4474</v>
      </c>
    </row>
    <row r="61" ht="14.25" customHeight="1">
      <c r="A61" s="8" t="s">
        <v>7</v>
      </c>
      <c r="B61" s="10" t="s">
        <v>167</v>
      </c>
      <c r="C61" s="9" t="s">
        <v>4409</v>
      </c>
      <c r="D61" s="9" t="s">
        <v>4402</v>
      </c>
      <c r="E61" s="19">
        <v>65000.0</v>
      </c>
      <c r="F61" s="19">
        <v>134999.0</v>
      </c>
      <c r="G61" s="1"/>
      <c r="H61" s="5">
        <v>9.9</v>
      </c>
      <c r="I61" s="1"/>
      <c r="J61" s="1"/>
      <c r="K61" s="4" t="s">
        <v>4469</v>
      </c>
      <c r="L61" s="4" t="s">
        <v>4470</v>
      </c>
      <c r="M61" s="4" t="s">
        <v>4471</v>
      </c>
      <c r="N61" s="4" t="s">
        <v>4472</v>
      </c>
      <c r="O61" s="4" t="s">
        <v>4421</v>
      </c>
      <c r="P61" s="5" t="s">
        <v>4474</v>
      </c>
    </row>
    <row r="62" ht="14.25" customHeight="1">
      <c r="A62" s="8" t="s">
        <v>7</v>
      </c>
      <c r="B62" s="10" t="s">
        <v>167</v>
      </c>
      <c r="C62" s="9" t="s">
        <v>4409</v>
      </c>
      <c r="D62" s="10" t="s">
        <v>4410</v>
      </c>
      <c r="E62" s="19">
        <v>65000.0</v>
      </c>
      <c r="F62" s="19">
        <v>134999.0</v>
      </c>
      <c r="G62" s="1"/>
      <c r="H62" s="5">
        <v>9.9</v>
      </c>
      <c r="I62" s="1"/>
      <c r="J62" s="1"/>
      <c r="K62" s="4" t="s">
        <v>4469</v>
      </c>
      <c r="L62" s="4" t="s">
        <v>4470</v>
      </c>
      <c r="M62" s="4" t="s">
        <v>4471</v>
      </c>
      <c r="N62" s="4" t="s">
        <v>4472</v>
      </c>
      <c r="O62" s="4" t="s">
        <v>4421</v>
      </c>
      <c r="P62" s="5" t="s">
        <v>4474</v>
      </c>
    </row>
    <row r="63" ht="14.25" customHeight="1">
      <c r="A63" s="8" t="s">
        <v>7</v>
      </c>
      <c r="B63" s="10" t="s">
        <v>167</v>
      </c>
      <c r="C63" s="9" t="s">
        <v>4401</v>
      </c>
      <c r="D63" s="9" t="s">
        <v>4402</v>
      </c>
      <c r="E63" s="9">
        <v>135000.0</v>
      </c>
      <c r="F63" s="190">
        <v>239999.0</v>
      </c>
      <c r="G63" s="1"/>
      <c r="H63" s="5">
        <v>9.3</v>
      </c>
      <c r="I63" s="1"/>
      <c r="J63" s="1"/>
      <c r="K63" s="4" t="s">
        <v>4469</v>
      </c>
      <c r="L63" s="4" t="s">
        <v>4470</v>
      </c>
      <c r="M63" s="4" t="s">
        <v>4471</v>
      </c>
      <c r="N63" s="4" t="s">
        <v>4472</v>
      </c>
      <c r="O63" s="4" t="s">
        <v>4421</v>
      </c>
      <c r="P63" s="5" t="s">
        <v>4474</v>
      </c>
    </row>
    <row r="64" ht="14.25" customHeight="1">
      <c r="A64" s="8" t="s">
        <v>7</v>
      </c>
      <c r="B64" s="10" t="s">
        <v>167</v>
      </c>
      <c r="C64" s="9" t="s">
        <v>4401</v>
      </c>
      <c r="D64" s="10" t="s">
        <v>4410</v>
      </c>
      <c r="E64" s="9">
        <v>135000.0</v>
      </c>
      <c r="F64" s="190">
        <v>239999.0</v>
      </c>
      <c r="G64" s="1"/>
      <c r="H64" s="5">
        <v>9.3</v>
      </c>
      <c r="I64" s="1"/>
      <c r="J64" s="1"/>
      <c r="K64" s="4" t="s">
        <v>4469</v>
      </c>
      <c r="L64" s="4" t="s">
        <v>4470</v>
      </c>
      <c r="M64" s="4" t="s">
        <v>4471</v>
      </c>
      <c r="N64" s="4" t="s">
        <v>4472</v>
      </c>
      <c r="O64" s="4" t="s">
        <v>4421</v>
      </c>
      <c r="P64" s="5" t="s">
        <v>4474</v>
      </c>
    </row>
    <row r="65" ht="14.25" customHeight="1">
      <c r="A65" s="8" t="s">
        <v>7</v>
      </c>
      <c r="B65" s="10" t="s">
        <v>167</v>
      </c>
      <c r="C65" s="9" t="s">
        <v>4409</v>
      </c>
      <c r="D65" s="9" t="s">
        <v>4402</v>
      </c>
      <c r="E65" s="9">
        <v>135000.0</v>
      </c>
      <c r="F65" s="190">
        <v>239999.0</v>
      </c>
      <c r="G65" s="1"/>
      <c r="H65" s="5">
        <v>9.1</v>
      </c>
      <c r="I65" s="1"/>
      <c r="J65" s="1"/>
      <c r="K65" s="4" t="s">
        <v>4469</v>
      </c>
      <c r="L65" s="4" t="s">
        <v>4470</v>
      </c>
      <c r="M65" s="4" t="s">
        <v>4471</v>
      </c>
      <c r="N65" s="4" t="s">
        <v>4472</v>
      </c>
      <c r="O65" s="4" t="s">
        <v>4421</v>
      </c>
      <c r="P65" s="5" t="s">
        <v>4474</v>
      </c>
    </row>
    <row r="66" ht="14.25" customHeight="1">
      <c r="A66" s="8" t="s">
        <v>7</v>
      </c>
      <c r="B66" s="10" t="s">
        <v>167</v>
      </c>
      <c r="C66" s="9" t="s">
        <v>4409</v>
      </c>
      <c r="D66" s="10" t="s">
        <v>4410</v>
      </c>
      <c r="E66" s="9">
        <v>135000.0</v>
      </c>
      <c r="F66" s="190">
        <v>239999.0</v>
      </c>
      <c r="G66" s="1"/>
      <c r="H66" s="5">
        <v>9.1</v>
      </c>
      <c r="I66" s="1"/>
      <c r="J66" s="1"/>
      <c r="K66" s="4" t="s">
        <v>4469</v>
      </c>
      <c r="L66" s="4" t="s">
        <v>4470</v>
      </c>
      <c r="M66" s="4" t="s">
        <v>4471</v>
      </c>
      <c r="N66" s="4" t="s">
        <v>4472</v>
      </c>
      <c r="O66" s="4" t="s">
        <v>4421</v>
      </c>
      <c r="P66" s="5" t="s">
        <v>4474</v>
      </c>
    </row>
    <row r="67" ht="14.25" customHeight="1">
      <c r="A67" s="8" t="s">
        <v>7</v>
      </c>
      <c r="B67" s="10" t="s">
        <v>167</v>
      </c>
      <c r="C67" s="9" t="s">
        <v>4401</v>
      </c>
      <c r="D67" s="9" t="s">
        <v>4402</v>
      </c>
      <c r="E67" s="9">
        <v>240000.0</v>
      </c>
      <c r="F67" s="190">
        <v>9999999.0</v>
      </c>
      <c r="G67" s="1"/>
      <c r="H67" s="5">
        <v>9.0</v>
      </c>
      <c r="I67" s="5">
        <v>9.2</v>
      </c>
      <c r="J67" s="1"/>
      <c r="K67" s="4" t="s">
        <v>4469</v>
      </c>
      <c r="L67" s="4" t="s">
        <v>4470</v>
      </c>
      <c r="M67" s="4" t="s">
        <v>4471</v>
      </c>
      <c r="N67" s="4" t="s">
        <v>4472</v>
      </c>
      <c r="O67" s="4" t="s">
        <v>4421</v>
      </c>
      <c r="P67" s="5" t="s">
        <v>4474</v>
      </c>
    </row>
    <row r="68" ht="14.25" customHeight="1">
      <c r="A68" s="8" t="s">
        <v>7</v>
      </c>
      <c r="B68" s="10" t="s">
        <v>167</v>
      </c>
      <c r="C68" s="9" t="s">
        <v>4401</v>
      </c>
      <c r="D68" s="10" t="s">
        <v>4410</v>
      </c>
      <c r="E68" s="9">
        <v>240000.0</v>
      </c>
      <c r="F68" s="190">
        <v>9999999.0</v>
      </c>
      <c r="G68" s="1"/>
      <c r="H68" s="5">
        <v>9.0</v>
      </c>
      <c r="I68" s="5">
        <v>9.2</v>
      </c>
      <c r="J68" s="1"/>
      <c r="K68" s="4" t="s">
        <v>4469</v>
      </c>
      <c r="L68" s="4" t="s">
        <v>4470</v>
      </c>
      <c r="M68" s="4" t="s">
        <v>4471</v>
      </c>
      <c r="N68" s="4" t="s">
        <v>4472</v>
      </c>
      <c r="O68" s="4" t="s">
        <v>4421</v>
      </c>
      <c r="P68" s="5" t="s">
        <v>4474</v>
      </c>
    </row>
    <row r="69" ht="14.25" customHeight="1">
      <c r="A69" s="8" t="s">
        <v>7</v>
      </c>
      <c r="B69" s="10" t="s">
        <v>167</v>
      </c>
      <c r="C69" s="9" t="s">
        <v>4409</v>
      </c>
      <c r="D69" s="9" t="s">
        <v>4402</v>
      </c>
      <c r="E69" s="9">
        <v>240000.0</v>
      </c>
      <c r="F69" s="190">
        <v>9999999.0</v>
      </c>
      <c r="G69" s="1"/>
      <c r="H69" s="5">
        <v>8.8</v>
      </c>
      <c r="I69" s="5">
        <v>9.0</v>
      </c>
      <c r="J69" s="1"/>
      <c r="K69" s="4" t="s">
        <v>4469</v>
      </c>
      <c r="L69" s="4" t="s">
        <v>4470</v>
      </c>
      <c r="M69" s="4" t="s">
        <v>4471</v>
      </c>
      <c r="N69" s="4" t="s">
        <v>4472</v>
      </c>
      <c r="O69" s="4" t="s">
        <v>4421</v>
      </c>
      <c r="P69" s="5" t="s">
        <v>4474</v>
      </c>
    </row>
    <row r="70" ht="14.25" customHeight="1">
      <c r="A70" s="8" t="s">
        <v>7</v>
      </c>
      <c r="B70" s="10" t="s">
        <v>167</v>
      </c>
      <c r="C70" s="9" t="s">
        <v>4409</v>
      </c>
      <c r="D70" s="10" t="s">
        <v>4410</v>
      </c>
      <c r="E70" s="9">
        <v>240000.0</v>
      </c>
      <c r="F70" s="190">
        <v>9999999.0</v>
      </c>
      <c r="G70" s="1"/>
      <c r="H70" s="5">
        <v>8.8</v>
      </c>
      <c r="I70" s="5">
        <v>9.0</v>
      </c>
      <c r="J70" s="1"/>
      <c r="K70" s="4" t="s">
        <v>4469</v>
      </c>
      <c r="L70" s="4" t="s">
        <v>4470</v>
      </c>
      <c r="M70" s="4" t="s">
        <v>4471</v>
      </c>
      <c r="N70" s="4" t="s">
        <v>4472</v>
      </c>
      <c r="O70" s="4" t="s">
        <v>4421</v>
      </c>
      <c r="P70" s="5" t="s">
        <v>4474</v>
      </c>
    </row>
    <row r="71" ht="14.25" customHeight="1">
      <c r="A71" s="8" t="s">
        <v>11</v>
      </c>
      <c r="B71" s="9" t="s">
        <v>167</v>
      </c>
      <c r="D71" s="9" t="s">
        <v>4402</v>
      </c>
      <c r="E71" s="9">
        <v>0.0</v>
      </c>
      <c r="F71" s="190">
        <v>64999.0</v>
      </c>
      <c r="G71" s="5">
        <v>13.0</v>
      </c>
      <c r="H71" s="1"/>
      <c r="I71" s="1"/>
      <c r="J71" s="1"/>
      <c r="K71" s="4" t="s">
        <v>4469</v>
      </c>
      <c r="L71" s="4" t="s">
        <v>4470</v>
      </c>
      <c r="M71" s="4" t="s">
        <v>4471</v>
      </c>
      <c r="N71" s="4" t="s">
        <v>4472</v>
      </c>
      <c r="O71" s="4" t="s">
        <v>4421</v>
      </c>
      <c r="P71" s="5" t="s">
        <v>4456</v>
      </c>
    </row>
    <row r="72" ht="14.25" customHeight="1">
      <c r="A72" s="8" t="s">
        <v>11</v>
      </c>
      <c r="B72" s="10" t="s">
        <v>167</v>
      </c>
      <c r="D72" s="10" t="s">
        <v>4410</v>
      </c>
      <c r="E72" s="9">
        <v>0.0</v>
      </c>
      <c r="F72" s="190">
        <v>64999.0</v>
      </c>
      <c r="G72" s="5">
        <v>13.0</v>
      </c>
      <c r="H72" s="1"/>
      <c r="I72" s="1"/>
      <c r="J72" s="1"/>
      <c r="K72" s="4" t="s">
        <v>4469</v>
      </c>
      <c r="L72" s="4" t="s">
        <v>4470</v>
      </c>
      <c r="M72" s="4" t="s">
        <v>4471</v>
      </c>
      <c r="N72" s="4" t="s">
        <v>4472</v>
      </c>
      <c r="O72" s="4" t="s">
        <v>4421</v>
      </c>
      <c r="P72" s="5" t="s">
        <v>4456</v>
      </c>
    </row>
    <row r="73" ht="14.25" customHeight="1">
      <c r="A73" s="8" t="s">
        <v>11</v>
      </c>
      <c r="B73" s="10" t="s">
        <v>4453</v>
      </c>
      <c r="D73" s="10" t="s">
        <v>4402</v>
      </c>
      <c r="E73" s="9">
        <v>0.0</v>
      </c>
      <c r="F73" s="190">
        <v>29999.0</v>
      </c>
      <c r="G73" s="5">
        <v>10.9</v>
      </c>
      <c r="H73" s="1"/>
      <c r="I73" s="1"/>
      <c r="J73" s="1"/>
      <c r="K73" s="4" t="s">
        <v>4469</v>
      </c>
      <c r="L73" s="4" t="s">
        <v>4470</v>
      </c>
      <c r="M73" s="4" t="s">
        <v>4471</v>
      </c>
      <c r="N73" s="4" t="s">
        <v>4472</v>
      </c>
      <c r="O73" s="4" t="s">
        <v>4421</v>
      </c>
      <c r="P73" s="5" t="s">
        <v>4456</v>
      </c>
    </row>
    <row r="74" ht="14.25" customHeight="1">
      <c r="A74" s="8" t="s">
        <v>11</v>
      </c>
      <c r="B74" s="10" t="s">
        <v>4453</v>
      </c>
      <c r="D74" s="10" t="s">
        <v>4410</v>
      </c>
      <c r="E74" s="9">
        <v>0.0</v>
      </c>
      <c r="F74" s="190">
        <v>29999.0</v>
      </c>
      <c r="G74" s="5">
        <v>10.6</v>
      </c>
      <c r="H74" s="1"/>
      <c r="I74" s="1"/>
      <c r="J74" s="1"/>
      <c r="K74" s="4" t="s">
        <v>4469</v>
      </c>
      <c r="L74" s="4" t="s">
        <v>4470</v>
      </c>
      <c r="M74" s="4" t="s">
        <v>4471</v>
      </c>
      <c r="N74" s="4" t="s">
        <v>4472</v>
      </c>
      <c r="O74" s="4" t="s">
        <v>4421</v>
      </c>
      <c r="P74" s="5" t="s">
        <v>4456</v>
      </c>
    </row>
    <row r="75" ht="14.25" customHeight="1">
      <c r="A75" s="8" t="s">
        <v>11</v>
      </c>
      <c r="B75" s="10" t="s">
        <v>167</v>
      </c>
      <c r="C75" s="9" t="s">
        <v>4401</v>
      </c>
      <c r="D75" s="9" t="s">
        <v>4402</v>
      </c>
      <c r="E75" s="19">
        <v>65000.0</v>
      </c>
      <c r="F75" s="19">
        <v>134999.0</v>
      </c>
      <c r="G75" s="1"/>
      <c r="H75" s="5">
        <v>10.1</v>
      </c>
      <c r="I75" s="1"/>
      <c r="J75" s="1"/>
      <c r="K75" s="4" t="s">
        <v>4469</v>
      </c>
      <c r="L75" s="4" t="s">
        <v>4470</v>
      </c>
      <c r="M75" s="4" t="s">
        <v>4471</v>
      </c>
      <c r="N75" s="4" t="s">
        <v>4472</v>
      </c>
      <c r="O75" s="4" t="s">
        <v>4421</v>
      </c>
      <c r="P75" s="5" t="s">
        <v>4457</v>
      </c>
    </row>
    <row r="76" ht="14.25" customHeight="1">
      <c r="A76" s="8" t="s">
        <v>11</v>
      </c>
      <c r="B76" s="10" t="s">
        <v>167</v>
      </c>
      <c r="C76" s="9" t="s">
        <v>4401</v>
      </c>
      <c r="D76" s="10" t="s">
        <v>4410</v>
      </c>
      <c r="E76" s="19">
        <v>65000.0</v>
      </c>
      <c r="F76" s="19">
        <v>134999.0</v>
      </c>
      <c r="G76" s="1"/>
      <c r="H76" s="5">
        <v>10.1</v>
      </c>
      <c r="I76" s="1"/>
      <c r="J76" s="1"/>
      <c r="K76" s="4" t="s">
        <v>4469</v>
      </c>
      <c r="L76" s="4" t="s">
        <v>4470</v>
      </c>
      <c r="M76" s="4" t="s">
        <v>4471</v>
      </c>
      <c r="N76" s="4" t="s">
        <v>4472</v>
      </c>
      <c r="O76" s="4" t="s">
        <v>4421</v>
      </c>
      <c r="P76" s="5" t="s">
        <v>4457</v>
      </c>
    </row>
    <row r="77" ht="14.25" customHeight="1">
      <c r="A77" s="8" t="s">
        <v>11</v>
      </c>
      <c r="B77" s="10" t="s">
        <v>167</v>
      </c>
      <c r="C77" s="9" t="s">
        <v>4409</v>
      </c>
      <c r="D77" s="9" t="s">
        <v>4402</v>
      </c>
      <c r="E77" s="19">
        <v>65000.0</v>
      </c>
      <c r="F77" s="19">
        <v>134999.0</v>
      </c>
      <c r="G77" s="1"/>
      <c r="H77" s="5">
        <v>9.9</v>
      </c>
      <c r="I77" s="1"/>
      <c r="J77" s="1"/>
      <c r="K77" s="4" t="s">
        <v>4469</v>
      </c>
      <c r="L77" s="4" t="s">
        <v>4470</v>
      </c>
      <c r="M77" s="4" t="s">
        <v>4471</v>
      </c>
      <c r="N77" s="4" t="s">
        <v>4472</v>
      </c>
      <c r="O77" s="4" t="s">
        <v>4421</v>
      </c>
      <c r="P77" s="5" t="s">
        <v>4457</v>
      </c>
    </row>
    <row r="78" ht="14.25" customHeight="1">
      <c r="A78" s="8" t="s">
        <v>11</v>
      </c>
      <c r="B78" s="10" t="s">
        <v>167</v>
      </c>
      <c r="C78" s="9" t="s">
        <v>4409</v>
      </c>
      <c r="D78" s="10" t="s">
        <v>4410</v>
      </c>
      <c r="E78" s="19">
        <v>65000.0</v>
      </c>
      <c r="F78" s="19">
        <v>134999.0</v>
      </c>
      <c r="G78" s="1"/>
      <c r="H78" s="5">
        <v>9.9</v>
      </c>
      <c r="I78" s="1"/>
      <c r="J78" s="1"/>
      <c r="K78" s="4" t="s">
        <v>4469</v>
      </c>
      <c r="L78" s="4" t="s">
        <v>4470</v>
      </c>
      <c r="M78" s="4" t="s">
        <v>4471</v>
      </c>
      <c r="N78" s="4" t="s">
        <v>4472</v>
      </c>
      <c r="O78" s="4" t="s">
        <v>4421</v>
      </c>
      <c r="P78" s="5" t="s">
        <v>4457</v>
      </c>
    </row>
    <row r="79" ht="14.25" customHeight="1">
      <c r="A79" s="8" t="s">
        <v>11</v>
      </c>
      <c r="B79" s="10" t="s">
        <v>167</v>
      </c>
      <c r="C79" s="9" t="s">
        <v>4401</v>
      </c>
      <c r="D79" s="9" t="s">
        <v>4402</v>
      </c>
      <c r="E79" s="9">
        <v>135000.0</v>
      </c>
      <c r="F79" s="190">
        <v>239999.0</v>
      </c>
      <c r="G79" s="1"/>
      <c r="H79" s="5">
        <v>9.3</v>
      </c>
      <c r="I79" s="1"/>
      <c r="J79" s="1"/>
      <c r="K79" s="4" t="s">
        <v>4469</v>
      </c>
      <c r="L79" s="4" t="s">
        <v>4470</v>
      </c>
      <c r="M79" s="4" t="s">
        <v>4471</v>
      </c>
      <c r="N79" s="4" t="s">
        <v>4472</v>
      </c>
      <c r="O79" s="4" t="s">
        <v>4421</v>
      </c>
      <c r="P79" s="5" t="s">
        <v>4457</v>
      </c>
    </row>
    <row r="80" ht="14.25" customHeight="1">
      <c r="A80" s="8" t="s">
        <v>11</v>
      </c>
      <c r="B80" s="10" t="s">
        <v>167</v>
      </c>
      <c r="C80" s="9" t="s">
        <v>4401</v>
      </c>
      <c r="D80" s="10" t="s">
        <v>4410</v>
      </c>
      <c r="E80" s="9">
        <v>135000.0</v>
      </c>
      <c r="F80" s="190">
        <v>239999.0</v>
      </c>
      <c r="G80" s="1"/>
      <c r="H80" s="5">
        <v>9.3</v>
      </c>
      <c r="I80" s="1"/>
      <c r="J80" s="1"/>
      <c r="K80" s="4" t="s">
        <v>4469</v>
      </c>
      <c r="L80" s="4" t="s">
        <v>4470</v>
      </c>
      <c r="M80" s="4" t="s">
        <v>4471</v>
      </c>
      <c r="N80" s="4" t="s">
        <v>4472</v>
      </c>
      <c r="O80" s="4" t="s">
        <v>4421</v>
      </c>
      <c r="P80" s="5" t="s">
        <v>4457</v>
      </c>
    </row>
    <row r="81" ht="14.25" customHeight="1">
      <c r="A81" s="8" t="s">
        <v>11</v>
      </c>
      <c r="B81" s="10" t="s">
        <v>167</v>
      </c>
      <c r="C81" s="9" t="s">
        <v>4409</v>
      </c>
      <c r="D81" s="9" t="s">
        <v>4402</v>
      </c>
      <c r="E81" s="9">
        <v>135000.0</v>
      </c>
      <c r="F81" s="190">
        <v>239999.0</v>
      </c>
      <c r="G81" s="1"/>
      <c r="H81" s="5">
        <v>9.1</v>
      </c>
      <c r="I81" s="1"/>
      <c r="J81" s="1"/>
      <c r="K81" s="4" t="s">
        <v>4469</v>
      </c>
      <c r="L81" s="4" t="s">
        <v>4470</v>
      </c>
      <c r="M81" s="4" t="s">
        <v>4471</v>
      </c>
      <c r="N81" s="4" t="s">
        <v>4472</v>
      </c>
      <c r="O81" s="4" t="s">
        <v>4421</v>
      </c>
      <c r="P81" s="5" t="s">
        <v>4457</v>
      </c>
    </row>
    <row r="82" ht="14.25" customHeight="1">
      <c r="A82" s="8" t="s">
        <v>11</v>
      </c>
      <c r="B82" s="10" t="s">
        <v>167</v>
      </c>
      <c r="C82" s="9" t="s">
        <v>4409</v>
      </c>
      <c r="D82" s="10" t="s">
        <v>4410</v>
      </c>
      <c r="E82" s="9">
        <v>135000.0</v>
      </c>
      <c r="F82" s="190">
        <v>239999.0</v>
      </c>
      <c r="G82" s="1"/>
      <c r="H82" s="5">
        <v>9.1</v>
      </c>
      <c r="I82" s="1"/>
      <c r="J82" s="1"/>
      <c r="K82" s="4" t="s">
        <v>4469</v>
      </c>
      <c r="L82" s="4" t="s">
        <v>4470</v>
      </c>
      <c r="M82" s="4" t="s">
        <v>4471</v>
      </c>
      <c r="N82" s="4" t="s">
        <v>4472</v>
      </c>
      <c r="O82" s="4" t="s">
        <v>4421</v>
      </c>
      <c r="P82" s="5" t="s">
        <v>4457</v>
      </c>
    </row>
    <row r="83" ht="14.25" customHeight="1">
      <c r="A83" s="8" t="s">
        <v>11</v>
      </c>
      <c r="B83" s="10" t="s">
        <v>167</v>
      </c>
      <c r="C83" s="9" t="s">
        <v>4401</v>
      </c>
      <c r="D83" s="9" t="s">
        <v>4402</v>
      </c>
      <c r="E83" s="9">
        <v>240000.0</v>
      </c>
      <c r="F83" s="190">
        <v>9999999.0</v>
      </c>
      <c r="G83" s="1"/>
      <c r="H83" s="5">
        <v>9.0</v>
      </c>
      <c r="I83" s="5">
        <v>9.2</v>
      </c>
      <c r="J83" s="1"/>
      <c r="K83" s="4" t="s">
        <v>4469</v>
      </c>
      <c r="L83" s="4" t="s">
        <v>4470</v>
      </c>
      <c r="M83" s="4" t="s">
        <v>4471</v>
      </c>
      <c r="N83" s="4" t="s">
        <v>4472</v>
      </c>
      <c r="O83" s="4" t="s">
        <v>4421</v>
      </c>
      <c r="P83" s="5" t="s">
        <v>4457</v>
      </c>
    </row>
    <row r="84" ht="14.25" customHeight="1">
      <c r="A84" s="8" t="s">
        <v>11</v>
      </c>
      <c r="B84" s="10" t="s">
        <v>167</v>
      </c>
      <c r="C84" s="9" t="s">
        <v>4401</v>
      </c>
      <c r="D84" s="10" t="s">
        <v>4410</v>
      </c>
      <c r="E84" s="9">
        <v>240000.0</v>
      </c>
      <c r="F84" s="190">
        <v>9999999.0</v>
      </c>
      <c r="G84" s="1"/>
      <c r="H84" s="5">
        <v>9.0</v>
      </c>
      <c r="I84" s="5">
        <v>9.2</v>
      </c>
      <c r="J84" s="1"/>
      <c r="K84" s="4" t="s">
        <v>4469</v>
      </c>
      <c r="L84" s="4" t="s">
        <v>4470</v>
      </c>
      <c r="M84" s="4" t="s">
        <v>4471</v>
      </c>
      <c r="N84" s="4" t="s">
        <v>4472</v>
      </c>
      <c r="O84" s="4" t="s">
        <v>4421</v>
      </c>
      <c r="P84" s="5" t="s">
        <v>4457</v>
      </c>
    </row>
    <row r="85" ht="14.25" customHeight="1">
      <c r="A85" s="8" t="s">
        <v>11</v>
      </c>
      <c r="B85" s="10" t="s">
        <v>167</v>
      </c>
      <c r="C85" s="9" t="s">
        <v>4409</v>
      </c>
      <c r="D85" s="9" t="s">
        <v>4402</v>
      </c>
      <c r="E85" s="9">
        <v>240000.0</v>
      </c>
      <c r="F85" s="190">
        <v>9999999.0</v>
      </c>
      <c r="G85" s="1"/>
      <c r="H85" s="5">
        <v>8.8</v>
      </c>
      <c r="I85" s="5">
        <v>9.0</v>
      </c>
      <c r="J85" s="1"/>
      <c r="K85" s="4" t="s">
        <v>4469</v>
      </c>
      <c r="L85" s="4" t="s">
        <v>4470</v>
      </c>
      <c r="M85" s="4" t="s">
        <v>4471</v>
      </c>
      <c r="N85" s="4" t="s">
        <v>4472</v>
      </c>
      <c r="O85" s="4" t="s">
        <v>4421</v>
      </c>
      <c r="P85" s="5" t="s">
        <v>4457</v>
      </c>
    </row>
    <row r="86" ht="14.25" customHeight="1">
      <c r="A86" s="8" t="s">
        <v>11</v>
      </c>
      <c r="B86" s="10" t="s">
        <v>167</v>
      </c>
      <c r="C86" s="9" t="s">
        <v>4409</v>
      </c>
      <c r="D86" s="10" t="s">
        <v>4410</v>
      </c>
      <c r="E86" s="9">
        <v>240000.0</v>
      </c>
      <c r="F86" s="190">
        <v>9999999.0</v>
      </c>
      <c r="G86" s="1"/>
      <c r="H86" s="5">
        <v>8.8</v>
      </c>
      <c r="I86" s="5">
        <v>9.0</v>
      </c>
      <c r="J86" s="1"/>
      <c r="K86" s="4" t="s">
        <v>4469</v>
      </c>
      <c r="L86" s="4" t="s">
        <v>4470</v>
      </c>
      <c r="M86" s="4" t="s">
        <v>4471</v>
      </c>
      <c r="N86" s="4" t="s">
        <v>4472</v>
      </c>
      <c r="O86" s="4" t="s">
        <v>4421</v>
      </c>
      <c r="P86" s="5" t="s">
        <v>4457</v>
      </c>
    </row>
    <row r="87" ht="14.25" customHeight="1">
      <c r="A87" s="16" t="s">
        <v>13</v>
      </c>
      <c r="B87" s="9" t="s">
        <v>167</v>
      </c>
      <c r="D87" s="9" t="s">
        <v>4402</v>
      </c>
      <c r="E87" s="9">
        <v>0.0</v>
      </c>
      <c r="F87" s="190">
        <v>64999.0</v>
      </c>
      <c r="G87" s="5">
        <v>13.0</v>
      </c>
      <c r="I87" s="1"/>
      <c r="J87" s="1"/>
      <c r="K87" s="4" t="s">
        <v>4469</v>
      </c>
      <c r="L87" s="4" t="s">
        <v>4470</v>
      </c>
      <c r="M87" s="4" t="s">
        <v>4471</v>
      </c>
      <c r="N87" s="4" t="s">
        <v>4472</v>
      </c>
      <c r="O87" s="4" t="s">
        <v>4421</v>
      </c>
      <c r="P87" s="5" t="s">
        <v>4458</v>
      </c>
    </row>
    <row r="88" ht="14.25" customHeight="1">
      <c r="A88" s="16" t="s">
        <v>13</v>
      </c>
      <c r="B88" s="10" t="s">
        <v>167</v>
      </c>
      <c r="D88" s="10" t="s">
        <v>4410</v>
      </c>
      <c r="E88" s="9">
        <v>0.0</v>
      </c>
      <c r="F88" s="190">
        <v>64999.0</v>
      </c>
      <c r="G88" s="5">
        <v>13.0</v>
      </c>
      <c r="I88" s="1"/>
      <c r="J88" s="1"/>
      <c r="K88" s="4" t="s">
        <v>4469</v>
      </c>
      <c r="L88" s="4" t="s">
        <v>4470</v>
      </c>
      <c r="M88" s="4" t="s">
        <v>4471</v>
      </c>
      <c r="N88" s="4" t="s">
        <v>4472</v>
      </c>
      <c r="O88" s="4" t="s">
        <v>4421</v>
      </c>
      <c r="P88" s="5" t="s">
        <v>4458</v>
      </c>
    </row>
    <row r="89" ht="14.25" customHeight="1">
      <c r="A89" s="16" t="s">
        <v>13</v>
      </c>
      <c r="B89" s="10" t="s">
        <v>4453</v>
      </c>
      <c r="D89" s="10" t="s">
        <v>4402</v>
      </c>
      <c r="E89" s="9">
        <v>0.0</v>
      </c>
      <c r="F89" s="190">
        <v>29999.0</v>
      </c>
      <c r="G89" s="5">
        <v>12.0</v>
      </c>
      <c r="I89" s="1"/>
      <c r="J89" s="1"/>
      <c r="K89" s="4" t="s">
        <v>4469</v>
      </c>
      <c r="L89" s="4" t="s">
        <v>4470</v>
      </c>
      <c r="M89" s="4" t="s">
        <v>4471</v>
      </c>
      <c r="N89" s="4" t="s">
        <v>4472</v>
      </c>
      <c r="O89" s="4" t="s">
        <v>4421</v>
      </c>
      <c r="P89" s="5" t="s">
        <v>4458</v>
      </c>
    </row>
    <row r="90" ht="14.25" customHeight="1">
      <c r="A90" s="16" t="s">
        <v>13</v>
      </c>
      <c r="B90" s="10" t="s">
        <v>4453</v>
      </c>
      <c r="D90" s="10" t="s">
        <v>4410</v>
      </c>
      <c r="E90" s="9">
        <v>0.0</v>
      </c>
      <c r="F90" s="190">
        <v>29999.0</v>
      </c>
      <c r="G90" s="5">
        <v>12.0</v>
      </c>
      <c r="I90" s="1"/>
      <c r="J90" s="1"/>
      <c r="K90" s="4" t="s">
        <v>4469</v>
      </c>
      <c r="L90" s="4" t="s">
        <v>4470</v>
      </c>
      <c r="M90" s="4" t="s">
        <v>4471</v>
      </c>
      <c r="N90" s="4" t="s">
        <v>4472</v>
      </c>
      <c r="O90" s="4" t="s">
        <v>4421</v>
      </c>
      <c r="P90" s="5" t="s">
        <v>4458</v>
      </c>
    </row>
    <row r="91" ht="14.25" customHeight="1">
      <c r="A91" s="16" t="s">
        <v>13</v>
      </c>
      <c r="B91" s="10" t="s">
        <v>167</v>
      </c>
      <c r="C91" s="9" t="s">
        <v>4401</v>
      </c>
      <c r="D91" s="9" t="s">
        <v>4402</v>
      </c>
      <c r="E91" s="19">
        <v>65000.0</v>
      </c>
      <c r="F91" s="19">
        <v>134999.0</v>
      </c>
      <c r="G91" s="1"/>
      <c r="H91" s="5">
        <v>11.0</v>
      </c>
      <c r="I91" s="1"/>
      <c r="J91" s="5">
        <v>11.2</v>
      </c>
      <c r="K91" s="4" t="s">
        <v>4469</v>
      </c>
      <c r="L91" s="4" t="s">
        <v>4470</v>
      </c>
      <c r="M91" s="4" t="s">
        <v>4471</v>
      </c>
      <c r="N91" s="4" t="s">
        <v>4472</v>
      </c>
      <c r="O91" s="4" t="s">
        <v>4421</v>
      </c>
      <c r="P91" s="5" t="s">
        <v>4458</v>
      </c>
    </row>
    <row r="92" ht="14.25" customHeight="1">
      <c r="A92" s="16" t="s">
        <v>13</v>
      </c>
      <c r="B92" s="10" t="s">
        <v>167</v>
      </c>
      <c r="C92" s="9" t="s">
        <v>4401</v>
      </c>
      <c r="D92" s="10" t="s">
        <v>4410</v>
      </c>
      <c r="E92" s="19">
        <v>65000.0</v>
      </c>
      <c r="F92" s="19">
        <v>134999.0</v>
      </c>
      <c r="G92" s="1"/>
      <c r="H92" s="5">
        <v>11.0</v>
      </c>
      <c r="I92" s="1"/>
      <c r="J92" s="5">
        <v>11.2</v>
      </c>
      <c r="K92" s="4" t="s">
        <v>4469</v>
      </c>
      <c r="L92" s="4" t="s">
        <v>4470</v>
      </c>
      <c r="M92" s="4" t="s">
        <v>4471</v>
      </c>
      <c r="N92" s="4" t="s">
        <v>4472</v>
      </c>
      <c r="O92" s="4" t="s">
        <v>4421</v>
      </c>
      <c r="P92" s="5" t="s">
        <v>4458</v>
      </c>
    </row>
    <row r="93" ht="14.25" customHeight="1">
      <c r="A93" s="16" t="s">
        <v>13</v>
      </c>
      <c r="B93" s="10" t="s">
        <v>167</v>
      </c>
      <c r="C93" s="9" t="s">
        <v>4409</v>
      </c>
      <c r="D93" s="9" t="s">
        <v>4402</v>
      </c>
      <c r="E93" s="19">
        <v>65000.0</v>
      </c>
      <c r="F93" s="19">
        <v>134999.0</v>
      </c>
      <c r="G93" s="1"/>
      <c r="H93" s="5">
        <v>10.8</v>
      </c>
      <c r="I93" s="1"/>
      <c r="J93" s="5">
        <v>11.0</v>
      </c>
      <c r="K93" s="4" t="s">
        <v>4469</v>
      </c>
      <c r="L93" s="4" t="s">
        <v>4470</v>
      </c>
      <c r="M93" s="4" t="s">
        <v>4471</v>
      </c>
      <c r="N93" s="4" t="s">
        <v>4472</v>
      </c>
      <c r="O93" s="4" t="s">
        <v>4421</v>
      </c>
      <c r="P93" s="5" t="s">
        <v>4458</v>
      </c>
    </row>
    <row r="94" ht="14.25" customHeight="1">
      <c r="A94" s="16" t="s">
        <v>13</v>
      </c>
      <c r="B94" s="10" t="s">
        <v>167</v>
      </c>
      <c r="C94" s="9" t="s">
        <v>4409</v>
      </c>
      <c r="D94" s="10" t="s">
        <v>4410</v>
      </c>
      <c r="E94" s="19">
        <v>65000.0</v>
      </c>
      <c r="F94" s="19">
        <v>134999.0</v>
      </c>
      <c r="G94" s="1"/>
      <c r="H94" s="5">
        <v>10.8</v>
      </c>
      <c r="I94" s="1"/>
      <c r="J94" s="5">
        <v>11.0</v>
      </c>
      <c r="K94" s="4" t="s">
        <v>4469</v>
      </c>
      <c r="L94" s="4" t="s">
        <v>4470</v>
      </c>
      <c r="M94" s="4" t="s">
        <v>4471</v>
      </c>
      <c r="N94" s="4" t="s">
        <v>4472</v>
      </c>
      <c r="O94" s="4" t="s">
        <v>4421</v>
      </c>
      <c r="P94" s="5" t="s">
        <v>4458</v>
      </c>
    </row>
    <row r="95" ht="14.25" customHeight="1">
      <c r="A95" s="16" t="s">
        <v>13</v>
      </c>
      <c r="B95" s="10" t="s">
        <v>167</v>
      </c>
      <c r="C95" s="9" t="s">
        <v>4401</v>
      </c>
      <c r="D95" s="9" t="s">
        <v>4402</v>
      </c>
      <c r="E95" s="9">
        <v>135000.0</v>
      </c>
      <c r="F95" s="190">
        <v>239999.0</v>
      </c>
      <c r="G95" s="1"/>
      <c r="H95" s="5">
        <v>10.6</v>
      </c>
      <c r="I95" s="1"/>
      <c r="J95" s="5">
        <v>10.7</v>
      </c>
      <c r="K95" s="4" t="s">
        <v>4469</v>
      </c>
      <c r="L95" s="4" t="s">
        <v>4470</v>
      </c>
      <c r="M95" s="4" t="s">
        <v>4471</v>
      </c>
      <c r="N95" s="4" t="s">
        <v>4472</v>
      </c>
      <c r="O95" s="4" t="s">
        <v>4421</v>
      </c>
      <c r="P95" s="5" t="s">
        <v>4458</v>
      </c>
    </row>
    <row r="96" ht="14.25" customHeight="1">
      <c r="A96" s="16" t="s">
        <v>13</v>
      </c>
      <c r="B96" s="10" t="s">
        <v>167</v>
      </c>
      <c r="C96" s="9" t="s">
        <v>4401</v>
      </c>
      <c r="D96" s="10" t="s">
        <v>4410</v>
      </c>
      <c r="E96" s="9">
        <v>135000.0</v>
      </c>
      <c r="F96" s="190">
        <v>239999.0</v>
      </c>
      <c r="G96" s="1"/>
      <c r="H96" s="5">
        <v>10.6</v>
      </c>
      <c r="I96" s="1"/>
      <c r="J96" s="5">
        <v>10.7</v>
      </c>
      <c r="K96" s="4" t="s">
        <v>4469</v>
      </c>
      <c r="L96" s="4" t="s">
        <v>4470</v>
      </c>
      <c r="M96" s="4" t="s">
        <v>4471</v>
      </c>
      <c r="N96" s="4" t="s">
        <v>4472</v>
      </c>
      <c r="O96" s="4" t="s">
        <v>4421</v>
      </c>
      <c r="P96" s="5" t="s">
        <v>4458</v>
      </c>
    </row>
    <row r="97" ht="14.25" customHeight="1">
      <c r="A97" s="16" t="s">
        <v>13</v>
      </c>
      <c r="B97" s="10" t="s">
        <v>167</v>
      </c>
      <c r="C97" s="9" t="s">
        <v>4409</v>
      </c>
      <c r="D97" s="9" t="s">
        <v>4402</v>
      </c>
      <c r="E97" s="9">
        <v>135000.0</v>
      </c>
      <c r="F97" s="190">
        <v>239999.0</v>
      </c>
      <c r="G97" s="1"/>
      <c r="H97" s="5">
        <v>10.4</v>
      </c>
      <c r="I97" s="1"/>
      <c r="J97" s="5">
        <v>10.5</v>
      </c>
      <c r="K97" s="4" t="s">
        <v>4469</v>
      </c>
      <c r="L97" s="4" t="s">
        <v>4470</v>
      </c>
      <c r="M97" s="4" t="s">
        <v>4471</v>
      </c>
      <c r="N97" s="4" t="s">
        <v>4472</v>
      </c>
      <c r="O97" s="4" t="s">
        <v>4421</v>
      </c>
      <c r="P97" s="5" t="s">
        <v>4458</v>
      </c>
    </row>
    <row r="98" ht="14.25" customHeight="1">
      <c r="A98" s="16" t="s">
        <v>13</v>
      </c>
      <c r="B98" s="10" t="s">
        <v>167</v>
      </c>
      <c r="C98" s="9" t="s">
        <v>4409</v>
      </c>
      <c r="D98" s="10" t="s">
        <v>4410</v>
      </c>
      <c r="E98" s="9">
        <v>135000.0</v>
      </c>
      <c r="F98" s="190">
        <v>239999.0</v>
      </c>
      <c r="G98" s="1"/>
      <c r="H98" s="5">
        <v>10.4</v>
      </c>
      <c r="I98" s="1"/>
      <c r="J98" s="5">
        <v>10.5</v>
      </c>
      <c r="K98" s="4" t="s">
        <v>4469</v>
      </c>
      <c r="L98" s="4" t="s">
        <v>4470</v>
      </c>
      <c r="M98" s="4" t="s">
        <v>4471</v>
      </c>
      <c r="N98" s="4" t="s">
        <v>4472</v>
      </c>
      <c r="O98" s="4" t="s">
        <v>4421</v>
      </c>
      <c r="P98" s="5" t="s">
        <v>4458</v>
      </c>
    </row>
    <row r="99" ht="14.25" customHeight="1">
      <c r="A99" s="16" t="s">
        <v>13</v>
      </c>
      <c r="B99" s="10" t="s">
        <v>167</v>
      </c>
      <c r="C99" s="9" t="s">
        <v>4401</v>
      </c>
      <c r="D99" s="9" t="s">
        <v>4402</v>
      </c>
      <c r="E99" s="9">
        <v>240000.0</v>
      </c>
      <c r="F99" s="190">
        <v>9999999.0</v>
      </c>
      <c r="G99" s="1"/>
      <c r="H99" s="5">
        <v>9.5</v>
      </c>
      <c r="I99" s="1"/>
      <c r="J99" s="5">
        <v>9.6</v>
      </c>
      <c r="K99" s="4" t="s">
        <v>4469</v>
      </c>
      <c r="L99" s="4" t="s">
        <v>4470</v>
      </c>
      <c r="M99" s="4" t="s">
        <v>4471</v>
      </c>
      <c r="N99" s="4" t="s">
        <v>4472</v>
      </c>
      <c r="O99" s="4" t="s">
        <v>4421</v>
      </c>
      <c r="P99" s="5" t="s">
        <v>4458</v>
      </c>
    </row>
    <row r="100" ht="14.25" customHeight="1">
      <c r="A100" s="16" t="s">
        <v>13</v>
      </c>
      <c r="B100" s="10" t="s">
        <v>167</v>
      </c>
      <c r="C100" s="9" t="s">
        <v>4401</v>
      </c>
      <c r="D100" s="10" t="s">
        <v>4410</v>
      </c>
      <c r="E100" s="9">
        <v>240000.0</v>
      </c>
      <c r="F100" s="190">
        <v>9999999.0</v>
      </c>
      <c r="G100" s="1"/>
      <c r="H100" s="5">
        <v>9.5</v>
      </c>
      <c r="I100" s="1"/>
      <c r="J100" s="5">
        <v>9.6</v>
      </c>
      <c r="K100" s="4" t="s">
        <v>4469</v>
      </c>
      <c r="L100" s="4" t="s">
        <v>4470</v>
      </c>
      <c r="M100" s="4" t="s">
        <v>4471</v>
      </c>
      <c r="N100" s="4" t="s">
        <v>4472</v>
      </c>
      <c r="O100" s="4" t="s">
        <v>4421</v>
      </c>
      <c r="P100" s="5" t="s">
        <v>4458</v>
      </c>
    </row>
    <row r="101" ht="14.25" customHeight="1">
      <c r="A101" s="16" t="s">
        <v>13</v>
      </c>
      <c r="B101" s="10" t="s">
        <v>167</v>
      </c>
      <c r="C101" s="9" t="s">
        <v>4409</v>
      </c>
      <c r="D101" s="9" t="s">
        <v>4402</v>
      </c>
      <c r="E101" s="9">
        <v>240000.0</v>
      </c>
      <c r="F101" s="190">
        <v>9999999.0</v>
      </c>
      <c r="G101" s="1"/>
      <c r="H101" s="5">
        <v>9.3</v>
      </c>
      <c r="I101" s="1"/>
      <c r="J101" s="5">
        <v>9.4</v>
      </c>
      <c r="K101" s="4" t="s">
        <v>4469</v>
      </c>
      <c r="L101" s="4" t="s">
        <v>4470</v>
      </c>
      <c r="M101" s="4" t="s">
        <v>4471</v>
      </c>
      <c r="N101" s="4" t="s">
        <v>4472</v>
      </c>
      <c r="O101" s="4" t="s">
        <v>4421</v>
      </c>
      <c r="P101" s="5" t="s">
        <v>4458</v>
      </c>
    </row>
    <row r="102" ht="14.25" customHeight="1">
      <c r="A102" s="16" t="s">
        <v>13</v>
      </c>
      <c r="B102" s="10" t="s">
        <v>167</v>
      </c>
      <c r="C102" s="9" t="s">
        <v>4409</v>
      </c>
      <c r="D102" s="10" t="s">
        <v>4410</v>
      </c>
      <c r="E102" s="9">
        <v>240000.0</v>
      </c>
      <c r="F102" s="190">
        <v>9999999.0</v>
      </c>
      <c r="G102" s="1"/>
      <c r="H102" s="5">
        <v>9.3</v>
      </c>
      <c r="I102" s="1"/>
      <c r="J102" s="5">
        <v>9.4</v>
      </c>
      <c r="K102" s="4" t="s">
        <v>4469</v>
      </c>
      <c r="L102" s="4" t="s">
        <v>4470</v>
      </c>
      <c r="M102" s="4" t="s">
        <v>4471</v>
      </c>
      <c r="N102" s="4" t="s">
        <v>4472</v>
      </c>
      <c r="O102" s="4" t="s">
        <v>4421</v>
      </c>
      <c r="P102" s="5" t="s">
        <v>4458</v>
      </c>
    </row>
    <row r="103" ht="14.25" customHeight="1">
      <c r="A103" s="8" t="s">
        <v>15</v>
      </c>
      <c r="B103" s="9" t="s">
        <v>167</v>
      </c>
      <c r="D103" s="9" t="s">
        <v>4402</v>
      </c>
      <c r="E103" s="9">
        <v>0.0</v>
      </c>
      <c r="F103" s="190">
        <v>64999.0</v>
      </c>
      <c r="G103" s="5">
        <v>13.0</v>
      </c>
      <c r="H103" s="1"/>
      <c r="I103" s="1"/>
      <c r="J103" s="1"/>
      <c r="K103" s="4" t="s">
        <v>4469</v>
      </c>
      <c r="L103" s="4" t="s">
        <v>4470</v>
      </c>
      <c r="M103" s="4" t="s">
        <v>4471</v>
      </c>
      <c r="N103" s="4" t="s">
        <v>4472</v>
      </c>
      <c r="O103" s="4" t="s">
        <v>4421</v>
      </c>
      <c r="P103" s="5" t="s">
        <v>4475</v>
      </c>
    </row>
    <row r="104" ht="14.25" customHeight="1">
      <c r="A104" s="8" t="s">
        <v>15</v>
      </c>
      <c r="B104" s="10" t="s">
        <v>167</v>
      </c>
      <c r="D104" s="10" t="s">
        <v>4410</v>
      </c>
      <c r="E104" s="9">
        <v>0.0</v>
      </c>
      <c r="F104" s="190">
        <v>64999.0</v>
      </c>
      <c r="G104" s="5">
        <v>13.0</v>
      </c>
      <c r="H104" s="1"/>
      <c r="I104" s="1"/>
      <c r="J104" s="1"/>
      <c r="K104" s="4" t="s">
        <v>4469</v>
      </c>
      <c r="L104" s="4" t="s">
        <v>4470</v>
      </c>
      <c r="M104" s="4" t="s">
        <v>4471</v>
      </c>
      <c r="N104" s="4" t="s">
        <v>4472</v>
      </c>
      <c r="O104" s="4" t="s">
        <v>4421</v>
      </c>
      <c r="P104" s="5" t="s">
        <v>4475</v>
      </c>
    </row>
    <row r="105" ht="14.25" customHeight="1">
      <c r="A105" s="8" t="s">
        <v>15</v>
      </c>
      <c r="B105" s="10" t="s">
        <v>4453</v>
      </c>
      <c r="D105" s="10" t="s">
        <v>4402</v>
      </c>
      <c r="E105" s="9">
        <v>0.0</v>
      </c>
      <c r="F105" s="190">
        <v>29999.0</v>
      </c>
      <c r="G105" s="5">
        <v>12.0</v>
      </c>
      <c r="H105" s="1"/>
      <c r="I105" s="1"/>
      <c r="J105" s="1"/>
      <c r="K105" s="4" t="s">
        <v>4469</v>
      </c>
      <c r="L105" s="4" t="s">
        <v>4470</v>
      </c>
      <c r="M105" s="4" t="s">
        <v>4471</v>
      </c>
      <c r="N105" s="4" t="s">
        <v>4472</v>
      </c>
      <c r="O105" s="4" t="s">
        <v>4421</v>
      </c>
      <c r="P105" s="5" t="s">
        <v>4476</v>
      </c>
    </row>
    <row r="106" ht="14.25" customHeight="1">
      <c r="A106" s="8" t="s">
        <v>15</v>
      </c>
      <c r="B106" s="10" t="s">
        <v>4453</v>
      </c>
      <c r="D106" s="10" t="s">
        <v>4410</v>
      </c>
      <c r="E106" s="9">
        <v>0.0</v>
      </c>
      <c r="F106" s="190">
        <v>29999.0</v>
      </c>
      <c r="G106" s="5">
        <v>12.0</v>
      </c>
      <c r="H106" s="1"/>
      <c r="I106" s="1"/>
      <c r="J106" s="1"/>
      <c r="K106" s="4" t="s">
        <v>4469</v>
      </c>
      <c r="L106" s="4" t="s">
        <v>4470</v>
      </c>
      <c r="M106" s="4" t="s">
        <v>4471</v>
      </c>
      <c r="N106" s="4" t="s">
        <v>4472</v>
      </c>
      <c r="O106" s="4" t="s">
        <v>4421</v>
      </c>
      <c r="P106" s="5" t="s">
        <v>4476</v>
      </c>
    </row>
    <row r="107" ht="14.25" customHeight="1">
      <c r="A107" s="8" t="s">
        <v>15</v>
      </c>
      <c r="B107" s="10" t="s">
        <v>4454</v>
      </c>
      <c r="D107" s="10" t="s">
        <v>4402</v>
      </c>
      <c r="E107" s="10">
        <v>0.0</v>
      </c>
      <c r="F107" s="190">
        <v>64999.0</v>
      </c>
      <c r="G107" s="5">
        <v>11.0</v>
      </c>
      <c r="H107" s="1"/>
      <c r="I107" s="1"/>
      <c r="J107" s="1"/>
      <c r="K107" s="4" t="s">
        <v>4469</v>
      </c>
      <c r="L107" s="4" t="s">
        <v>4470</v>
      </c>
      <c r="M107" s="4" t="s">
        <v>4471</v>
      </c>
      <c r="N107" s="4" t="s">
        <v>4472</v>
      </c>
      <c r="O107" s="4" t="s">
        <v>4421</v>
      </c>
      <c r="P107" s="5" t="s">
        <v>4477</v>
      </c>
    </row>
    <row r="108" ht="14.25" customHeight="1">
      <c r="A108" s="8" t="s">
        <v>15</v>
      </c>
      <c r="B108" s="10" t="s">
        <v>167</v>
      </c>
      <c r="C108" s="9" t="s">
        <v>4401</v>
      </c>
      <c r="D108" s="9" t="s">
        <v>4402</v>
      </c>
      <c r="E108" s="19">
        <v>65000.0</v>
      </c>
      <c r="F108" s="19">
        <v>134999.0</v>
      </c>
      <c r="G108" s="1"/>
      <c r="H108" s="5">
        <v>11.0</v>
      </c>
      <c r="I108" s="1"/>
      <c r="J108" s="5">
        <v>11.2</v>
      </c>
      <c r="K108" s="4" t="s">
        <v>4469</v>
      </c>
      <c r="L108" s="4" t="s">
        <v>4470</v>
      </c>
      <c r="M108" s="4" t="s">
        <v>4471</v>
      </c>
      <c r="N108" s="4" t="s">
        <v>4472</v>
      </c>
      <c r="O108" s="4" t="s">
        <v>4421</v>
      </c>
      <c r="P108" s="5" t="s">
        <v>4477</v>
      </c>
    </row>
    <row r="109" ht="14.25" customHeight="1">
      <c r="A109" s="8" t="s">
        <v>15</v>
      </c>
      <c r="B109" s="10" t="s">
        <v>167</v>
      </c>
      <c r="C109" s="9" t="s">
        <v>4401</v>
      </c>
      <c r="D109" s="10" t="s">
        <v>4410</v>
      </c>
      <c r="E109" s="19">
        <v>65000.0</v>
      </c>
      <c r="F109" s="19">
        <v>134999.0</v>
      </c>
      <c r="G109" s="1"/>
      <c r="H109" s="5">
        <v>11.0</v>
      </c>
      <c r="I109" s="1"/>
      <c r="J109" s="5">
        <v>11.2</v>
      </c>
      <c r="K109" s="4" t="s">
        <v>4469</v>
      </c>
      <c r="L109" s="4" t="s">
        <v>4470</v>
      </c>
      <c r="M109" s="4" t="s">
        <v>4471</v>
      </c>
      <c r="N109" s="4" t="s">
        <v>4472</v>
      </c>
      <c r="O109" s="4" t="s">
        <v>4421</v>
      </c>
      <c r="P109" s="5" t="s">
        <v>4477</v>
      </c>
    </row>
    <row r="110" ht="14.25" customHeight="1">
      <c r="A110" s="8" t="s">
        <v>15</v>
      </c>
      <c r="B110" s="10" t="s">
        <v>167</v>
      </c>
      <c r="C110" s="9" t="s">
        <v>4409</v>
      </c>
      <c r="D110" s="9" t="s">
        <v>4402</v>
      </c>
      <c r="E110" s="19">
        <v>65000.0</v>
      </c>
      <c r="F110" s="19">
        <v>134999.0</v>
      </c>
      <c r="G110" s="1"/>
      <c r="H110" s="5">
        <v>10.8</v>
      </c>
      <c r="I110" s="1"/>
      <c r="J110" s="5">
        <v>11.0</v>
      </c>
      <c r="K110" s="4" t="s">
        <v>4469</v>
      </c>
      <c r="L110" s="4" t="s">
        <v>4470</v>
      </c>
      <c r="M110" s="4" t="s">
        <v>4471</v>
      </c>
      <c r="N110" s="4" t="s">
        <v>4472</v>
      </c>
      <c r="O110" s="4" t="s">
        <v>4421</v>
      </c>
      <c r="P110" s="5" t="s">
        <v>4477</v>
      </c>
    </row>
    <row r="111" ht="14.25" customHeight="1">
      <c r="A111" s="8" t="s">
        <v>15</v>
      </c>
      <c r="B111" s="10" t="s">
        <v>167</v>
      </c>
      <c r="C111" s="9" t="s">
        <v>4409</v>
      </c>
      <c r="D111" s="10" t="s">
        <v>4410</v>
      </c>
      <c r="E111" s="19">
        <v>65000.0</v>
      </c>
      <c r="F111" s="19">
        <v>134999.0</v>
      </c>
      <c r="G111" s="1"/>
      <c r="H111" s="5">
        <v>10.8</v>
      </c>
      <c r="I111" s="1"/>
      <c r="J111" s="5">
        <v>11.0</v>
      </c>
      <c r="K111" s="4" t="s">
        <v>4469</v>
      </c>
      <c r="L111" s="4" t="s">
        <v>4470</v>
      </c>
      <c r="M111" s="4" t="s">
        <v>4471</v>
      </c>
      <c r="N111" s="4" t="s">
        <v>4472</v>
      </c>
      <c r="O111" s="4" t="s">
        <v>4421</v>
      </c>
      <c r="P111" s="5" t="s">
        <v>4477</v>
      </c>
    </row>
    <row r="112" ht="14.25" customHeight="1">
      <c r="A112" s="8" t="s">
        <v>15</v>
      </c>
      <c r="B112" s="10" t="s">
        <v>167</v>
      </c>
      <c r="C112" s="9" t="s">
        <v>4401</v>
      </c>
      <c r="D112" s="9" t="s">
        <v>4402</v>
      </c>
      <c r="E112" s="9">
        <v>135000.0</v>
      </c>
      <c r="F112" s="190">
        <v>239999.0</v>
      </c>
      <c r="G112" s="1"/>
      <c r="H112" s="5">
        <v>10.6</v>
      </c>
      <c r="I112" s="1"/>
      <c r="J112" s="5">
        <v>10.7</v>
      </c>
      <c r="K112" s="4" t="s">
        <v>4469</v>
      </c>
      <c r="L112" s="4" t="s">
        <v>4470</v>
      </c>
      <c r="M112" s="4" t="s">
        <v>4471</v>
      </c>
      <c r="N112" s="4" t="s">
        <v>4472</v>
      </c>
      <c r="O112" s="4" t="s">
        <v>4421</v>
      </c>
      <c r="P112" s="5" t="s">
        <v>4477</v>
      </c>
    </row>
    <row r="113" ht="14.25" customHeight="1">
      <c r="A113" s="8" t="s">
        <v>15</v>
      </c>
      <c r="B113" s="10" t="s">
        <v>167</v>
      </c>
      <c r="C113" s="9" t="s">
        <v>4401</v>
      </c>
      <c r="D113" s="10" t="s">
        <v>4410</v>
      </c>
      <c r="E113" s="9">
        <v>135000.0</v>
      </c>
      <c r="F113" s="190">
        <v>239999.0</v>
      </c>
      <c r="G113" s="1"/>
      <c r="H113" s="5">
        <v>10.6</v>
      </c>
      <c r="I113" s="1"/>
      <c r="J113" s="5">
        <v>10.7</v>
      </c>
      <c r="K113" s="4" t="s">
        <v>4469</v>
      </c>
      <c r="L113" s="4" t="s">
        <v>4470</v>
      </c>
      <c r="M113" s="4" t="s">
        <v>4471</v>
      </c>
      <c r="N113" s="4" t="s">
        <v>4472</v>
      </c>
      <c r="O113" s="4" t="s">
        <v>4421</v>
      </c>
      <c r="P113" s="5" t="s">
        <v>4477</v>
      </c>
    </row>
    <row r="114" ht="14.25" customHeight="1">
      <c r="A114" s="8" t="s">
        <v>15</v>
      </c>
      <c r="B114" s="10" t="s">
        <v>167</v>
      </c>
      <c r="C114" s="9" t="s">
        <v>4409</v>
      </c>
      <c r="D114" s="9" t="s">
        <v>4402</v>
      </c>
      <c r="E114" s="9">
        <v>135000.0</v>
      </c>
      <c r="F114" s="190">
        <v>239999.0</v>
      </c>
      <c r="G114" s="1"/>
      <c r="H114" s="5">
        <v>10.4</v>
      </c>
      <c r="I114" s="1"/>
      <c r="J114" s="5">
        <v>10.5</v>
      </c>
      <c r="K114" s="4" t="s">
        <v>4469</v>
      </c>
      <c r="L114" s="4" t="s">
        <v>4470</v>
      </c>
      <c r="M114" s="4" t="s">
        <v>4471</v>
      </c>
      <c r="N114" s="4" t="s">
        <v>4472</v>
      </c>
      <c r="O114" s="4" t="s">
        <v>4421</v>
      </c>
      <c r="P114" s="5" t="s">
        <v>4477</v>
      </c>
    </row>
    <row r="115" ht="14.25" customHeight="1">
      <c r="A115" s="8" t="s">
        <v>15</v>
      </c>
      <c r="B115" s="10" t="s">
        <v>167</v>
      </c>
      <c r="C115" s="9" t="s">
        <v>4409</v>
      </c>
      <c r="D115" s="10" t="s">
        <v>4410</v>
      </c>
      <c r="E115" s="9">
        <v>135000.0</v>
      </c>
      <c r="F115" s="190">
        <v>239999.0</v>
      </c>
      <c r="G115" s="1"/>
      <c r="H115" s="5">
        <v>10.4</v>
      </c>
      <c r="I115" s="1"/>
      <c r="J115" s="5">
        <v>10.5</v>
      </c>
      <c r="K115" s="4" t="s">
        <v>4469</v>
      </c>
      <c r="L115" s="4" t="s">
        <v>4470</v>
      </c>
      <c r="M115" s="4" t="s">
        <v>4471</v>
      </c>
      <c r="N115" s="4" t="s">
        <v>4472</v>
      </c>
      <c r="O115" s="4" t="s">
        <v>4421</v>
      </c>
      <c r="P115" s="5" t="s">
        <v>4477</v>
      </c>
    </row>
    <row r="116" ht="14.25" customHeight="1">
      <c r="A116" s="8" t="s">
        <v>15</v>
      </c>
      <c r="B116" s="10" t="s">
        <v>167</v>
      </c>
      <c r="C116" s="9" t="s">
        <v>4401</v>
      </c>
      <c r="D116" s="9" t="s">
        <v>4402</v>
      </c>
      <c r="E116" s="9">
        <v>240000.0</v>
      </c>
      <c r="F116" s="190">
        <v>9999999.0</v>
      </c>
      <c r="G116" s="1"/>
      <c r="H116" s="5">
        <v>9.5</v>
      </c>
      <c r="I116" s="1"/>
      <c r="J116" s="5">
        <v>9.6</v>
      </c>
      <c r="K116" s="4" t="s">
        <v>4469</v>
      </c>
      <c r="L116" s="4" t="s">
        <v>4470</v>
      </c>
      <c r="M116" s="4" t="s">
        <v>4471</v>
      </c>
      <c r="N116" s="4" t="s">
        <v>4472</v>
      </c>
      <c r="O116" s="4" t="s">
        <v>4421</v>
      </c>
      <c r="P116" s="5" t="s">
        <v>4477</v>
      </c>
    </row>
    <row r="117" ht="14.25" customHeight="1">
      <c r="A117" s="8" t="s">
        <v>15</v>
      </c>
      <c r="B117" s="10" t="s">
        <v>167</v>
      </c>
      <c r="C117" s="9" t="s">
        <v>4401</v>
      </c>
      <c r="D117" s="10" t="s">
        <v>4410</v>
      </c>
      <c r="E117" s="9">
        <v>240000.0</v>
      </c>
      <c r="F117" s="190">
        <v>9999999.0</v>
      </c>
      <c r="G117" s="1"/>
      <c r="H117" s="5">
        <v>9.5</v>
      </c>
      <c r="I117" s="1"/>
      <c r="J117" s="5">
        <v>9.6</v>
      </c>
      <c r="K117" s="4" t="s">
        <v>4469</v>
      </c>
      <c r="L117" s="4" t="s">
        <v>4470</v>
      </c>
      <c r="M117" s="4" t="s">
        <v>4471</v>
      </c>
      <c r="N117" s="4" t="s">
        <v>4472</v>
      </c>
      <c r="O117" s="4" t="s">
        <v>4421</v>
      </c>
      <c r="P117" s="5" t="s">
        <v>4477</v>
      </c>
    </row>
    <row r="118" ht="14.25" customHeight="1">
      <c r="A118" s="8" t="s">
        <v>15</v>
      </c>
      <c r="B118" s="10" t="s">
        <v>167</v>
      </c>
      <c r="C118" s="9" t="s">
        <v>4409</v>
      </c>
      <c r="D118" s="9" t="s">
        <v>4402</v>
      </c>
      <c r="E118" s="9">
        <v>240000.0</v>
      </c>
      <c r="F118" s="190">
        <v>9999999.0</v>
      </c>
      <c r="G118" s="1"/>
      <c r="H118" s="5">
        <v>9.3</v>
      </c>
      <c r="I118" s="1"/>
      <c r="J118" s="5">
        <v>9.4</v>
      </c>
      <c r="K118" s="4" t="s">
        <v>4469</v>
      </c>
      <c r="L118" s="4" t="s">
        <v>4470</v>
      </c>
      <c r="M118" s="4" t="s">
        <v>4471</v>
      </c>
      <c r="N118" s="4" t="s">
        <v>4472</v>
      </c>
      <c r="O118" s="4" t="s">
        <v>4421</v>
      </c>
      <c r="P118" s="5" t="s">
        <v>4477</v>
      </c>
    </row>
    <row r="119" ht="14.25" customHeight="1">
      <c r="A119" s="8" t="s">
        <v>15</v>
      </c>
      <c r="B119" s="10" t="s">
        <v>167</v>
      </c>
      <c r="C119" s="9" t="s">
        <v>4409</v>
      </c>
      <c r="D119" s="10" t="s">
        <v>4410</v>
      </c>
      <c r="E119" s="9">
        <v>240000.0</v>
      </c>
      <c r="F119" s="190">
        <v>9999999.0</v>
      </c>
      <c r="G119" s="1"/>
      <c r="H119" s="5">
        <v>9.3</v>
      </c>
      <c r="I119" s="1"/>
      <c r="J119" s="5">
        <v>9.4</v>
      </c>
      <c r="K119" s="4" t="s">
        <v>4469</v>
      </c>
      <c r="L119" s="4" t="s">
        <v>4470</v>
      </c>
      <c r="M119" s="4" t="s">
        <v>4471</v>
      </c>
      <c r="N119" s="4" t="s">
        <v>4472</v>
      </c>
      <c r="O119" s="4" t="s">
        <v>4421</v>
      </c>
      <c r="P119" s="5" t="s">
        <v>4477</v>
      </c>
    </row>
    <row r="120" ht="14.25" customHeight="1">
      <c r="A120" s="188" t="s">
        <v>23</v>
      </c>
      <c r="B120" s="9" t="s">
        <v>167</v>
      </c>
      <c r="D120" s="9" t="s">
        <v>4402</v>
      </c>
      <c r="E120" s="9">
        <v>0.0</v>
      </c>
      <c r="F120" s="190">
        <v>64999.0</v>
      </c>
      <c r="G120" s="5">
        <v>14.0</v>
      </c>
      <c r="H120" s="1"/>
      <c r="I120" s="1"/>
      <c r="J120" s="1"/>
      <c r="K120" s="4" t="s">
        <v>4469</v>
      </c>
      <c r="L120" s="4" t="s">
        <v>4470</v>
      </c>
      <c r="M120" s="4" t="s">
        <v>4471</v>
      </c>
      <c r="N120" s="4" t="s">
        <v>4472</v>
      </c>
      <c r="O120" s="4" t="s">
        <v>4421</v>
      </c>
      <c r="P120" s="5" t="s">
        <v>4478</v>
      </c>
    </row>
    <row r="121" ht="14.25" customHeight="1">
      <c r="A121" s="188" t="s">
        <v>23</v>
      </c>
      <c r="B121" s="10" t="s">
        <v>167</v>
      </c>
      <c r="D121" s="10" t="s">
        <v>4410</v>
      </c>
      <c r="E121" s="9">
        <v>0.0</v>
      </c>
      <c r="F121" s="190">
        <v>64999.0</v>
      </c>
      <c r="G121" s="5">
        <v>14.0</v>
      </c>
      <c r="H121" s="1"/>
      <c r="I121" s="1"/>
      <c r="J121" s="1"/>
      <c r="K121" s="4" t="s">
        <v>4469</v>
      </c>
      <c r="L121" s="4" t="s">
        <v>4470</v>
      </c>
      <c r="M121" s="4" t="s">
        <v>4471</v>
      </c>
      <c r="N121" s="4" t="s">
        <v>4472</v>
      </c>
      <c r="O121" s="4" t="s">
        <v>4421</v>
      </c>
      <c r="P121" s="5" t="s">
        <v>4478</v>
      </c>
    </row>
    <row r="122" ht="14.25" customHeight="1">
      <c r="A122" s="188" t="s">
        <v>23</v>
      </c>
      <c r="B122" s="10" t="s">
        <v>4453</v>
      </c>
      <c r="D122" s="10" t="s">
        <v>4402</v>
      </c>
      <c r="E122" s="9">
        <v>0.0</v>
      </c>
      <c r="F122" s="190">
        <v>29999.0</v>
      </c>
      <c r="G122" s="5">
        <v>12.0</v>
      </c>
      <c r="H122" s="1"/>
      <c r="I122" s="1"/>
      <c r="J122" s="1"/>
      <c r="K122" s="4" t="s">
        <v>4469</v>
      </c>
      <c r="L122" s="4" t="s">
        <v>4470</v>
      </c>
      <c r="M122" s="4" t="s">
        <v>4471</v>
      </c>
      <c r="N122" s="4" t="s">
        <v>4472</v>
      </c>
      <c r="O122" s="4" t="s">
        <v>4421</v>
      </c>
      <c r="P122" s="5" t="s">
        <v>4478</v>
      </c>
    </row>
    <row r="123" ht="14.25" customHeight="1">
      <c r="A123" s="188" t="s">
        <v>23</v>
      </c>
      <c r="B123" s="10" t="s">
        <v>4453</v>
      </c>
      <c r="D123" s="10" t="s">
        <v>4410</v>
      </c>
      <c r="E123" s="9">
        <v>0.0</v>
      </c>
      <c r="F123" s="190">
        <v>29999.0</v>
      </c>
      <c r="G123" s="5">
        <v>12.0</v>
      </c>
      <c r="H123" s="1"/>
      <c r="I123" s="1"/>
      <c r="J123" s="1"/>
      <c r="K123" s="4" t="s">
        <v>4469</v>
      </c>
      <c r="L123" s="4" t="s">
        <v>4470</v>
      </c>
      <c r="M123" s="4" t="s">
        <v>4471</v>
      </c>
      <c r="N123" s="4" t="s">
        <v>4472</v>
      </c>
      <c r="O123" s="4" t="s">
        <v>4421</v>
      </c>
      <c r="P123" s="5" t="s">
        <v>4478</v>
      </c>
    </row>
    <row r="124" ht="14.25" customHeight="1">
      <c r="A124" s="188" t="s">
        <v>23</v>
      </c>
      <c r="B124" s="10" t="s">
        <v>4454</v>
      </c>
      <c r="D124" s="10" t="s">
        <v>4402</v>
      </c>
      <c r="E124" s="10">
        <v>0.0</v>
      </c>
      <c r="F124" s="190">
        <v>64999.0</v>
      </c>
      <c r="G124" s="5">
        <v>11.0</v>
      </c>
      <c r="H124" s="1"/>
      <c r="I124" s="1"/>
      <c r="J124" s="1"/>
      <c r="K124" s="4" t="s">
        <v>4469</v>
      </c>
      <c r="L124" s="4" t="s">
        <v>4470</v>
      </c>
      <c r="M124" s="4" t="s">
        <v>4471</v>
      </c>
      <c r="N124" s="4" t="s">
        <v>4472</v>
      </c>
      <c r="O124" s="4" t="s">
        <v>4421</v>
      </c>
      <c r="P124" s="5" t="s">
        <v>4478</v>
      </c>
    </row>
    <row r="125" ht="14.25" customHeight="1">
      <c r="A125" s="188" t="s">
        <v>23</v>
      </c>
      <c r="B125" s="10" t="s">
        <v>167</v>
      </c>
      <c r="C125" s="9" t="s">
        <v>4401</v>
      </c>
      <c r="D125" s="9" t="s">
        <v>4402</v>
      </c>
      <c r="E125" s="19">
        <v>65000.0</v>
      </c>
      <c r="F125" s="19">
        <v>134999.0</v>
      </c>
      <c r="G125" s="1"/>
      <c r="H125" s="5">
        <v>11.0</v>
      </c>
      <c r="I125" s="1"/>
      <c r="J125" s="5">
        <v>11.2</v>
      </c>
      <c r="K125" s="4" t="s">
        <v>4469</v>
      </c>
      <c r="L125" s="4" t="s">
        <v>4470</v>
      </c>
      <c r="M125" s="4" t="s">
        <v>4471</v>
      </c>
      <c r="N125" s="4" t="s">
        <v>4472</v>
      </c>
      <c r="O125" s="4" t="s">
        <v>4421</v>
      </c>
      <c r="P125" s="5" t="s">
        <v>4478</v>
      </c>
    </row>
    <row r="126" ht="14.25" customHeight="1">
      <c r="A126" s="188" t="s">
        <v>23</v>
      </c>
      <c r="B126" s="10" t="s">
        <v>167</v>
      </c>
      <c r="C126" s="9" t="s">
        <v>4401</v>
      </c>
      <c r="D126" s="10" t="s">
        <v>4410</v>
      </c>
      <c r="E126" s="19">
        <v>65000.0</v>
      </c>
      <c r="F126" s="19">
        <v>134999.0</v>
      </c>
      <c r="G126" s="1"/>
      <c r="H126" s="5">
        <v>11.0</v>
      </c>
      <c r="I126" s="1"/>
      <c r="J126" s="5">
        <v>11.2</v>
      </c>
      <c r="K126" s="4" t="s">
        <v>4469</v>
      </c>
      <c r="L126" s="4" t="s">
        <v>4470</v>
      </c>
      <c r="M126" s="4" t="s">
        <v>4471</v>
      </c>
      <c r="N126" s="4" t="s">
        <v>4472</v>
      </c>
      <c r="O126" s="4" t="s">
        <v>4421</v>
      </c>
      <c r="P126" s="5" t="s">
        <v>4478</v>
      </c>
    </row>
    <row r="127" ht="14.25" customHeight="1">
      <c r="A127" s="188" t="s">
        <v>23</v>
      </c>
      <c r="B127" s="10" t="s">
        <v>167</v>
      </c>
      <c r="C127" s="9" t="s">
        <v>4409</v>
      </c>
      <c r="D127" s="9" t="s">
        <v>4402</v>
      </c>
      <c r="E127" s="19">
        <v>65000.0</v>
      </c>
      <c r="F127" s="19">
        <v>134999.0</v>
      </c>
      <c r="G127" s="1"/>
      <c r="H127" s="5">
        <v>10.8</v>
      </c>
      <c r="I127" s="1"/>
      <c r="J127" s="5">
        <v>11.0</v>
      </c>
      <c r="K127" s="4" t="s">
        <v>4469</v>
      </c>
      <c r="L127" s="4" t="s">
        <v>4470</v>
      </c>
      <c r="M127" s="4" t="s">
        <v>4471</v>
      </c>
      <c r="N127" s="4" t="s">
        <v>4472</v>
      </c>
      <c r="O127" s="4" t="s">
        <v>4421</v>
      </c>
      <c r="P127" s="5" t="s">
        <v>4478</v>
      </c>
    </row>
    <row r="128" ht="14.25" customHeight="1">
      <c r="A128" s="188" t="s">
        <v>23</v>
      </c>
      <c r="B128" s="10" t="s">
        <v>167</v>
      </c>
      <c r="C128" s="9" t="s">
        <v>4409</v>
      </c>
      <c r="D128" s="10" t="s">
        <v>4410</v>
      </c>
      <c r="E128" s="19">
        <v>65000.0</v>
      </c>
      <c r="F128" s="19">
        <v>134999.0</v>
      </c>
      <c r="G128" s="1"/>
      <c r="H128" s="5">
        <v>10.8</v>
      </c>
      <c r="I128" s="1"/>
      <c r="J128" s="5">
        <v>11.0</v>
      </c>
      <c r="K128" s="4" t="s">
        <v>4469</v>
      </c>
      <c r="L128" s="4" t="s">
        <v>4470</v>
      </c>
      <c r="M128" s="4" t="s">
        <v>4471</v>
      </c>
      <c r="N128" s="4" t="s">
        <v>4472</v>
      </c>
      <c r="O128" s="4" t="s">
        <v>4421</v>
      </c>
      <c r="P128" s="5" t="s">
        <v>4478</v>
      </c>
    </row>
    <row r="129" ht="14.25" customHeight="1">
      <c r="A129" s="188" t="s">
        <v>23</v>
      </c>
      <c r="B129" s="10" t="s">
        <v>167</v>
      </c>
      <c r="C129" s="9" t="s">
        <v>4401</v>
      </c>
      <c r="D129" s="9" t="s">
        <v>4402</v>
      </c>
      <c r="E129" s="9">
        <v>135000.0</v>
      </c>
      <c r="F129" s="190">
        <v>239999.0</v>
      </c>
      <c r="G129" s="1"/>
      <c r="H129" s="5">
        <v>10.6</v>
      </c>
      <c r="I129" s="1"/>
      <c r="J129" s="5">
        <v>10.7</v>
      </c>
      <c r="K129" s="4" t="s">
        <v>4469</v>
      </c>
      <c r="L129" s="4" t="s">
        <v>4470</v>
      </c>
      <c r="M129" s="4" t="s">
        <v>4471</v>
      </c>
      <c r="N129" s="4" t="s">
        <v>4472</v>
      </c>
      <c r="O129" s="4" t="s">
        <v>4421</v>
      </c>
      <c r="P129" s="5" t="s">
        <v>4478</v>
      </c>
    </row>
    <row r="130" ht="14.25" customHeight="1">
      <c r="A130" s="188" t="s">
        <v>23</v>
      </c>
      <c r="B130" s="10" t="s">
        <v>167</v>
      </c>
      <c r="C130" s="9" t="s">
        <v>4401</v>
      </c>
      <c r="D130" s="10" t="s">
        <v>4410</v>
      </c>
      <c r="E130" s="9">
        <v>135000.0</v>
      </c>
      <c r="F130" s="190">
        <v>239999.0</v>
      </c>
      <c r="G130" s="1"/>
      <c r="H130" s="5">
        <v>10.6</v>
      </c>
      <c r="I130" s="1"/>
      <c r="J130" s="5">
        <v>10.7</v>
      </c>
      <c r="K130" s="4" t="s">
        <v>4469</v>
      </c>
      <c r="L130" s="4" t="s">
        <v>4470</v>
      </c>
      <c r="M130" s="4" t="s">
        <v>4471</v>
      </c>
      <c r="N130" s="4" t="s">
        <v>4472</v>
      </c>
      <c r="O130" s="4" t="s">
        <v>4421</v>
      </c>
      <c r="P130" s="5" t="s">
        <v>4478</v>
      </c>
    </row>
    <row r="131" ht="14.25" customHeight="1">
      <c r="A131" s="188" t="s">
        <v>23</v>
      </c>
      <c r="B131" s="10" t="s">
        <v>167</v>
      </c>
      <c r="C131" s="9" t="s">
        <v>4409</v>
      </c>
      <c r="D131" s="9" t="s">
        <v>4402</v>
      </c>
      <c r="E131" s="9">
        <v>135000.0</v>
      </c>
      <c r="F131" s="190">
        <v>239999.0</v>
      </c>
      <c r="G131" s="1"/>
      <c r="H131" s="5">
        <v>10.4</v>
      </c>
      <c r="I131" s="1"/>
      <c r="J131" s="5">
        <v>10.5</v>
      </c>
      <c r="K131" s="4" t="s">
        <v>4469</v>
      </c>
      <c r="L131" s="4" t="s">
        <v>4470</v>
      </c>
      <c r="M131" s="4" t="s">
        <v>4471</v>
      </c>
      <c r="N131" s="4" t="s">
        <v>4472</v>
      </c>
      <c r="O131" s="4" t="s">
        <v>4421</v>
      </c>
      <c r="P131" s="5" t="s">
        <v>4478</v>
      </c>
    </row>
    <row r="132" ht="14.25" customHeight="1">
      <c r="A132" s="188" t="s">
        <v>23</v>
      </c>
      <c r="B132" s="10" t="s">
        <v>167</v>
      </c>
      <c r="C132" s="9" t="s">
        <v>4409</v>
      </c>
      <c r="D132" s="10" t="s">
        <v>4410</v>
      </c>
      <c r="E132" s="9">
        <v>135000.0</v>
      </c>
      <c r="F132" s="190">
        <v>239999.0</v>
      </c>
      <c r="G132" s="1"/>
      <c r="H132" s="5">
        <v>10.4</v>
      </c>
      <c r="I132" s="1"/>
      <c r="J132" s="5">
        <v>10.5</v>
      </c>
      <c r="K132" s="4" t="s">
        <v>4469</v>
      </c>
      <c r="L132" s="4" t="s">
        <v>4470</v>
      </c>
      <c r="M132" s="4" t="s">
        <v>4471</v>
      </c>
      <c r="N132" s="4" t="s">
        <v>4472</v>
      </c>
      <c r="O132" s="4" t="s">
        <v>4421</v>
      </c>
      <c r="P132" s="5" t="s">
        <v>4478</v>
      </c>
    </row>
    <row r="133" ht="14.25" customHeight="1">
      <c r="A133" s="188" t="s">
        <v>23</v>
      </c>
      <c r="B133" s="10" t="s">
        <v>167</v>
      </c>
      <c r="C133" s="9" t="s">
        <v>4401</v>
      </c>
      <c r="D133" s="9" t="s">
        <v>4402</v>
      </c>
      <c r="E133" s="9">
        <v>240000.0</v>
      </c>
      <c r="F133" s="190">
        <v>9999999.0</v>
      </c>
      <c r="G133" s="1"/>
      <c r="H133" s="5">
        <v>9.5</v>
      </c>
      <c r="I133" s="1"/>
      <c r="J133" s="5">
        <v>9.6</v>
      </c>
      <c r="K133" s="4" t="s">
        <v>4469</v>
      </c>
      <c r="L133" s="4" t="s">
        <v>4470</v>
      </c>
      <c r="M133" s="4" t="s">
        <v>4471</v>
      </c>
      <c r="N133" s="4" t="s">
        <v>4472</v>
      </c>
      <c r="O133" s="4" t="s">
        <v>4421</v>
      </c>
      <c r="P133" s="5" t="s">
        <v>4478</v>
      </c>
    </row>
    <row r="134" ht="14.25" customHeight="1">
      <c r="A134" s="188" t="s">
        <v>23</v>
      </c>
      <c r="B134" s="10" t="s">
        <v>167</v>
      </c>
      <c r="C134" s="9" t="s">
        <v>4401</v>
      </c>
      <c r="D134" s="10" t="s">
        <v>4410</v>
      </c>
      <c r="E134" s="9">
        <v>240000.0</v>
      </c>
      <c r="F134" s="190">
        <v>9999999.0</v>
      </c>
      <c r="G134" s="1"/>
      <c r="H134" s="5">
        <v>9.5</v>
      </c>
      <c r="I134" s="1"/>
      <c r="J134" s="5">
        <v>9.6</v>
      </c>
      <c r="K134" s="4" t="s">
        <v>4469</v>
      </c>
      <c r="L134" s="4" t="s">
        <v>4470</v>
      </c>
      <c r="M134" s="4" t="s">
        <v>4471</v>
      </c>
      <c r="N134" s="4" t="s">
        <v>4472</v>
      </c>
      <c r="O134" s="4" t="s">
        <v>4421</v>
      </c>
      <c r="P134" s="5" t="s">
        <v>4478</v>
      </c>
    </row>
    <row r="135" ht="14.25" customHeight="1">
      <c r="A135" s="188" t="s">
        <v>23</v>
      </c>
      <c r="B135" s="10" t="s">
        <v>167</v>
      </c>
      <c r="C135" s="9" t="s">
        <v>4409</v>
      </c>
      <c r="D135" s="9" t="s">
        <v>4402</v>
      </c>
      <c r="E135" s="9">
        <v>240000.0</v>
      </c>
      <c r="F135" s="190">
        <v>9999999.0</v>
      </c>
      <c r="G135" s="1"/>
      <c r="H135" s="5">
        <v>9.3</v>
      </c>
      <c r="I135" s="1"/>
      <c r="J135" s="5">
        <v>9.4</v>
      </c>
      <c r="K135" s="4" t="s">
        <v>4469</v>
      </c>
      <c r="L135" s="4" t="s">
        <v>4470</v>
      </c>
      <c r="M135" s="4" t="s">
        <v>4471</v>
      </c>
      <c r="N135" s="4" t="s">
        <v>4472</v>
      </c>
      <c r="O135" s="4" t="s">
        <v>4421</v>
      </c>
      <c r="P135" s="5" t="s">
        <v>4478</v>
      </c>
    </row>
    <row r="136" ht="14.25" customHeight="1">
      <c r="A136" s="188" t="s">
        <v>23</v>
      </c>
      <c r="B136" s="10" t="s">
        <v>167</v>
      </c>
      <c r="C136" s="9" t="s">
        <v>4409</v>
      </c>
      <c r="D136" s="10" t="s">
        <v>4410</v>
      </c>
      <c r="E136" s="9">
        <v>240000.0</v>
      </c>
      <c r="F136" s="190">
        <v>9999999.0</v>
      </c>
      <c r="G136" s="1"/>
      <c r="H136" s="5">
        <v>9.3</v>
      </c>
      <c r="I136" s="1"/>
      <c r="J136" s="5">
        <v>9.4</v>
      </c>
      <c r="K136" s="4" t="s">
        <v>4469</v>
      </c>
      <c r="L136" s="4" t="s">
        <v>4470</v>
      </c>
      <c r="M136" s="4" t="s">
        <v>4471</v>
      </c>
      <c r="N136" s="4" t="s">
        <v>4472</v>
      </c>
      <c r="O136" s="4" t="s">
        <v>4421</v>
      </c>
      <c r="P136" s="5" t="s">
        <v>4478</v>
      </c>
    </row>
    <row r="137" ht="14.25" customHeight="1">
      <c r="A137" s="188"/>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row r="1007" ht="14.25" customHeight="1">
      <c r="A1007" s="1"/>
      <c r="B1007" s="1"/>
      <c r="C1007" s="1"/>
      <c r="D1007" s="1"/>
      <c r="E1007" s="1"/>
      <c r="F1007" s="1"/>
      <c r="G1007" s="1"/>
      <c r="H1007" s="1"/>
      <c r="I1007" s="1"/>
      <c r="J1007" s="1"/>
      <c r="K1007" s="1"/>
      <c r="L1007" s="1"/>
      <c r="M1007" s="1"/>
      <c r="N1007" s="1"/>
      <c r="O1007" s="1"/>
      <c r="P1007" s="1"/>
    </row>
    <row r="1008" ht="14.25" customHeight="1">
      <c r="A1008" s="1"/>
      <c r="B1008" s="1"/>
      <c r="C1008" s="1"/>
      <c r="D1008" s="1"/>
      <c r="E1008" s="1"/>
      <c r="F1008" s="1"/>
      <c r="G1008" s="1"/>
      <c r="H1008" s="1"/>
      <c r="I1008" s="1"/>
      <c r="J1008" s="1"/>
      <c r="K1008" s="1"/>
      <c r="L1008" s="1"/>
      <c r="M1008" s="1"/>
      <c r="N1008" s="1"/>
      <c r="O1008" s="1"/>
      <c r="P1008" s="1"/>
    </row>
    <row r="1009" ht="14.25" customHeight="1">
      <c r="A1009" s="1"/>
      <c r="B1009" s="1"/>
      <c r="C1009" s="1"/>
      <c r="D1009" s="1"/>
      <c r="E1009" s="1"/>
      <c r="F1009" s="1"/>
      <c r="G1009" s="1"/>
      <c r="H1009" s="1"/>
      <c r="I1009" s="1"/>
      <c r="J1009" s="1"/>
      <c r="K1009" s="1"/>
      <c r="L1009" s="1"/>
      <c r="M1009" s="1"/>
      <c r="N1009" s="1"/>
      <c r="O1009" s="1"/>
      <c r="P1009" s="1"/>
    </row>
    <row r="1010" ht="14.25" customHeight="1">
      <c r="A1010" s="1"/>
      <c r="B1010" s="1"/>
      <c r="C1010" s="1"/>
      <c r="D1010" s="1"/>
      <c r="E1010" s="1"/>
      <c r="F1010" s="1"/>
      <c r="G1010" s="1"/>
      <c r="H1010" s="1"/>
      <c r="I1010" s="1"/>
      <c r="J1010" s="1"/>
      <c r="K1010" s="1"/>
      <c r="L1010" s="1"/>
      <c r="M1010" s="1"/>
      <c r="N1010" s="1"/>
      <c r="O1010" s="1"/>
      <c r="P1010" s="1"/>
    </row>
    <row r="1011" ht="14.25" customHeight="1">
      <c r="A1011" s="1"/>
      <c r="B1011" s="1"/>
      <c r="C1011" s="1"/>
      <c r="D1011" s="1"/>
      <c r="E1011" s="1"/>
      <c r="F1011" s="1"/>
      <c r="G1011" s="1"/>
      <c r="H1011" s="1"/>
      <c r="I1011" s="1"/>
      <c r="J1011" s="1"/>
      <c r="K1011" s="1"/>
      <c r="L1011" s="1"/>
      <c r="M1011" s="1"/>
      <c r="N1011" s="1"/>
      <c r="O1011" s="1"/>
      <c r="P1011" s="1"/>
    </row>
    <row r="1012" ht="14.25" customHeight="1">
      <c r="A1012" s="1"/>
      <c r="B1012" s="1"/>
      <c r="C1012" s="1"/>
      <c r="D1012" s="1"/>
      <c r="E1012" s="1"/>
      <c r="F1012" s="1"/>
      <c r="G1012" s="1"/>
      <c r="H1012" s="1"/>
      <c r="I1012" s="1"/>
      <c r="J1012" s="1"/>
      <c r="K1012" s="1"/>
      <c r="L1012" s="1"/>
      <c r="M1012" s="1"/>
      <c r="N1012" s="1"/>
      <c r="O1012" s="1"/>
      <c r="P1012" s="1"/>
    </row>
    <row r="1013" ht="14.25" customHeight="1">
      <c r="A1013" s="1"/>
      <c r="B1013" s="1"/>
      <c r="C1013" s="1"/>
      <c r="D1013" s="1"/>
      <c r="E1013" s="1"/>
      <c r="F1013" s="1"/>
      <c r="G1013" s="1"/>
      <c r="H1013" s="1"/>
      <c r="I1013" s="1"/>
      <c r="J1013" s="1"/>
      <c r="K1013" s="1"/>
      <c r="L1013" s="1"/>
      <c r="M1013" s="1"/>
      <c r="N1013" s="1"/>
      <c r="O1013" s="1"/>
      <c r="P1013" s="1"/>
    </row>
    <row r="1014" ht="14.25" customHeight="1">
      <c r="A1014" s="1"/>
      <c r="B1014" s="1"/>
      <c r="C1014" s="1"/>
      <c r="D1014" s="1"/>
      <c r="E1014" s="1"/>
      <c r="F1014" s="1"/>
      <c r="G1014" s="1"/>
      <c r="H1014" s="1"/>
      <c r="I1014" s="1"/>
      <c r="J1014" s="1"/>
      <c r="K1014" s="1"/>
      <c r="L1014" s="1"/>
      <c r="M1014" s="1"/>
      <c r="N1014" s="1"/>
      <c r="O1014" s="1"/>
      <c r="P1014" s="1"/>
    </row>
    <row r="1015" ht="14.25" customHeight="1">
      <c r="A1015" s="1"/>
      <c r="B1015" s="1"/>
      <c r="C1015" s="1"/>
      <c r="D1015" s="1"/>
      <c r="E1015" s="1"/>
      <c r="F1015" s="1"/>
      <c r="G1015" s="1"/>
      <c r="H1015" s="1"/>
      <c r="I1015" s="1"/>
      <c r="J1015" s="1"/>
      <c r="K1015" s="1"/>
      <c r="L1015" s="1"/>
      <c r="M1015" s="1"/>
      <c r="N1015" s="1"/>
      <c r="O1015" s="1"/>
      <c r="P1015" s="1"/>
    </row>
    <row r="1016" ht="14.25" customHeight="1">
      <c r="A1016" s="1"/>
      <c r="B1016" s="1"/>
      <c r="C1016" s="1"/>
      <c r="D1016" s="1"/>
      <c r="E1016" s="1"/>
      <c r="F1016" s="1"/>
      <c r="G1016" s="1"/>
      <c r="H1016" s="1"/>
      <c r="I1016" s="1"/>
      <c r="J1016" s="1"/>
      <c r="K1016" s="1"/>
      <c r="L1016" s="1"/>
      <c r="M1016" s="1"/>
      <c r="N1016" s="1"/>
      <c r="O1016" s="1"/>
      <c r="P1016" s="1"/>
    </row>
    <row r="1017" ht="14.25" customHeight="1">
      <c r="A1017" s="1"/>
      <c r="B1017" s="1"/>
      <c r="C1017" s="1"/>
      <c r="D1017" s="1"/>
      <c r="E1017" s="1"/>
      <c r="F1017" s="1"/>
      <c r="G1017" s="1"/>
      <c r="H1017" s="1"/>
      <c r="I1017" s="1"/>
      <c r="J1017" s="1"/>
      <c r="K1017" s="1"/>
      <c r="L1017" s="1"/>
      <c r="M1017" s="1"/>
      <c r="N1017" s="1"/>
      <c r="O1017" s="1"/>
      <c r="P1017" s="1"/>
    </row>
    <row r="1018" ht="14.25" customHeight="1">
      <c r="A1018" s="1"/>
      <c r="B1018" s="1"/>
      <c r="C1018" s="1"/>
      <c r="D1018" s="1"/>
      <c r="E1018" s="1"/>
      <c r="F1018" s="1"/>
      <c r="G1018" s="1"/>
      <c r="H1018" s="1"/>
      <c r="I1018" s="1"/>
      <c r="J1018" s="1"/>
      <c r="K1018" s="1"/>
      <c r="L1018" s="1"/>
      <c r="M1018" s="1"/>
      <c r="N1018" s="1"/>
      <c r="O1018" s="1"/>
      <c r="P1018" s="1"/>
    </row>
  </sheetData>
  <dataValidations>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19.13"/>
    <col customWidth="1" min="62" max="64" width="10.75"/>
  </cols>
  <sheetData>
    <row r="1"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I3" s="209" t="s">
        <v>4544</v>
      </c>
      <c r="BJ3" s="208" t="s">
        <v>4545</v>
      </c>
      <c r="BK3" s="210"/>
      <c r="BL3" s="210"/>
    </row>
    <row r="4" ht="14.25" hidden="1" customHeight="1">
      <c r="A4" s="8" t="s">
        <v>9</v>
      </c>
      <c r="B4" s="8" t="s">
        <v>134</v>
      </c>
      <c r="C4" s="8" t="s">
        <v>1026</v>
      </c>
      <c r="D4" s="1" t="s">
        <v>4546</v>
      </c>
      <c r="E4" s="1" t="s">
        <v>28</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8" t="s">
        <v>1774</v>
      </c>
      <c r="Q4" s="1" t="s">
        <v>29</v>
      </c>
      <c r="R4" s="1" t="s">
        <v>477</v>
      </c>
      <c r="S4" s="1" t="s">
        <v>481</v>
      </c>
      <c r="T4" s="8"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8" t="s">
        <v>1775</v>
      </c>
      <c r="AA4" s="8" t="s">
        <v>1771</v>
      </c>
      <c r="AB4" s="1">
        <v>0.0446</v>
      </c>
      <c r="AC4" s="8"/>
      <c r="AD4" s="8"/>
      <c r="AE4" s="8" t="s">
        <v>1786</v>
      </c>
      <c r="AF4" s="1">
        <v>276.72</v>
      </c>
      <c r="AG4" s="1">
        <v>0.1</v>
      </c>
      <c r="AH4" s="1">
        <v>0.2</v>
      </c>
      <c r="AI4" s="1">
        <v>0.7</v>
      </c>
      <c r="AJ4" s="1" t="s">
        <v>1783</v>
      </c>
      <c r="AK4" s="1">
        <v>25.500010979193352</v>
      </c>
      <c r="AL4" s="1">
        <v>0.25</v>
      </c>
      <c r="AM4" s="1">
        <v>0.3</v>
      </c>
      <c r="AN4" s="1">
        <v>0.2</v>
      </c>
      <c r="AO4" s="8" t="s">
        <v>1772</v>
      </c>
      <c r="AP4" s="8" t="s">
        <v>1785</v>
      </c>
      <c r="AQ4" s="8" t="s">
        <v>1780</v>
      </c>
      <c r="AR4" s="1">
        <v>133.0</v>
      </c>
      <c r="AS4" s="1">
        <v>1501.0</v>
      </c>
      <c r="AT4" s="1" t="str">
        <f t="shared" ref="AT4:AT133" si="3">IF(AR4=0,"",AR4/AS4)</f>
        <v>0.08860759494</v>
      </c>
      <c r="AU4" s="1">
        <v>49.0</v>
      </c>
      <c r="AV4" s="1">
        <v>0.2</v>
      </c>
      <c r="AW4" s="1">
        <v>0.05</v>
      </c>
      <c r="AX4" s="1" t="s">
        <v>4547</v>
      </c>
      <c r="AY4" s="1">
        <v>0.7</v>
      </c>
      <c r="AZ4" s="1">
        <v>4000.0</v>
      </c>
      <c r="BA4" s="1" t="str">
        <f t="shared" ref="BA4:BA37" si="4">IF(ISBLANK(BC4),"",BC4/(AZ4/AY4))</f>
        <v>0.1215379059</v>
      </c>
      <c r="BB4" s="1">
        <v>0.338</v>
      </c>
      <c r="BC4" s="1">
        <v>694.5023196377475</v>
      </c>
      <c r="BD4" s="1">
        <v>0.5</v>
      </c>
      <c r="BE4" s="1"/>
      <c r="BF4" s="1" t="s">
        <v>4548</v>
      </c>
      <c r="BG4" s="1"/>
      <c r="BH4" s="1"/>
      <c r="BJ4" s="1"/>
      <c r="BK4" s="1"/>
      <c r="BL4" s="1"/>
    </row>
    <row r="5" ht="14.25" hidden="1" customHeight="1">
      <c r="A5" s="8" t="s">
        <v>9</v>
      </c>
      <c r="B5" s="8" t="s">
        <v>134</v>
      </c>
      <c r="C5" s="8" t="s">
        <v>1004</v>
      </c>
      <c r="D5" s="1" t="s">
        <v>4549</v>
      </c>
      <c r="E5" s="1" t="s">
        <v>28</v>
      </c>
      <c r="F5" s="1" t="s">
        <v>889</v>
      </c>
      <c r="G5" s="1" t="s">
        <v>892</v>
      </c>
      <c r="H5" s="1" t="str">
        <f t="shared" si="1"/>
        <v>ASHRAE 189.1-2009Dining AreaFor Family Dining</v>
      </c>
      <c r="I5" s="1" t="str">
        <f>VLOOKUP(H5,'Interior Lighting'!$A$4:$G$1080,5,FALSE)</f>
        <v>1.89</v>
      </c>
      <c r="J5" s="1"/>
      <c r="K5" s="1"/>
      <c r="L5" s="1"/>
      <c r="M5" s="1">
        <v>0.0</v>
      </c>
      <c r="N5" s="1">
        <v>0.7</v>
      </c>
      <c r="O5" s="1">
        <v>0.2</v>
      </c>
      <c r="P5" s="1" t="s">
        <v>1774</v>
      </c>
      <c r="Q5" s="1" t="s">
        <v>29</v>
      </c>
      <c r="R5" s="1" t="s">
        <v>477</v>
      </c>
      <c r="S5" s="1" t="s">
        <v>4550</v>
      </c>
      <c r="T5" s="8"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1775</v>
      </c>
      <c r="AA5" s="1" t="s">
        <v>1771</v>
      </c>
      <c r="AB5" s="1">
        <v>0.0446</v>
      </c>
      <c r="AC5" s="8"/>
      <c r="AD5" s="1"/>
      <c r="AE5" s="1" t="s">
        <v>1786</v>
      </c>
      <c r="AF5" s="1"/>
      <c r="AG5" s="1"/>
      <c r="AH5" s="1"/>
      <c r="AI5" s="1"/>
      <c r="AJ5" s="1"/>
      <c r="AK5" s="1">
        <v>4.080001756670937</v>
      </c>
      <c r="AL5" s="1">
        <v>0.25</v>
      </c>
      <c r="AM5" s="1">
        <v>0.3</v>
      </c>
      <c r="AN5" s="1">
        <v>0.0</v>
      </c>
      <c r="AO5" s="1" t="s">
        <v>1772</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8" t="s">
        <v>9</v>
      </c>
      <c r="B6" s="8" t="s">
        <v>150</v>
      </c>
      <c r="C6" s="8" t="s">
        <v>1002</v>
      </c>
      <c r="D6" s="1" t="s">
        <v>4551</v>
      </c>
      <c r="E6" s="1" t="s">
        <v>28</v>
      </c>
      <c r="F6" s="1" t="s">
        <v>896</v>
      </c>
      <c r="G6" s="1" t="s">
        <v>656</v>
      </c>
      <c r="H6" s="1" t="str">
        <f t="shared" si="1"/>
        <v>ASHRAE 189.1-2009Corridor/TransitionFor Hospital</v>
      </c>
      <c r="I6" s="1" t="str">
        <f>VLOOKUP(H6,'Interior Lighting'!$A$4:$G$1080,5,FALSE)</f>
        <v>0.9</v>
      </c>
      <c r="J6" s="1"/>
      <c r="K6" s="1"/>
      <c r="L6" s="1"/>
      <c r="M6" s="1">
        <v>0.0</v>
      </c>
      <c r="N6" s="1">
        <v>0.7</v>
      </c>
      <c r="O6" s="1">
        <v>0.2</v>
      </c>
      <c r="P6" s="1" t="s">
        <v>1797</v>
      </c>
      <c r="Q6" s="1" t="s">
        <v>29</v>
      </c>
      <c r="R6" s="1" t="s">
        <v>501</v>
      </c>
      <c r="S6" s="1" t="s">
        <v>502</v>
      </c>
      <c r="T6" s="8"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1829</v>
      </c>
      <c r="AA6" s="1" t="s">
        <v>1789</v>
      </c>
      <c r="AB6" s="1">
        <v>0.0446</v>
      </c>
      <c r="AC6" s="8"/>
      <c r="AD6" s="1"/>
      <c r="AE6" s="1" t="s">
        <v>1866</v>
      </c>
      <c r="AF6" s="1"/>
      <c r="AG6" s="1"/>
      <c r="AH6" s="1"/>
      <c r="AI6" s="1"/>
      <c r="AJ6" s="1"/>
      <c r="AK6" s="1">
        <v>0.0</v>
      </c>
      <c r="AL6" s="1">
        <v>0.0</v>
      </c>
      <c r="AM6" s="1">
        <v>0.5</v>
      </c>
      <c r="AN6" s="1">
        <v>0.0</v>
      </c>
      <c r="AO6" s="1" t="s">
        <v>1796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8" t="s">
        <v>9</v>
      </c>
      <c r="B7" s="8" t="s">
        <v>150</v>
      </c>
      <c r="C7" s="8" t="s">
        <v>1004</v>
      </c>
      <c r="D7" s="1" t="s">
        <v>4549</v>
      </c>
      <c r="E7" s="1" t="s">
        <v>28</v>
      </c>
      <c r="F7" s="1" t="s">
        <v>889</v>
      </c>
      <c r="G7" s="1" t="s">
        <v>870</v>
      </c>
      <c r="H7" s="1" t="str">
        <f t="shared" si="1"/>
        <v>ASHRAE 189.1-2009Dining AreaGeneral</v>
      </c>
      <c r="I7" s="1" t="str">
        <f>VLOOKUP(H7,'Interior Lighting'!$A$4:$G$1080,5,FALSE)</f>
        <v>0.81</v>
      </c>
      <c r="J7" s="1"/>
      <c r="K7" s="1"/>
      <c r="L7" s="1"/>
      <c r="M7" s="1">
        <v>0.0</v>
      </c>
      <c r="N7" s="1">
        <v>0.7</v>
      </c>
      <c r="O7" s="1">
        <v>0.2</v>
      </c>
      <c r="P7" s="8" t="s">
        <v>1797</v>
      </c>
      <c r="Q7" s="1" t="s">
        <v>29</v>
      </c>
      <c r="R7" s="1" t="s">
        <v>477</v>
      </c>
      <c r="S7" s="1" t="s">
        <v>4550</v>
      </c>
      <c r="T7" s="8" t="str">
        <f t="shared" si="2"/>
        <v>ASHRAE 62.1-1999Food and Beverage ServiceDining Rooms</v>
      </c>
      <c r="U7" s="1" t="str">
        <f>VLOOKUP(T7,Ventilation!$A$4:$H$321,6,FALSE)</f>
        <v>0</v>
      </c>
      <c r="V7" s="1" t="str">
        <f>VLOOKUP(T7,Ventilation!$A$4:$H$321,5,FALSE)</f>
        <v>20</v>
      </c>
      <c r="W7" s="1" t="str">
        <f>VLOOKUP(T7,Ventilation!$A$4:$H$321,7,FALSE)</f>
        <v/>
      </c>
      <c r="X7" s="1"/>
      <c r="Y7" s="1">
        <v>10.0</v>
      </c>
      <c r="Z7" s="8" t="s">
        <v>1829</v>
      </c>
      <c r="AA7" s="8" t="s">
        <v>1789</v>
      </c>
      <c r="AB7" s="1">
        <v>0.0446</v>
      </c>
      <c r="AC7" s="8"/>
      <c r="AD7" s="8"/>
      <c r="AE7" s="8" t="s">
        <v>1866</v>
      </c>
      <c r="AF7" s="1"/>
      <c r="AG7" s="1"/>
      <c r="AH7" s="1"/>
      <c r="AI7" s="1"/>
      <c r="AJ7" s="1"/>
      <c r="AK7" s="1">
        <v>0.73</v>
      </c>
      <c r="AL7" s="1">
        <v>0.0</v>
      </c>
      <c r="AM7" s="1">
        <v>0.5</v>
      </c>
      <c r="AN7" s="1">
        <v>0.0</v>
      </c>
      <c r="AO7" s="8" t="s">
        <v>1796</v>
      </c>
      <c r="AP7" s="8" t="s">
        <v>162</v>
      </c>
      <c r="AQ7" s="8" t="s">
        <v>163</v>
      </c>
      <c r="AR7" s="1"/>
      <c r="AS7" s="1"/>
      <c r="AT7" s="1" t="str">
        <f t="shared" si="3"/>
        <v/>
      </c>
      <c r="AU7" s="1"/>
      <c r="AV7" s="1"/>
      <c r="AW7" s="1"/>
      <c r="AX7" s="8"/>
      <c r="AY7" s="1"/>
      <c r="AZ7" s="1"/>
      <c r="BA7" s="1" t="str">
        <f t="shared" si="4"/>
        <v/>
      </c>
      <c r="BB7" s="1"/>
      <c r="BC7" s="1"/>
      <c r="BD7" s="1"/>
      <c r="BE7" s="1"/>
      <c r="BF7" s="1"/>
      <c r="BG7" s="1"/>
      <c r="BH7" s="1"/>
      <c r="BJ7" s="1"/>
      <c r="BK7" s="1"/>
      <c r="BL7" s="1"/>
    </row>
    <row r="8" ht="14.25" hidden="1" customHeight="1">
      <c r="A8" s="8" t="s">
        <v>9</v>
      </c>
      <c r="B8" s="8" t="s">
        <v>150</v>
      </c>
      <c r="C8" s="8" t="s">
        <v>1010</v>
      </c>
      <c r="D8" s="1" t="s">
        <v>4552</v>
      </c>
      <c r="E8" s="1" t="s">
        <v>28</v>
      </c>
      <c r="F8" s="1" t="s">
        <v>150</v>
      </c>
      <c r="G8" s="1" t="s">
        <v>917</v>
      </c>
      <c r="H8" s="1" t="str">
        <f t="shared" si="1"/>
        <v>ASHRAE 189.1-2009HospitalEmergency</v>
      </c>
      <c r="I8" s="1" t="str">
        <f>VLOOKUP(H8,'Interior Lighting'!$A$4:$G$1080,5,FALSE)</f>
        <v>2.43</v>
      </c>
      <c r="J8" s="1"/>
      <c r="K8" s="1"/>
      <c r="L8" s="1"/>
      <c r="M8" s="1">
        <v>0.0</v>
      </c>
      <c r="N8" s="1">
        <v>0.7</v>
      </c>
      <c r="O8" s="1">
        <v>0.2</v>
      </c>
      <c r="P8" s="8" t="s">
        <v>1797</v>
      </c>
      <c r="Q8" s="1" t="s">
        <v>26</v>
      </c>
      <c r="R8" s="1" t="s">
        <v>1311</v>
      </c>
      <c r="S8" s="1" t="s">
        <v>1318</v>
      </c>
      <c r="T8" s="8" t="str">
        <f t="shared" si="2"/>
        <v>AIA 2001Surgery and Critical CareER Waiting Room</v>
      </c>
      <c r="U8" s="1" t="str">
        <f>VLOOKUP(T8,Ventilation!$A$4:$H$321,6,FALSE)</f>
        <v/>
      </c>
      <c r="V8" s="1" t="str">
        <f>VLOOKUP(T8,Ventilation!$A$4:$H$321,5,FALSE)</f>
        <v/>
      </c>
      <c r="W8" s="1" t="str">
        <f>VLOOKUP(T8,Ventilation!$A$4:$H$321,7,FALSE)</f>
        <v>2</v>
      </c>
      <c r="X8" s="1"/>
      <c r="Y8" s="1">
        <v>20.0</v>
      </c>
      <c r="Z8" s="8" t="s">
        <v>1829</v>
      </c>
      <c r="AA8" s="8" t="s">
        <v>1789</v>
      </c>
      <c r="AB8" s="1">
        <v>0.0446</v>
      </c>
      <c r="AC8" s="8"/>
      <c r="AD8" s="8"/>
      <c r="AE8" s="8" t="s">
        <v>1866</v>
      </c>
      <c r="AF8" s="1"/>
      <c r="AG8" s="1"/>
      <c r="AH8" s="1"/>
      <c r="AI8" s="1"/>
      <c r="AJ8" s="1"/>
      <c r="AK8" s="1">
        <v>1.09</v>
      </c>
      <c r="AL8" s="1">
        <v>0.0</v>
      </c>
      <c r="AM8" s="1">
        <v>0.5</v>
      </c>
      <c r="AN8" s="1">
        <v>0.0</v>
      </c>
      <c r="AO8" s="8" t="s">
        <v>1796</v>
      </c>
      <c r="AP8" s="8" t="s">
        <v>1827</v>
      </c>
      <c r="AQ8" s="8" t="s">
        <v>1827</v>
      </c>
      <c r="AR8" s="1">
        <v>1.0</v>
      </c>
      <c r="AS8" s="1">
        <v>300.0</v>
      </c>
      <c r="AT8" s="1" t="str">
        <f t="shared" si="3"/>
        <v>0.003333333333</v>
      </c>
      <c r="AU8" s="1">
        <v>49.0</v>
      </c>
      <c r="AV8" s="1">
        <v>0.2</v>
      </c>
      <c r="AW8" s="1">
        <v>0.05</v>
      </c>
      <c r="AX8" s="8" t="s">
        <v>4553</v>
      </c>
      <c r="AY8" s="1"/>
      <c r="AZ8" s="1"/>
      <c r="BA8" s="1" t="str">
        <f t="shared" si="4"/>
        <v/>
      </c>
      <c r="BB8" s="1"/>
      <c r="BC8" s="1"/>
      <c r="BD8" s="1"/>
      <c r="BE8" s="1"/>
      <c r="BF8" s="1"/>
      <c r="BG8" s="1"/>
      <c r="BH8" s="1"/>
      <c r="BJ8" s="1"/>
      <c r="BK8" s="1"/>
      <c r="BL8" s="1"/>
    </row>
    <row r="9" ht="14.25" hidden="1" customHeight="1">
      <c r="A9" s="8" t="s">
        <v>9</v>
      </c>
      <c r="B9" s="8" t="s">
        <v>150</v>
      </c>
      <c r="C9" s="8" t="s">
        <v>1011</v>
      </c>
      <c r="D9" s="1" t="s">
        <v>4554</v>
      </c>
      <c r="E9" s="1" t="s">
        <v>28</v>
      </c>
      <c r="F9" s="1" t="s">
        <v>150</v>
      </c>
      <c r="G9" s="1" t="s">
        <v>918</v>
      </c>
      <c r="H9" s="1" t="str">
        <f t="shared" si="1"/>
        <v>ASHRAE 189.1-2009HospitalNurse Station</v>
      </c>
      <c r="I9" s="1" t="str">
        <f>VLOOKUP(H9,'Interior Lighting'!$A$4:$G$1080,5,FALSE)</f>
        <v>0.9</v>
      </c>
      <c r="J9" s="1"/>
      <c r="K9" s="1"/>
      <c r="L9" s="1"/>
      <c r="M9" s="1">
        <v>0.0</v>
      </c>
      <c r="N9" s="1">
        <v>0.7</v>
      </c>
      <c r="O9" s="1">
        <v>0.2</v>
      </c>
      <c r="P9" s="8" t="s">
        <v>1797</v>
      </c>
      <c r="Q9" s="1" t="s">
        <v>26</v>
      </c>
      <c r="R9" s="1" t="s">
        <v>1311</v>
      </c>
      <c r="S9" s="1" t="s">
        <v>1318</v>
      </c>
      <c r="T9" s="8" t="str">
        <f t="shared" si="2"/>
        <v>AIA 2001Surgery and Critical CareER Waiting Room</v>
      </c>
      <c r="U9" s="1" t="str">
        <f>VLOOKUP(T9,Ventilation!$A$4:$H$321,6,FALSE)</f>
        <v/>
      </c>
      <c r="V9" s="1" t="str">
        <f>VLOOKUP(T9,Ventilation!$A$4:$H$321,5,FALSE)</f>
        <v/>
      </c>
      <c r="W9" s="1" t="str">
        <f>VLOOKUP(T9,Ventilation!$A$4:$H$321,7,FALSE)</f>
        <v>2</v>
      </c>
      <c r="X9" s="1"/>
      <c r="Y9" s="1">
        <v>6.25</v>
      </c>
      <c r="Z9" s="8" t="s">
        <v>1829</v>
      </c>
      <c r="AA9" s="8" t="s">
        <v>1789</v>
      </c>
      <c r="AB9" s="1">
        <v>0.0446</v>
      </c>
      <c r="AC9" s="8"/>
      <c r="AD9" s="8"/>
      <c r="AE9" s="8" t="s">
        <v>1866</v>
      </c>
      <c r="AF9" s="1"/>
      <c r="AG9" s="1"/>
      <c r="AH9" s="1"/>
      <c r="AI9" s="1"/>
      <c r="AJ9" s="1"/>
      <c r="AK9" s="1">
        <v>0.9900000000000001</v>
      </c>
      <c r="AL9" s="1">
        <v>0.0</v>
      </c>
      <c r="AM9" s="1">
        <v>0.5</v>
      </c>
      <c r="AN9" s="1">
        <v>0.0</v>
      </c>
      <c r="AO9" s="8" t="s">
        <v>1796</v>
      </c>
      <c r="AP9" s="8" t="s">
        <v>1827</v>
      </c>
      <c r="AQ9" s="8" t="s">
        <v>1827</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8" t="s">
        <v>9</v>
      </c>
      <c r="B10" s="8" t="s">
        <v>150</v>
      </c>
      <c r="C10" s="8" t="s">
        <v>1012</v>
      </c>
      <c r="D10" s="1" t="s">
        <v>4552</v>
      </c>
      <c r="E10" s="1" t="s">
        <v>28</v>
      </c>
      <c r="F10" s="1" t="s">
        <v>150</v>
      </c>
      <c r="G10" s="1" t="s">
        <v>917</v>
      </c>
      <c r="H10" s="1" t="str">
        <f t="shared" si="1"/>
        <v>ASHRAE 189.1-2009HospitalEmergency</v>
      </c>
      <c r="I10" s="1" t="str">
        <f>VLOOKUP(H10,'Interior Lighting'!$A$4:$G$1080,5,FALSE)</f>
        <v>2.43</v>
      </c>
      <c r="J10" s="1"/>
      <c r="K10" s="1"/>
      <c r="L10" s="1"/>
      <c r="M10" s="1">
        <v>0.0</v>
      </c>
      <c r="N10" s="1">
        <v>0.7</v>
      </c>
      <c r="O10" s="1">
        <v>0.2</v>
      </c>
      <c r="P10" s="1" t="s">
        <v>1797</v>
      </c>
      <c r="Q10" s="1" t="s">
        <v>26</v>
      </c>
      <c r="R10" s="1" t="s">
        <v>1311</v>
      </c>
      <c r="S10" s="1" t="s">
        <v>1318</v>
      </c>
      <c r="T10" s="8"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1829</v>
      </c>
      <c r="AA10" s="1" t="s">
        <v>1789</v>
      </c>
      <c r="AB10" s="1">
        <v>0.0446</v>
      </c>
      <c r="AC10" s="8"/>
      <c r="AD10" s="1"/>
      <c r="AE10" s="1" t="s">
        <v>1866</v>
      </c>
      <c r="AF10" s="1"/>
      <c r="AG10" s="1"/>
      <c r="AH10" s="1"/>
      <c r="AI10" s="1"/>
      <c r="AJ10" s="1"/>
      <c r="AK10" s="1">
        <v>2.92</v>
      </c>
      <c r="AL10" s="1">
        <v>0.0</v>
      </c>
      <c r="AM10" s="1">
        <v>0.5</v>
      </c>
      <c r="AN10" s="1">
        <v>0.0</v>
      </c>
      <c r="AO10" s="1" t="s">
        <v>1796</v>
      </c>
      <c r="AP10" s="1" t="s">
        <v>1827</v>
      </c>
      <c r="AQ10" s="1" t="s">
        <v>1827</v>
      </c>
      <c r="AR10" s="1">
        <v>1.0</v>
      </c>
      <c r="AS10" s="1">
        <v>300.0</v>
      </c>
      <c r="AT10" s="1" t="str">
        <f t="shared" si="3"/>
        <v>0.003333333333</v>
      </c>
      <c r="AU10" s="1">
        <v>49.0</v>
      </c>
      <c r="AV10" s="1">
        <v>0.2</v>
      </c>
      <c r="AW10" s="1">
        <v>0.05</v>
      </c>
      <c r="AX10" s="1" t="s">
        <v>4553</v>
      </c>
      <c r="AY10" s="1"/>
      <c r="AZ10" s="1"/>
      <c r="BA10" s="1" t="str">
        <f t="shared" si="4"/>
        <v/>
      </c>
      <c r="BB10" s="1"/>
      <c r="BC10" s="1"/>
      <c r="BD10" s="1"/>
      <c r="BE10" s="1"/>
      <c r="BF10" s="1"/>
      <c r="BG10" s="1"/>
      <c r="BH10" s="1"/>
      <c r="BJ10" s="1"/>
      <c r="BK10" s="1"/>
      <c r="BL10" s="1"/>
    </row>
    <row r="11" ht="14.25" hidden="1" customHeight="1">
      <c r="A11" s="8" t="s">
        <v>9</v>
      </c>
      <c r="B11" s="8" t="s">
        <v>150</v>
      </c>
      <c r="C11" s="8" t="s">
        <v>1013</v>
      </c>
      <c r="D11" s="1" t="s">
        <v>4552</v>
      </c>
      <c r="E11" s="1" t="s">
        <v>28</v>
      </c>
      <c r="F11" s="1" t="s">
        <v>150</v>
      </c>
      <c r="G11" s="1" t="s">
        <v>917</v>
      </c>
      <c r="H11" s="1" t="str">
        <f t="shared" si="1"/>
        <v>ASHRAE 189.1-2009HospitalEmergency</v>
      </c>
      <c r="I11" s="1" t="str">
        <f>VLOOKUP(H11,'Interior Lighting'!$A$4:$G$1080,5,FALSE)</f>
        <v>2.43</v>
      </c>
      <c r="J11" s="1"/>
      <c r="K11" s="1"/>
      <c r="L11" s="1"/>
      <c r="M11" s="1">
        <v>0.0</v>
      </c>
      <c r="N11" s="1">
        <v>0.7</v>
      </c>
      <c r="O11" s="1">
        <v>0.2</v>
      </c>
      <c r="P11" s="1" t="s">
        <v>1797</v>
      </c>
      <c r="Q11" s="1" t="s">
        <v>26</v>
      </c>
      <c r="R11" s="1" t="s">
        <v>1311</v>
      </c>
      <c r="S11" s="1" t="s">
        <v>1318</v>
      </c>
      <c r="T11" s="8"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1829</v>
      </c>
      <c r="AA11" s="1" t="s">
        <v>1789</v>
      </c>
      <c r="AB11" s="1">
        <v>0.0446</v>
      </c>
      <c r="AC11" s="8"/>
      <c r="AD11" s="1"/>
      <c r="AE11" s="1" t="s">
        <v>1866</v>
      </c>
      <c r="AF11" s="1"/>
      <c r="AG11" s="1"/>
      <c r="AH11" s="1"/>
      <c r="AI11" s="1"/>
      <c r="AJ11" s="1"/>
      <c r="AK11" s="1">
        <v>1.97</v>
      </c>
      <c r="AL11" s="1">
        <v>0.0</v>
      </c>
      <c r="AM11" s="1">
        <v>0.5</v>
      </c>
      <c r="AN11" s="1">
        <v>0.0</v>
      </c>
      <c r="AO11" s="1" t="s">
        <v>1796</v>
      </c>
      <c r="AP11" s="1" t="s">
        <v>1827</v>
      </c>
      <c r="AQ11" s="1" t="s">
        <v>1827</v>
      </c>
      <c r="AR11" s="1">
        <v>1.0</v>
      </c>
      <c r="AS11" s="1">
        <v>300.0</v>
      </c>
      <c r="AT11" s="1" t="str">
        <f t="shared" si="3"/>
        <v>0.003333333333</v>
      </c>
      <c r="AU11" s="1">
        <v>49.0</v>
      </c>
      <c r="AV11" s="1">
        <v>0.2</v>
      </c>
      <c r="AW11" s="1">
        <v>0.05</v>
      </c>
      <c r="AX11" s="1" t="s">
        <v>4553</v>
      </c>
      <c r="AY11" s="1"/>
      <c r="AZ11" s="1"/>
      <c r="BA11" s="1" t="str">
        <f t="shared" si="4"/>
        <v/>
      </c>
      <c r="BB11" s="1"/>
      <c r="BC11" s="1"/>
      <c r="BD11" s="1"/>
      <c r="BE11" s="1"/>
      <c r="BF11" s="1"/>
      <c r="BG11" s="1"/>
      <c r="BH11" s="1"/>
      <c r="BJ11" s="1"/>
      <c r="BK11" s="1"/>
      <c r="BL11" s="1"/>
    </row>
    <row r="12" ht="14.25" hidden="1" customHeight="1">
      <c r="A12" s="8" t="s">
        <v>9</v>
      </c>
      <c r="B12" s="8" t="s">
        <v>150</v>
      </c>
      <c r="C12" s="8" t="s">
        <v>1021</v>
      </c>
      <c r="D12" s="1" t="s">
        <v>4554</v>
      </c>
      <c r="E12" s="1" t="s">
        <v>28</v>
      </c>
      <c r="F12" s="1" t="s">
        <v>150</v>
      </c>
      <c r="G12" s="1" t="s">
        <v>918</v>
      </c>
      <c r="H12" s="1" t="str">
        <f t="shared" si="1"/>
        <v>ASHRAE 189.1-2009HospitalNurse Station</v>
      </c>
      <c r="I12" s="1" t="str">
        <f>VLOOKUP(H12,'Interior Lighting'!$A$4:$G$1080,5,FALSE)</f>
        <v>0.9</v>
      </c>
      <c r="J12" s="1"/>
      <c r="K12" s="1"/>
      <c r="L12" s="1"/>
      <c r="M12" s="1">
        <v>0.0</v>
      </c>
      <c r="N12" s="1">
        <v>0.7</v>
      </c>
      <c r="O12" s="1">
        <v>0.2</v>
      </c>
      <c r="P12" s="8" t="s">
        <v>1797</v>
      </c>
      <c r="Q12" s="1" t="s">
        <v>26</v>
      </c>
      <c r="R12" s="1" t="s">
        <v>1311</v>
      </c>
      <c r="S12" s="1" t="s">
        <v>1314</v>
      </c>
      <c r="T12" s="8"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8" t="s">
        <v>1829</v>
      </c>
      <c r="AA12" s="8" t="s">
        <v>1789</v>
      </c>
      <c r="AB12" s="1">
        <v>0.0446</v>
      </c>
      <c r="AC12" s="8"/>
      <c r="AD12" s="8"/>
      <c r="AE12" s="8" t="s">
        <v>1866</v>
      </c>
      <c r="AF12" s="1"/>
      <c r="AG12" s="1"/>
      <c r="AH12" s="1"/>
      <c r="AI12" s="1"/>
      <c r="AJ12" s="1"/>
      <c r="AK12" s="1">
        <v>1.46</v>
      </c>
      <c r="AL12" s="1">
        <v>0.0</v>
      </c>
      <c r="AM12" s="1">
        <v>0.5</v>
      </c>
      <c r="AN12" s="1">
        <v>0.0</v>
      </c>
      <c r="AO12" s="8" t="s">
        <v>1796</v>
      </c>
      <c r="AP12" s="8" t="s">
        <v>1827</v>
      </c>
      <c r="AQ12" s="8" t="s">
        <v>1827</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8" t="s">
        <v>9</v>
      </c>
      <c r="B13" s="8" t="s">
        <v>150</v>
      </c>
      <c r="C13" s="8" t="s">
        <v>1022</v>
      </c>
      <c r="D13" s="1" t="s">
        <v>4555</v>
      </c>
      <c r="E13" s="1" t="s">
        <v>28</v>
      </c>
      <c r="F13" s="1" t="s">
        <v>150</v>
      </c>
      <c r="G13" s="1" t="s">
        <v>698</v>
      </c>
      <c r="H13" s="1" t="str">
        <f t="shared" si="1"/>
        <v>ASHRAE 189.1-2009HospitalRecovery</v>
      </c>
      <c r="I13" s="1" t="str">
        <f>VLOOKUP(H13,'Interior Lighting'!$A$4:$G$1080,5,FALSE)</f>
        <v>0.72</v>
      </c>
      <c r="J13" s="1"/>
      <c r="K13" s="1"/>
      <c r="L13" s="1"/>
      <c r="M13" s="1">
        <v>0.0</v>
      </c>
      <c r="N13" s="1">
        <v>0.7</v>
      </c>
      <c r="O13" s="1">
        <v>0.2</v>
      </c>
      <c r="P13" s="8" t="s">
        <v>1797</v>
      </c>
      <c r="Q13" s="1" t="s">
        <v>26</v>
      </c>
      <c r="R13" s="1" t="s">
        <v>1311</v>
      </c>
      <c r="S13" s="1" t="s">
        <v>1314</v>
      </c>
      <c r="T13" s="8"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8" t="s">
        <v>1829</v>
      </c>
      <c r="AA13" s="8" t="s">
        <v>1789</v>
      </c>
      <c r="AB13" s="1">
        <v>0.0446</v>
      </c>
      <c r="AC13" s="8"/>
      <c r="AD13" s="8"/>
      <c r="AE13" s="8" t="s">
        <v>1866</v>
      </c>
      <c r="AF13" s="1"/>
      <c r="AG13" s="1"/>
      <c r="AH13" s="1"/>
      <c r="AI13" s="1"/>
      <c r="AJ13" s="1"/>
      <c r="AK13" s="1">
        <v>2.19</v>
      </c>
      <c r="AL13" s="1">
        <v>0.0</v>
      </c>
      <c r="AM13" s="1">
        <v>0.5</v>
      </c>
      <c r="AN13" s="1">
        <v>0.0</v>
      </c>
      <c r="AO13" s="8" t="s">
        <v>1796</v>
      </c>
      <c r="AP13" s="8" t="s">
        <v>1827</v>
      </c>
      <c r="AQ13" s="8" t="s">
        <v>1827</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8" t="s">
        <v>9</v>
      </c>
      <c r="B14" s="8" t="s">
        <v>150</v>
      </c>
      <c r="C14" s="8" t="s">
        <v>1023</v>
      </c>
      <c r="D14" s="1" t="s">
        <v>4555</v>
      </c>
      <c r="E14" s="1" t="s">
        <v>28</v>
      </c>
      <c r="F14" s="1" t="s">
        <v>150</v>
      </c>
      <c r="G14" s="1" t="s">
        <v>695</v>
      </c>
      <c r="H14" s="1" t="str">
        <f t="shared" si="1"/>
        <v>ASHRAE 189.1-2009HospitalPatient Room</v>
      </c>
      <c r="I14" s="1" t="str">
        <f>VLOOKUP(H14,'Interior Lighting'!$A$4:$G$1080,5,FALSE)</f>
        <v>0.63</v>
      </c>
      <c r="J14" s="1"/>
      <c r="K14" s="1"/>
      <c r="L14" s="1"/>
      <c r="M14" s="1">
        <v>0.0</v>
      </c>
      <c r="N14" s="1">
        <v>0.7</v>
      </c>
      <c r="O14" s="1">
        <v>0.2</v>
      </c>
      <c r="P14" s="1" t="s">
        <v>1797</v>
      </c>
      <c r="Q14" s="1" t="s">
        <v>26</v>
      </c>
      <c r="R14" s="1" t="s">
        <v>1311</v>
      </c>
      <c r="S14" s="1" t="s">
        <v>1314</v>
      </c>
      <c r="T14" s="8"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1829</v>
      </c>
      <c r="AA14" s="1" t="s">
        <v>1789</v>
      </c>
      <c r="AB14" s="1">
        <v>0.0446</v>
      </c>
      <c r="AC14" s="8"/>
      <c r="AD14" s="1"/>
      <c r="AE14" s="1" t="s">
        <v>1866</v>
      </c>
      <c r="AF14" s="1"/>
      <c r="AG14" s="1"/>
      <c r="AH14" s="1"/>
      <c r="AI14" s="1"/>
      <c r="AJ14" s="1"/>
      <c r="AK14" s="1">
        <v>2.19</v>
      </c>
      <c r="AL14" s="1">
        <v>0.0</v>
      </c>
      <c r="AM14" s="1">
        <v>0.5</v>
      </c>
      <c r="AN14" s="1">
        <v>0.0</v>
      </c>
      <c r="AO14" s="1" t="s">
        <v>1796</v>
      </c>
      <c r="AP14" s="1" t="s">
        <v>1827</v>
      </c>
      <c r="AQ14" s="1" t="s">
        <v>1827</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8" t="s">
        <v>9</v>
      </c>
      <c r="B15" s="8" t="s">
        <v>150</v>
      </c>
      <c r="C15" s="8" t="s">
        <v>1026</v>
      </c>
      <c r="D15" s="1" t="s">
        <v>4546</v>
      </c>
      <c r="E15" s="1" t="s">
        <v>28</v>
      </c>
      <c r="F15" s="1" t="s">
        <v>893</v>
      </c>
      <c r="G15" s="1" t="s">
        <v>870</v>
      </c>
      <c r="H15" s="1" t="str">
        <f t="shared" si="1"/>
        <v>ASHRAE 189.1-2009Food PreparationGeneral</v>
      </c>
      <c r="I15" s="1" t="str">
        <f>VLOOKUP(H15,'Interior Lighting'!$A$4:$G$1080,5,FALSE)</f>
        <v>1.08</v>
      </c>
      <c r="J15" s="1"/>
      <c r="K15" s="1"/>
      <c r="L15" s="1"/>
      <c r="M15" s="1">
        <v>0.0</v>
      </c>
      <c r="N15" s="1">
        <v>0.7</v>
      </c>
      <c r="O15" s="1">
        <v>0.2</v>
      </c>
      <c r="P15" s="8" t="s">
        <v>1797</v>
      </c>
      <c r="Q15" s="1" t="s">
        <v>29</v>
      </c>
      <c r="R15" s="1" t="s">
        <v>477</v>
      </c>
      <c r="S15" s="1" t="s">
        <v>481</v>
      </c>
      <c r="T15" s="8"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8" t="s">
        <v>1798</v>
      </c>
      <c r="AA15" s="8" t="s">
        <v>1789</v>
      </c>
      <c r="AB15" s="1">
        <v>0.0446</v>
      </c>
      <c r="AC15" s="8"/>
      <c r="AD15" s="8"/>
      <c r="AE15" s="8" t="s">
        <v>1866</v>
      </c>
      <c r="AF15" s="1">
        <v>70.46</v>
      </c>
      <c r="AG15" s="1">
        <v>0.1</v>
      </c>
      <c r="AH15" s="1">
        <v>0.2</v>
      </c>
      <c r="AI15" s="1">
        <v>0.7</v>
      </c>
      <c r="AJ15" s="8" t="s">
        <v>1872</v>
      </c>
      <c r="AK15" s="1">
        <v>5.47</v>
      </c>
      <c r="AL15" s="1">
        <v>0.2</v>
      </c>
      <c r="AM15" s="1">
        <v>0.5</v>
      </c>
      <c r="AN15" s="1">
        <v>0.1</v>
      </c>
      <c r="AO15" s="8" t="s">
        <v>1796</v>
      </c>
      <c r="AP15" s="8" t="s">
        <v>162</v>
      </c>
      <c r="AQ15" s="8" t="s">
        <v>163</v>
      </c>
      <c r="AR15" s="1">
        <v>150.0</v>
      </c>
      <c r="AS15" s="1">
        <v>10000.0</v>
      </c>
      <c r="AT15" s="1" t="str">
        <f t="shared" si="3"/>
        <v>0.015</v>
      </c>
      <c r="AU15" s="1">
        <v>49.0</v>
      </c>
      <c r="AV15" s="1">
        <v>0.2</v>
      </c>
      <c r="AW15" s="1">
        <v>0.05</v>
      </c>
      <c r="AX15" s="8" t="s">
        <v>4553</v>
      </c>
      <c r="AY15" s="1">
        <v>0.7</v>
      </c>
      <c r="AZ15" s="1">
        <v>5300.0</v>
      </c>
      <c r="BA15" s="1" t="str">
        <f t="shared" si="4"/>
        <v>0.1221241016</v>
      </c>
      <c r="BB15" s="1">
        <v>0.338</v>
      </c>
      <c r="BC15" s="1" t="str">
        <f>AZ15*BD15/BB15/8.52</f>
        <v>924.6539123</v>
      </c>
      <c r="BD15" s="1" t="str">
        <f>125/248.8</f>
        <v>0.5024115756</v>
      </c>
      <c r="BE15" s="1"/>
      <c r="BF15" s="8" t="s">
        <v>1870</v>
      </c>
      <c r="BG15" s="8"/>
      <c r="BH15" s="1"/>
      <c r="BJ15" s="1"/>
      <c r="BK15" s="1"/>
      <c r="BL15" s="1"/>
    </row>
    <row r="16" ht="14.25" hidden="1" customHeight="1">
      <c r="A16" s="8" t="s">
        <v>9</v>
      </c>
      <c r="B16" s="8" t="s">
        <v>150</v>
      </c>
      <c r="C16" s="8" t="s">
        <v>1027</v>
      </c>
      <c r="D16" s="1" t="s">
        <v>4556</v>
      </c>
      <c r="E16" s="1" t="s">
        <v>28</v>
      </c>
      <c r="F16" s="1" t="s">
        <v>682</v>
      </c>
      <c r="G16" s="1" t="s">
        <v>870</v>
      </c>
      <c r="H16" s="1" t="str">
        <f t="shared" si="1"/>
        <v>ASHRAE 189.1-2009LaboratoryGeneral</v>
      </c>
      <c r="I16" s="1" t="str">
        <f>VLOOKUP(H16,'Interior Lighting'!$A$4:$G$1080,5,FALSE)</f>
        <v>1.26</v>
      </c>
      <c r="J16" s="1"/>
      <c r="K16" s="1"/>
      <c r="L16" s="1"/>
      <c r="M16" s="1">
        <v>0.0</v>
      </c>
      <c r="N16" s="1">
        <v>0.7</v>
      </c>
      <c r="O16" s="1">
        <v>0.2</v>
      </c>
      <c r="P16" s="1" t="s">
        <v>1797</v>
      </c>
      <c r="Q16" s="1" t="s">
        <v>29</v>
      </c>
      <c r="R16" s="1" t="s">
        <v>550</v>
      </c>
      <c r="S16" s="1" t="s">
        <v>552</v>
      </c>
      <c r="T16" s="8" t="str">
        <f t="shared" si="2"/>
        <v>ASHRAE 62.1-1999EducationLaboratories</v>
      </c>
      <c r="U16" s="1" t="str">
        <f>VLOOKUP(T16,Ventilation!$A$4:$H$321,6,FALSE)</f>
        <v>0</v>
      </c>
      <c r="V16" s="1" t="str">
        <f>VLOOKUP(T16,Ventilation!$A$4:$H$321,5,FALSE)</f>
        <v>20</v>
      </c>
      <c r="W16" s="1" t="str">
        <f>VLOOKUP(T16,Ventilation!$A$4:$H$321,7,FALSE)</f>
        <v/>
      </c>
      <c r="X16" s="1"/>
      <c r="Y16" s="1">
        <v>5.0</v>
      </c>
      <c r="Z16" s="1" t="s">
        <v>1798</v>
      </c>
      <c r="AA16" s="1" t="s">
        <v>1789</v>
      </c>
      <c r="AB16" s="1">
        <v>0.0446</v>
      </c>
      <c r="AC16" s="8"/>
      <c r="AD16" s="1"/>
      <c r="AE16" s="1" t="s">
        <v>1866</v>
      </c>
      <c r="AF16" s="1"/>
      <c r="AG16" s="1"/>
      <c r="AH16" s="1"/>
      <c r="AI16" s="1"/>
      <c r="AJ16" s="1"/>
      <c r="AK16" s="1">
        <v>3.22</v>
      </c>
      <c r="AL16" s="1">
        <v>0.0</v>
      </c>
      <c r="AM16" s="1">
        <v>0.5</v>
      </c>
      <c r="AN16" s="1">
        <v>0.0</v>
      </c>
      <c r="AO16" s="1" t="s">
        <v>1796</v>
      </c>
      <c r="AP16" s="1" t="s">
        <v>162</v>
      </c>
      <c r="AQ16" s="1" t="s">
        <v>163</v>
      </c>
      <c r="AR16" s="1">
        <v>2.0</v>
      </c>
      <c r="AS16" s="1">
        <v>2850.0</v>
      </c>
      <c r="AT16" s="1" t="str">
        <f t="shared" si="3"/>
        <v>0.000701754386</v>
      </c>
      <c r="AU16" s="1">
        <v>49.0</v>
      </c>
      <c r="AV16" s="1">
        <v>0.2</v>
      </c>
      <c r="AW16" s="1">
        <v>0.05</v>
      </c>
      <c r="AX16" s="1" t="s">
        <v>4557</v>
      </c>
      <c r="AY16" s="1"/>
      <c r="AZ16" s="1"/>
      <c r="BA16" s="1" t="str">
        <f t="shared" si="4"/>
        <v/>
      </c>
      <c r="BB16" s="1"/>
      <c r="BC16" s="1"/>
      <c r="BD16" s="1"/>
      <c r="BE16" s="1"/>
      <c r="BF16" s="1"/>
      <c r="BG16" s="1"/>
      <c r="BH16" s="1"/>
      <c r="BJ16" s="1"/>
      <c r="BK16" s="1"/>
      <c r="BL16" s="1"/>
    </row>
    <row r="17" ht="14.25" hidden="1" customHeight="1">
      <c r="A17" s="8" t="s">
        <v>9</v>
      </c>
      <c r="B17" s="8" t="s">
        <v>150</v>
      </c>
      <c r="C17" s="8" t="s">
        <v>684</v>
      </c>
      <c r="D17" s="1" t="s">
        <v>4554</v>
      </c>
      <c r="E17" s="1" t="s">
        <v>28</v>
      </c>
      <c r="F17" s="1" t="s">
        <v>684</v>
      </c>
      <c r="G17" s="1" t="s">
        <v>870</v>
      </c>
      <c r="H17" s="1" t="str">
        <f t="shared" si="1"/>
        <v>ASHRAE 189.1-2009LobbyGeneral</v>
      </c>
      <c r="I17" s="1" t="str">
        <f>VLOOKUP(H17,'Interior Lighting'!$A$4:$G$1080,5,FALSE)</f>
        <v>1.17</v>
      </c>
      <c r="J17" s="1"/>
      <c r="K17" s="1"/>
      <c r="L17" s="1"/>
      <c r="M17" s="1">
        <v>0.0</v>
      </c>
      <c r="N17" s="1">
        <v>0.7</v>
      </c>
      <c r="O17" s="1">
        <v>0.2</v>
      </c>
      <c r="P17" s="8" t="s">
        <v>1797</v>
      </c>
      <c r="Q17" s="1" t="s">
        <v>29</v>
      </c>
      <c r="R17" s="1" t="s">
        <v>486</v>
      </c>
      <c r="S17" s="1" t="s">
        <v>492</v>
      </c>
      <c r="T17" s="8"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8" t="s">
        <v>1798</v>
      </c>
      <c r="AA17" s="8" t="s">
        <v>1789</v>
      </c>
      <c r="AB17" s="1">
        <v>0.0446</v>
      </c>
      <c r="AC17" s="8"/>
      <c r="AD17" s="8"/>
      <c r="AE17" s="8" t="s">
        <v>1866</v>
      </c>
      <c r="AF17" s="1"/>
      <c r="AG17" s="1"/>
      <c r="AH17" s="1"/>
      <c r="AI17" s="1"/>
      <c r="AJ17" s="1"/>
      <c r="AK17" s="1">
        <v>0.07000000000000005</v>
      </c>
      <c r="AL17" s="1">
        <v>0.0</v>
      </c>
      <c r="AM17" s="1">
        <v>0.5</v>
      </c>
      <c r="AN17" s="1">
        <v>0.0</v>
      </c>
      <c r="AO17" s="8" t="s">
        <v>1796</v>
      </c>
      <c r="AP17" s="8" t="s">
        <v>162</v>
      </c>
      <c r="AQ17" s="8"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8" t="s">
        <v>9</v>
      </c>
      <c r="B18" s="8" t="s">
        <v>150</v>
      </c>
      <c r="C18" s="8" t="s">
        <v>1037</v>
      </c>
      <c r="D18" s="1" t="s">
        <v>4554</v>
      </c>
      <c r="E18" s="1" t="s">
        <v>28</v>
      </c>
      <c r="F18" s="1" t="s">
        <v>150</v>
      </c>
      <c r="G18" s="1" t="s">
        <v>918</v>
      </c>
      <c r="H18" s="1" t="str">
        <f t="shared" si="1"/>
        <v>ASHRAE 189.1-2009HospitalNurse Station</v>
      </c>
      <c r="I18" s="1" t="str">
        <f>VLOOKUP(H18,'Interior Lighting'!$A$4:$G$1080,5,FALSE)</f>
        <v>0.9</v>
      </c>
      <c r="J18" s="1"/>
      <c r="K18" s="1"/>
      <c r="L18" s="1"/>
      <c r="M18" s="1">
        <v>0.0</v>
      </c>
      <c r="N18" s="1">
        <v>0.7</v>
      </c>
      <c r="O18" s="1">
        <v>0.2</v>
      </c>
      <c r="P18" s="1" t="s">
        <v>1797</v>
      </c>
      <c r="Q18" s="1" t="s">
        <v>29</v>
      </c>
      <c r="R18" s="1" t="s">
        <v>497</v>
      </c>
      <c r="S18" s="1" t="s">
        <v>4558</v>
      </c>
      <c r="T18" s="8" t="str">
        <f t="shared" si="2"/>
        <v>ASHRAE 62.1-1999OfficesReception Areas</v>
      </c>
      <c r="U18" s="1" t="str">
        <f>VLOOKUP(T18,Ventilation!$A$4:$H$321,6,FALSE)</f>
        <v>0</v>
      </c>
      <c r="V18" s="1" t="str">
        <f>VLOOKUP(T18,Ventilation!$A$4:$H$321,5,FALSE)</f>
        <v>15</v>
      </c>
      <c r="W18" s="1" t="str">
        <f>VLOOKUP(T18,Ventilation!$A$4:$H$321,7,FALSE)</f>
        <v/>
      </c>
      <c r="X18" s="1"/>
      <c r="Y18" s="1">
        <v>7.14</v>
      </c>
      <c r="Z18" s="1" t="s">
        <v>1798</v>
      </c>
      <c r="AA18" s="1" t="s">
        <v>1789</v>
      </c>
      <c r="AB18" s="1">
        <v>0.0446</v>
      </c>
      <c r="AC18" s="8"/>
      <c r="AD18" s="1"/>
      <c r="AE18" s="1" t="s">
        <v>1866</v>
      </c>
      <c r="AF18" s="1"/>
      <c r="AG18" s="1"/>
      <c r="AH18" s="1"/>
      <c r="AI18" s="1"/>
      <c r="AJ18" s="1"/>
      <c r="AK18" s="1">
        <v>0.76</v>
      </c>
      <c r="AL18" s="1">
        <v>0.0</v>
      </c>
      <c r="AM18" s="1">
        <v>0.5</v>
      </c>
      <c r="AN18" s="1">
        <v>0.0</v>
      </c>
      <c r="AO18" s="1" t="s">
        <v>1796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8" t="s">
        <v>9</v>
      </c>
      <c r="B19" s="8" t="s">
        <v>150</v>
      </c>
      <c r="C19" s="8" t="s">
        <v>344</v>
      </c>
      <c r="D19" s="1" t="s">
        <v>4559</v>
      </c>
      <c r="E19" s="1" t="s">
        <v>28</v>
      </c>
      <c r="F19" s="1" t="s">
        <v>869</v>
      </c>
      <c r="G19" s="1" t="s">
        <v>870</v>
      </c>
      <c r="H19" s="1" t="str">
        <f t="shared" si="1"/>
        <v>ASHRAE 189.1-2009Office-EnclosedGeneral</v>
      </c>
      <c r="I19" s="1" t="str">
        <f>VLOOKUP(H19,'Interior Lighting'!$A$4:$G$1080,5,FALSE)</f>
        <v>0.99</v>
      </c>
      <c r="J19" s="1"/>
      <c r="K19" s="1"/>
      <c r="L19" s="1"/>
      <c r="M19" s="1">
        <v>0.0</v>
      </c>
      <c r="N19" s="1">
        <v>0.7</v>
      </c>
      <c r="O19" s="1">
        <v>0.2</v>
      </c>
      <c r="P19" s="1" t="s">
        <v>1797</v>
      </c>
      <c r="Q19" s="1" t="s">
        <v>29</v>
      </c>
      <c r="R19" s="1" t="s">
        <v>497</v>
      </c>
      <c r="S19" s="1" t="s">
        <v>4560</v>
      </c>
      <c r="T19" s="8" t="str">
        <f t="shared" si="2"/>
        <v>ASHRAE 62.1-1999OfficesOffice Space</v>
      </c>
      <c r="U19" s="1" t="str">
        <f>VLOOKUP(T19,Ventilation!$A$4:$H$321,6,FALSE)</f>
        <v>0</v>
      </c>
      <c r="V19" s="1" t="str">
        <f>VLOOKUP(T19,Ventilation!$A$4:$H$321,5,FALSE)</f>
        <v>20</v>
      </c>
      <c r="W19" s="1" t="str">
        <f>VLOOKUP(T19,Ventilation!$A$4:$H$321,7,FALSE)</f>
        <v/>
      </c>
      <c r="X19" s="1"/>
      <c r="Y19" s="1">
        <v>6.99</v>
      </c>
      <c r="Z19" s="1" t="s">
        <v>1798</v>
      </c>
      <c r="AA19" s="1" t="s">
        <v>1789</v>
      </c>
      <c r="AB19" s="1">
        <v>0.0446</v>
      </c>
      <c r="AC19" s="8"/>
      <c r="AD19" s="1"/>
      <c r="AE19" s="1" t="s">
        <v>1866</v>
      </c>
      <c r="AF19" s="1"/>
      <c r="AG19" s="1"/>
      <c r="AH19" s="1"/>
      <c r="AI19" s="1"/>
      <c r="AJ19" s="1"/>
      <c r="AK19" s="1">
        <v>0.73</v>
      </c>
      <c r="AL19" s="1">
        <v>0.0</v>
      </c>
      <c r="AM19" s="1">
        <v>0.5</v>
      </c>
      <c r="AN19" s="1">
        <v>0.0</v>
      </c>
      <c r="AO19" s="1" t="s">
        <v>1796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8" t="s">
        <v>9</v>
      </c>
      <c r="B20" s="8" t="s">
        <v>150</v>
      </c>
      <c r="C20" s="8" t="s">
        <v>1039</v>
      </c>
      <c r="D20" s="1" t="s">
        <v>4552</v>
      </c>
      <c r="E20" s="1" t="s">
        <v>28</v>
      </c>
      <c r="F20" s="1" t="s">
        <v>150</v>
      </c>
      <c r="G20" s="1" t="s">
        <v>693</v>
      </c>
      <c r="H20" s="1" t="str">
        <f t="shared" si="1"/>
        <v>ASHRAE 189.1-2009HospitalOperating Room</v>
      </c>
      <c r="I20" s="1" t="str">
        <f>VLOOKUP(H20,'Interior Lighting'!$A$4:$G$1080,5,FALSE)</f>
        <v>1.98</v>
      </c>
      <c r="J20" s="1"/>
      <c r="K20" s="1"/>
      <c r="L20" s="1"/>
      <c r="M20" s="1">
        <v>0.0</v>
      </c>
      <c r="N20" s="1">
        <v>0.7</v>
      </c>
      <c r="O20" s="1">
        <v>0.2</v>
      </c>
      <c r="P20" s="1" t="s">
        <v>1797</v>
      </c>
      <c r="Q20" s="1" t="s">
        <v>26</v>
      </c>
      <c r="R20" s="1" t="s">
        <v>1311</v>
      </c>
      <c r="S20" s="1" t="s">
        <v>1312</v>
      </c>
      <c r="T20" s="8"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1829</v>
      </c>
      <c r="AA20" s="1" t="s">
        <v>1789</v>
      </c>
      <c r="AB20" s="1">
        <v>0.0446</v>
      </c>
      <c r="AC20" s="8"/>
      <c r="AD20" s="1"/>
      <c r="AE20" s="1" t="s">
        <v>1866</v>
      </c>
      <c r="AF20" s="1"/>
      <c r="AG20" s="1"/>
      <c r="AH20" s="1"/>
      <c r="AI20" s="1"/>
      <c r="AJ20" s="1"/>
      <c r="AK20" s="1">
        <v>2.92</v>
      </c>
      <c r="AL20" s="1">
        <v>0.0</v>
      </c>
      <c r="AM20" s="1">
        <v>0.5</v>
      </c>
      <c r="AN20" s="1">
        <v>0.0</v>
      </c>
      <c r="AO20" s="1" t="s">
        <v>1796</v>
      </c>
      <c r="AP20" s="1" t="s">
        <v>1827</v>
      </c>
      <c r="AQ20" s="1" t="s">
        <v>1824</v>
      </c>
      <c r="AR20" s="1">
        <v>2.0</v>
      </c>
      <c r="AS20" s="1">
        <v>600.0</v>
      </c>
      <c r="AT20" s="1" t="str">
        <f t="shared" si="3"/>
        <v>0.003333333333</v>
      </c>
      <c r="AU20" s="1">
        <v>49.0</v>
      </c>
      <c r="AV20" s="1">
        <v>0.2</v>
      </c>
      <c r="AW20" s="1">
        <v>0.05</v>
      </c>
      <c r="AX20" s="1" t="s">
        <v>4557</v>
      </c>
      <c r="AY20" s="1"/>
      <c r="AZ20" s="1"/>
      <c r="BA20" s="1" t="str">
        <f t="shared" si="4"/>
        <v/>
      </c>
      <c r="BB20" s="1"/>
      <c r="BC20" s="1"/>
      <c r="BD20" s="1"/>
      <c r="BE20" s="1"/>
      <c r="BF20" s="1"/>
      <c r="BG20" s="1"/>
      <c r="BH20" s="1"/>
      <c r="BJ20" s="1"/>
      <c r="BK20" s="1"/>
      <c r="BL20" s="1"/>
    </row>
    <row r="21" ht="14.25" hidden="1" customHeight="1">
      <c r="A21" s="8" t="s">
        <v>9</v>
      </c>
      <c r="B21" s="8" t="s">
        <v>150</v>
      </c>
      <c r="C21" s="8" t="s">
        <v>1041</v>
      </c>
      <c r="D21" s="1" t="s">
        <v>4551</v>
      </c>
      <c r="E21" s="1" t="s">
        <v>28</v>
      </c>
      <c r="F21" s="1" t="s">
        <v>896</v>
      </c>
      <c r="G21" s="1" t="s">
        <v>656</v>
      </c>
      <c r="H21" s="1" t="str">
        <f t="shared" si="1"/>
        <v>ASHRAE 189.1-2009Corridor/TransitionFor Hospital</v>
      </c>
      <c r="I21" s="1" t="str">
        <f>VLOOKUP(H21,'Interior Lighting'!$A$4:$G$1080,5,FALSE)</f>
        <v>0.9</v>
      </c>
      <c r="J21" s="1"/>
      <c r="K21" s="1"/>
      <c r="L21" s="1"/>
      <c r="M21" s="1">
        <v>0.0</v>
      </c>
      <c r="N21" s="1">
        <v>0.7</v>
      </c>
      <c r="O21" s="1">
        <v>0.2</v>
      </c>
      <c r="P21" s="8" t="s">
        <v>1797</v>
      </c>
      <c r="Q21" s="1" t="s">
        <v>29</v>
      </c>
      <c r="R21" s="1" t="s">
        <v>501</v>
      </c>
      <c r="S21" s="1" t="s">
        <v>502</v>
      </c>
      <c r="T21" s="8"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8" t="s">
        <v>1829</v>
      </c>
      <c r="AA21" s="8" t="s">
        <v>1789</v>
      </c>
      <c r="AB21" s="1">
        <v>0.0446</v>
      </c>
      <c r="AC21" s="8"/>
      <c r="AD21" s="8"/>
      <c r="AE21" s="8" t="s">
        <v>1866</v>
      </c>
      <c r="AF21" s="1"/>
      <c r="AG21" s="1"/>
      <c r="AH21" s="1"/>
      <c r="AI21" s="1"/>
      <c r="AJ21" s="1"/>
      <c r="AK21" s="1">
        <v>0.0</v>
      </c>
      <c r="AL21" s="1">
        <v>0.0</v>
      </c>
      <c r="AM21" s="1">
        <v>0.5</v>
      </c>
      <c r="AN21" s="1">
        <v>0.0</v>
      </c>
      <c r="AO21" s="8" t="s">
        <v>1796</v>
      </c>
      <c r="AP21" s="8" t="s">
        <v>1827</v>
      </c>
      <c r="AQ21" s="8" t="s">
        <v>1824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8" t="s">
        <v>9</v>
      </c>
      <c r="B22" s="8" t="s">
        <v>150</v>
      </c>
      <c r="C22" s="8" t="s">
        <v>1042</v>
      </c>
      <c r="D22" s="1" t="s">
        <v>4555</v>
      </c>
      <c r="E22" s="1" t="s">
        <v>28</v>
      </c>
      <c r="F22" s="1" t="s">
        <v>150</v>
      </c>
      <c r="G22" s="1" t="s">
        <v>695</v>
      </c>
      <c r="H22" s="1" t="str">
        <f t="shared" si="1"/>
        <v>ASHRAE 189.1-2009HospitalPatient Room</v>
      </c>
      <c r="I22" s="1" t="str">
        <f>VLOOKUP(H22,'Interior Lighting'!$A$4:$G$1080,5,FALSE)</f>
        <v>0.63</v>
      </c>
      <c r="J22" s="1"/>
      <c r="K22" s="1"/>
      <c r="L22" s="1"/>
      <c r="M22" s="1">
        <v>0.0</v>
      </c>
      <c r="N22" s="1">
        <v>0.7</v>
      </c>
      <c r="O22" s="1">
        <v>0.2</v>
      </c>
      <c r="P22" s="1" t="s">
        <v>1797</v>
      </c>
      <c r="Q22" s="1" t="s">
        <v>26</v>
      </c>
      <c r="R22" s="1" t="s">
        <v>1305</v>
      </c>
      <c r="S22" s="1" t="s">
        <v>695</v>
      </c>
      <c r="T22" s="8" t="str">
        <f t="shared" si="2"/>
        <v>AIA 2001NursingPatient Room</v>
      </c>
      <c r="U22" s="1" t="str">
        <f>VLOOKUP(T22,Ventilation!$A$4:$H$321,6,FALSE)</f>
        <v/>
      </c>
      <c r="V22" s="1" t="str">
        <f>VLOOKUP(T22,Ventilation!$A$4:$H$321,5,FALSE)</f>
        <v/>
      </c>
      <c r="W22" s="1" t="str">
        <f>VLOOKUP(T22,Ventilation!$A$4:$H$321,7,FALSE)</f>
        <v>2</v>
      </c>
      <c r="X22" s="1"/>
      <c r="Y22" s="1">
        <v>5.0</v>
      </c>
      <c r="Z22" s="1" t="s">
        <v>1829</v>
      </c>
      <c r="AA22" s="1" t="s">
        <v>1789</v>
      </c>
      <c r="AB22" s="1">
        <v>0.0446</v>
      </c>
      <c r="AC22" s="8"/>
      <c r="AD22" s="1"/>
      <c r="AE22" s="1" t="s">
        <v>1866</v>
      </c>
      <c r="AF22" s="1"/>
      <c r="AG22" s="1"/>
      <c r="AH22" s="1"/>
      <c r="AI22" s="1"/>
      <c r="AJ22" s="1"/>
      <c r="AK22" s="1">
        <v>1.46</v>
      </c>
      <c r="AL22" s="1">
        <v>0.0</v>
      </c>
      <c r="AM22" s="1">
        <v>0.5</v>
      </c>
      <c r="AN22" s="1">
        <v>0.0</v>
      </c>
      <c r="AO22" s="1" t="s">
        <v>1796</v>
      </c>
      <c r="AP22" s="1" t="s">
        <v>1827</v>
      </c>
      <c r="AQ22" s="1" t="s">
        <v>1824</v>
      </c>
      <c r="AR22" s="1">
        <v>1.0</v>
      </c>
      <c r="AS22" s="1">
        <v>280.0</v>
      </c>
      <c r="AT22" s="1" t="str">
        <f t="shared" si="3"/>
        <v>0.003571428571</v>
      </c>
      <c r="AU22" s="1">
        <v>49.0</v>
      </c>
      <c r="AV22" s="1">
        <v>0.2</v>
      </c>
      <c r="AW22" s="1">
        <v>0.05</v>
      </c>
      <c r="AX22" s="1" t="s">
        <v>4553</v>
      </c>
      <c r="AY22" s="1"/>
      <c r="AZ22" s="1"/>
      <c r="BA22" s="1" t="str">
        <f t="shared" si="4"/>
        <v/>
      </c>
      <c r="BB22" s="1"/>
      <c r="BC22" s="1"/>
      <c r="BD22" s="1"/>
      <c r="BE22" s="1"/>
      <c r="BF22" s="1"/>
      <c r="BG22" s="1"/>
      <c r="BH22" s="5" t="s">
        <v>1297</v>
      </c>
      <c r="BJ22" s="1"/>
      <c r="BK22" s="1"/>
      <c r="BL22" s="1"/>
    </row>
    <row r="23" ht="14.25" hidden="1" customHeight="1">
      <c r="A23" s="8" t="s">
        <v>9</v>
      </c>
      <c r="B23" s="8" t="s">
        <v>150</v>
      </c>
      <c r="C23" s="8" t="s">
        <v>1044</v>
      </c>
      <c r="D23" s="1" t="s">
        <v>4561</v>
      </c>
      <c r="E23" s="1" t="s">
        <v>28</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1797</v>
      </c>
      <c r="Q23" s="1" t="s">
        <v>29</v>
      </c>
      <c r="R23" s="1" t="s">
        <v>559</v>
      </c>
      <c r="S23" s="1" t="s">
        <v>565</v>
      </c>
      <c r="T23" s="8"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1798</v>
      </c>
      <c r="AA23" s="1" t="s">
        <v>1789</v>
      </c>
      <c r="AB23" s="1">
        <v>0.0446</v>
      </c>
      <c r="AC23" s="8"/>
      <c r="AD23" s="1"/>
      <c r="AE23" s="1" t="s">
        <v>1866</v>
      </c>
      <c r="AF23" s="1"/>
      <c r="AG23" s="1"/>
      <c r="AH23" s="1"/>
      <c r="AI23" s="1"/>
      <c r="AJ23" s="1"/>
      <c r="AK23" s="1">
        <v>1.09</v>
      </c>
      <c r="AL23" s="1">
        <v>0.0</v>
      </c>
      <c r="AM23" s="1">
        <v>0.5</v>
      </c>
      <c r="AN23" s="1">
        <v>0.0</v>
      </c>
      <c r="AO23" s="1" t="s">
        <v>1796</v>
      </c>
      <c r="AP23" s="1" t="s">
        <v>162</v>
      </c>
      <c r="AQ23" s="1" t="s">
        <v>163</v>
      </c>
      <c r="AR23" s="1">
        <v>1.0</v>
      </c>
      <c r="AS23" s="1">
        <v>5280.0</v>
      </c>
      <c r="AT23" s="1" t="str">
        <f t="shared" si="3"/>
        <v>0.0001893939394</v>
      </c>
      <c r="AU23" s="1">
        <v>49.0</v>
      </c>
      <c r="AV23" s="1">
        <v>0.2</v>
      </c>
      <c r="AW23" s="1">
        <v>0.05</v>
      </c>
      <c r="AX23" s="1" t="s">
        <v>4557</v>
      </c>
      <c r="AY23" s="1"/>
      <c r="AZ23" s="1"/>
      <c r="BA23" s="1" t="str">
        <f t="shared" si="4"/>
        <v/>
      </c>
      <c r="BB23" s="1"/>
      <c r="BC23" s="1"/>
      <c r="BD23" s="1"/>
      <c r="BE23" s="1"/>
      <c r="BF23" s="1"/>
      <c r="BG23" s="1"/>
      <c r="BH23" s="1"/>
      <c r="BJ23" s="1"/>
      <c r="BK23" s="1"/>
      <c r="BL23" s="1"/>
    </row>
    <row r="24" ht="14.25" hidden="1" customHeight="1">
      <c r="A24" s="8" t="s">
        <v>9</v>
      </c>
      <c r="B24" s="8" t="s">
        <v>150</v>
      </c>
      <c r="C24" s="8" t="s">
        <v>923</v>
      </c>
      <c r="D24" s="1" t="s">
        <v>4562</v>
      </c>
      <c r="E24" s="1" t="s">
        <v>28</v>
      </c>
      <c r="F24" s="1" t="s">
        <v>150</v>
      </c>
      <c r="G24" s="1" t="s">
        <v>923</v>
      </c>
      <c r="H24" s="1" t="str">
        <f t="shared" si="1"/>
        <v>ASHRAE 189.1-2009HospitalRadiology</v>
      </c>
      <c r="I24" s="1" t="str">
        <f>VLOOKUP(H24,'Interior Lighting'!$A$4:$G$1080,5,FALSE)</f>
        <v>0.36</v>
      </c>
      <c r="J24" s="1"/>
      <c r="K24" s="1"/>
      <c r="L24" s="1"/>
      <c r="M24" s="1">
        <v>0.0</v>
      </c>
      <c r="N24" s="1">
        <v>0.7</v>
      </c>
      <c r="O24" s="1">
        <v>0.2</v>
      </c>
      <c r="P24" s="1" t="s">
        <v>1797</v>
      </c>
      <c r="Q24" s="1" t="s">
        <v>29</v>
      </c>
      <c r="R24" s="1" t="s">
        <v>559</v>
      </c>
      <c r="S24" s="1" t="s">
        <v>561</v>
      </c>
      <c r="T24" s="8"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1798</v>
      </c>
      <c r="AA24" s="1" t="s">
        <v>1789</v>
      </c>
      <c r="AB24" s="1">
        <v>0.0446</v>
      </c>
      <c r="AC24" s="8"/>
      <c r="AD24" s="1"/>
      <c r="AE24" s="1" t="s">
        <v>1866</v>
      </c>
      <c r="AF24" s="1"/>
      <c r="AG24" s="1"/>
      <c r="AH24" s="1"/>
      <c r="AI24" s="1"/>
      <c r="AJ24" s="1"/>
      <c r="AK24" s="1">
        <v>7.28</v>
      </c>
      <c r="AL24" s="1">
        <v>0.0</v>
      </c>
      <c r="AM24" s="1">
        <v>0.5</v>
      </c>
      <c r="AN24" s="1">
        <v>0.0</v>
      </c>
      <c r="AO24" s="1" t="s">
        <v>1796</v>
      </c>
      <c r="AP24" s="1" t="s">
        <v>162</v>
      </c>
      <c r="AQ24" s="1" t="s">
        <v>163</v>
      </c>
      <c r="AR24" s="1">
        <v>1.0</v>
      </c>
      <c r="AS24" s="1">
        <v>5250.0</v>
      </c>
      <c r="AT24" s="1" t="str">
        <f t="shared" si="3"/>
        <v>0.0001904761905</v>
      </c>
      <c r="AU24" s="1">
        <v>49.0</v>
      </c>
      <c r="AV24" s="1">
        <v>0.2</v>
      </c>
      <c r="AW24" s="1">
        <v>0.05</v>
      </c>
      <c r="AX24" s="1" t="s">
        <v>4553</v>
      </c>
      <c r="AY24" s="1"/>
      <c r="AZ24" s="1"/>
      <c r="BA24" s="1" t="str">
        <f t="shared" si="4"/>
        <v/>
      </c>
      <c r="BB24" s="1"/>
      <c r="BC24" s="1"/>
      <c r="BD24" s="1"/>
      <c r="BE24" s="1"/>
      <c r="BF24" s="1"/>
      <c r="BG24" s="1"/>
      <c r="BH24" s="1"/>
      <c r="BJ24" s="1"/>
      <c r="BK24" s="1"/>
      <c r="BL24" s="1"/>
    </row>
    <row r="25" ht="14.25" hidden="1" customHeight="1">
      <c r="A25" s="8" t="s">
        <v>9</v>
      </c>
      <c r="B25" s="1" t="s">
        <v>166</v>
      </c>
      <c r="C25" s="1" t="s">
        <v>993</v>
      </c>
      <c r="D25" s="1" t="s">
        <v>4563</v>
      </c>
      <c r="E25" s="1" t="s">
        <v>28</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8" t="s">
        <v>2241</v>
      </c>
      <c r="Q25" s="1" t="s">
        <v>29</v>
      </c>
      <c r="R25" s="1" t="s">
        <v>486</v>
      </c>
      <c r="S25" s="1" t="s">
        <v>493</v>
      </c>
      <c r="T25" s="8"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8" t="s">
        <v>2242</v>
      </c>
      <c r="AA25" s="8" t="s">
        <v>2239</v>
      </c>
      <c r="AB25" s="1">
        <v>0.0446</v>
      </c>
      <c r="AC25" s="8"/>
      <c r="AD25" s="8"/>
      <c r="AE25" s="8" t="s">
        <v>2254</v>
      </c>
      <c r="AF25" s="1"/>
      <c r="AG25" s="1"/>
      <c r="AH25" s="1"/>
      <c r="AI25" s="1"/>
      <c r="AJ25" s="1"/>
      <c r="AK25" s="1">
        <v>3.0000000000000004</v>
      </c>
      <c r="AL25" s="1">
        <v>0.0</v>
      </c>
      <c r="AM25" s="1">
        <v>0.5</v>
      </c>
      <c r="AN25" s="1">
        <v>0.0</v>
      </c>
      <c r="AO25" s="8" t="s">
        <v>2240</v>
      </c>
      <c r="AP25" s="8" t="s">
        <v>2253</v>
      </c>
      <c r="AQ25" s="8" t="s">
        <v>2243</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9</v>
      </c>
      <c r="B26" s="1" t="s">
        <v>166</v>
      </c>
      <c r="C26" s="1" t="s">
        <v>997</v>
      </c>
      <c r="D26" s="1" t="s">
        <v>4549</v>
      </c>
      <c r="E26" s="1" t="s">
        <v>28</v>
      </c>
      <c r="F26" s="1" t="s">
        <v>889</v>
      </c>
      <c r="G26" s="1" t="s">
        <v>875</v>
      </c>
      <c r="H26" s="1" t="str">
        <f t="shared" si="1"/>
        <v>ASHRAE 189.1-2009Dining AreaFor Hotel</v>
      </c>
      <c r="I26" s="1" t="str">
        <f>VLOOKUP(H26,'Interior Lighting'!$A$4:$G$1080,5,FALSE)</f>
        <v>1.17</v>
      </c>
      <c r="J26" s="1"/>
      <c r="K26" s="1"/>
      <c r="L26" s="1"/>
      <c r="M26" s="1">
        <v>0.0</v>
      </c>
      <c r="N26" s="1">
        <v>0.7</v>
      </c>
      <c r="O26" s="1">
        <v>0.2</v>
      </c>
      <c r="P26" s="8" t="s">
        <v>2241</v>
      </c>
      <c r="Q26" s="1" t="s">
        <v>29</v>
      </c>
      <c r="R26" s="1" t="s">
        <v>477</v>
      </c>
      <c r="S26" s="1" t="s">
        <v>479</v>
      </c>
      <c r="T26" s="8"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8" t="s">
        <v>2242</v>
      </c>
      <c r="AA26" s="8" t="s">
        <v>2239</v>
      </c>
      <c r="AB26" s="1">
        <v>0.0446</v>
      </c>
      <c r="AC26" s="8"/>
      <c r="AD26" s="8"/>
      <c r="AE26" s="8" t="s">
        <v>2254</v>
      </c>
      <c r="AF26" s="1"/>
      <c r="AG26" s="1"/>
      <c r="AH26" s="1"/>
      <c r="AI26" s="1"/>
      <c r="AJ26" s="1"/>
      <c r="AK26" s="1">
        <v>0.26</v>
      </c>
      <c r="AL26" s="1">
        <v>0.0</v>
      </c>
      <c r="AM26" s="1">
        <v>0.5</v>
      </c>
      <c r="AN26" s="1">
        <v>0.0</v>
      </c>
      <c r="AO26" s="8" t="s">
        <v>2240</v>
      </c>
      <c r="AP26" s="8" t="s">
        <v>2253</v>
      </c>
      <c r="AQ26" s="8" t="s">
        <v>2243</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9</v>
      </c>
      <c r="B27" s="1" t="s">
        <v>166</v>
      </c>
      <c r="C27" s="1" t="s">
        <v>1002</v>
      </c>
      <c r="D27" s="1" t="s">
        <v>4551</v>
      </c>
      <c r="E27" s="1" t="s">
        <v>28</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2241</v>
      </c>
      <c r="Q27" s="1" t="s">
        <v>29</v>
      </c>
      <c r="R27" s="1" t="s">
        <v>501</v>
      </c>
      <c r="S27" s="1" t="s">
        <v>502</v>
      </c>
      <c r="T27" s="8"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2242</v>
      </c>
      <c r="AA27" s="1" t="s">
        <v>2239</v>
      </c>
      <c r="AB27" s="1">
        <v>0.0446</v>
      </c>
      <c r="AC27" s="8"/>
      <c r="AD27" s="1"/>
      <c r="AE27" s="1" t="s">
        <v>2254</v>
      </c>
      <c r="AF27" s="1"/>
      <c r="AG27" s="1"/>
      <c r="AH27" s="1"/>
      <c r="AI27" s="1"/>
      <c r="AJ27" s="1"/>
      <c r="AK27" s="1">
        <v>0.0</v>
      </c>
      <c r="AL27" s="1">
        <v>0.0</v>
      </c>
      <c r="AM27" s="1">
        <v>0.5</v>
      </c>
      <c r="AN27" s="1">
        <v>0.0</v>
      </c>
      <c r="AO27" s="1" t="s">
        <v>2240</v>
      </c>
      <c r="AP27" s="1" t="s">
        <v>2247</v>
      </c>
      <c r="AQ27" s="1" t="s">
        <v>2246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9</v>
      </c>
      <c r="B28" s="1" t="s">
        <v>166</v>
      </c>
      <c r="C28" s="1" t="s">
        <v>1018</v>
      </c>
      <c r="D28" s="1" t="s">
        <v>4555</v>
      </c>
      <c r="E28" s="1" t="s">
        <v>28</v>
      </c>
      <c r="F28" s="1" t="s">
        <v>933</v>
      </c>
      <c r="G28" s="1" t="s">
        <v>934</v>
      </c>
      <c r="H28" s="1" t="str">
        <f t="shared" si="1"/>
        <v>ASHRAE 189.1-2009Hotel/MotelGuest Rooms</v>
      </c>
      <c r="I28" s="1" t="str">
        <f>VLOOKUP(H28,'Interior Lighting'!$A$4:$G$1080,5,FALSE)</f>
        <v>0.99</v>
      </c>
      <c r="J28" s="1"/>
      <c r="K28" s="1"/>
      <c r="L28" s="1"/>
      <c r="M28" s="1">
        <v>0.0</v>
      </c>
      <c r="N28" s="1">
        <v>0.7</v>
      </c>
      <c r="O28" s="1">
        <v>0.2</v>
      </c>
      <c r="P28" s="8" t="s">
        <v>2241</v>
      </c>
      <c r="Q28" s="1" t="s">
        <v>29</v>
      </c>
      <c r="R28" s="1" t="s">
        <v>486</v>
      </c>
      <c r="S28" s="1" t="s">
        <v>495</v>
      </c>
      <c r="T28" s="8"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8" t="s">
        <v>2251</v>
      </c>
      <c r="AA28" s="8" t="s">
        <v>2239</v>
      </c>
      <c r="AB28" s="1">
        <v>0.0446</v>
      </c>
      <c r="AC28" s="8"/>
      <c r="AD28" s="8"/>
      <c r="AE28" s="8" t="s">
        <v>2254</v>
      </c>
      <c r="AF28" s="1"/>
      <c r="AG28" s="1"/>
      <c r="AH28" s="1"/>
      <c r="AI28" s="1"/>
      <c r="AJ28" s="1"/>
      <c r="AK28" s="1">
        <v>0.68</v>
      </c>
      <c r="AL28" s="1">
        <v>0.0</v>
      </c>
      <c r="AM28" s="1">
        <v>0.5</v>
      </c>
      <c r="AN28" s="1">
        <v>0.0</v>
      </c>
      <c r="AO28" s="8" t="s">
        <v>2249</v>
      </c>
      <c r="AP28" s="8" t="s">
        <v>2250</v>
      </c>
      <c r="AQ28" s="8" t="s">
        <v>2248</v>
      </c>
      <c r="AR28" s="1">
        <v>1.25</v>
      </c>
      <c r="AS28" s="1">
        <v>420.0</v>
      </c>
      <c r="AT28" s="1" t="str">
        <f t="shared" si="3"/>
        <v>0.002976190476</v>
      </c>
      <c r="AU28" s="1">
        <v>43.3</v>
      </c>
      <c r="AV28" s="1">
        <v>0.2</v>
      </c>
      <c r="AW28" s="1">
        <v>0.05</v>
      </c>
      <c r="AX28" s="1" t="s">
        <v>4564</v>
      </c>
      <c r="AY28" s="1"/>
      <c r="AZ28" s="1"/>
      <c r="BA28" s="1" t="str">
        <f t="shared" si="4"/>
        <v/>
      </c>
      <c r="BB28" s="1"/>
      <c r="BC28" s="1"/>
      <c r="BD28" s="1"/>
      <c r="BE28" s="1"/>
      <c r="BF28" s="1"/>
      <c r="BG28" s="1"/>
      <c r="BH28" s="5" t="s">
        <v>1297</v>
      </c>
      <c r="BJ28" s="1"/>
      <c r="BK28" s="1"/>
      <c r="BL28" s="1"/>
    </row>
    <row r="29" ht="14.25" hidden="1" customHeight="1">
      <c r="A29" s="1" t="s">
        <v>9</v>
      </c>
      <c r="B29" s="1" t="s">
        <v>166</v>
      </c>
      <c r="C29" s="1" t="s">
        <v>1026</v>
      </c>
      <c r="D29" s="1" t="s">
        <v>4546</v>
      </c>
      <c r="E29" s="1" t="s">
        <v>28</v>
      </c>
      <c r="F29" s="1" t="s">
        <v>893</v>
      </c>
      <c r="G29" s="1" t="s">
        <v>870</v>
      </c>
      <c r="H29" s="1" t="str">
        <f t="shared" si="1"/>
        <v>ASHRAE 189.1-2009Food PreparationGeneral</v>
      </c>
      <c r="I29" s="1" t="str">
        <f>VLOOKUP(H29,'Interior Lighting'!$A$4:$G$1080,5,FALSE)</f>
        <v>1.08</v>
      </c>
      <c r="J29" s="1"/>
      <c r="K29" s="1"/>
      <c r="L29" s="1"/>
      <c r="M29" s="1">
        <v>0.0</v>
      </c>
      <c r="N29" s="1">
        <v>0.7</v>
      </c>
      <c r="O29" s="1">
        <v>0.2</v>
      </c>
      <c r="P29" s="8" t="s">
        <v>2241</v>
      </c>
      <c r="Q29" s="1" t="s">
        <v>29</v>
      </c>
      <c r="R29" s="1" t="s">
        <v>477</v>
      </c>
      <c r="S29" s="1" t="s">
        <v>481</v>
      </c>
      <c r="T29" s="8"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8" t="s">
        <v>2242</v>
      </c>
      <c r="AA29" s="8" t="s">
        <v>2239</v>
      </c>
      <c r="AB29" s="1">
        <v>0.0446</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133.0</v>
      </c>
      <c r="AS29" s="1">
        <v>1112.0</v>
      </c>
      <c r="AT29" s="1" t="str">
        <f t="shared" si="3"/>
        <v>0.1196043165</v>
      </c>
      <c r="AU29" s="1">
        <v>49.0</v>
      </c>
      <c r="AV29" s="1">
        <v>0.2</v>
      </c>
      <c r="AW29" s="1">
        <v>0.05</v>
      </c>
      <c r="AX29" s="8" t="s">
        <v>4565</v>
      </c>
      <c r="AY29" s="1">
        <v>0.7</v>
      </c>
      <c r="AZ29" s="1">
        <v>4000.0</v>
      </c>
      <c r="BA29" s="1" t="str">
        <f t="shared" si="4"/>
        <v>0.1221241016</v>
      </c>
      <c r="BB29" s="1">
        <v>0.338</v>
      </c>
      <c r="BC29" s="1">
        <v>697.8520092823027</v>
      </c>
      <c r="BD29" s="1">
        <v>0.502411575562701</v>
      </c>
      <c r="BE29" s="1"/>
      <c r="BF29" s="8" t="s">
        <v>2257</v>
      </c>
      <c r="BG29" s="8"/>
      <c r="BH29" s="1"/>
      <c r="BJ29" s="1"/>
      <c r="BK29" s="1"/>
      <c r="BL29" s="1"/>
    </row>
    <row r="30" ht="14.25" hidden="1" customHeight="1">
      <c r="A30" s="1" t="s">
        <v>9</v>
      </c>
      <c r="B30" s="1" t="s">
        <v>166</v>
      </c>
      <c r="C30" s="1" t="s">
        <v>1028</v>
      </c>
      <c r="D30" s="1" t="s">
        <v>4566</v>
      </c>
      <c r="E30" s="1" t="s">
        <v>28</v>
      </c>
      <c r="F30" s="1" t="s">
        <v>150</v>
      </c>
      <c r="G30" s="1" t="s">
        <v>957</v>
      </c>
      <c r="H30" s="1" t="str">
        <f t="shared" si="1"/>
        <v>ASHRAE 189.1-2009HospitalLaundry-Washing</v>
      </c>
      <c r="I30" s="1" t="str">
        <f>VLOOKUP(H30,'Interior Lighting'!$A$4:$G$1080,5,FALSE)</f>
        <v>0.54</v>
      </c>
      <c r="J30" s="1"/>
      <c r="K30" s="1"/>
      <c r="L30" s="1"/>
      <c r="M30" s="1">
        <v>0.0</v>
      </c>
      <c r="N30" s="1">
        <v>0.7</v>
      </c>
      <c r="O30" s="1">
        <v>0.2</v>
      </c>
      <c r="P30" s="1" t="s">
        <v>2241</v>
      </c>
      <c r="Q30" s="1" t="s">
        <v>29</v>
      </c>
      <c r="R30" s="1" t="s">
        <v>471</v>
      </c>
      <c r="S30" s="1" t="s">
        <v>4567</v>
      </c>
      <c r="T30" s="8"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2242</v>
      </c>
      <c r="AA30" s="1" t="s">
        <v>2239</v>
      </c>
      <c r="AB30" s="1">
        <v>0.0446</v>
      </c>
      <c r="AC30" s="8"/>
      <c r="AD30" s="1"/>
      <c r="AE30" s="1" t="s">
        <v>2254</v>
      </c>
      <c r="AF30" s="1">
        <v>123.8</v>
      </c>
      <c r="AG30" s="1">
        <v>0.0</v>
      </c>
      <c r="AH30" s="1">
        <v>0.5</v>
      </c>
      <c r="AI30" s="1">
        <v>0.0</v>
      </c>
      <c r="AJ30" s="1" t="s">
        <v>2263</v>
      </c>
      <c r="AK30" s="1">
        <v>2.93</v>
      </c>
      <c r="AL30" s="1">
        <v>0.0</v>
      </c>
      <c r="AM30" s="1">
        <v>0.5</v>
      </c>
      <c r="AN30" s="1">
        <v>0.0</v>
      </c>
      <c r="AO30" s="1" t="s">
        <v>2262</v>
      </c>
      <c r="AP30" s="1" t="s">
        <v>2253</v>
      </c>
      <c r="AQ30" s="1" t="s">
        <v>2243</v>
      </c>
      <c r="AR30" s="1">
        <v>156.6</v>
      </c>
      <c r="AS30" s="1">
        <v>840.0</v>
      </c>
      <c r="AT30" s="1" t="str">
        <f t="shared" si="3"/>
        <v>0.1864285714</v>
      </c>
      <c r="AU30" s="1">
        <v>60.0</v>
      </c>
      <c r="AV30" s="1">
        <v>0.2</v>
      </c>
      <c r="AW30" s="1">
        <v>0.05</v>
      </c>
      <c r="AX30" s="1" t="s">
        <v>4568</v>
      </c>
      <c r="AY30" s="1">
        <v>0.5952276390725688</v>
      </c>
      <c r="AZ30" s="1">
        <v>500.0</v>
      </c>
      <c r="BA30" s="1" t="str">
        <f t="shared" si="4"/>
        <v>0.103845201</v>
      </c>
      <c r="BB30" s="1">
        <v>0.338</v>
      </c>
      <c r="BC30" s="1" t="str">
        <f>AZ30*BD30/BB30/8.52</f>
        <v>87.23150116</v>
      </c>
      <c r="BD30" s="1" t="str">
        <f>125/248.8</f>
        <v>0.5024115756</v>
      </c>
      <c r="BE30" s="1"/>
      <c r="BF30" s="1" t="s">
        <v>4569</v>
      </c>
      <c r="BG30" s="1"/>
      <c r="BH30" s="1"/>
      <c r="BJ30" s="1"/>
      <c r="BK30" s="1"/>
      <c r="BL30" s="1"/>
    </row>
    <row r="31" ht="14.25" hidden="1" customHeight="1">
      <c r="A31" s="1" t="s">
        <v>9</v>
      </c>
      <c r="B31" s="1" t="s">
        <v>166</v>
      </c>
      <c r="C31" s="1" t="s">
        <v>684</v>
      </c>
      <c r="D31" s="1" t="s">
        <v>4570</v>
      </c>
      <c r="E31" s="1" t="s">
        <v>28</v>
      </c>
      <c r="F31" s="1" t="s">
        <v>684</v>
      </c>
      <c r="G31" s="1" t="s">
        <v>875</v>
      </c>
      <c r="H31" s="1" t="str">
        <f t="shared" si="1"/>
        <v>ASHRAE 189.1-2009LobbyFor Hotel</v>
      </c>
      <c r="I31" s="1" t="str">
        <f>VLOOKUP(H31,'Interior Lighting'!$A$4:$G$1080,5,FALSE)</f>
        <v>0.99</v>
      </c>
      <c r="J31" s="1"/>
      <c r="K31" s="1"/>
      <c r="L31" s="1"/>
      <c r="M31" s="1">
        <v>0.0</v>
      </c>
      <c r="N31" s="1">
        <v>0.7</v>
      </c>
      <c r="O31" s="1">
        <v>0.2</v>
      </c>
      <c r="P31" s="8" t="s">
        <v>2241</v>
      </c>
      <c r="Q31" s="1" t="s">
        <v>29</v>
      </c>
      <c r="R31" s="1" t="s">
        <v>486</v>
      </c>
      <c r="S31" s="1" t="s">
        <v>492</v>
      </c>
      <c r="T31" s="8"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8" t="s">
        <v>2242</v>
      </c>
      <c r="AA31" s="8" t="s">
        <v>2239</v>
      </c>
      <c r="AB31" s="1">
        <v>0.0446</v>
      </c>
      <c r="AC31" s="8"/>
      <c r="AD31" s="8"/>
      <c r="AE31" s="8" t="s">
        <v>2254</v>
      </c>
      <c r="AF31" s="1"/>
      <c r="AG31" s="1"/>
      <c r="AH31" s="1"/>
      <c r="AI31" s="1"/>
      <c r="AJ31" s="1"/>
      <c r="AK31" s="1">
        <v>0.38</v>
      </c>
      <c r="AL31" s="1">
        <v>0.0</v>
      </c>
      <c r="AM31" s="1">
        <v>0.5</v>
      </c>
      <c r="AN31" s="1">
        <v>0.0</v>
      </c>
      <c r="AO31" s="8" t="s">
        <v>2240</v>
      </c>
      <c r="AP31" s="8" t="s">
        <v>2253</v>
      </c>
      <c r="AQ31" s="8" t="s">
        <v>2243</v>
      </c>
      <c r="AR31" s="1"/>
      <c r="AS31" s="1"/>
      <c r="AT31" s="1" t="str">
        <f t="shared" si="3"/>
        <v/>
      </c>
      <c r="AU31" s="1"/>
      <c r="AV31" s="1"/>
      <c r="AW31" s="1"/>
      <c r="AX31" s="8"/>
      <c r="AY31" s="1"/>
      <c r="AZ31" s="1"/>
      <c r="BA31" s="1" t="str">
        <f t="shared" si="4"/>
        <v/>
      </c>
      <c r="BB31" s="1"/>
      <c r="BC31" s="1"/>
      <c r="BD31" s="1"/>
      <c r="BE31" s="1"/>
      <c r="BF31" s="1"/>
      <c r="BG31" s="1"/>
      <c r="BH31" s="1"/>
      <c r="BJ31" s="1"/>
      <c r="BK31" s="1"/>
      <c r="BL31" s="1"/>
    </row>
    <row r="32" ht="14.25" hidden="1" customHeight="1">
      <c r="A32" s="8" t="s">
        <v>9</v>
      </c>
      <c r="B32" s="1" t="s">
        <v>166</v>
      </c>
      <c r="C32" s="1" t="s">
        <v>1031</v>
      </c>
      <c r="D32" s="1" t="s">
        <v>4571</v>
      </c>
      <c r="E32" s="1" t="s">
        <v>28</v>
      </c>
      <c r="F32" s="1" t="s">
        <v>757</v>
      </c>
      <c r="G32" s="1" t="s">
        <v>870</v>
      </c>
      <c r="H32" s="1" t="str">
        <f t="shared" si="1"/>
        <v>ASHRAE 189.1-2009Electrical/MechanicalGeneral</v>
      </c>
      <c r="I32" s="1" t="str">
        <f>VLOOKUP(H32,'Interior Lighting'!$A$4:$G$1080,5,FALSE)</f>
        <v>1.35</v>
      </c>
      <c r="J32" s="1"/>
      <c r="K32" s="1"/>
      <c r="L32" s="1"/>
      <c r="M32" s="1">
        <v>0.0</v>
      </c>
      <c r="N32" s="1">
        <v>0.7</v>
      </c>
      <c r="O32" s="1">
        <v>0.2</v>
      </c>
      <c r="P32" s="1" t="s">
        <v>2241</v>
      </c>
      <c r="Q32" s="1" t="s">
        <v>29</v>
      </c>
      <c r="R32" s="1" t="s">
        <v>501</v>
      </c>
      <c r="S32" s="1" t="s">
        <v>502</v>
      </c>
      <c r="T32" s="8"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2242</v>
      </c>
      <c r="AA32" s="1" t="s">
        <v>2239</v>
      </c>
      <c r="AB32" s="1">
        <v>0.0446</v>
      </c>
      <c r="AC32" s="8"/>
      <c r="AD32" s="1"/>
      <c r="AE32" s="1" t="s">
        <v>2254</v>
      </c>
      <c r="AF32" s="1"/>
      <c r="AG32" s="1"/>
      <c r="AH32" s="1"/>
      <c r="AI32" s="1"/>
      <c r="AJ32" s="1"/>
      <c r="AK32" s="1">
        <v>0.26</v>
      </c>
      <c r="AL32" s="1">
        <v>0.0</v>
      </c>
      <c r="AM32" s="1">
        <v>0.5</v>
      </c>
      <c r="AN32" s="1">
        <v>0.0</v>
      </c>
      <c r="AO32" s="1" t="s">
        <v>2240</v>
      </c>
      <c r="AP32" s="1" t="s">
        <v>2253</v>
      </c>
      <c r="AQ32" s="1" t="s">
        <v>2243</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9</v>
      </c>
      <c r="B33" s="1" t="s">
        <v>166</v>
      </c>
      <c r="C33" s="1" t="s">
        <v>348</v>
      </c>
      <c r="D33" s="1" t="s">
        <v>4572</v>
      </c>
      <c r="E33" s="1" t="s">
        <v>28</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2241</v>
      </c>
      <c r="Q33" s="1" t="s">
        <v>29</v>
      </c>
      <c r="R33" s="1" t="s">
        <v>508</v>
      </c>
      <c r="S33" s="1" t="s">
        <v>509</v>
      </c>
      <c r="T33" s="8"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2242</v>
      </c>
      <c r="AA33" s="1" t="s">
        <v>2239</v>
      </c>
      <c r="AB33" s="1">
        <v>0.0446</v>
      </c>
      <c r="AC33" s="8"/>
      <c r="AD33" s="1"/>
      <c r="AE33" s="1" t="s">
        <v>2254</v>
      </c>
      <c r="AF33" s="1"/>
      <c r="AG33" s="1"/>
      <c r="AH33" s="1"/>
      <c r="AI33" s="1"/>
      <c r="AJ33" s="1"/>
      <c r="AK33" s="1">
        <v>0.51</v>
      </c>
      <c r="AL33" s="1">
        <v>0.0</v>
      </c>
      <c r="AM33" s="1">
        <v>0.5</v>
      </c>
      <c r="AN33" s="1">
        <v>0.0</v>
      </c>
      <c r="AO33" s="1" t="s">
        <v>2240</v>
      </c>
      <c r="AP33" s="1" t="s">
        <v>2253</v>
      </c>
      <c r="AQ33" s="1" t="s">
        <v>2243</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9</v>
      </c>
      <c r="B34" s="1" t="s">
        <v>166</v>
      </c>
      <c r="C34" s="1" t="s">
        <v>975</v>
      </c>
      <c r="D34" s="1" t="s">
        <v>4566</v>
      </c>
      <c r="E34" s="1" t="s">
        <v>28</v>
      </c>
      <c r="F34" s="1" t="s">
        <v>899</v>
      </c>
      <c r="G34" s="1" t="s">
        <v>870</v>
      </c>
      <c r="H34" s="1" t="str">
        <f t="shared" si="1"/>
        <v>ASHRAE 189.1-2009Active StorageGeneral</v>
      </c>
      <c r="I34" s="1" t="str">
        <f>VLOOKUP(H34,'Interior Lighting'!$A$4:$G$1080,5,FALSE)</f>
        <v>0.72</v>
      </c>
      <c r="J34" s="1"/>
      <c r="K34" s="1"/>
      <c r="L34" s="1"/>
      <c r="M34" s="1">
        <v>0.0</v>
      </c>
      <c r="N34" s="1">
        <v>0.7</v>
      </c>
      <c r="O34" s="1">
        <v>0.2</v>
      </c>
      <c r="P34" s="8" t="s">
        <v>2241</v>
      </c>
      <c r="Q34" s="1" t="s">
        <v>29</v>
      </c>
      <c r="R34" s="1" t="s">
        <v>508</v>
      </c>
      <c r="S34" s="1" t="s">
        <v>514</v>
      </c>
      <c r="T34" s="8"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8" t="s">
        <v>2242</v>
      </c>
      <c r="AA34" s="8" t="s">
        <v>2239</v>
      </c>
      <c r="AB34" s="1">
        <v>0.0446</v>
      </c>
      <c r="AC34" s="8"/>
      <c r="AD34" s="8"/>
      <c r="AE34" s="8" t="s">
        <v>2254</v>
      </c>
      <c r="AF34" s="1"/>
      <c r="AG34" s="1"/>
      <c r="AH34" s="1"/>
      <c r="AI34" s="1"/>
      <c r="AJ34" s="1"/>
      <c r="AK34" s="1">
        <v>0.13</v>
      </c>
      <c r="AL34" s="1">
        <v>0.0</v>
      </c>
      <c r="AM34" s="1">
        <v>0.5</v>
      </c>
      <c r="AN34" s="1">
        <v>0.0</v>
      </c>
      <c r="AO34" s="1" t="s">
        <v>2240</v>
      </c>
      <c r="AP34" s="8" t="s">
        <v>2253</v>
      </c>
      <c r="AQ34" s="8" t="s">
        <v>2243</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8" t="s">
        <v>9</v>
      </c>
      <c r="B35" s="1" t="s">
        <v>211</v>
      </c>
      <c r="C35" s="1" t="s">
        <v>990</v>
      </c>
      <c r="D35" s="1" t="s">
        <v>4555</v>
      </c>
      <c r="E35" s="1" t="s">
        <v>28</v>
      </c>
      <c r="F35" s="1" t="s">
        <v>720</v>
      </c>
      <c r="G35" s="1" t="s">
        <v>935</v>
      </c>
      <c r="H35" s="1" t="str">
        <f t="shared" si="1"/>
        <v>ASHRAE 189.1-2009DormitoryLiving Quarters</v>
      </c>
      <c r="I35" s="1" t="str">
        <f>VLOOKUP(H35,'Interior Lighting'!$A$4:$G$1080,5,FALSE)</f>
        <v>0.99</v>
      </c>
      <c r="J35" s="1"/>
      <c r="K35" s="1"/>
      <c r="L35" s="1"/>
      <c r="M35" s="1">
        <v>0.0</v>
      </c>
      <c r="N35" s="1">
        <v>0.7</v>
      </c>
      <c r="O35" s="1">
        <v>0.2</v>
      </c>
      <c r="P35" s="8" t="s">
        <v>2278</v>
      </c>
      <c r="Q35" s="1" t="s">
        <v>29</v>
      </c>
      <c r="R35" s="1" t="s">
        <v>486</v>
      </c>
      <c r="S35" s="1" t="s">
        <v>495</v>
      </c>
      <c r="T35" s="8"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8" t="s">
        <v>2279</v>
      </c>
      <c r="AA35" s="8" t="s">
        <v>2273</v>
      </c>
      <c r="AB35" s="1">
        <v>0.0446</v>
      </c>
      <c r="AC35" s="8"/>
      <c r="AD35" s="8"/>
      <c r="AE35" s="8" t="s">
        <v>2286</v>
      </c>
      <c r="AF35" s="1"/>
      <c r="AG35" s="1"/>
      <c r="AH35" s="1"/>
      <c r="AI35" s="1"/>
      <c r="AJ35" s="1"/>
      <c r="AK35" s="5">
        <v>0.6196632768</v>
      </c>
      <c r="AL35" s="1">
        <v>0.0</v>
      </c>
      <c r="AM35" s="1">
        <v>0.5</v>
      </c>
      <c r="AN35" s="1">
        <v>0.0</v>
      </c>
      <c r="AO35" s="8" t="s">
        <v>2276</v>
      </c>
      <c r="AP35" s="8" t="s">
        <v>2277</v>
      </c>
      <c r="AQ35" s="8" t="s">
        <v>2274</v>
      </c>
      <c r="AR35" s="1">
        <v>3.5</v>
      </c>
      <c r="AS35" s="1">
        <v>950.0</v>
      </c>
      <c r="AT35" s="1" t="str">
        <f t="shared" si="3"/>
        <v>0.003684210526</v>
      </c>
      <c r="AU35" s="1">
        <v>43.3</v>
      </c>
      <c r="AV35" s="1">
        <v>0.2</v>
      </c>
      <c r="AW35" s="1">
        <v>0.05</v>
      </c>
      <c r="AX35" s="1" t="s">
        <v>4573</v>
      </c>
      <c r="AY35" s="1"/>
      <c r="AZ35" s="1"/>
      <c r="BA35" s="1" t="str">
        <f t="shared" si="4"/>
        <v/>
      </c>
      <c r="BB35" s="1"/>
      <c r="BC35" s="1"/>
      <c r="BD35" s="1"/>
      <c r="BE35" s="1"/>
      <c r="BF35" s="1"/>
      <c r="BG35" s="1"/>
      <c r="BH35" s="5" t="s">
        <v>1297</v>
      </c>
      <c r="BJ35" s="1"/>
      <c r="BK35" s="1"/>
      <c r="BL35" s="1"/>
    </row>
    <row r="36" ht="14.25" hidden="1" customHeight="1">
      <c r="A36" s="8" t="s">
        <v>9</v>
      </c>
      <c r="B36" s="1" t="s">
        <v>211</v>
      </c>
      <c r="C36" s="1" t="s">
        <v>1002</v>
      </c>
      <c r="D36" s="1" t="s">
        <v>4551</v>
      </c>
      <c r="E36" s="1" t="s">
        <v>28</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2285</v>
      </c>
      <c r="Q36" s="1" t="s">
        <v>29</v>
      </c>
      <c r="R36" s="1" t="s">
        <v>501</v>
      </c>
      <c r="S36" s="1" t="s">
        <v>502</v>
      </c>
      <c r="T36" s="8"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8"/>
      <c r="AD36" s="1"/>
      <c r="AE36" s="1" t="s">
        <v>2286</v>
      </c>
      <c r="AF36" s="1"/>
      <c r="AG36" s="1"/>
      <c r="AH36" s="1"/>
      <c r="AI36" s="1"/>
      <c r="AJ36" s="1"/>
      <c r="AK36" s="1">
        <v>0.0</v>
      </c>
      <c r="AL36" s="1">
        <v>0.0</v>
      </c>
      <c r="AM36" s="1">
        <v>0.5</v>
      </c>
      <c r="AN36" s="1">
        <v>0.0</v>
      </c>
      <c r="AO36" s="29"/>
      <c r="AP36" s="1" t="s">
        <v>2284</v>
      </c>
      <c r="AQ36" s="1" t="s">
        <v>2283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8" t="s">
        <v>9</v>
      </c>
      <c r="B37" s="1" t="s">
        <v>211</v>
      </c>
      <c r="C37" s="1" t="s">
        <v>344</v>
      </c>
      <c r="D37" s="1" t="s">
        <v>4559</v>
      </c>
      <c r="E37" s="1" t="s">
        <v>28</v>
      </c>
      <c r="F37" s="1" t="s">
        <v>869</v>
      </c>
      <c r="G37" s="1" t="s">
        <v>870</v>
      </c>
      <c r="H37" s="1" t="str">
        <f t="shared" si="1"/>
        <v>ASHRAE 189.1-2009Office-EnclosedGeneral</v>
      </c>
      <c r="I37" s="1" t="str">
        <f>VLOOKUP(H37,'Interior Lighting'!$A$4:$G$1080,5,FALSE)</f>
        <v>0.99</v>
      </c>
      <c r="J37" s="1"/>
      <c r="K37" s="1"/>
      <c r="L37" s="1"/>
      <c r="M37" s="1">
        <v>0.0</v>
      </c>
      <c r="N37" s="1">
        <v>0.7</v>
      </c>
      <c r="O37" s="1">
        <v>0.2</v>
      </c>
      <c r="P37" s="1" t="s">
        <v>2293</v>
      </c>
      <c r="Q37" s="1" t="s">
        <v>29</v>
      </c>
      <c r="R37" s="1" t="s">
        <v>497</v>
      </c>
      <c r="S37" s="1" t="s">
        <v>4560</v>
      </c>
      <c r="T37" s="8" t="str">
        <f t="shared" si="2"/>
        <v>ASHRAE 62.1-1999OfficesOffice Space</v>
      </c>
      <c r="U37" s="1" t="str">
        <f>VLOOKUP(T37,Ventilation!$A$4:$H$321,6,FALSE)</f>
        <v>0</v>
      </c>
      <c r="V37" s="1" t="str">
        <f>VLOOKUP(T37,Ventilation!$A$4:$H$321,5,FALSE)</f>
        <v>20</v>
      </c>
      <c r="W37" s="1" t="str">
        <f>VLOOKUP(T37,Ventilation!$A$4:$H$321,7,FALSE)</f>
        <v/>
      </c>
      <c r="X37" s="1"/>
      <c r="Y37" s="1">
        <v>2.11</v>
      </c>
      <c r="Z37" s="1" t="s">
        <v>2294</v>
      </c>
      <c r="AA37" s="1" t="s">
        <v>2273</v>
      </c>
      <c r="AB37" s="1">
        <v>0.0446</v>
      </c>
      <c r="AC37" s="8"/>
      <c r="AD37" s="1"/>
      <c r="AE37" s="1" t="s">
        <v>2286</v>
      </c>
      <c r="AF37" s="1"/>
      <c r="AG37" s="1"/>
      <c r="AH37" s="1"/>
      <c r="AI37" s="1"/>
      <c r="AJ37" s="1"/>
      <c r="AK37" s="1">
        <v>0.87</v>
      </c>
      <c r="AL37" s="1">
        <v>0.0</v>
      </c>
      <c r="AM37" s="1">
        <v>0.5</v>
      </c>
      <c r="AN37" s="1">
        <v>0.0</v>
      </c>
      <c r="AO37" s="1" t="s">
        <v>2288</v>
      </c>
      <c r="AP37" s="1" t="s">
        <v>2290</v>
      </c>
      <c r="AQ37" s="1" t="s">
        <v>2287</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8" t="s">
        <v>9</v>
      </c>
      <c r="B38" s="8" t="s">
        <v>344</v>
      </c>
      <c r="C38" s="8" t="s">
        <v>1059</v>
      </c>
      <c r="D38" s="1" t="s">
        <v>4559</v>
      </c>
      <c r="E38" s="1" t="s">
        <v>28</v>
      </c>
      <c r="F38" s="1" t="s">
        <v>849</v>
      </c>
      <c r="G38" s="1" t="s">
        <v>344</v>
      </c>
      <c r="H38" s="1" t="str">
        <f t="shared" si="1"/>
        <v>ASHRAE 189.1-2009Whole BuildingOffice</v>
      </c>
      <c r="I38" s="1" t="str">
        <f>VLOOKUP(H38,'Interior Lighting'!$A$4:$G$1080,5,FALSE)</f>
        <v>0.9</v>
      </c>
      <c r="J38" s="1"/>
      <c r="K38" s="1"/>
      <c r="L38" s="1"/>
      <c r="M38" s="1">
        <v>0.0</v>
      </c>
      <c r="N38" s="1">
        <v>0.7</v>
      </c>
      <c r="O38" s="1">
        <v>0.2</v>
      </c>
      <c r="P38" s="1" t="s">
        <v>2387</v>
      </c>
      <c r="Q38" s="1" t="s">
        <v>29</v>
      </c>
      <c r="R38" s="1" t="s">
        <v>497</v>
      </c>
      <c r="S38" s="1" t="s">
        <v>4560</v>
      </c>
      <c r="T38" s="8" t="str">
        <f t="shared" si="2"/>
        <v>ASHRAE 62.1-1999OfficesOffice Space</v>
      </c>
      <c r="U38" s="1" t="str">
        <f>VLOOKUP(T38,Ventilation!$A$4:$H$321,6,FALSE)</f>
        <v>0</v>
      </c>
      <c r="V38" s="1" t="str">
        <f>VLOOKUP(T38,Ventilation!$A$4:$H$321,5,FALSE)</f>
        <v>20</v>
      </c>
      <c r="W38" s="1" t="str">
        <f>VLOOKUP(T38,Ventilation!$A$4:$H$321,7,FALSE)</f>
        <v/>
      </c>
      <c r="X38" s="1"/>
      <c r="Y38" s="1">
        <v>5.0</v>
      </c>
      <c r="Z38" s="1" t="s">
        <v>3154</v>
      </c>
      <c r="AA38" s="1" t="s">
        <v>3151</v>
      </c>
      <c r="AB38" s="1">
        <v>0.0446</v>
      </c>
      <c r="AC38" s="8"/>
      <c r="AD38" s="1"/>
      <c r="AE38" s="1" t="s">
        <v>3156</v>
      </c>
      <c r="AF38" s="1"/>
      <c r="AG38" s="1"/>
      <c r="AH38" s="1"/>
      <c r="AI38" s="1"/>
      <c r="AJ38" s="1"/>
      <c r="AK38" s="1">
        <v>0.54</v>
      </c>
      <c r="AL38" s="1">
        <v>0.0</v>
      </c>
      <c r="AM38" s="1">
        <v>0.5</v>
      </c>
      <c r="AN38" s="1">
        <v>0.0</v>
      </c>
      <c r="AO38" s="1" t="s">
        <v>3152</v>
      </c>
      <c r="AP38" s="1" t="s">
        <v>332</v>
      </c>
      <c r="AQ38" s="1" t="s">
        <v>333</v>
      </c>
      <c r="AR38" s="1">
        <v>3.0</v>
      </c>
      <c r="AS38" s="1">
        <v>5502.0</v>
      </c>
      <c r="AT38" s="1" t="str">
        <f t="shared" si="3"/>
        <v>0.0005452562704</v>
      </c>
      <c r="AU38" s="1">
        <v>43.3</v>
      </c>
      <c r="AV38" s="1">
        <v>0.2</v>
      </c>
      <c r="AW38" s="1">
        <v>0.05</v>
      </c>
      <c r="AX38" s="1" t="s">
        <v>4574</v>
      </c>
      <c r="AY38" s="1"/>
      <c r="AZ38" s="1"/>
      <c r="BA38" s="1"/>
      <c r="BB38" s="1"/>
      <c r="BC38" s="1"/>
      <c r="BD38" s="1"/>
      <c r="BE38" s="1"/>
      <c r="BF38" s="1"/>
      <c r="BG38" s="1"/>
      <c r="BH38" s="1"/>
      <c r="BJ38" s="1"/>
      <c r="BK38" s="1"/>
      <c r="BL38" s="1"/>
    </row>
    <row r="39" ht="14.25" hidden="1" customHeight="1">
      <c r="A39" s="8" t="s">
        <v>9</v>
      </c>
      <c r="B39" s="8" t="s">
        <v>344</v>
      </c>
      <c r="C39" s="8" t="s">
        <v>1058</v>
      </c>
      <c r="D39" s="1" t="s">
        <v>4559</v>
      </c>
      <c r="E39" s="1" t="s">
        <v>28</v>
      </c>
      <c r="F39" s="1" t="s">
        <v>849</v>
      </c>
      <c r="G39" s="1" t="s">
        <v>344</v>
      </c>
      <c r="H39" s="1" t="str">
        <f t="shared" si="1"/>
        <v>ASHRAE 189.1-2009Whole BuildingOffice</v>
      </c>
      <c r="I39" s="1" t="str">
        <f>VLOOKUP(H39,'Interior Lighting'!$A$4:$G$1080,5,FALSE)</f>
        <v>0.9</v>
      </c>
      <c r="J39" s="1"/>
      <c r="K39" s="1"/>
      <c r="L39" s="1"/>
      <c r="M39" s="1">
        <v>0.4</v>
      </c>
      <c r="N39" s="1">
        <v>0.4</v>
      </c>
      <c r="O39" s="1">
        <v>0.2</v>
      </c>
      <c r="P39" s="1" t="s">
        <v>2387</v>
      </c>
      <c r="Q39" s="1" t="s">
        <v>29</v>
      </c>
      <c r="R39" s="1" t="s">
        <v>497</v>
      </c>
      <c r="S39" s="1" t="s">
        <v>4560</v>
      </c>
      <c r="T39" s="8" t="str">
        <f t="shared" si="2"/>
        <v>ASHRAE 62.1-1999OfficesOffice Space</v>
      </c>
      <c r="U39" s="1" t="str">
        <f>VLOOKUP(T39,Ventilation!$A$4:$H$454,6,FALSE)</f>
        <v>0</v>
      </c>
      <c r="V39" s="1" t="str">
        <f>VLOOKUP(T39,Ventilation!$A$4:$H$454,5,FALSE)</f>
        <v>20</v>
      </c>
      <c r="W39" s="1" t="str">
        <f>VLOOKUP(T39,Ventilation!$A$4:$H$454,7,FALSE)</f>
        <v/>
      </c>
      <c r="X39" s="1"/>
      <c r="Y39" s="1">
        <v>5.0</v>
      </c>
      <c r="Z39" s="1" t="s">
        <v>2269</v>
      </c>
      <c r="AA39" s="1" t="s">
        <v>2266</v>
      </c>
      <c r="AB39" s="1">
        <v>0.0446</v>
      </c>
      <c r="AC39" s="8"/>
      <c r="AD39" s="1"/>
      <c r="AE39" s="1" t="s">
        <v>2271</v>
      </c>
      <c r="AF39" s="1"/>
      <c r="AG39" s="1"/>
      <c r="AH39" s="1"/>
      <c r="AI39" s="1"/>
      <c r="AJ39" s="1"/>
      <c r="AK39" s="1">
        <v>0.54</v>
      </c>
      <c r="AL39" s="1">
        <v>0.0</v>
      </c>
      <c r="AM39" s="1">
        <v>0.5</v>
      </c>
      <c r="AN39" s="1">
        <v>0.0</v>
      </c>
      <c r="AO39" s="1" t="s">
        <v>2267</v>
      </c>
      <c r="AP39" s="1" t="s">
        <v>206</v>
      </c>
      <c r="AQ39" s="1" t="s">
        <v>207</v>
      </c>
      <c r="AR39" s="1">
        <v>27.7</v>
      </c>
      <c r="AS39" s="1">
        <v>53628.0</v>
      </c>
      <c r="AT39" s="1" t="str">
        <f t="shared" si="3"/>
        <v>0.0005165212203</v>
      </c>
      <c r="AU39" s="1">
        <v>43.3</v>
      </c>
      <c r="AV39" s="1">
        <v>0.2</v>
      </c>
      <c r="AW39" s="1">
        <v>0.05</v>
      </c>
      <c r="AX39" s="8" t="s">
        <v>205</v>
      </c>
      <c r="AY39" s="1"/>
      <c r="AZ39" s="1"/>
      <c r="BA39" s="1"/>
      <c r="BB39" s="1"/>
      <c r="BC39" s="1"/>
      <c r="BD39" s="1"/>
      <c r="BE39" s="1"/>
      <c r="BF39" s="1"/>
      <c r="BG39" s="1"/>
      <c r="BH39" s="1"/>
      <c r="BJ39" s="1"/>
      <c r="BK39" s="1"/>
      <c r="BL39" s="1"/>
    </row>
    <row r="40" ht="14.25" hidden="1" customHeight="1">
      <c r="A40" s="8" t="s">
        <v>9</v>
      </c>
      <c r="B40" s="8" t="s">
        <v>344</v>
      </c>
      <c r="C40" s="8" t="s">
        <v>1057</v>
      </c>
      <c r="D40" s="1" t="s">
        <v>4559</v>
      </c>
      <c r="E40" s="1" t="s">
        <v>28</v>
      </c>
      <c r="F40" s="1" t="s">
        <v>849</v>
      </c>
      <c r="G40" s="1" t="s">
        <v>344</v>
      </c>
      <c r="H40" s="1" t="str">
        <f t="shared" si="1"/>
        <v>ASHRAE 189.1-2009Whole BuildingOffice</v>
      </c>
      <c r="I40" s="1" t="str">
        <f>VLOOKUP(H40,'Interior Lighting'!$A$4:$G$1080,5,FALSE)</f>
        <v>0.9</v>
      </c>
      <c r="J40" s="1"/>
      <c r="K40" s="1"/>
      <c r="L40" s="1"/>
      <c r="M40" s="1">
        <v>0.0</v>
      </c>
      <c r="N40" s="1">
        <v>0.7</v>
      </c>
      <c r="O40" s="1">
        <v>0.2</v>
      </c>
      <c r="P40" s="1" t="s">
        <v>2230</v>
      </c>
      <c r="Q40" s="1" t="s">
        <v>29</v>
      </c>
      <c r="R40" s="1" t="s">
        <v>497</v>
      </c>
      <c r="S40" s="1" t="s">
        <v>4560</v>
      </c>
      <c r="T40" s="8" t="str">
        <f t="shared" si="2"/>
        <v>ASHRAE 62.1-1999OfficesOffice Space</v>
      </c>
      <c r="U40" s="1" t="str">
        <f>VLOOKUP(T40,Ventilation!$A$4:$H$321,6,FALSE)</f>
        <v>0</v>
      </c>
      <c r="V40" s="1" t="str">
        <f>VLOOKUP(T40,Ventilation!$A$4:$H$321,5,FALSE)</f>
        <v>20</v>
      </c>
      <c r="W40" s="1" t="str">
        <f>VLOOKUP(T40,Ventilation!$A$4:$H$321,7,FALSE)</f>
        <v/>
      </c>
      <c r="X40" s="1"/>
      <c r="Y40" s="1">
        <v>5.0</v>
      </c>
      <c r="Z40" s="1" t="s">
        <v>2231</v>
      </c>
      <c r="AA40" s="1" t="s">
        <v>2228</v>
      </c>
      <c r="AB40" s="1">
        <v>0.0446</v>
      </c>
      <c r="AC40" s="8"/>
      <c r="AD40" s="1"/>
      <c r="AE40" s="1" t="s">
        <v>2237</v>
      </c>
      <c r="AF40" s="1"/>
      <c r="AG40" s="1"/>
      <c r="AH40" s="1"/>
      <c r="AI40" s="1"/>
      <c r="AJ40" s="1"/>
      <c r="AK40" s="1">
        <v>0.5400002325005652</v>
      </c>
      <c r="AL40" s="1">
        <v>0.0</v>
      </c>
      <c r="AM40" s="1">
        <v>0.5</v>
      </c>
      <c r="AN40" s="1">
        <v>0.0</v>
      </c>
      <c r="AO40" s="1" t="s">
        <v>2229</v>
      </c>
      <c r="AP40" s="1" t="s">
        <v>2235</v>
      </c>
      <c r="AQ40" s="1" t="s">
        <v>2233</v>
      </c>
      <c r="AR40" s="1">
        <v>63.9</v>
      </c>
      <c r="AS40" s="1">
        <v>498588.0</v>
      </c>
      <c r="AT40" s="1" t="str">
        <f t="shared" si="3"/>
        <v>0.0001281619293</v>
      </c>
      <c r="AU40" s="1">
        <v>43.3</v>
      </c>
      <c r="AV40" s="1">
        <v>0.2</v>
      </c>
      <c r="AW40" s="1">
        <v>0.05</v>
      </c>
      <c r="AX40" s="1" t="s">
        <v>4574</v>
      </c>
      <c r="AY40" s="1"/>
      <c r="AZ40" s="1"/>
      <c r="BA40" s="1" t="str">
        <f>IF(ISBLANK(BC40),"",BC40/(AZ40/AY40))</f>
        <v/>
      </c>
      <c r="BB40" s="1"/>
      <c r="BC40" s="1"/>
      <c r="BD40" s="1"/>
      <c r="BE40" s="1"/>
      <c r="BF40" s="1"/>
      <c r="BG40" s="1"/>
      <c r="BH40" s="1"/>
      <c r="BJ40" s="1"/>
      <c r="BK40" s="1"/>
      <c r="BL40" s="1"/>
    </row>
    <row r="41" ht="14.25" hidden="1" customHeight="1">
      <c r="A41" s="8" t="s">
        <v>9</v>
      </c>
      <c r="B41" s="8" t="s">
        <v>344</v>
      </c>
      <c r="C41" s="8" t="s">
        <v>1056</v>
      </c>
      <c r="D41" s="1" t="s">
        <v>4570</v>
      </c>
      <c r="E41" s="1" t="s">
        <v>28</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2387</v>
      </c>
      <c r="Q41" s="1" t="s">
        <v>29</v>
      </c>
      <c r="R41" s="1" t="s">
        <v>501</v>
      </c>
      <c r="S41" s="1" t="s">
        <v>502</v>
      </c>
      <c r="T41" s="8"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2389</v>
      </c>
      <c r="AA41" s="1" t="s">
        <v>2385</v>
      </c>
      <c r="AB41" s="1">
        <v>0.0446</v>
      </c>
      <c r="AC41" s="8"/>
      <c r="AD41" s="1"/>
      <c r="AE41" s="1" t="s">
        <v>2388</v>
      </c>
      <c r="AF41" s="1"/>
      <c r="AG41" s="1"/>
      <c r="AH41" s="1"/>
      <c r="AI41" s="1"/>
      <c r="AJ41" s="1"/>
      <c r="AK41" s="1">
        <v>3.85</v>
      </c>
      <c r="AL41" s="1">
        <v>0.0</v>
      </c>
      <c r="AM41" s="1">
        <v>0.5</v>
      </c>
      <c r="AN41" s="1">
        <v>0.0</v>
      </c>
      <c r="AO41" s="1" t="s">
        <v>2386</v>
      </c>
      <c r="AP41" s="1" t="s">
        <v>206</v>
      </c>
      <c r="AQ41" s="1" t="s">
        <v>207</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8" t="s">
        <v>9</v>
      </c>
      <c r="B42" s="1" t="s">
        <v>344</v>
      </c>
      <c r="C42" s="1" t="s">
        <v>975</v>
      </c>
      <c r="D42" s="1" t="s">
        <v>4566</v>
      </c>
      <c r="E42" s="1" t="s">
        <v>28</v>
      </c>
      <c r="F42" s="1" t="s">
        <v>899</v>
      </c>
      <c r="G42" s="1" t="s">
        <v>870</v>
      </c>
      <c r="H42" s="1" t="str">
        <f t="shared" si="1"/>
        <v>ASHRAE 189.1-2009Active StorageGeneral</v>
      </c>
      <c r="I42" s="1" t="str">
        <f>VLOOKUP(H42,'Interior Lighting'!$A$4:$G$1080,5,FALSE)</f>
        <v>0.72</v>
      </c>
      <c r="J42" s="1"/>
      <c r="K42" s="1"/>
      <c r="L42" s="1"/>
      <c r="M42" s="1">
        <v>0.4</v>
      </c>
      <c r="N42" s="1">
        <v>0.4</v>
      </c>
      <c r="O42" s="1">
        <v>0.2</v>
      </c>
      <c r="P42" s="1" t="s">
        <v>2387</v>
      </c>
      <c r="Q42" s="1" t="s">
        <v>29</v>
      </c>
      <c r="R42" s="1" t="s">
        <v>501</v>
      </c>
      <c r="S42" s="1" t="s">
        <v>502</v>
      </c>
      <c r="T42" s="8"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2385</v>
      </c>
      <c r="AB42" s="1">
        <v>0.0446</v>
      </c>
      <c r="AC42" s="8"/>
      <c r="AD42" s="1"/>
      <c r="AE42" s="1" t="s">
        <v>2388</v>
      </c>
      <c r="AF42" s="1"/>
      <c r="AG42" s="1"/>
      <c r="AH42" s="1"/>
      <c r="AI42" s="1"/>
      <c r="AJ42" s="1"/>
      <c r="AK42" s="1">
        <v>0.0</v>
      </c>
      <c r="AL42" s="1">
        <v>0.0</v>
      </c>
      <c r="AM42" s="1">
        <v>0.5</v>
      </c>
      <c r="AN42" s="1">
        <v>0.0</v>
      </c>
      <c r="AO42" s="1" t="s">
        <v>2386</v>
      </c>
      <c r="AP42" s="1" t="s">
        <v>206</v>
      </c>
      <c r="AQ42" s="1" t="s">
        <v>207</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8" t="s">
        <v>9</v>
      </c>
      <c r="B43" s="1" t="s">
        <v>344</v>
      </c>
      <c r="C43" s="1" t="s">
        <v>1054</v>
      </c>
      <c r="D43" s="1" t="s">
        <v>4570</v>
      </c>
      <c r="E43" s="1" t="s">
        <v>28</v>
      </c>
      <c r="F43" s="1" t="s">
        <v>958</v>
      </c>
      <c r="G43" s="1" t="s">
        <v>870</v>
      </c>
      <c r="H43" s="1" t="str">
        <f t="shared" si="1"/>
        <v>ASHRAE 189.1-2009Stairs-ActiveGeneral</v>
      </c>
      <c r="I43" s="1" t="str">
        <f>VLOOKUP(H43,'Interior Lighting'!$A$4:$G$1080,5,FALSE)</f>
        <v>0.54</v>
      </c>
      <c r="J43" s="1"/>
      <c r="K43" s="1"/>
      <c r="L43" s="1"/>
      <c r="M43" s="1">
        <v>0.4</v>
      </c>
      <c r="N43" s="1">
        <v>0.4</v>
      </c>
      <c r="O43" s="1">
        <v>0.2</v>
      </c>
      <c r="P43" s="8" t="s">
        <v>2387</v>
      </c>
      <c r="Q43" s="1" t="s">
        <v>29</v>
      </c>
      <c r="R43" s="1" t="s">
        <v>501</v>
      </c>
      <c r="S43" s="1" t="s">
        <v>502</v>
      </c>
      <c r="T43" s="8"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8"/>
      <c r="AA43" s="8" t="s">
        <v>2385</v>
      </c>
      <c r="AB43" s="1">
        <v>0.0446</v>
      </c>
      <c r="AC43" s="8"/>
      <c r="AD43" s="8"/>
      <c r="AE43" s="8" t="s">
        <v>2388</v>
      </c>
      <c r="AF43" s="1"/>
      <c r="AG43" s="1"/>
      <c r="AH43" s="1"/>
      <c r="AI43" s="1"/>
      <c r="AJ43" s="1"/>
      <c r="AK43" s="1">
        <v>0.0</v>
      </c>
      <c r="AL43" s="1">
        <v>0.0</v>
      </c>
      <c r="AM43" s="1">
        <v>0.5</v>
      </c>
      <c r="AN43" s="1">
        <v>0.0</v>
      </c>
      <c r="AO43" s="8" t="s">
        <v>2386</v>
      </c>
      <c r="AP43" s="8" t="s">
        <v>206</v>
      </c>
      <c r="AQ43" s="8" t="s">
        <v>207</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8" t="s">
        <v>9</v>
      </c>
      <c r="B44" s="1" t="s">
        <v>344</v>
      </c>
      <c r="C44" s="1" t="s">
        <v>1050</v>
      </c>
      <c r="D44" s="1" t="s">
        <v>4575</v>
      </c>
      <c r="E44" s="1" t="s">
        <v>28</v>
      </c>
      <c r="F44" s="1" t="s">
        <v>894</v>
      </c>
      <c r="G44" s="1" t="s">
        <v>870</v>
      </c>
      <c r="H44" s="1" t="str">
        <f t="shared" si="1"/>
        <v>ASHRAE 189.1-2009RestroomsGeneral</v>
      </c>
      <c r="I44" s="1" t="str">
        <f>VLOOKUP(H44,'Interior Lighting'!$A$4:$G$1080,5,FALSE)</f>
        <v>0.81</v>
      </c>
      <c r="J44" s="1"/>
      <c r="K44" s="1"/>
      <c r="L44" s="1"/>
      <c r="M44" s="1">
        <v>0.4</v>
      </c>
      <c r="N44" s="1">
        <v>0.4</v>
      </c>
      <c r="O44" s="1">
        <v>0.2</v>
      </c>
      <c r="P44" s="8" t="s">
        <v>2387</v>
      </c>
      <c r="Q44" s="1" t="s">
        <v>29</v>
      </c>
      <c r="R44" s="1" t="s">
        <v>501</v>
      </c>
      <c r="S44" s="1" t="s">
        <v>1330</v>
      </c>
      <c r="T44" s="8"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8" t="s">
        <v>2389</v>
      </c>
      <c r="AA44" s="8" t="s">
        <v>2385</v>
      </c>
      <c r="AB44" s="1">
        <v>0.0446</v>
      </c>
      <c r="AC44" s="8"/>
      <c r="AD44" s="8"/>
      <c r="AE44" s="8" t="s">
        <v>2388</v>
      </c>
      <c r="AF44" s="1"/>
      <c r="AG44" s="1"/>
      <c r="AH44" s="1"/>
      <c r="AI44" s="1"/>
      <c r="AJ44" s="1"/>
      <c r="AK44" s="1">
        <v>0.07</v>
      </c>
      <c r="AL44" s="1">
        <v>0.0</v>
      </c>
      <c r="AM44" s="1">
        <v>0.5</v>
      </c>
      <c r="AN44" s="1">
        <v>0.0</v>
      </c>
      <c r="AO44" s="8" t="s">
        <v>2386</v>
      </c>
      <c r="AP44" s="8" t="s">
        <v>206</v>
      </c>
      <c r="AQ44" s="8" t="s">
        <v>207</v>
      </c>
      <c r="AR44" s="1"/>
      <c r="AS44" s="1"/>
      <c r="AT44" s="1" t="str">
        <f t="shared" si="3"/>
        <v/>
      </c>
      <c r="AU44" s="1">
        <v>43.3</v>
      </c>
      <c r="AV44" s="1">
        <v>0.2</v>
      </c>
      <c r="AW44" s="1">
        <v>0.05</v>
      </c>
      <c r="AX44" s="1" t="s">
        <v>2269</v>
      </c>
      <c r="AY44" s="1"/>
      <c r="AZ44" s="1"/>
      <c r="BA44" s="1"/>
      <c r="BB44" s="1"/>
      <c r="BC44" s="1"/>
      <c r="BD44" s="1"/>
      <c r="BE44" s="1"/>
      <c r="BF44" s="1"/>
      <c r="BG44" s="1"/>
      <c r="BH44" s="1"/>
      <c r="BJ44" s="1"/>
      <c r="BK44" s="1"/>
      <c r="BL44" s="1"/>
    </row>
    <row r="45" ht="14.25" hidden="1" customHeight="1">
      <c r="A45" s="8" t="s">
        <v>9</v>
      </c>
      <c r="B45" s="1" t="s">
        <v>344</v>
      </c>
      <c r="C45" s="1" t="s">
        <v>1047</v>
      </c>
      <c r="D45" s="1" t="s">
        <v>4571</v>
      </c>
      <c r="E45" s="1" t="s">
        <v>28</v>
      </c>
      <c r="F45" s="1" t="s">
        <v>869</v>
      </c>
      <c r="G45" s="1" t="s">
        <v>870</v>
      </c>
      <c r="H45" s="1" t="str">
        <f t="shared" si="1"/>
        <v>ASHRAE 189.1-2009Office-EnclosedGeneral</v>
      </c>
      <c r="I45" s="1" t="str">
        <f>VLOOKUP(H45,'Interior Lighting'!$A$4:$G$1080,5,FALSE)</f>
        <v>0.99</v>
      </c>
      <c r="J45" s="1"/>
      <c r="K45" s="1"/>
      <c r="L45" s="1"/>
      <c r="M45" s="1">
        <v>0.4</v>
      </c>
      <c r="N45" s="1">
        <v>0.4</v>
      </c>
      <c r="O45" s="1">
        <v>0.2</v>
      </c>
      <c r="P45" s="8" t="s">
        <v>2387</v>
      </c>
      <c r="Q45" s="1" t="s">
        <v>29</v>
      </c>
      <c r="R45" s="1" t="s">
        <v>501</v>
      </c>
      <c r="S45" s="1" t="s">
        <v>502</v>
      </c>
      <c r="T45" s="8"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8" t="s">
        <v>2389</v>
      </c>
      <c r="AA45" s="8" t="s">
        <v>2385</v>
      </c>
      <c r="AB45" s="1">
        <v>0.0446</v>
      </c>
      <c r="AC45" s="8"/>
      <c r="AD45" s="8"/>
      <c r="AE45" s="8" t="s">
        <v>2388</v>
      </c>
      <c r="AF45" s="1"/>
      <c r="AG45" s="1"/>
      <c r="AH45" s="1"/>
      <c r="AI45" s="1"/>
      <c r="AJ45" s="1"/>
      <c r="AK45" s="1">
        <v>2.79</v>
      </c>
      <c r="AL45" s="1">
        <v>0.0</v>
      </c>
      <c r="AM45" s="1">
        <v>0.5</v>
      </c>
      <c r="AN45" s="1">
        <v>0.0</v>
      </c>
      <c r="AO45" s="8" t="s">
        <v>2386</v>
      </c>
      <c r="AP45" s="8" t="s">
        <v>206</v>
      </c>
      <c r="AQ45" s="8" t="s">
        <v>207</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8" t="s">
        <v>9</v>
      </c>
      <c r="B46" s="1" t="s">
        <v>344</v>
      </c>
      <c r="C46" s="1" t="s">
        <v>1038</v>
      </c>
      <c r="D46" s="1" t="s">
        <v>4559</v>
      </c>
      <c r="E46" s="1" t="s">
        <v>28</v>
      </c>
      <c r="F46" s="1" t="s">
        <v>871</v>
      </c>
      <c r="G46" s="1" t="s">
        <v>870</v>
      </c>
      <c r="H46" s="1" t="str">
        <f t="shared" si="1"/>
        <v>ASHRAE 189.1-2009Office-Open PlanGeneral</v>
      </c>
      <c r="I46" s="1" t="str">
        <f>VLOOKUP(H46,'Interior Lighting'!$A$4:$G$1080,5,FALSE)</f>
        <v>0.99</v>
      </c>
      <c r="J46" s="1"/>
      <c r="K46" s="1"/>
      <c r="L46" s="1"/>
      <c r="M46" s="1">
        <v>0.4</v>
      </c>
      <c r="N46" s="1">
        <v>0.4</v>
      </c>
      <c r="O46" s="1">
        <v>0.2</v>
      </c>
      <c r="P46" s="1" t="s">
        <v>2387</v>
      </c>
      <c r="Q46" s="1" t="s">
        <v>29</v>
      </c>
      <c r="R46" s="1" t="s">
        <v>497</v>
      </c>
      <c r="S46" s="1" t="s">
        <v>4560</v>
      </c>
      <c r="T46" s="8" t="str">
        <f t="shared" si="2"/>
        <v>ASHRAE 62.1-1999OfficesOffice Space</v>
      </c>
      <c r="U46" s="1" t="str">
        <f>VLOOKUP(T46,Ventilation!$A$4:$H$321,6,FALSE)</f>
        <v>0</v>
      </c>
      <c r="V46" s="1" t="str">
        <f>VLOOKUP(T46,Ventilation!$A$4:$H$321,5,FALSE)</f>
        <v>20</v>
      </c>
      <c r="W46" s="1" t="str">
        <f>VLOOKUP(T46,Ventilation!$A$4:$H$321,7,FALSE)</f>
        <v/>
      </c>
      <c r="X46" s="1"/>
      <c r="Y46" s="1">
        <v>5.25</v>
      </c>
      <c r="Z46" s="1" t="s">
        <v>2390</v>
      </c>
      <c r="AA46" s="1" t="s">
        <v>2385</v>
      </c>
      <c r="AB46" s="1">
        <v>0.0446</v>
      </c>
      <c r="AC46" s="8"/>
      <c r="AD46" s="1"/>
      <c r="AE46" s="1" t="s">
        <v>2388</v>
      </c>
      <c r="AF46" s="1"/>
      <c r="AG46" s="1"/>
      <c r="AH46" s="1"/>
      <c r="AI46" s="1"/>
      <c r="AJ46" s="1"/>
      <c r="AK46" s="1">
        <v>0.71</v>
      </c>
      <c r="AL46" s="1">
        <v>0.0</v>
      </c>
      <c r="AM46" s="1">
        <v>0.5</v>
      </c>
      <c r="AN46" s="1">
        <v>0.0</v>
      </c>
      <c r="AO46" s="1" t="s">
        <v>2386</v>
      </c>
      <c r="AP46" s="1" t="s">
        <v>206</v>
      </c>
      <c r="AQ46" s="1" t="s">
        <v>207</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8" t="s">
        <v>9</v>
      </c>
      <c r="B47" s="1" t="s">
        <v>344</v>
      </c>
      <c r="C47" s="1" t="s">
        <v>684</v>
      </c>
      <c r="D47" s="1" t="s">
        <v>4570</v>
      </c>
      <c r="E47" s="1" t="s">
        <v>28</v>
      </c>
      <c r="F47" s="1" t="s">
        <v>684</v>
      </c>
      <c r="G47" s="1" t="s">
        <v>870</v>
      </c>
      <c r="H47" s="1" t="str">
        <f t="shared" si="1"/>
        <v>ASHRAE 189.1-2009LobbyGeneral</v>
      </c>
      <c r="I47" s="1" t="str">
        <f>VLOOKUP(H47,'Interior Lighting'!$A$4:$G$1080,5,FALSE)</f>
        <v>1.17</v>
      </c>
      <c r="J47" s="1"/>
      <c r="K47" s="1"/>
      <c r="L47" s="1"/>
      <c r="M47" s="1">
        <v>0.4</v>
      </c>
      <c r="N47" s="1">
        <v>0.4</v>
      </c>
      <c r="O47" s="1">
        <v>0.2</v>
      </c>
      <c r="P47" s="1" t="s">
        <v>2387</v>
      </c>
      <c r="Q47" s="1" t="s">
        <v>29</v>
      </c>
      <c r="R47" s="1" t="s">
        <v>497</v>
      </c>
      <c r="S47" s="1" t="s">
        <v>4558</v>
      </c>
      <c r="T47" s="8" t="str">
        <f t="shared" si="2"/>
        <v>ASHRAE 62.1-1999OfficesReception Areas</v>
      </c>
      <c r="U47" s="1" t="str">
        <f>VLOOKUP(T47,Ventilation!$A$4:$H$321,6,FALSE)</f>
        <v>0</v>
      </c>
      <c r="V47" s="1" t="str">
        <f>VLOOKUP(T47,Ventilation!$A$4:$H$321,5,FALSE)</f>
        <v>15</v>
      </c>
      <c r="W47" s="1" t="str">
        <f>VLOOKUP(T47,Ventilation!$A$4:$H$321,7,FALSE)</f>
        <v/>
      </c>
      <c r="X47" s="1"/>
      <c r="Y47" s="1">
        <v>10.0</v>
      </c>
      <c r="Z47" s="1" t="s">
        <v>2389</v>
      </c>
      <c r="AA47" s="1" t="s">
        <v>2385</v>
      </c>
      <c r="AB47" s="1">
        <v>0.0446</v>
      </c>
      <c r="AC47" s="8"/>
      <c r="AD47" s="1"/>
      <c r="AE47" s="1" t="s">
        <v>2388</v>
      </c>
      <c r="AF47" s="1"/>
      <c r="AG47" s="1"/>
      <c r="AH47" s="1"/>
      <c r="AI47" s="1"/>
      <c r="AJ47" s="1"/>
      <c r="AK47" s="1">
        <v>0.07</v>
      </c>
      <c r="AL47" s="1">
        <v>0.0</v>
      </c>
      <c r="AM47" s="1">
        <v>0.5</v>
      </c>
      <c r="AN47" s="1">
        <v>0.0</v>
      </c>
      <c r="AO47" s="1" t="s">
        <v>2386</v>
      </c>
      <c r="AP47" s="1" t="s">
        <v>206</v>
      </c>
      <c r="AQ47" s="1" t="s">
        <v>207</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8" t="s">
        <v>9</v>
      </c>
      <c r="B48" s="1" t="s">
        <v>344</v>
      </c>
      <c r="C48" s="1" t="s">
        <v>1024</v>
      </c>
      <c r="D48" s="1" t="s">
        <v>4571</v>
      </c>
      <c r="E48" s="1" t="s">
        <v>28</v>
      </c>
      <c r="F48" s="1" t="s">
        <v>869</v>
      </c>
      <c r="G48" s="1" t="s">
        <v>870</v>
      </c>
      <c r="H48" s="1" t="str">
        <f t="shared" si="1"/>
        <v>ASHRAE 189.1-2009Office-EnclosedGeneral</v>
      </c>
      <c r="I48" s="1" t="str">
        <f>VLOOKUP(H48,'Interior Lighting'!$A$4:$G$1080,5,FALSE)</f>
        <v>0.99</v>
      </c>
      <c r="J48" s="1"/>
      <c r="K48" s="1"/>
      <c r="L48" s="1"/>
      <c r="M48" s="1">
        <v>0.4</v>
      </c>
      <c r="N48" s="1">
        <v>0.4</v>
      </c>
      <c r="O48" s="1">
        <v>0.2</v>
      </c>
      <c r="P48" s="8" t="s">
        <v>2387</v>
      </c>
      <c r="Q48" s="1" t="s">
        <v>29</v>
      </c>
      <c r="R48" s="1" t="s">
        <v>501</v>
      </c>
      <c r="S48" s="1" t="s">
        <v>502</v>
      </c>
      <c r="T48" s="8"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8" t="s">
        <v>2389</v>
      </c>
      <c r="AA48" s="8" t="s">
        <v>2385</v>
      </c>
      <c r="AB48" s="1">
        <v>0.0446</v>
      </c>
      <c r="AC48" s="8"/>
      <c r="AD48" s="8"/>
      <c r="AE48" s="8" t="s">
        <v>2388</v>
      </c>
      <c r="AF48" s="1"/>
      <c r="AG48" s="1"/>
      <c r="AH48" s="1"/>
      <c r="AI48" s="1"/>
      <c r="AJ48" s="1"/>
      <c r="AK48" s="1">
        <v>1.56</v>
      </c>
      <c r="AL48" s="1">
        <v>0.0</v>
      </c>
      <c r="AM48" s="1">
        <v>0.5</v>
      </c>
      <c r="AN48" s="1">
        <v>0.0</v>
      </c>
      <c r="AO48" s="8" t="s">
        <v>2386</v>
      </c>
      <c r="AP48" s="8" t="s">
        <v>206</v>
      </c>
      <c r="AQ48" s="8" t="s">
        <v>207</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8" t="s">
        <v>9</v>
      </c>
      <c r="B49" s="1" t="s">
        <v>344</v>
      </c>
      <c r="C49" s="1" t="s">
        <v>1007</v>
      </c>
      <c r="D49" s="1" t="s">
        <v>4571</v>
      </c>
      <c r="E49" s="1" t="s">
        <v>28</v>
      </c>
      <c r="F49" s="1" t="s">
        <v>757</v>
      </c>
      <c r="G49" s="1" t="s">
        <v>870</v>
      </c>
      <c r="H49" s="1" t="str">
        <f t="shared" si="1"/>
        <v>ASHRAE 189.1-2009Electrical/MechanicalGeneral</v>
      </c>
      <c r="I49" s="1" t="str">
        <f>VLOOKUP(H49,'Interior Lighting'!$A$4:$G$1080,5,FALSE)</f>
        <v>1.35</v>
      </c>
      <c r="J49" s="1"/>
      <c r="K49" s="1"/>
      <c r="L49" s="1"/>
      <c r="M49" s="1">
        <v>0.4</v>
      </c>
      <c r="N49" s="1">
        <v>0.4</v>
      </c>
      <c r="O49" s="1">
        <v>0.2</v>
      </c>
      <c r="P49" s="1" t="s">
        <v>2387</v>
      </c>
      <c r="Q49" s="1" t="s">
        <v>29</v>
      </c>
      <c r="R49" s="1" t="s">
        <v>497</v>
      </c>
      <c r="S49" s="1" t="s">
        <v>4560</v>
      </c>
      <c r="T49" s="8"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2385</v>
      </c>
      <c r="AB49" s="1">
        <v>0.0446</v>
      </c>
      <c r="AC49" s="8"/>
      <c r="AD49" s="1"/>
      <c r="AE49" s="1" t="s">
        <v>2388</v>
      </c>
      <c r="AF49" s="1"/>
      <c r="AG49" s="1"/>
      <c r="AH49" s="1"/>
      <c r="AI49" s="1"/>
      <c r="AJ49" s="1"/>
      <c r="AK49" s="1">
        <v>0.27</v>
      </c>
      <c r="AL49" s="1">
        <v>0.0</v>
      </c>
      <c r="AM49" s="1">
        <v>0.5</v>
      </c>
      <c r="AN49" s="1">
        <v>0.0</v>
      </c>
      <c r="AO49" s="1" t="s">
        <v>2386</v>
      </c>
      <c r="AP49" s="1" t="s">
        <v>206</v>
      </c>
      <c r="AQ49" s="1" t="s">
        <v>207</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8" t="s">
        <v>9</v>
      </c>
      <c r="B50" s="1" t="s">
        <v>344</v>
      </c>
      <c r="C50" s="1" t="s">
        <v>1002</v>
      </c>
      <c r="D50" s="1" t="s">
        <v>4551</v>
      </c>
      <c r="E50" s="1" t="s">
        <v>28</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2387</v>
      </c>
      <c r="Q50" s="1" t="s">
        <v>29</v>
      </c>
      <c r="R50" s="1" t="s">
        <v>501</v>
      </c>
      <c r="S50" s="1" t="s">
        <v>502</v>
      </c>
      <c r="T50" s="8"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2390</v>
      </c>
      <c r="AA50" s="1" t="s">
        <v>2385</v>
      </c>
      <c r="AB50" s="1">
        <v>0.0446</v>
      </c>
      <c r="AC50" s="8"/>
      <c r="AD50" s="1"/>
      <c r="AE50" s="1" t="s">
        <v>2388</v>
      </c>
      <c r="AF50" s="1"/>
      <c r="AG50" s="1"/>
      <c r="AH50" s="1"/>
      <c r="AI50" s="1"/>
      <c r="AJ50" s="1"/>
      <c r="AK50" s="1">
        <v>0.16</v>
      </c>
      <c r="AL50" s="1">
        <v>0.0</v>
      </c>
      <c r="AM50" s="1">
        <v>0.5</v>
      </c>
      <c r="AN50" s="1">
        <v>0.0</v>
      </c>
      <c r="AO50" s="1" t="s">
        <v>2386</v>
      </c>
      <c r="AP50" s="1" t="s">
        <v>206</v>
      </c>
      <c r="AQ50" s="1" t="s">
        <v>207</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8" t="s">
        <v>9</v>
      </c>
      <c r="B51" s="1" t="s">
        <v>344</v>
      </c>
      <c r="C51" s="1" t="s">
        <v>1001</v>
      </c>
      <c r="D51" s="1" t="s">
        <v>4563</v>
      </c>
      <c r="E51" s="1" t="s">
        <v>28</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2387</v>
      </c>
      <c r="Q51" s="1" t="s">
        <v>29</v>
      </c>
      <c r="R51" s="1" t="s">
        <v>497</v>
      </c>
      <c r="S51" s="1" t="s">
        <v>493</v>
      </c>
      <c r="T51" s="8" t="str">
        <f t="shared" si="2"/>
        <v>ASHRAE 62.1-1999OfficesConference rooms</v>
      </c>
      <c r="U51" s="1" t="str">
        <f>VLOOKUP(T51,Ventilation!$A$4:$H$321,6,FALSE)</f>
        <v>0</v>
      </c>
      <c r="V51" s="1" t="str">
        <f>VLOOKUP(T51,Ventilation!$A$4:$H$321,5,FALSE)</f>
        <v>20</v>
      </c>
      <c r="W51" s="1" t="str">
        <f>VLOOKUP(T51,Ventilation!$A$4:$H$321,7,FALSE)</f>
        <v/>
      </c>
      <c r="X51" s="1"/>
      <c r="Y51" s="1">
        <v>50.0</v>
      </c>
      <c r="Z51" s="1" t="s">
        <v>2389</v>
      </c>
      <c r="AA51" s="1" t="s">
        <v>2385</v>
      </c>
      <c r="AB51" s="1">
        <v>0.0446</v>
      </c>
      <c r="AC51" s="8"/>
      <c r="AD51" s="1"/>
      <c r="AE51" s="1" t="s">
        <v>2388</v>
      </c>
      <c r="AF51" s="1"/>
      <c r="AG51" s="1"/>
      <c r="AH51" s="1"/>
      <c r="AI51" s="1"/>
      <c r="AJ51" s="1"/>
      <c r="AK51" s="1">
        <v>0.37</v>
      </c>
      <c r="AL51" s="1">
        <v>0.0</v>
      </c>
      <c r="AM51" s="1">
        <v>0.5</v>
      </c>
      <c r="AN51" s="1">
        <v>0.0</v>
      </c>
      <c r="AO51" s="1" t="s">
        <v>2386</v>
      </c>
      <c r="AP51" s="1" t="s">
        <v>206</v>
      </c>
      <c r="AQ51" s="1" t="s">
        <v>207</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8" t="s">
        <v>9</v>
      </c>
      <c r="B52" s="8" t="s">
        <v>344</v>
      </c>
      <c r="C52" s="8" t="s">
        <v>1000</v>
      </c>
      <c r="D52" s="1" t="s">
        <v>4559</v>
      </c>
      <c r="E52" s="1" t="s">
        <v>28</v>
      </c>
      <c r="F52" s="1" t="s">
        <v>869</v>
      </c>
      <c r="G52" s="1" t="s">
        <v>870</v>
      </c>
      <c r="H52" s="1" t="str">
        <f t="shared" si="1"/>
        <v>ASHRAE 189.1-2009Office-EnclosedGeneral</v>
      </c>
      <c r="I52" s="1" t="str">
        <f>VLOOKUP(H52,'Interior Lighting'!$A$4:$G$1080,5,FALSE)</f>
        <v>0.99</v>
      </c>
      <c r="J52" s="1"/>
      <c r="K52" s="1"/>
      <c r="L52" s="1"/>
      <c r="M52" s="1">
        <v>0.4</v>
      </c>
      <c r="N52" s="1">
        <v>0.4</v>
      </c>
      <c r="O52" s="1">
        <v>0.2</v>
      </c>
      <c r="P52" s="1" t="s">
        <v>2387</v>
      </c>
      <c r="Q52" s="1" t="s">
        <v>29</v>
      </c>
      <c r="R52" s="1" t="s">
        <v>497</v>
      </c>
      <c r="S52" s="1" t="s">
        <v>4560</v>
      </c>
      <c r="T52" s="8" t="str">
        <f t="shared" si="2"/>
        <v>ASHRAE 62.1-1999OfficesOffice Space</v>
      </c>
      <c r="U52" s="1" t="str">
        <f>VLOOKUP(T52,Ventilation!$A$4:$H$321,6,FALSE)</f>
        <v>0</v>
      </c>
      <c r="V52" s="1" t="str">
        <f>VLOOKUP(T52,Ventilation!$A$4:$H$321,5,FALSE)</f>
        <v>20</v>
      </c>
      <c r="W52" s="1" t="str">
        <f>VLOOKUP(T52,Ventilation!$A$4:$H$321,7,FALSE)</f>
        <v/>
      </c>
      <c r="X52" s="1"/>
      <c r="Y52" s="1">
        <v>4.75</v>
      </c>
      <c r="Z52" s="1" t="s">
        <v>2390</v>
      </c>
      <c r="AA52" s="1" t="s">
        <v>2385</v>
      </c>
      <c r="AB52" s="1">
        <v>0.0446</v>
      </c>
      <c r="AC52" s="8"/>
      <c r="AD52" s="1"/>
      <c r="AE52" s="1" t="s">
        <v>2388</v>
      </c>
      <c r="AF52" s="1"/>
      <c r="AG52" s="1"/>
      <c r="AH52" s="1"/>
      <c r="AI52" s="1"/>
      <c r="AJ52" s="1"/>
      <c r="AK52" s="1">
        <v>0.64</v>
      </c>
      <c r="AL52" s="1">
        <v>0.0</v>
      </c>
      <c r="AM52" s="1">
        <v>0.5</v>
      </c>
      <c r="AN52" s="1">
        <v>0.0</v>
      </c>
      <c r="AO52" s="1" t="s">
        <v>2386</v>
      </c>
      <c r="AP52" s="1" t="s">
        <v>206</v>
      </c>
      <c r="AQ52" s="1" t="s">
        <v>207</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8" t="s">
        <v>9</v>
      </c>
      <c r="B53" s="8" t="s">
        <v>344</v>
      </c>
      <c r="C53" s="8" t="s">
        <v>995</v>
      </c>
      <c r="D53" s="1" t="s">
        <v>4570</v>
      </c>
      <c r="E53" s="1" t="s">
        <v>28</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2387</v>
      </c>
      <c r="Q53" s="1" t="s">
        <v>29</v>
      </c>
      <c r="R53" s="1" t="s">
        <v>497</v>
      </c>
      <c r="S53" s="1" t="s">
        <v>4558</v>
      </c>
      <c r="T53" s="8" t="str">
        <f t="shared" si="2"/>
        <v>ASHRAE 62.1-1999OfficesReception Areas</v>
      </c>
      <c r="U53" s="1" t="str">
        <f>VLOOKUP(T53,Ventilation!$A$4:$H$321,6,FALSE)</f>
        <v>0</v>
      </c>
      <c r="V53" s="1" t="str">
        <f>VLOOKUP(T53,Ventilation!$A$4:$H$321,5,FALSE)</f>
        <v>15</v>
      </c>
      <c r="W53" s="1" t="str">
        <f>VLOOKUP(T53,Ventilation!$A$4:$H$321,7,FALSE)</f>
        <v/>
      </c>
      <c r="X53" s="1"/>
      <c r="Y53" s="1">
        <v>50.0</v>
      </c>
      <c r="Z53" s="1" t="s">
        <v>2389</v>
      </c>
      <c r="AA53" s="1" t="s">
        <v>2385</v>
      </c>
      <c r="AB53" s="1">
        <v>0.0446</v>
      </c>
      <c r="AC53" s="8"/>
      <c r="AD53" s="1"/>
      <c r="AE53" s="1" t="s">
        <v>2388</v>
      </c>
      <c r="AF53" s="1"/>
      <c r="AG53" s="1"/>
      <c r="AH53" s="1"/>
      <c r="AI53" s="1"/>
      <c r="AJ53" s="1"/>
      <c r="AK53" s="1">
        <v>4.46</v>
      </c>
      <c r="AL53" s="1">
        <v>0.0</v>
      </c>
      <c r="AM53" s="1">
        <v>0.5</v>
      </c>
      <c r="AN53" s="1">
        <v>0.0</v>
      </c>
      <c r="AO53" s="1" t="s">
        <v>2386</v>
      </c>
      <c r="AP53" s="1" t="s">
        <v>206</v>
      </c>
      <c r="AQ53" s="1" t="s">
        <v>207</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8" t="s">
        <v>9</v>
      </c>
      <c r="B54" s="8" t="s">
        <v>344</v>
      </c>
      <c r="C54" s="8" t="s">
        <v>991</v>
      </c>
      <c r="D54" s="1" t="s">
        <v>4566</v>
      </c>
      <c r="E54" s="16" t="s">
        <v>28</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8" t="str">
        <f t="shared" si="2"/>
        <v/>
      </c>
      <c r="U54" s="1" t="str">
        <f>VLOOKUP(T54,Ventilation!$A$4:$H$321,6,FALSE)</f>
        <v>#N/A</v>
      </c>
      <c r="V54" s="1" t="str">
        <f>VLOOKUP(T54,Ventilation!$A$4:$H$321,5,FALSE)</f>
        <v>#N/A</v>
      </c>
      <c r="W54" s="1" t="str">
        <f>VLOOKUP(T54,Ventilation!$A$4:$H$321,7,FALSE)</f>
        <v>#N/A</v>
      </c>
      <c r="X54" s="1"/>
      <c r="Y54" s="1"/>
      <c r="Z54" s="8"/>
      <c r="AA54" s="8"/>
      <c r="AB54" s="1">
        <v>0.0446</v>
      </c>
      <c r="AC54" s="8"/>
      <c r="AD54" s="8"/>
      <c r="AE54" s="8" t="s">
        <v>3156</v>
      </c>
      <c r="AF54" s="1"/>
      <c r="AG54" s="1"/>
      <c r="AH54" s="1"/>
      <c r="AI54" s="1"/>
      <c r="AJ54" s="1"/>
      <c r="AK54" s="1"/>
      <c r="AL54" s="1"/>
      <c r="AM54" s="1"/>
      <c r="AN54" s="1"/>
      <c r="AO54" s="8"/>
      <c r="AP54" s="8"/>
      <c r="AQ54" s="8"/>
      <c r="AR54" s="1"/>
      <c r="AS54" s="1"/>
      <c r="AT54" s="1" t="str">
        <f t="shared" si="3"/>
        <v/>
      </c>
      <c r="AU54" s="1"/>
      <c r="AV54" s="1"/>
      <c r="AW54" s="1"/>
      <c r="AX54" s="8"/>
      <c r="AY54" s="1"/>
      <c r="AZ54" s="1"/>
      <c r="BA54" s="1"/>
      <c r="BB54" s="1"/>
      <c r="BC54" s="1"/>
      <c r="BD54" s="1"/>
      <c r="BE54" s="1"/>
      <c r="BF54" s="8"/>
      <c r="BG54" s="8"/>
      <c r="BH54" s="1"/>
      <c r="BJ54" s="1"/>
      <c r="BK54" s="1"/>
      <c r="BL54" s="1"/>
    </row>
    <row r="55" ht="14.25" hidden="1" customHeight="1">
      <c r="A55" s="1" t="s">
        <v>9</v>
      </c>
      <c r="B55" s="1" t="s">
        <v>225</v>
      </c>
      <c r="C55" s="1" t="s">
        <v>989</v>
      </c>
      <c r="D55" s="1" t="s">
        <v>4556</v>
      </c>
      <c r="E55" s="1" t="s">
        <v>28</v>
      </c>
      <c r="F55" s="1" t="s">
        <v>150</v>
      </c>
      <c r="G55" s="1" t="s">
        <v>693</v>
      </c>
      <c r="H55" s="1" t="str">
        <f t="shared" si="1"/>
        <v>ASHRAE 189.1-2009HospitalOperating Room</v>
      </c>
      <c r="I55" s="1" t="str">
        <f>VLOOKUP(H55,'Interior Lighting'!$A$4:$G$1080,5,FALSE)</f>
        <v>1.98</v>
      </c>
      <c r="J55" s="1"/>
      <c r="K55" s="1"/>
      <c r="L55" s="1"/>
      <c r="M55" s="1">
        <v>0.0</v>
      </c>
      <c r="N55" s="1">
        <v>0.7</v>
      </c>
      <c r="O55" s="1">
        <v>0.2</v>
      </c>
      <c r="P55" s="1" t="s">
        <v>2601</v>
      </c>
      <c r="Q55" s="1" t="s">
        <v>38</v>
      </c>
      <c r="R55" s="1" t="s">
        <v>657</v>
      </c>
      <c r="S55" s="1" t="s">
        <v>658</v>
      </c>
      <c r="T55" s="8" t="str">
        <f t="shared" si="2"/>
        <v>GGHC v2.2Health CareAnesthesia Storage</v>
      </c>
      <c r="U55" s="1" t="str">
        <f>VLOOKUP(T55,Ventilation!$A$4:$H$321,6,FALSE)</f>
        <v>1.2</v>
      </c>
      <c r="V55" s="1" t="str">
        <f>VLOOKUP(T55,Ventilation!$A$4:$H$321,5,FALSE)</f>
        <v/>
      </c>
      <c r="W55" s="1" t="str">
        <f>VLOOKUP(T55,Ventilation!$A$4:$H$321,7,FALSE)</f>
        <v/>
      </c>
      <c r="X55" s="1"/>
      <c r="Y55" s="1">
        <v>0.0</v>
      </c>
      <c r="Z55" s="1" t="s">
        <v>2602</v>
      </c>
      <c r="AA55" s="1" t="s">
        <v>2598</v>
      </c>
      <c r="AB55" s="1">
        <v>0.0446</v>
      </c>
      <c r="AC55" s="8"/>
      <c r="AD55" s="1"/>
      <c r="AE55" s="1" t="s">
        <v>2604</v>
      </c>
      <c r="AF55" s="1"/>
      <c r="AG55" s="1"/>
      <c r="AH55" s="1"/>
      <c r="AI55" s="1"/>
      <c r="AJ55" s="1"/>
      <c r="AK55" s="1">
        <v>1.46</v>
      </c>
      <c r="AL55" s="1">
        <v>0.0</v>
      </c>
      <c r="AM55" s="1">
        <v>0.5</v>
      </c>
      <c r="AN55" s="1">
        <v>0.0</v>
      </c>
      <c r="AO55" s="1" t="s">
        <v>2600</v>
      </c>
      <c r="AP55" s="1" t="s">
        <v>234</v>
      </c>
      <c r="AQ55" s="1" t="s">
        <v>235</v>
      </c>
      <c r="AR55" s="1">
        <v>1.0</v>
      </c>
      <c r="AS55" s="1">
        <v>108.0</v>
      </c>
      <c r="AT55" s="1" t="str">
        <f t="shared" si="3"/>
        <v>0.009259259259</v>
      </c>
      <c r="AU55" s="1">
        <v>43.3</v>
      </c>
      <c r="AV55" s="1">
        <v>0.2</v>
      </c>
      <c r="AW55" s="1">
        <v>0.05</v>
      </c>
      <c r="AX55" s="1" t="s">
        <v>4576</v>
      </c>
      <c r="AY55" s="1">
        <v>1.3333346236599153</v>
      </c>
      <c r="AZ55" s="1">
        <v>144.0</v>
      </c>
      <c r="BA55" s="1" t="str">
        <f t="shared" ref="BA55:BA109" si="5">IF(ISBLANK(BC55),"",BC55/(AZ55/AY55))</f>
        <v>0.5048215295</v>
      </c>
      <c r="BB55" s="1">
        <v>0.31</v>
      </c>
      <c r="BC55" s="1">
        <v>54.520672421626536</v>
      </c>
      <c r="BD55" s="1">
        <v>1.0</v>
      </c>
      <c r="BE55" s="1"/>
      <c r="BF55" s="1" t="s">
        <v>4577</v>
      </c>
      <c r="BG55" s="1"/>
      <c r="BH55" s="1"/>
      <c r="BJ55" s="1"/>
      <c r="BK55" s="1"/>
      <c r="BL55" s="1"/>
    </row>
    <row r="56" ht="14.25" hidden="1" customHeight="1">
      <c r="A56" s="8" t="s">
        <v>9</v>
      </c>
      <c r="B56" s="8" t="s">
        <v>225</v>
      </c>
      <c r="C56" s="8" t="s">
        <v>994</v>
      </c>
      <c r="D56" s="1" t="s">
        <v>4556</v>
      </c>
      <c r="E56" s="1" t="s">
        <v>28</v>
      </c>
      <c r="F56" s="1" t="s">
        <v>899</v>
      </c>
      <c r="G56" s="1" t="s">
        <v>656</v>
      </c>
      <c r="H56" s="1" t="str">
        <f t="shared" si="1"/>
        <v>ASHRAE 189.1-2009Active StorageFor Hospital</v>
      </c>
      <c r="I56" s="1" t="str">
        <f>VLOOKUP(H56,'Interior Lighting'!$A$4:$G$1080,5,FALSE)</f>
        <v>0.81</v>
      </c>
      <c r="J56" s="1"/>
      <c r="K56" s="1"/>
      <c r="L56" s="1"/>
      <c r="M56" s="1">
        <v>0.0</v>
      </c>
      <c r="N56" s="1">
        <v>0.7</v>
      </c>
      <c r="O56" s="1">
        <v>0.2</v>
      </c>
      <c r="P56" s="1" t="s">
        <v>2601</v>
      </c>
      <c r="Q56" s="1" t="s">
        <v>38</v>
      </c>
      <c r="R56" s="1" t="s">
        <v>657</v>
      </c>
      <c r="S56" s="1" t="s">
        <v>663</v>
      </c>
      <c r="T56" s="8" t="str">
        <f t="shared" si="2"/>
        <v>GGHC v2.2Health CareBedpan Room</v>
      </c>
      <c r="U56" s="1" t="str">
        <f>VLOOKUP(T56,Ventilation!$A$4:$H$321,6,FALSE)</f>
        <v>0.15</v>
      </c>
      <c r="V56" s="1" t="str">
        <f>VLOOKUP(T56,Ventilation!$A$4:$H$321,5,FALSE)</f>
        <v/>
      </c>
      <c r="W56" s="1" t="str">
        <f>VLOOKUP(T56,Ventilation!$A$4:$H$321,7,FALSE)</f>
        <v/>
      </c>
      <c r="X56" s="1"/>
      <c r="Y56" s="1">
        <v>0.0</v>
      </c>
      <c r="Z56" s="1" t="s">
        <v>2602</v>
      </c>
      <c r="AA56" s="1" t="s">
        <v>2598</v>
      </c>
      <c r="AB56" s="1">
        <v>0.0446</v>
      </c>
      <c r="AC56" s="8"/>
      <c r="AD56" s="1"/>
      <c r="AE56" s="1" t="s">
        <v>2604</v>
      </c>
      <c r="AF56" s="1"/>
      <c r="AG56" s="1"/>
      <c r="AH56" s="1"/>
      <c r="AI56" s="1"/>
      <c r="AJ56" s="1"/>
      <c r="AK56" s="1">
        <v>0.07000000000000005</v>
      </c>
      <c r="AL56" s="1">
        <v>0.0</v>
      </c>
      <c r="AM56" s="1">
        <v>0.5</v>
      </c>
      <c r="AN56" s="1">
        <v>0.0</v>
      </c>
      <c r="AO56" s="1" t="s">
        <v>2600</v>
      </c>
      <c r="AP56" s="1" t="s">
        <v>234</v>
      </c>
      <c r="AQ56" s="1" t="s">
        <v>235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8" t="s">
        <v>9</v>
      </c>
      <c r="B57" s="8" t="s">
        <v>225</v>
      </c>
      <c r="C57" s="8" t="s">
        <v>997</v>
      </c>
      <c r="D57" s="1" t="s">
        <v>4549</v>
      </c>
      <c r="E57" s="1" t="s">
        <v>28</v>
      </c>
      <c r="F57" s="1" t="s">
        <v>889</v>
      </c>
      <c r="G57" s="1" t="s">
        <v>870</v>
      </c>
      <c r="H57" s="1" t="str">
        <f t="shared" si="1"/>
        <v>ASHRAE 189.1-2009Dining AreaGeneral</v>
      </c>
      <c r="I57" s="1" t="str">
        <f>VLOOKUP(H57,'Interior Lighting'!$A$4:$G$1080,5,FALSE)</f>
        <v>0.81</v>
      </c>
      <c r="J57" s="1"/>
      <c r="K57" s="1"/>
      <c r="L57" s="1"/>
      <c r="M57" s="1">
        <v>0.0</v>
      </c>
      <c r="N57" s="1">
        <v>0.7</v>
      </c>
      <c r="O57" s="1">
        <v>0.2</v>
      </c>
      <c r="P57" s="8" t="s">
        <v>2601</v>
      </c>
      <c r="Q57" s="1" t="s">
        <v>29</v>
      </c>
      <c r="R57" s="1" t="s">
        <v>477</v>
      </c>
      <c r="S57" s="1" t="s">
        <v>479</v>
      </c>
      <c r="T57" s="8"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8" t="s">
        <v>2602</v>
      </c>
      <c r="AA57" s="8" t="s">
        <v>2598</v>
      </c>
      <c r="AB57" s="1">
        <v>0.0446</v>
      </c>
      <c r="AC57" s="8"/>
      <c r="AD57" s="8"/>
      <c r="AE57" s="8" t="s">
        <v>2604</v>
      </c>
      <c r="AF57" s="1"/>
      <c r="AG57" s="1"/>
      <c r="AH57" s="1"/>
      <c r="AI57" s="1"/>
      <c r="AJ57" s="1"/>
      <c r="AK57" s="1">
        <v>0.73</v>
      </c>
      <c r="AL57" s="1">
        <v>0.0</v>
      </c>
      <c r="AM57" s="1">
        <v>0.5</v>
      </c>
      <c r="AN57" s="1">
        <v>0.0</v>
      </c>
      <c r="AO57" s="8" t="s">
        <v>2600</v>
      </c>
      <c r="AP57" s="8" t="s">
        <v>234</v>
      </c>
      <c r="AQ57" s="8" t="s">
        <v>235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8" t="s">
        <v>9</v>
      </c>
      <c r="B58" s="8" t="s">
        <v>225</v>
      </c>
      <c r="C58" s="8" t="s">
        <v>999</v>
      </c>
      <c r="D58" s="1" t="s">
        <v>4556</v>
      </c>
      <c r="E58" s="1" t="s">
        <v>28</v>
      </c>
      <c r="F58" s="1" t="s">
        <v>150</v>
      </c>
      <c r="G58" s="1" t="s">
        <v>921</v>
      </c>
      <c r="H58" s="1" t="str">
        <f t="shared" si="1"/>
        <v>ASHRAE 189.1-2009HospitalMedical Supply</v>
      </c>
      <c r="I58" s="1" t="str">
        <f>VLOOKUP(H58,'Interior Lighting'!$A$4:$G$1080,5,FALSE)</f>
        <v>1.26</v>
      </c>
      <c r="J58" s="1"/>
      <c r="K58" s="1"/>
      <c r="L58" s="1"/>
      <c r="M58" s="1">
        <v>0.0</v>
      </c>
      <c r="N58" s="1">
        <v>0.7</v>
      </c>
      <c r="O58" s="1">
        <v>0.2</v>
      </c>
      <c r="P58" s="1" t="s">
        <v>2601</v>
      </c>
      <c r="Q58" s="1" t="s">
        <v>38</v>
      </c>
      <c r="R58" s="1" t="s">
        <v>657</v>
      </c>
      <c r="S58" s="1" t="s">
        <v>666</v>
      </c>
      <c r="T58" s="8"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2602</v>
      </c>
      <c r="AA58" s="1" t="s">
        <v>2598</v>
      </c>
      <c r="AB58" s="1">
        <v>0.0446</v>
      </c>
      <c r="AC58" s="8"/>
      <c r="AD58" s="1"/>
      <c r="AE58" s="1" t="s">
        <v>2604</v>
      </c>
      <c r="AF58" s="1"/>
      <c r="AG58" s="1"/>
      <c r="AH58" s="1"/>
      <c r="AI58" s="1"/>
      <c r="AJ58" s="1"/>
      <c r="AK58" s="1">
        <v>1.46</v>
      </c>
      <c r="AL58" s="1">
        <v>0.0</v>
      </c>
      <c r="AM58" s="1">
        <v>0.5</v>
      </c>
      <c r="AN58" s="1">
        <v>0.0</v>
      </c>
      <c r="AO58" s="1" t="s">
        <v>2600</v>
      </c>
      <c r="AP58" s="1" t="s">
        <v>234</v>
      </c>
      <c r="AQ58" s="1" t="s">
        <v>235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9</v>
      </c>
      <c r="B59" s="1" t="s">
        <v>225</v>
      </c>
      <c r="C59" s="1" t="s">
        <v>1001</v>
      </c>
      <c r="D59" s="1" t="s">
        <v>4563</v>
      </c>
      <c r="E59" s="1" t="s">
        <v>28</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2601</v>
      </c>
      <c r="Q59" s="1" t="s">
        <v>29</v>
      </c>
      <c r="R59" s="1" t="s">
        <v>486</v>
      </c>
      <c r="S59" s="1" t="s">
        <v>493</v>
      </c>
      <c r="T59" s="8"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2602</v>
      </c>
      <c r="AA59" s="1" t="s">
        <v>2598</v>
      </c>
      <c r="AB59" s="1">
        <v>0.0446</v>
      </c>
      <c r="AC59" s="8"/>
      <c r="AD59" s="1"/>
      <c r="AE59" s="1" t="s">
        <v>2604</v>
      </c>
      <c r="AF59" s="1"/>
      <c r="AG59" s="1"/>
      <c r="AH59" s="1"/>
      <c r="AI59" s="1"/>
      <c r="AJ59" s="1"/>
      <c r="AK59" s="1">
        <v>0.73</v>
      </c>
      <c r="AL59" s="1">
        <v>0.0</v>
      </c>
      <c r="AM59" s="1">
        <v>0.5</v>
      </c>
      <c r="AN59" s="1">
        <v>0.0</v>
      </c>
      <c r="AO59" s="1" t="s">
        <v>2600</v>
      </c>
      <c r="AP59" s="1" t="s">
        <v>234</v>
      </c>
      <c r="AQ59" s="1" t="s">
        <v>235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8" t="s">
        <v>9</v>
      </c>
      <c r="B60" s="1" t="s">
        <v>225</v>
      </c>
      <c r="C60" s="1" t="s">
        <v>1005</v>
      </c>
      <c r="D60" s="1" t="s">
        <v>4562</v>
      </c>
      <c r="E60" s="1" t="s">
        <v>28</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2601</v>
      </c>
      <c r="Q60" s="1" t="s">
        <v>29</v>
      </c>
      <c r="R60" s="1" t="s">
        <v>486</v>
      </c>
      <c r="S60" s="1" t="s">
        <v>495</v>
      </c>
      <c r="T60" s="8"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2602</v>
      </c>
      <c r="AA60" s="1" t="s">
        <v>2598</v>
      </c>
      <c r="AB60" s="1">
        <v>0.0446</v>
      </c>
      <c r="AC60" s="8"/>
      <c r="AD60" s="1"/>
      <c r="AE60" s="1" t="s">
        <v>2604</v>
      </c>
      <c r="AF60" s="1"/>
      <c r="AG60" s="1"/>
      <c r="AH60" s="1"/>
      <c r="AI60" s="1"/>
      <c r="AJ60" s="1"/>
      <c r="AK60" s="1">
        <v>0.8000000000000002</v>
      </c>
      <c r="AL60" s="1">
        <v>0.0</v>
      </c>
      <c r="AM60" s="1">
        <v>0.5</v>
      </c>
      <c r="AN60" s="1">
        <v>0.0</v>
      </c>
      <c r="AO60" s="1" t="s">
        <v>2600</v>
      </c>
      <c r="AP60" s="1" t="s">
        <v>234</v>
      </c>
      <c r="AQ60" s="1" t="s">
        <v>235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9</v>
      </c>
      <c r="B61" s="1" t="s">
        <v>225</v>
      </c>
      <c r="C61" s="1" t="s">
        <v>1007</v>
      </c>
      <c r="D61" s="1" t="s">
        <v>4571</v>
      </c>
      <c r="E61" s="1" t="s">
        <v>28</v>
      </c>
      <c r="F61" s="1" t="s">
        <v>757</v>
      </c>
      <c r="G61" s="1" t="s">
        <v>870</v>
      </c>
      <c r="H61" s="1" t="str">
        <f t="shared" si="1"/>
        <v>ASHRAE 189.1-2009Electrical/MechanicalGeneral</v>
      </c>
      <c r="I61" s="1" t="str">
        <f>VLOOKUP(H61,'Interior Lighting'!$A$4:$G$1080,5,FALSE)</f>
        <v>1.35</v>
      </c>
      <c r="J61" s="1"/>
      <c r="K61" s="1"/>
      <c r="L61" s="1"/>
      <c r="M61" s="1">
        <v>0.0</v>
      </c>
      <c r="N61" s="1">
        <v>0.7</v>
      </c>
      <c r="O61" s="1">
        <v>0.2</v>
      </c>
      <c r="P61" s="1" t="s">
        <v>2601</v>
      </c>
      <c r="Q61" s="1" t="s">
        <v>38</v>
      </c>
      <c r="R61" s="1" t="s">
        <v>657</v>
      </c>
      <c r="S61" s="1" t="s">
        <v>687</v>
      </c>
      <c r="T61" s="8"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2602</v>
      </c>
      <c r="AA61" s="1" t="s">
        <v>2598</v>
      </c>
      <c r="AB61" s="1">
        <v>0.0446</v>
      </c>
      <c r="AC61" s="8"/>
      <c r="AD61" s="1"/>
      <c r="AE61" s="1" t="s">
        <v>2604</v>
      </c>
      <c r="AF61" s="1"/>
      <c r="AG61" s="1"/>
      <c r="AH61" s="1"/>
      <c r="AI61" s="1"/>
      <c r="AJ61" s="1"/>
      <c r="AK61" s="1">
        <v>3.64</v>
      </c>
      <c r="AL61" s="1">
        <v>0.0</v>
      </c>
      <c r="AM61" s="1">
        <v>0.3</v>
      </c>
      <c r="AN61" s="1">
        <v>0.7</v>
      </c>
      <c r="AO61" s="1" t="s">
        <v>2600</v>
      </c>
      <c r="AP61" s="1" t="s">
        <v>234</v>
      </c>
      <c r="AQ61" s="1" t="s">
        <v>235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9</v>
      </c>
      <c r="B62" s="1" t="s">
        <v>225</v>
      </c>
      <c r="C62" s="1" t="s">
        <v>1014</v>
      </c>
      <c r="D62" s="1" t="s">
        <v>4562</v>
      </c>
      <c r="E62" s="1" t="s">
        <v>28</v>
      </c>
      <c r="F62" s="1" t="s">
        <v>150</v>
      </c>
      <c r="G62" s="1" t="s">
        <v>919</v>
      </c>
      <c r="H62" s="1" t="str">
        <f t="shared" si="1"/>
        <v>ASHRAE 189.1-2009HospitalExam/Treatment</v>
      </c>
      <c r="I62" s="1" t="str">
        <f>VLOOKUP(H62,'Interior Lighting'!$A$4:$G$1080,5,FALSE)</f>
        <v>1.35</v>
      </c>
      <c r="J62" s="1"/>
      <c r="K62" s="1"/>
      <c r="L62" s="1"/>
      <c r="M62" s="1">
        <v>0.0</v>
      </c>
      <c r="N62" s="1">
        <v>0.7</v>
      </c>
      <c r="O62" s="1">
        <v>0.2</v>
      </c>
      <c r="P62" s="1" t="s">
        <v>2601</v>
      </c>
      <c r="Q62" s="1" t="s">
        <v>38</v>
      </c>
      <c r="R62" s="1" t="s">
        <v>657</v>
      </c>
      <c r="S62" s="1" t="s">
        <v>701</v>
      </c>
      <c r="T62" s="8"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2602</v>
      </c>
      <c r="AA62" s="1" t="s">
        <v>2598</v>
      </c>
      <c r="AB62" s="1">
        <v>0.0446</v>
      </c>
      <c r="AC62" s="8"/>
      <c r="AD62" s="1"/>
      <c r="AE62" s="1" t="s">
        <v>2604</v>
      </c>
      <c r="AF62" s="1"/>
      <c r="AG62" s="1"/>
      <c r="AH62" s="1"/>
      <c r="AI62" s="1"/>
      <c r="AJ62" s="1"/>
      <c r="AK62" s="1">
        <v>0.8000000000000002</v>
      </c>
      <c r="AL62" s="1">
        <v>0.0</v>
      </c>
      <c r="AM62" s="1">
        <v>0.5</v>
      </c>
      <c r="AN62" s="1">
        <v>0.0</v>
      </c>
      <c r="AO62" s="1" t="s">
        <v>2600</v>
      </c>
      <c r="AP62" s="1" t="s">
        <v>234</v>
      </c>
      <c r="AQ62" s="1" t="s">
        <v>235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9</v>
      </c>
      <c r="B63" s="1" t="s">
        <v>225</v>
      </c>
      <c r="C63" s="1" t="s">
        <v>1020</v>
      </c>
      <c r="D63" s="1" t="s">
        <v>4551</v>
      </c>
      <c r="E63" s="1" t="s">
        <v>28</v>
      </c>
      <c r="F63" s="1" t="s">
        <v>896</v>
      </c>
      <c r="G63" s="1" t="s">
        <v>656</v>
      </c>
      <c r="H63" s="1" t="str">
        <f t="shared" si="1"/>
        <v>ASHRAE 189.1-2009Corridor/TransitionFor Hospital</v>
      </c>
      <c r="I63" s="1" t="str">
        <f>VLOOKUP(H63,'Interior Lighting'!$A$4:$G$1080,5,FALSE)</f>
        <v>0.9</v>
      </c>
      <c r="J63" s="1"/>
      <c r="K63" s="1"/>
      <c r="L63" s="1"/>
      <c r="M63" s="1">
        <v>0.0</v>
      </c>
      <c r="N63" s="1">
        <v>0.7</v>
      </c>
      <c r="O63" s="1">
        <v>0.2</v>
      </c>
      <c r="P63" s="8" t="s">
        <v>2601</v>
      </c>
      <c r="Q63" s="1" t="s">
        <v>29</v>
      </c>
      <c r="R63" s="1" t="s">
        <v>501</v>
      </c>
      <c r="S63" s="1" t="s">
        <v>502</v>
      </c>
      <c r="T63" s="8"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8" t="s">
        <v>2602</v>
      </c>
      <c r="AA63" s="8" t="s">
        <v>2598</v>
      </c>
      <c r="AB63" s="1">
        <v>0.0446</v>
      </c>
      <c r="AC63" s="8"/>
      <c r="AD63" s="8"/>
      <c r="AE63" s="8" t="s">
        <v>2604</v>
      </c>
      <c r="AF63" s="1"/>
      <c r="AG63" s="1"/>
      <c r="AH63" s="1"/>
      <c r="AI63" s="1"/>
      <c r="AJ63" s="8"/>
      <c r="AK63" s="1">
        <v>0.29</v>
      </c>
      <c r="AL63" s="1">
        <v>0.0</v>
      </c>
      <c r="AM63" s="1">
        <v>0.5</v>
      </c>
      <c r="AN63" s="1">
        <v>0.0</v>
      </c>
      <c r="AO63" s="8" t="s">
        <v>2600</v>
      </c>
      <c r="AP63" s="8" t="s">
        <v>234</v>
      </c>
      <c r="AQ63" s="8" t="s">
        <v>235</v>
      </c>
      <c r="AR63" s="1"/>
      <c r="AS63" s="1"/>
      <c r="AT63" s="1" t="str">
        <f t="shared" si="3"/>
        <v/>
      </c>
      <c r="AU63" s="1"/>
      <c r="AV63" s="1"/>
      <c r="AW63" s="1"/>
      <c r="AX63" s="8"/>
      <c r="AY63" s="1"/>
      <c r="AZ63" s="1"/>
      <c r="BA63" s="1" t="str">
        <f t="shared" si="5"/>
        <v/>
      </c>
      <c r="BB63" s="1"/>
      <c r="BC63" s="1"/>
      <c r="BD63" s="1"/>
      <c r="BE63" s="1"/>
      <c r="BF63" s="1"/>
      <c r="BG63" s="1"/>
      <c r="BH63" s="1"/>
      <c r="BJ63" s="1"/>
      <c r="BK63" s="1"/>
      <c r="BL63" s="1"/>
    </row>
    <row r="64" ht="14.25" hidden="1" customHeight="1">
      <c r="A64" s="1" t="s">
        <v>9</v>
      </c>
      <c r="B64" s="1" t="s">
        <v>225</v>
      </c>
      <c r="C64" s="1" t="s">
        <v>1024</v>
      </c>
      <c r="D64" s="1" t="s">
        <v>4571</v>
      </c>
      <c r="E64" s="1" t="s">
        <v>28</v>
      </c>
      <c r="F64" s="1" t="s">
        <v>869</v>
      </c>
      <c r="G64" s="1" t="s">
        <v>870</v>
      </c>
      <c r="H64" s="1" t="str">
        <f t="shared" si="1"/>
        <v>ASHRAE 189.1-2009Office-EnclosedGeneral</v>
      </c>
      <c r="I64" s="1" t="str">
        <f>VLOOKUP(H64,'Interior Lighting'!$A$4:$G$1080,5,FALSE)</f>
        <v>0.99</v>
      </c>
      <c r="J64" s="1"/>
      <c r="K64" s="1"/>
      <c r="L64" s="1"/>
      <c r="M64" s="1">
        <v>0.0</v>
      </c>
      <c r="N64" s="1">
        <v>0.7</v>
      </c>
      <c r="O64" s="1">
        <v>0.2</v>
      </c>
      <c r="P64" s="1" t="s">
        <v>2601</v>
      </c>
      <c r="Q64" s="1" t="s">
        <v>29</v>
      </c>
      <c r="R64" s="1" t="s">
        <v>497</v>
      </c>
      <c r="S64" s="1" t="s">
        <v>500</v>
      </c>
      <c r="T64" s="8"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2602</v>
      </c>
      <c r="AA64" s="1" t="s">
        <v>2598</v>
      </c>
      <c r="AB64" s="1">
        <v>0.0446</v>
      </c>
      <c r="AC64" s="8"/>
      <c r="AD64" s="1"/>
      <c r="AE64" s="1" t="s">
        <v>2604</v>
      </c>
      <c r="AF64" s="1"/>
      <c r="AG64" s="1"/>
      <c r="AH64" s="1"/>
      <c r="AI64" s="1"/>
      <c r="AJ64" s="1"/>
      <c r="AK64" s="1">
        <v>0.8000000000000002</v>
      </c>
      <c r="AL64" s="1">
        <v>0.0</v>
      </c>
      <c r="AM64" s="1">
        <v>0.5</v>
      </c>
      <c r="AN64" s="1">
        <v>0.0</v>
      </c>
      <c r="AO64" s="1" t="s">
        <v>2600</v>
      </c>
      <c r="AP64" s="1" t="s">
        <v>234</v>
      </c>
      <c r="AQ64" s="1" t="s">
        <v>235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9</v>
      </c>
      <c r="B65" s="1" t="s">
        <v>225</v>
      </c>
      <c r="C65" s="1" t="s">
        <v>1025</v>
      </c>
      <c r="D65" s="1" t="s">
        <v>4566</v>
      </c>
      <c r="E65" s="1" t="s">
        <v>28</v>
      </c>
      <c r="F65" s="1" t="s">
        <v>899</v>
      </c>
      <c r="G65" s="1" t="s">
        <v>870</v>
      </c>
      <c r="H65" s="1" t="str">
        <f t="shared" si="1"/>
        <v>ASHRAE 189.1-2009Active StorageGeneral</v>
      </c>
      <c r="I65" s="1" t="str">
        <f>VLOOKUP(H65,'Interior Lighting'!$A$4:$G$1080,5,FALSE)</f>
        <v>0.72</v>
      </c>
      <c r="J65" s="1"/>
      <c r="K65" s="1"/>
      <c r="L65" s="1"/>
      <c r="M65" s="1">
        <v>0.0</v>
      </c>
      <c r="N65" s="1">
        <v>0.7</v>
      </c>
      <c r="O65" s="1">
        <v>0.2</v>
      </c>
      <c r="P65" s="8" t="s">
        <v>2601</v>
      </c>
      <c r="Q65" s="1" t="s">
        <v>38</v>
      </c>
      <c r="R65" s="1" t="s">
        <v>657</v>
      </c>
      <c r="S65" s="1" t="s">
        <v>678</v>
      </c>
      <c r="T65" s="8" t="str">
        <f t="shared" si="2"/>
        <v>GGHC v2.2Health CareJanitors Closet / Utility</v>
      </c>
      <c r="U65" s="1" t="str">
        <f>VLOOKUP(T65,Ventilation!$A$4:$H$321,6,FALSE)</f>
        <v>1.5</v>
      </c>
      <c r="V65" s="1" t="str">
        <f>VLOOKUP(T65,Ventilation!$A$4:$H$321,5,FALSE)</f>
        <v/>
      </c>
      <c r="W65" s="1" t="str">
        <f>VLOOKUP(T65,Ventilation!$A$4:$H$321,7,FALSE)</f>
        <v/>
      </c>
      <c r="X65" s="1"/>
      <c r="Y65" s="1">
        <v>0.0</v>
      </c>
      <c r="Z65" s="8" t="s">
        <v>2602</v>
      </c>
      <c r="AA65" s="8" t="s">
        <v>2598</v>
      </c>
      <c r="AB65" s="1">
        <v>0.0446</v>
      </c>
      <c r="AC65" s="8"/>
      <c r="AD65" s="8"/>
      <c r="AE65" s="8" t="s">
        <v>2604</v>
      </c>
      <c r="AF65" s="1"/>
      <c r="AG65" s="1"/>
      <c r="AH65" s="1"/>
      <c r="AI65" s="1"/>
      <c r="AJ65" s="1"/>
      <c r="AK65" s="1">
        <v>0.0</v>
      </c>
      <c r="AL65" s="1">
        <v>0.0</v>
      </c>
      <c r="AM65" s="1">
        <v>0.3</v>
      </c>
      <c r="AN65" s="1">
        <v>0.7</v>
      </c>
      <c r="AO65" s="8" t="s">
        <v>2600</v>
      </c>
      <c r="AP65" s="8" t="s">
        <v>234</v>
      </c>
      <c r="AQ65" s="8" t="s">
        <v>235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9</v>
      </c>
      <c r="B66" s="1" t="s">
        <v>225</v>
      </c>
      <c r="C66" s="1" t="s">
        <v>684</v>
      </c>
      <c r="D66" s="1" t="s">
        <v>4570</v>
      </c>
      <c r="E66" s="1" t="s">
        <v>28</v>
      </c>
      <c r="F66" s="1" t="s">
        <v>684</v>
      </c>
      <c r="G66" s="1" t="s">
        <v>870</v>
      </c>
      <c r="H66" s="1" t="str">
        <f t="shared" si="1"/>
        <v>ASHRAE 189.1-2009LobbyGeneral</v>
      </c>
      <c r="I66" s="1" t="str">
        <f>VLOOKUP(H66,'Interior Lighting'!$A$4:$G$1080,5,FALSE)</f>
        <v>1.17</v>
      </c>
      <c r="J66" s="1"/>
      <c r="K66" s="1"/>
      <c r="L66" s="1"/>
      <c r="M66" s="1">
        <v>0.0</v>
      </c>
      <c r="N66" s="1">
        <v>0.7</v>
      </c>
      <c r="O66" s="1">
        <v>0.2</v>
      </c>
      <c r="P66" s="1" t="s">
        <v>2601</v>
      </c>
      <c r="Q66" s="1" t="s">
        <v>29</v>
      </c>
      <c r="R66" s="1" t="s">
        <v>486</v>
      </c>
      <c r="S66" s="1" t="s">
        <v>492</v>
      </c>
      <c r="T66" s="8"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2602</v>
      </c>
      <c r="AA66" s="1" t="s">
        <v>2598</v>
      </c>
      <c r="AB66" s="1">
        <v>0.0446</v>
      </c>
      <c r="AC66" s="8"/>
      <c r="AD66" s="1"/>
      <c r="AE66" s="1" t="s">
        <v>2604</v>
      </c>
      <c r="AF66" s="1"/>
      <c r="AG66" s="1"/>
      <c r="AH66" s="1"/>
      <c r="AI66" s="1"/>
      <c r="AJ66" s="1"/>
      <c r="AK66" s="1">
        <v>0.8000000000000002</v>
      </c>
      <c r="AL66" s="1">
        <v>0.0</v>
      </c>
      <c r="AM66" s="1">
        <v>0.5</v>
      </c>
      <c r="AN66" s="1">
        <v>0.0</v>
      </c>
      <c r="AO66" s="1" t="s">
        <v>2600</v>
      </c>
      <c r="AP66" s="1" t="s">
        <v>234</v>
      </c>
      <c r="AQ66" s="1" t="s">
        <v>235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8" t="s">
        <v>9</v>
      </c>
      <c r="B67" s="8" t="s">
        <v>225</v>
      </c>
      <c r="C67" s="8" t="s">
        <v>1029</v>
      </c>
      <c r="D67" s="1" t="s">
        <v>4575</v>
      </c>
      <c r="E67" s="1" t="s">
        <v>28</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2601</v>
      </c>
      <c r="Q67" s="1" t="s">
        <v>38</v>
      </c>
      <c r="R67" s="1" t="s">
        <v>657</v>
      </c>
      <c r="S67" s="1" t="s">
        <v>685</v>
      </c>
      <c r="T67" s="8" t="str">
        <f t="shared" si="2"/>
        <v>GGHC v2.2Health CareLockers</v>
      </c>
      <c r="U67" s="1" t="str">
        <f>VLOOKUP(T67,Ventilation!$A$4:$H$321,6,FALSE)</f>
        <v>0.15</v>
      </c>
      <c r="V67" s="1" t="str">
        <f>VLOOKUP(T67,Ventilation!$A$4:$H$321,5,FALSE)</f>
        <v/>
      </c>
      <c r="W67" s="1" t="str">
        <f>VLOOKUP(T67,Ventilation!$A$4:$H$321,7,FALSE)</f>
        <v/>
      </c>
      <c r="X67" s="1"/>
      <c r="Y67" s="1">
        <v>13.94</v>
      </c>
      <c r="Z67" s="1" t="s">
        <v>2602</v>
      </c>
      <c r="AA67" s="1" t="s">
        <v>2598</v>
      </c>
      <c r="AB67" s="1">
        <v>0.0446</v>
      </c>
      <c r="AC67" s="8"/>
      <c r="AD67" s="1"/>
      <c r="AE67" s="1" t="s">
        <v>2604</v>
      </c>
      <c r="AF67" s="1"/>
      <c r="AG67" s="1"/>
      <c r="AH67" s="1"/>
      <c r="AI67" s="1"/>
      <c r="AJ67" s="1"/>
      <c r="AK67" s="1">
        <v>2.19</v>
      </c>
      <c r="AL67" s="1">
        <v>0.0</v>
      </c>
      <c r="AM67" s="1">
        <v>0.5</v>
      </c>
      <c r="AN67" s="1">
        <v>0.0</v>
      </c>
      <c r="AO67" s="1" t="s">
        <v>2600</v>
      </c>
      <c r="AP67" s="1" t="s">
        <v>234</v>
      </c>
      <c r="AQ67" s="1" t="s">
        <v>235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9</v>
      </c>
      <c r="B68" s="1" t="s">
        <v>225</v>
      </c>
      <c r="C68" s="1" t="s">
        <v>1030</v>
      </c>
      <c r="D68" s="1" t="s">
        <v>4570</v>
      </c>
      <c r="E68" s="1" t="s">
        <v>28</v>
      </c>
      <c r="F68" s="1" t="s">
        <v>888</v>
      </c>
      <c r="G68" s="1" t="s">
        <v>656</v>
      </c>
      <c r="H68" s="1" t="str">
        <f t="shared" si="1"/>
        <v>ASHRAE 189.1-2009Lounge/RecreationFor Hospital</v>
      </c>
      <c r="I68" s="1" t="str">
        <f>VLOOKUP(H68,'Interior Lighting'!$A$4:$G$1080,5,FALSE)</f>
        <v>0.72</v>
      </c>
      <c r="J68" s="1"/>
      <c r="K68" s="1"/>
      <c r="L68" s="1"/>
      <c r="M68" s="1">
        <v>0.0</v>
      </c>
      <c r="N68" s="1">
        <v>0.7</v>
      </c>
      <c r="O68" s="1">
        <v>0.2</v>
      </c>
      <c r="P68" s="1" t="s">
        <v>2601</v>
      </c>
      <c r="Q68" s="1" t="s">
        <v>29</v>
      </c>
      <c r="R68" s="1" t="s">
        <v>486</v>
      </c>
      <c r="S68" s="1" t="s">
        <v>492</v>
      </c>
      <c r="T68" s="8"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2602</v>
      </c>
      <c r="AA68" s="1" t="s">
        <v>2598</v>
      </c>
      <c r="AB68" s="1">
        <v>0.0446</v>
      </c>
      <c r="AC68" s="8"/>
      <c r="AD68" s="1"/>
      <c r="AE68" s="1" t="s">
        <v>2604</v>
      </c>
      <c r="AF68" s="1"/>
      <c r="AG68" s="1"/>
      <c r="AH68" s="1"/>
      <c r="AI68" s="1"/>
      <c r="AJ68" s="1"/>
      <c r="AK68" s="1">
        <v>2.19</v>
      </c>
      <c r="AL68" s="1">
        <v>0.0</v>
      </c>
      <c r="AM68" s="1">
        <v>0.5</v>
      </c>
      <c r="AN68" s="1">
        <v>0.0</v>
      </c>
      <c r="AO68" s="1" t="s">
        <v>2600</v>
      </c>
      <c r="AP68" s="1" t="s">
        <v>234</v>
      </c>
      <c r="AQ68" s="1" t="s">
        <v>235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9</v>
      </c>
      <c r="B69" s="1" t="s">
        <v>225</v>
      </c>
      <c r="C69" s="1" t="s">
        <v>1032</v>
      </c>
      <c r="D69" s="1" t="s">
        <v>4556</v>
      </c>
      <c r="E69" s="1" t="s">
        <v>28</v>
      </c>
      <c r="F69" s="1" t="s">
        <v>899</v>
      </c>
      <c r="G69" s="1" t="s">
        <v>656</v>
      </c>
      <c r="H69" s="1" t="str">
        <f t="shared" si="1"/>
        <v>ASHRAE 189.1-2009Active StorageFor Hospital</v>
      </c>
      <c r="I69" s="1" t="str">
        <f>VLOOKUP(H69,'Interior Lighting'!$A$4:$G$1080,5,FALSE)</f>
        <v>0.81</v>
      </c>
      <c r="J69" s="1"/>
      <c r="K69" s="1"/>
      <c r="L69" s="1"/>
      <c r="M69" s="1">
        <v>0.0</v>
      </c>
      <c r="N69" s="1">
        <v>0.7</v>
      </c>
      <c r="O69" s="1">
        <v>0.2</v>
      </c>
      <c r="P69" s="8" t="s">
        <v>2601</v>
      </c>
      <c r="Q69" s="1" t="s">
        <v>29</v>
      </c>
      <c r="R69" s="1" t="s">
        <v>508</v>
      </c>
      <c r="S69" s="1" t="s">
        <v>511</v>
      </c>
      <c r="T69" s="8"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8" t="s">
        <v>2602</v>
      </c>
      <c r="AA69" s="8" t="s">
        <v>2598</v>
      </c>
      <c r="AB69" s="1">
        <v>0.0446</v>
      </c>
      <c r="AC69" s="8"/>
      <c r="AD69" s="8"/>
      <c r="AE69" s="8" t="s">
        <v>2604</v>
      </c>
      <c r="AF69" s="1"/>
      <c r="AG69" s="1"/>
      <c r="AH69" s="1"/>
      <c r="AI69" s="1"/>
      <c r="AJ69" s="1"/>
      <c r="AK69" s="1">
        <v>0.07000000000000005</v>
      </c>
      <c r="AL69" s="1">
        <v>0.0</v>
      </c>
      <c r="AM69" s="1">
        <v>0.5</v>
      </c>
      <c r="AN69" s="1">
        <v>0.0</v>
      </c>
      <c r="AO69" s="8" t="s">
        <v>2600</v>
      </c>
      <c r="AP69" s="8" t="s">
        <v>234</v>
      </c>
      <c r="AQ69" s="8" t="s">
        <v>235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9</v>
      </c>
      <c r="B70" s="1" t="s">
        <v>225</v>
      </c>
      <c r="C70" s="1" t="s">
        <v>1034</v>
      </c>
      <c r="D70" s="1" t="s">
        <v>4552</v>
      </c>
      <c r="E70" s="1" t="s">
        <v>28</v>
      </c>
      <c r="F70" s="1" t="s">
        <v>150</v>
      </c>
      <c r="G70" s="1" t="s">
        <v>923</v>
      </c>
      <c r="H70" s="1" t="str">
        <f t="shared" si="1"/>
        <v>ASHRAE 189.1-2009HospitalRadiology</v>
      </c>
      <c r="I70" s="1" t="str">
        <f>VLOOKUP(H70,'Interior Lighting'!$A$4:$G$1080,5,FALSE)</f>
        <v>0.36</v>
      </c>
      <c r="J70" s="1"/>
      <c r="K70" s="1"/>
      <c r="L70" s="1"/>
      <c r="M70" s="1">
        <v>0.0</v>
      </c>
      <c r="N70" s="1">
        <v>0.7</v>
      </c>
      <c r="O70" s="1">
        <v>0.2</v>
      </c>
      <c r="P70" s="8" t="s">
        <v>2601</v>
      </c>
      <c r="Q70" s="1" t="s">
        <v>38</v>
      </c>
      <c r="R70" s="1" t="s">
        <v>657</v>
      </c>
      <c r="S70" s="1" t="s">
        <v>712</v>
      </c>
      <c r="T70" s="8" t="str">
        <f t="shared" si="2"/>
        <v>GGHC v2.2Health CareX-ray, Diagnostic and Treatment</v>
      </c>
      <c r="U70" s="1" t="str">
        <f>VLOOKUP(T70,Ventilation!$A$4:$H$321,6,FALSE)</f>
        <v>0.3</v>
      </c>
      <c r="V70" s="1" t="str">
        <f>VLOOKUP(T70,Ventilation!$A$4:$H$321,5,FALSE)</f>
        <v/>
      </c>
      <c r="W70" s="1" t="str">
        <f>VLOOKUP(T70,Ventilation!$A$4:$H$321,7,FALSE)</f>
        <v/>
      </c>
      <c r="X70" s="1"/>
      <c r="Y70" s="1">
        <v>18.58</v>
      </c>
      <c r="Z70" s="8" t="s">
        <v>2602</v>
      </c>
      <c r="AA70" s="8" t="s">
        <v>2598</v>
      </c>
      <c r="AB70" s="1">
        <v>0.0446</v>
      </c>
      <c r="AC70" s="8"/>
      <c r="AD70" s="8"/>
      <c r="AE70" s="8" t="s">
        <v>2604</v>
      </c>
      <c r="AF70" s="1"/>
      <c r="AG70" s="1"/>
      <c r="AH70" s="1"/>
      <c r="AI70" s="1"/>
      <c r="AJ70" s="1"/>
      <c r="AK70" s="1">
        <v>38.63</v>
      </c>
      <c r="AL70" s="1">
        <v>0.0</v>
      </c>
      <c r="AM70" s="1">
        <v>0.5</v>
      </c>
      <c r="AN70" s="1">
        <v>0.0</v>
      </c>
      <c r="AO70" s="8" t="s">
        <v>2600</v>
      </c>
      <c r="AP70" s="8" t="s">
        <v>234</v>
      </c>
      <c r="AQ70" s="8" t="s">
        <v>235</v>
      </c>
      <c r="AR70" s="1">
        <v>1.0</v>
      </c>
      <c r="AS70" s="1">
        <v>440.0</v>
      </c>
      <c r="AT70" s="1" t="str">
        <f t="shared" si="3"/>
        <v>0.002272727273</v>
      </c>
      <c r="AU70" s="1">
        <v>43.3</v>
      </c>
      <c r="AV70" s="1">
        <v>0.2</v>
      </c>
      <c r="AW70" s="1">
        <v>0.05</v>
      </c>
      <c r="AX70" s="1" t="s">
        <v>4576</v>
      </c>
      <c r="AY70" s="1">
        <v>1.0000009677449364</v>
      </c>
      <c r="AZ70" s="1">
        <v>440.0</v>
      </c>
      <c r="BA70" s="1" t="str">
        <f t="shared" si="5"/>
        <v>0.3786161471</v>
      </c>
      <c r="BB70" s="1">
        <v>0.31</v>
      </c>
      <c r="BC70" s="1">
        <v>166.5909435105255</v>
      </c>
      <c r="BD70" s="1">
        <v>1.0</v>
      </c>
      <c r="BE70" s="1"/>
      <c r="BF70" s="1" t="s">
        <v>4577</v>
      </c>
      <c r="BG70" s="1"/>
      <c r="BH70" s="1"/>
      <c r="BJ70" s="1"/>
      <c r="BK70" s="1"/>
      <c r="BL70" s="1"/>
    </row>
    <row r="71" ht="14.25" hidden="1" customHeight="1">
      <c r="A71" s="1" t="s">
        <v>9</v>
      </c>
      <c r="B71" s="1" t="s">
        <v>225</v>
      </c>
      <c r="C71" s="1" t="s">
        <v>1035</v>
      </c>
      <c r="D71" s="1" t="s">
        <v>4562</v>
      </c>
      <c r="E71" s="1" t="s">
        <v>28</v>
      </c>
      <c r="F71" s="1" t="s">
        <v>150</v>
      </c>
      <c r="G71" s="1" t="s">
        <v>923</v>
      </c>
      <c r="H71" s="1" t="str">
        <f t="shared" si="1"/>
        <v>ASHRAE 189.1-2009HospitalRadiology</v>
      </c>
      <c r="I71" s="1" t="str">
        <f>VLOOKUP(H71,'Interior Lighting'!$A$4:$G$1080,5,FALSE)</f>
        <v>0.36</v>
      </c>
      <c r="J71" s="1"/>
      <c r="K71" s="1"/>
      <c r="L71" s="1"/>
      <c r="M71" s="1">
        <v>0.0</v>
      </c>
      <c r="N71" s="1">
        <v>0.7</v>
      </c>
      <c r="O71" s="1">
        <v>0.2</v>
      </c>
      <c r="P71" s="8" t="s">
        <v>2601</v>
      </c>
      <c r="Q71" s="1" t="s">
        <v>38</v>
      </c>
      <c r="R71" s="1" t="s">
        <v>657</v>
      </c>
      <c r="S71" s="1" t="s">
        <v>712</v>
      </c>
      <c r="T71" s="8" t="str">
        <f t="shared" si="2"/>
        <v>GGHC v2.2Health CareX-ray, Diagnostic and Treatment</v>
      </c>
      <c r="U71" s="1" t="str">
        <f>VLOOKUP(T71,Ventilation!$A$4:$H$321,6,FALSE)</f>
        <v>0.3</v>
      </c>
      <c r="V71" s="1" t="str">
        <f>VLOOKUP(T71,Ventilation!$A$4:$H$321,5,FALSE)</f>
        <v/>
      </c>
      <c r="W71" s="1" t="str">
        <f>VLOOKUP(T71,Ventilation!$A$4:$H$321,7,FALSE)</f>
        <v/>
      </c>
      <c r="X71" s="1"/>
      <c r="Y71" s="1">
        <v>18.58</v>
      </c>
      <c r="Z71" s="8" t="s">
        <v>2602</v>
      </c>
      <c r="AA71" s="8" t="s">
        <v>2598</v>
      </c>
      <c r="AB71" s="1">
        <v>0.0446</v>
      </c>
      <c r="AC71" s="8"/>
      <c r="AD71" s="8"/>
      <c r="AE71" s="8" t="s">
        <v>2604</v>
      </c>
      <c r="AF71" s="1"/>
      <c r="AG71" s="1"/>
      <c r="AH71" s="1"/>
      <c r="AI71" s="1"/>
      <c r="AJ71" s="1"/>
      <c r="AK71" s="1">
        <v>0.8</v>
      </c>
      <c r="AL71" s="1">
        <v>0.0</v>
      </c>
      <c r="AM71" s="1">
        <v>0.5</v>
      </c>
      <c r="AN71" s="1">
        <v>0.0</v>
      </c>
      <c r="AO71" s="8" t="s">
        <v>2600</v>
      </c>
      <c r="AP71" s="8" t="s">
        <v>234</v>
      </c>
      <c r="AQ71" s="8" t="s">
        <v>235</v>
      </c>
      <c r="AR71" s="1">
        <v>1.0</v>
      </c>
      <c r="AS71" s="1">
        <v>168.0</v>
      </c>
      <c r="AT71" s="1" t="str">
        <f t="shared" si="3"/>
        <v>0.005952380952</v>
      </c>
      <c r="AU71" s="1">
        <v>43.3</v>
      </c>
      <c r="AV71" s="1">
        <v>0.2</v>
      </c>
      <c r="AW71" s="1">
        <v>0.05</v>
      </c>
      <c r="AX71" s="1" t="s">
        <v>4576</v>
      </c>
      <c r="AY71" s="1">
        <v>1.0000009677449364</v>
      </c>
      <c r="AZ71" s="1">
        <v>168.0</v>
      </c>
      <c r="BA71" s="1" t="str">
        <f t="shared" si="5"/>
        <v>0.3786161471</v>
      </c>
      <c r="BB71" s="1">
        <v>0.31</v>
      </c>
      <c r="BC71" s="1">
        <v>63.6074511585643</v>
      </c>
      <c r="BD71" s="1">
        <v>1.0</v>
      </c>
      <c r="BE71" s="1"/>
      <c r="BF71" s="1" t="s">
        <v>4577</v>
      </c>
      <c r="BG71" s="1"/>
      <c r="BH71" s="1"/>
      <c r="BJ71" s="1"/>
      <c r="BK71" s="1"/>
      <c r="BL71" s="1"/>
    </row>
    <row r="72" ht="14.25" hidden="1" customHeight="1">
      <c r="A72" s="1" t="s">
        <v>9</v>
      </c>
      <c r="B72" s="1" t="s">
        <v>225</v>
      </c>
      <c r="C72" s="1" t="s">
        <v>1036</v>
      </c>
      <c r="D72" s="1" t="s">
        <v>4554</v>
      </c>
      <c r="E72" s="1" t="s">
        <v>28</v>
      </c>
      <c r="F72" s="1" t="s">
        <v>150</v>
      </c>
      <c r="G72" s="1" t="s">
        <v>918</v>
      </c>
      <c r="H72" s="1" t="str">
        <f t="shared" si="1"/>
        <v>ASHRAE 189.1-2009HospitalNurse Station</v>
      </c>
      <c r="I72" s="1" t="str">
        <f>VLOOKUP(H72,'Interior Lighting'!$A$4:$G$1080,5,FALSE)</f>
        <v>0.9</v>
      </c>
      <c r="J72" s="1"/>
      <c r="K72" s="1"/>
      <c r="L72" s="1"/>
      <c r="M72" s="1">
        <v>0.0</v>
      </c>
      <c r="N72" s="1">
        <v>0.7</v>
      </c>
      <c r="O72" s="1">
        <v>0.2</v>
      </c>
      <c r="P72" s="8" t="s">
        <v>2601</v>
      </c>
      <c r="Q72" s="1" t="s">
        <v>29</v>
      </c>
      <c r="R72" s="1" t="s">
        <v>497</v>
      </c>
      <c r="S72" s="1" t="s">
        <v>4560</v>
      </c>
      <c r="T72" s="8" t="str">
        <f t="shared" si="2"/>
        <v>ASHRAE 62.1-1999OfficesOffice Space</v>
      </c>
      <c r="U72" s="1" t="str">
        <f>VLOOKUP(T72,Ventilation!$A$4:$H$321,6,FALSE)</f>
        <v>0</v>
      </c>
      <c r="V72" s="1" t="str">
        <f>VLOOKUP(T72,Ventilation!$A$4:$H$321,5,FALSE)</f>
        <v>20</v>
      </c>
      <c r="W72" s="1" t="str">
        <f>VLOOKUP(T72,Ventilation!$A$4:$H$321,7,FALSE)</f>
        <v/>
      </c>
      <c r="X72" s="1"/>
      <c r="Y72" s="1">
        <v>18.58</v>
      </c>
      <c r="Z72" s="8" t="s">
        <v>2602</v>
      </c>
      <c r="AA72" s="8" t="s">
        <v>2598</v>
      </c>
      <c r="AB72" s="1">
        <v>0.0446</v>
      </c>
      <c r="AC72" s="8"/>
      <c r="AD72" s="8"/>
      <c r="AE72" s="8" t="s">
        <v>2604</v>
      </c>
      <c r="AF72" s="1"/>
      <c r="AG72" s="1"/>
      <c r="AH72" s="1"/>
      <c r="AI72" s="1"/>
      <c r="AJ72" s="1"/>
      <c r="AK72" s="1">
        <v>1.46</v>
      </c>
      <c r="AL72" s="1">
        <v>0.0</v>
      </c>
      <c r="AM72" s="1">
        <v>0.5</v>
      </c>
      <c r="AN72" s="1">
        <v>0.0</v>
      </c>
      <c r="AO72" s="8" t="s">
        <v>2600</v>
      </c>
      <c r="AP72" s="8" t="s">
        <v>234</v>
      </c>
      <c r="AQ72" s="8" t="s">
        <v>235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9</v>
      </c>
      <c r="B73" s="1" t="s">
        <v>225</v>
      </c>
      <c r="C73" s="1" t="s">
        <v>344</v>
      </c>
      <c r="D73" s="1" t="s">
        <v>4559</v>
      </c>
      <c r="E73" s="1" t="s">
        <v>28</v>
      </c>
      <c r="F73" s="1" t="s">
        <v>869</v>
      </c>
      <c r="G73" s="8" t="s">
        <v>870</v>
      </c>
      <c r="H73" s="1" t="str">
        <f t="shared" si="1"/>
        <v>ASHRAE 189.1-2009Office-EnclosedGeneral</v>
      </c>
      <c r="I73" s="1" t="str">
        <f>VLOOKUP(H73,'Interior Lighting'!$A$4:$G$1080,5,FALSE)</f>
        <v>0.99</v>
      </c>
      <c r="J73" s="1"/>
      <c r="K73" s="1"/>
      <c r="L73" s="1"/>
      <c r="M73" s="1">
        <v>0.0</v>
      </c>
      <c r="N73" s="1">
        <v>0.7</v>
      </c>
      <c r="O73" s="1">
        <v>0.2</v>
      </c>
      <c r="P73" s="8" t="s">
        <v>2601</v>
      </c>
      <c r="Q73" s="1" t="s">
        <v>29</v>
      </c>
      <c r="R73" s="1" t="s">
        <v>497</v>
      </c>
      <c r="S73" s="1" t="s">
        <v>4560</v>
      </c>
      <c r="T73" s="8" t="str">
        <f t="shared" si="2"/>
        <v>ASHRAE 62.1-1999OfficesOffice Space</v>
      </c>
      <c r="U73" s="1" t="str">
        <f>VLOOKUP(T73,Ventilation!$A$4:$H$321,6,FALSE)</f>
        <v>0</v>
      </c>
      <c r="V73" s="1" t="str">
        <f>VLOOKUP(T73,Ventilation!$A$4:$H$321,5,FALSE)</f>
        <v>20</v>
      </c>
      <c r="W73" s="1" t="str">
        <f>VLOOKUP(T73,Ventilation!$A$4:$H$321,7,FALSE)</f>
        <v/>
      </c>
      <c r="X73" s="1"/>
      <c r="Y73" s="1">
        <v>4.65</v>
      </c>
      <c r="Z73" s="8" t="s">
        <v>2602</v>
      </c>
      <c r="AA73" s="8" t="s">
        <v>2598</v>
      </c>
      <c r="AB73" s="1">
        <v>0.0446</v>
      </c>
      <c r="AC73" s="8"/>
      <c r="AD73" s="8"/>
      <c r="AE73" s="8" t="s">
        <v>2604</v>
      </c>
      <c r="AF73" s="1"/>
      <c r="AG73" s="1"/>
      <c r="AH73" s="1"/>
      <c r="AI73" s="1"/>
      <c r="AJ73" s="1"/>
      <c r="AK73" s="1">
        <v>0.8000000000000002</v>
      </c>
      <c r="AL73" s="1">
        <v>0.0</v>
      </c>
      <c r="AM73" s="1">
        <v>0.5</v>
      </c>
      <c r="AN73" s="1">
        <v>0.0</v>
      </c>
      <c r="AO73" s="8" t="s">
        <v>2600</v>
      </c>
      <c r="AP73" s="8" t="s">
        <v>234</v>
      </c>
      <c r="AQ73" s="8" t="s">
        <v>235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9</v>
      </c>
      <c r="B74" s="1" t="s">
        <v>225</v>
      </c>
      <c r="C74" s="1" t="s">
        <v>1039</v>
      </c>
      <c r="D74" s="1" t="s">
        <v>4552</v>
      </c>
      <c r="E74" s="1" t="s">
        <v>28</v>
      </c>
      <c r="F74" s="1" t="s">
        <v>150</v>
      </c>
      <c r="G74" s="1" t="s">
        <v>693</v>
      </c>
      <c r="H74" s="1" t="str">
        <f t="shared" si="1"/>
        <v>ASHRAE 189.1-2009HospitalOperating Room</v>
      </c>
      <c r="I74" s="1" t="str">
        <f>VLOOKUP(H74,'Interior Lighting'!$A$4:$G$1080,5,FALSE)</f>
        <v>1.98</v>
      </c>
      <c r="J74" s="1"/>
      <c r="K74" s="1"/>
      <c r="L74" s="1"/>
      <c r="M74" s="1">
        <v>0.0</v>
      </c>
      <c r="N74" s="1">
        <v>0.7</v>
      </c>
      <c r="O74" s="1">
        <v>0.2</v>
      </c>
      <c r="P74" s="8" t="s">
        <v>2601</v>
      </c>
      <c r="Q74" s="1" t="s">
        <v>26</v>
      </c>
      <c r="R74" s="1" t="s">
        <v>1311</v>
      </c>
      <c r="S74" s="1" t="s">
        <v>1312</v>
      </c>
      <c r="T74" s="8"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8" t="s">
        <v>2602</v>
      </c>
      <c r="AA74" s="8" t="s">
        <v>2598</v>
      </c>
      <c r="AB74" s="1">
        <v>0.0446</v>
      </c>
      <c r="AC74" s="8"/>
      <c r="AD74" s="8"/>
      <c r="AE74" s="8" t="s">
        <v>2604</v>
      </c>
      <c r="AF74" s="1">
        <v>17.4</v>
      </c>
      <c r="AG74" s="1">
        <v>0.0</v>
      </c>
      <c r="AH74" s="1">
        <v>0.0</v>
      </c>
      <c r="AI74" s="1">
        <v>0.5</v>
      </c>
      <c r="AJ74" s="1" t="s">
        <v>2600</v>
      </c>
      <c r="AK74" s="1">
        <v>2.92</v>
      </c>
      <c r="AL74" s="1">
        <v>0.0</v>
      </c>
      <c r="AM74" s="1">
        <v>0.5</v>
      </c>
      <c r="AN74" s="1">
        <v>0.0</v>
      </c>
      <c r="AO74" s="8" t="s">
        <v>2600</v>
      </c>
      <c r="AP74" s="8" t="s">
        <v>2606</v>
      </c>
      <c r="AQ74" s="8" t="s">
        <v>2605</v>
      </c>
      <c r="AR74" s="1">
        <v>6.0</v>
      </c>
      <c r="AS74" s="1">
        <v>470.0</v>
      </c>
      <c r="AT74" s="1" t="str">
        <f t="shared" si="3"/>
        <v>0.01276595745</v>
      </c>
      <c r="AU74" s="1">
        <v>43.3</v>
      </c>
      <c r="AV74" s="1">
        <v>0.2</v>
      </c>
      <c r="AW74" s="1">
        <v>0.05</v>
      </c>
      <c r="AX74" s="1" t="s">
        <v>4576</v>
      </c>
      <c r="AY74" s="1"/>
      <c r="AZ74" s="1"/>
      <c r="BA74" s="1" t="str">
        <f t="shared" si="5"/>
        <v/>
      </c>
      <c r="BB74" s="1"/>
      <c r="BC74" s="1"/>
      <c r="BD74" s="1"/>
      <c r="BE74" s="1"/>
      <c r="BF74" s="1"/>
      <c r="BG74" s="1"/>
      <c r="BH74" s="1"/>
      <c r="BJ74" s="1"/>
      <c r="BK74" s="1"/>
      <c r="BL74" s="1"/>
    </row>
    <row r="75" ht="14.25" hidden="1" customHeight="1">
      <c r="A75" s="1" t="s">
        <v>9</v>
      </c>
      <c r="B75" s="1" t="s">
        <v>225</v>
      </c>
      <c r="C75" s="1" t="s">
        <v>1040</v>
      </c>
      <c r="D75" s="1" t="s">
        <v>4552</v>
      </c>
      <c r="E75" s="1" t="s">
        <v>28</v>
      </c>
      <c r="F75" s="1" t="s">
        <v>150</v>
      </c>
      <c r="G75" s="1" t="s">
        <v>698</v>
      </c>
      <c r="H75" s="1" t="str">
        <f t="shared" si="1"/>
        <v>ASHRAE 189.1-2009HospitalRecovery</v>
      </c>
      <c r="I75" s="1" t="str">
        <f>VLOOKUP(H75,'Interior Lighting'!$A$4:$G$1080,5,FALSE)</f>
        <v>0.72</v>
      </c>
      <c r="J75" s="1"/>
      <c r="K75" s="1"/>
      <c r="L75" s="1"/>
      <c r="M75" s="1">
        <v>0.0</v>
      </c>
      <c r="N75" s="1">
        <v>0.7</v>
      </c>
      <c r="O75" s="1">
        <v>0.2</v>
      </c>
      <c r="P75" s="1" t="s">
        <v>2601</v>
      </c>
      <c r="Q75" s="1" t="s">
        <v>38</v>
      </c>
      <c r="R75" s="1" t="s">
        <v>657</v>
      </c>
      <c r="S75" s="1" t="s">
        <v>698</v>
      </c>
      <c r="T75" s="8" t="str">
        <f t="shared" si="2"/>
        <v>GGHC v2.2Health CareRecovery</v>
      </c>
      <c r="U75" s="1" t="str">
        <f>VLOOKUP(T75,Ventilation!$A$4:$H$321,6,FALSE)</f>
        <v>0.3</v>
      </c>
      <c r="V75" s="1" t="str">
        <f>VLOOKUP(T75,Ventilation!$A$4:$H$321,5,FALSE)</f>
        <v/>
      </c>
      <c r="W75" s="1" t="str">
        <f>VLOOKUP(T75,Ventilation!$A$4:$H$321,7,FALSE)</f>
        <v/>
      </c>
      <c r="X75" s="1"/>
      <c r="Y75" s="1">
        <v>18.58</v>
      </c>
      <c r="Z75" s="1" t="s">
        <v>2602</v>
      </c>
      <c r="AA75" s="1" t="s">
        <v>2598</v>
      </c>
      <c r="AB75" s="1">
        <v>0.0446</v>
      </c>
      <c r="AC75" s="8"/>
      <c r="AD75" s="1"/>
      <c r="AE75" s="1" t="s">
        <v>2604</v>
      </c>
      <c r="AF75" s="1"/>
      <c r="AG75" s="1"/>
      <c r="AH75" s="1"/>
      <c r="AI75" s="1"/>
      <c r="AJ75" s="1"/>
      <c r="AK75" s="1">
        <v>2.19</v>
      </c>
      <c r="AL75" s="1">
        <v>0.0</v>
      </c>
      <c r="AM75" s="1">
        <v>0.5</v>
      </c>
      <c r="AN75" s="1">
        <v>0.0</v>
      </c>
      <c r="AO75" s="1" t="s">
        <v>2600</v>
      </c>
      <c r="AP75" s="1" t="s">
        <v>234</v>
      </c>
      <c r="AQ75" s="1" t="s">
        <v>235</v>
      </c>
      <c r="AR75" s="1">
        <v>1.0</v>
      </c>
      <c r="AS75" s="1">
        <v>108.0</v>
      </c>
      <c r="AT75" s="1" t="str">
        <f t="shared" si="3"/>
        <v>0.009259259259</v>
      </c>
      <c r="AU75" s="1">
        <v>43.3</v>
      </c>
      <c r="AV75" s="1">
        <v>0.2</v>
      </c>
      <c r="AW75" s="1">
        <v>0.05</v>
      </c>
      <c r="AX75" s="1" t="s">
        <v>4576</v>
      </c>
      <c r="AY75" s="1"/>
      <c r="AZ75" s="1"/>
      <c r="BA75" s="1" t="str">
        <f t="shared" si="5"/>
        <v/>
      </c>
      <c r="BB75" s="1"/>
      <c r="BC75" s="1"/>
      <c r="BD75" s="1"/>
      <c r="BE75" s="1"/>
      <c r="BF75" s="1"/>
      <c r="BG75" s="1"/>
      <c r="BH75" s="1"/>
      <c r="BJ75" s="1"/>
      <c r="BK75" s="1"/>
      <c r="BL75" s="1"/>
    </row>
    <row r="76" ht="14.25" hidden="1" customHeight="1">
      <c r="A76" s="8" t="s">
        <v>9</v>
      </c>
      <c r="B76" s="1" t="s">
        <v>225</v>
      </c>
      <c r="C76" s="8" t="s">
        <v>1043</v>
      </c>
      <c r="D76" s="1" t="s">
        <v>4561</v>
      </c>
      <c r="E76" s="1" t="s">
        <v>28</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2601</v>
      </c>
      <c r="Q76" s="1" t="s">
        <v>29</v>
      </c>
      <c r="R76" s="1" t="s">
        <v>559</v>
      </c>
      <c r="S76" s="1" t="s">
        <v>565</v>
      </c>
      <c r="T76" s="8"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2602</v>
      </c>
      <c r="AA76" s="1" t="s">
        <v>2598</v>
      </c>
      <c r="AB76" s="1">
        <v>0.0446</v>
      </c>
      <c r="AC76" s="8"/>
      <c r="AD76" s="1"/>
      <c r="AE76" s="1" t="s">
        <v>2604</v>
      </c>
      <c r="AF76" s="1"/>
      <c r="AG76" s="1"/>
      <c r="AH76" s="1"/>
      <c r="AI76" s="1"/>
      <c r="AJ76" s="1"/>
      <c r="AK76" s="1">
        <v>1.09</v>
      </c>
      <c r="AL76" s="1">
        <v>0.0</v>
      </c>
      <c r="AM76" s="1">
        <v>0.5</v>
      </c>
      <c r="AN76" s="1">
        <v>0.0</v>
      </c>
      <c r="AO76" s="1" t="s">
        <v>2600</v>
      </c>
      <c r="AP76" s="1" t="s">
        <v>234</v>
      </c>
      <c r="AQ76" s="1" t="s">
        <v>235</v>
      </c>
      <c r="AR76" s="1">
        <v>1.0</v>
      </c>
      <c r="AS76" s="1" t="str">
        <f>(1300+592)/2</f>
        <v>946</v>
      </c>
      <c r="AT76" s="1" t="str">
        <f t="shared" si="3"/>
        <v>0.001057082452</v>
      </c>
      <c r="AU76" s="1">
        <v>43.3</v>
      </c>
      <c r="AV76" s="1">
        <v>0.2</v>
      </c>
      <c r="AW76" s="1">
        <v>0.05</v>
      </c>
      <c r="AX76" s="1" t="s">
        <v>4576</v>
      </c>
      <c r="AY76" s="1"/>
      <c r="AZ76" s="1"/>
      <c r="BA76" s="1" t="str">
        <f t="shared" si="5"/>
        <v/>
      </c>
      <c r="BB76" s="1"/>
      <c r="BC76" s="1"/>
      <c r="BD76" s="1"/>
      <c r="BE76" s="1"/>
      <c r="BF76" s="1"/>
      <c r="BG76" s="1"/>
      <c r="BH76" s="1"/>
      <c r="BJ76" s="1"/>
      <c r="BK76" s="1"/>
      <c r="BL76" s="1"/>
    </row>
    <row r="77" ht="14.25" hidden="1" customHeight="1">
      <c r="A77" s="1" t="s">
        <v>9</v>
      </c>
      <c r="B77" s="1" t="s">
        <v>225</v>
      </c>
      <c r="C77" s="1" t="s">
        <v>1046</v>
      </c>
      <c r="D77" s="1" t="s">
        <v>4552</v>
      </c>
      <c r="E77" s="1" t="s">
        <v>28</v>
      </c>
      <c r="F77" s="1" t="s">
        <v>150</v>
      </c>
      <c r="G77" s="1" t="s">
        <v>695</v>
      </c>
      <c r="H77" s="1" t="str">
        <f t="shared" si="1"/>
        <v>ASHRAE 189.1-2009HospitalPatient Room</v>
      </c>
      <c r="I77" s="1" t="str">
        <f>VLOOKUP(H77,'Interior Lighting'!$A$4:$G$1080,5,FALSE)</f>
        <v>0.63</v>
      </c>
      <c r="J77" s="1"/>
      <c r="K77" s="1"/>
      <c r="L77" s="1"/>
      <c r="M77" s="1">
        <v>0.0</v>
      </c>
      <c r="N77" s="1">
        <v>0.7</v>
      </c>
      <c r="O77" s="1">
        <v>0.2</v>
      </c>
      <c r="P77" s="8" t="s">
        <v>2601</v>
      </c>
      <c r="Q77" s="1" t="s">
        <v>38</v>
      </c>
      <c r="R77" s="1" t="s">
        <v>657</v>
      </c>
      <c r="S77" s="1" t="s">
        <v>695</v>
      </c>
      <c r="T77" s="8" t="str">
        <f t="shared" si="2"/>
        <v>GGHC v2.2Health CarePatient Room</v>
      </c>
      <c r="U77" s="1" t="str">
        <f>VLOOKUP(T77,Ventilation!$A$4:$H$321,6,FALSE)</f>
        <v>0.3</v>
      </c>
      <c r="V77" s="1" t="str">
        <f>VLOOKUP(T77,Ventilation!$A$4:$H$321,5,FALSE)</f>
        <v/>
      </c>
      <c r="W77" s="1" t="str">
        <f>VLOOKUP(T77,Ventilation!$A$4:$H$321,7,FALSE)</f>
        <v/>
      </c>
      <c r="X77" s="1"/>
      <c r="Y77" s="1">
        <v>9.29</v>
      </c>
      <c r="Z77" s="8" t="s">
        <v>2602</v>
      </c>
      <c r="AA77" s="8" t="s">
        <v>2598</v>
      </c>
      <c r="AB77" s="1">
        <v>0.0446</v>
      </c>
      <c r="AC77" s="8"/>
      <c r="AD77" s="8"/>
      <c r="AE77" s="8" t="s">
        <v>2604</v>
      </c>
      <c r="AF77" s="1"/>
      <c r="AG77" s="1"/>
      <c r="AH77" s="1"/>
      <c r="AI77" s="1"/>
      <c r="AJ77" s="1"/>
      <c r="AK77" s="1">
        <v>1.46</v>
      </c>
      <c r="AL77" s="1">
        <v>0.0</v>
      </c>
      <c r="AM77" s="1">
        <v>0.5</v>
      </c>
      <c r="AN77" s="1">
        <v>0.0</v>
      </c>
      <c r="AO77" s="8" t="s">
        <v>2600</v>
      </c>
      <c r="AP77" s="8" t="s">
        <v>234</v>
      </c>
      <c r="AQ77" s="8" t="s">
        <v>235</v>
      </c>
      <c r="AR77" s="1">
        <v>1.0</v>
      </c>
      <c r="AS77" s="1" t="str">
        <f>(189+338)/2</f>
        <v>263.5</v>
      </c>
      <c r="AT77" s="1" t="str">
        <f t="shared" si="3"/>
        <v>0.003795066414</v>
      </c>
      <c r="AU77" s="1">
        <v>43.3</v>
      </c>
      <c r="AV77" s="1">
        <v>0.2</v>
      </c>
      <c r="AW77" s="1">
        <v>0.05</v>
      </c>
      <c r="AX77" s="1" t="s">
        <v>4576</v>
      </c>
      <c r="AY77" s="1"/>
      <c r="AZ77" s="1"/>
      <c r="BA77" s="1" t="str">
        <f t="shared" si="5"/>
        <v/>
      </c>
      <c r="BB77" s="1"/>
      <c r="BC77" s="1"/>
      <c r="BD77" s="1"/>
      <c r="BE77" s="1"/>
      <c r="BF77" s="1"/>
      <c r="BG77" s="1"/>
      <c r="BH77" s="1"/>
      <c r="BJ77" s="1"/>
      <c r="BK77" s="1"/>
      <c r="BL77" s="1"/>
    </row>
    <row r="78" ht="14.25" hidden="1" customHeight="1">
      <c r="A78" s="1" t="s">
        <v>9</v>
      </c>
      <c r="B78" s="1" t="s">
        <v>225</v>
      </c>
      <c r="C78" s="1" t="s">
        <v>1048</v>
      </c>
      <c r="D78" s="1" t="s">
        <v>4552</v>
      </c>
      <c r="E78" s="1" t="s">
        <v>28</v>
      </c>
      <c r="F78" s="1" t="s">
        <v>150</v>
      </c>
      <c r="G78" s="1" t="s">
        <v>917</v>
      </c>
      <c r="H78" s="1" t="str">
        <f t="shared" si="1"/>
        <v>ASHRAE 189.1-2009HospitalEmergency</v>
      </c>
      <c r="I78" s="1" t="str">
        <f>VLOOKUP(H78,'Interior Lighting'!$A$4:$G$1080,5,FALSE)</f>
        <v>2.43</v>
      </c>
      <c r="J78" s="1"/>
      <c r="K78" s="1"/>
      <c r="L78" s="1"/>
      <c r="M78" s="1">
        <v>0.0</v>
      </c>
      <c r="N78" s="1">
        <v>0.7</v>
      </c>
      <c r="O78" s="1">
        <v>0.2</v>
      </c>
      <c r="P78" s="8" t="s">
        <v>2601</v>
      </c>
      <c r="Q78" s="1" t="s">
        <v>26</v>
      </c>
      <c r="R78" s="1" t="s">
        <v>1311</v>
      </c>
      <c r="S78" s="1" t="s">
        <v>1312</v>
      </c>
      <c r="T78" s="8"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8" t="s">
        <v>2602</v>
      </c>
      <c r="AA78" s="8" t="s">
        <v>2598</v>
      </c>
      <c r="AB78" s="1">
        <v>0.0446</v>
      </c>
      <c r="AC78" s="8"/>
      <c r="AD78" s="8"/>
      <c r="AE78" s="8" t="s">
        <v>2604</v>
      </c>
      <c r="AF78" s="1"/>
      <c r="AG78" s="1"/>
      <c r="AH78" s="1"/>
      <c r="AI78" s="1"/>
      <c r="AJ78" s="1"/>
      <c r="AK78" s="1">
        <v>2.19</v>
      </c>
      <c r="AL78" s="1">
        <v>0.0</v>
      </c>
      <c r="AM78" s="1">
        <v>0.5</v>
      </c>
      <c r="AN78" s="1">
        <v>0.0</v>
      </c>
      <c r="AO78" s="8" t="s">
        <v>2600</v>
      </c>
      <c r="AP78" s="8" t="s">
        <v>234</v>
      </c>
      <c r="AQ78" s="8" t="s">
        <v>235</v>
      </c>
      <c r="AR78" s="1">
        <v>1.0</v>
      </c>
      <c r="AS78" s="1">
        <v>285.0</v>
      </c>
      <c r="AT78" s="1" t="str">
        <f t="shared" si="3"/>
        <v>0.00350877193</v>
      </c>
      <c r="AU78" s="1">
        <v>43.3</v>
      </c>
      <c r="AV78" s="1">
        <v>0.2</v>
      </c>
      <c r="AW78" s="1">
        <v>0.05</v>
      </c>
      <c r="AX78" s="1" t="s">
        <v>4576</v>
      </c>
      <c r="AY78" s="1"/>
      <c r="AZ78" s="1"/>
      <c r="BA78" s="1" t="str">
        <f t="shared" si="5"/>
        <v/>
      </c>
      <c r="BB78" s="1"/>
      <c r="BC78" s="1"/>
      <c r="BD78" s="1"/>
      <c r="BE78" s="1"/>
      <c r="BF78" s="1"/>
      <c r="BG78" s="1"/>
      <c r="BH78" s="1"/>
      <c r="BJ78" s="1"/>
      <c r="BK78" s="1"/>
      <c r="BL78" s="1"/>
    </row>
    <row r="79" ht="14.25" hidden="1" customHeight="1">
      <c r="A79" s="1" t="s">
        <v>9</v>
      </c>
      <c r="B79" s="1" t="s">
        <v>225</v>
      </c>
      <c r="C79" s="1" t="s">
        <v>1052</v>
      </c>
      <c r="D79" s="1" t="s">
        <v>4556</v>
      </c>
      <c r="E79" s="1" t="s">
        <v>28</v>
      </c>
      <c r="F79" s="1" t="s">
        <v>150</v>
      </c>
      <c r="G79" s="1" t="s">
        <v>921</v>
      </c>
      <c r="H79" s="1" t="str">
        <f t="shared" si="1"/>
        <v>ASHRAE 189.1-2009HospitalMedical Supply</v>
      </c>
      <c r="I79" s="1" t="str">
        <f>VLOOKUP(H79,'Interior Lighting'!$A$4:$G$1080,5,FALSE)</f>
        <v>1.26</v>
      </c>
      <c r="J79" s="1"/>
      <c r="K79" s="1"/>
      <c r="L79" s="1"/>
      <c r="M79" s="1">
        <v>0.0</v>
      </c>
      <c r="N79" s="1">
        <v>0.7</v>
      </c>
      <c r="O79" s="1">
        <v>0.2</v>
      </c>
      <c r="P79" s="1" t="s">
        <v>2601</v>
      </c>
      <c r="Q79" s="1" t="s">
        <v>38</v>
      </c>
      <c r="R79" s="1" t="s">
        <v>657</v>
      </c>
      <c r="S79" s="1" t="s">
        <v>700</v>
      </c>
      <c r="T79" s="8" t="str">
        <f t="shared" si="2"/>
        <v>GGHC v2.2Health CareSoiled Linen, Sorting</v>
      </c>
      <c r="U79" s="1" t="str">
        <f>VLOOKUP(T79,Ventilation!$A$4:$H$321,6,FALSE)</f>
        <v>1.5</v>
      </c>
      <c r="V79" s="1" t="str">
        <f>VLOOKUP(T79,Ventilation!$A$4:$H$321,5,FALSE)</f>
        <v/>
      </c>
      <c r="W79" s="1" t="str">
        <f>VLOOKUP(T79,Ventilation!$A$4:$H$321,7,FALSE)</f>
        <v/>
      </c>
      <c r="X79" s="1"/>
      <c r="Y79" s="1">
        <v>18.58</v>
      </c>
      <c r="Z79" s="1" t="s">
        <v>2602</v>
      </c>
      <c r="AA79" s="1" t="s">
        <v>2598</v>
      </c>
      <c r="AB79" s="1">
        <v>0.0446</v>
      </c>
      <c r="AC79" s="8"/>
      <c r="AD79" s="1"/>
      <c r="AE79" s="1" t="s">
        <v>2604</v>
      </c>
      <c r="AF79" s="1"/>
      <c r="AG79" s="1"/>
      <c r="AH79" s="1"/>
      <c r="AI79" s="1"/>
      <c r="AJ79" s="1"/>
      <c r="AK79" s="1">
        <v>1.46</v>
      </c>
      <c r="AL79" s="1">
        <v>0.0</v>
      </c>
      <c r="AM79" s="1">
        <v>0.5</v>
      </c>
      <c r="AN79" s="1">
        <v>0.0</v>
      </c>
      <c r="AO79" s="1" t="s">
        <v>2600</v>
      </c>
      <c r="AP79" s="1" t="s">
        <v>234</v>
      </c>
      <c r="AQ79" s="1" t="s">
        <v>235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4577</v>
      </c>
      <c r="BG79" s="1"/>
      <c r="BH79" s="1"/>
      <c r="BJ79" s="1"/>
      <c r="BK79" s="1"/>
      <c r="BL79" s="1"/>
    </row>
    <row r="80" ht="14.25" hidden="1" customHeight="1">
      <c r="A80" s="1" t="s">
        <v>9</v>
      </c>
      <c r="B80" s="1" t="s">
        <v>225</v>
      </c>
      <c r="C80" s="1" t="s">
        <v>1054</v>
      </c>
      <c r="D80" s="1" t="s">
        <v>4570</v>
      </c>
      <c r="E80" s="1" t="s">
        <v>28</v>
      </c>
      <c r="F80" s="1" t="s">
        <v>958</v>
      </c>
      <c r="G80" s="1" t="s">
        <v>870</v>
      </c>
      <c r="H80" s="1" t="str">
        <f t="shared" si="1"/>
        <v>ASHRAE 189.1-2009Stairs-ActiveGeneral</v>
      </c>
      <c r="I80" s="1" t="str">
        <f>VLOOKUP(H80,'Interior Lighting'!$A$4:$G$1080,5,FALSE)</f>
        <v>0.54</v>
      </c>
      <c r="J80" s="1"/>
      <c r="K80" s="1"/>
      <c r="L80" s="1"/>
      <c r="M80" s="1">
        <v>0.0</v>
      </c>
      <c r="N80" s="1">
        <v>0.7</v>
      </c>
      <c r="O80" s="1">
        <v>0.2</v>
      </c>
      <c r="P80" s="1" t="s">
        <v>2601</v>
      </c>
      <c r="Q80" s="1" t="s">
        <v>29</v>
      </c>
      <c r="R80" s="1" t="s">
        <v>501</v>
      </c>
      <c r="S80" s="1" t="s">
        <v>502</v>
      </c>
      <c r="T80" s="8"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8" t="s">
        <v>2602</v>
      </c>
      <c r="AA80" s="8" t="s">
        <v>2598</v>
      </c>
      <c r="AB80" s="1">
        <v>0.0446</v>
      </c>
      <c r="AC80" s="8"/>
      <c r="AD80" s="8"/>
      <c r="AE80" s="8" t="s">
        <v>2604</v>
      </c>
      <c r="AF80" s="1"/>
      <c r="AG80" s="1"/>
      <c r="AH80" s="1"/>
      <c r="AI80" s="1"/>
      <c r="AJ80" s="1"/>
      <c r="AK80" s="1">
        <v>0.0</v>
      </c>
      <c r="AL80" s="1">
        <v>0.0</v>
      </c>
      <c r="AM80" s="1">
        <v>0.5</v>
      </c>
      <c r="AN80" s="1">
        <v>0.0</v>
      </c>
      <c r="AO80" s="8" t="s">
        <v>2600</v>
      </c>
      <c r="AP80" s="8" t="s">
        <v>234</v>
      </c>
      <c r="AQ80" s="8" t="s">
        <v>235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9</v>
      </c>
      <c r="B81" s="1" t="s">
        <v>225</v>
      </c>
      <c r="C81" s="1" t="s">
        <v>1055</v>
      </c>
      <c r="D81" s="1" t="s">
        <v>4575</v>
      </c>
      <c r="E81" s="1" t="s">
        <v>28</v>
      </c>
      <c r="F81" s="1" t="s">
        <v>894</v>
      </c>
      <c r="G81" s="1" t="s">
        <v>870</v>
      </c>
      <c r="H81" s="1" t="str">
        <f t="shared" si="1"/>
        <v>ASHRAE 189.1-2009RestroomsGeneral</v>
      </c>
      <c r="I81" s="1" t="str">
        <f>VLOOKUP(H81,'Interior Lighting'!$A$4:$G$1080,5,FALSE)</f>
        <v>0.81</v>
      </c>
      <c r="J81" s="1"/>
      <c r="K81" s="1"/>
      <c r="L81" s="1"/>
      <c r="M81" s="1">
        <v>0.0</v>
      </c>
      <c r="N81" s="1">
        <v>0.7</v>
      </c>
      <c r="O81" s="1">
        <v>0.2</v>
      </c>
      <c r="P81" s="1" t="s">
        <v>2601</v>
      </c>
      <c r="Q81" s="1" t="s">
        <v>29</v>
      </c>
      <c r="R81" s="1" t="s">
        <v>501</v>
      </c>
      <c r="S81" s="1" t="s">
        <v>1330</v>
      </c>
      <c r="T81" s="8"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8" t="s">
        <v>2602</v>
      </c>
      <c r="AA81" s="8" t="s">
        <v>2598</v>
      </c>
      <c r="AB81" s="1">
        <v>0.0446</v>
      </c>
      <c r="AC81" s="8"/>
      <c r="AD81" s="8"/>
      <c r="AE81" s="8" t="s">
        <v>2604</v>
      </c>
      <c r="AF81" s="1"/>
      <c r="AG81" s="1"/>
      <c r="AH81" s="1"/>
      <c r="AI81" s="1"/>
      <c r="AJ81" s="1"/>
      <c r="AK81" s="1">
        <v>0.29</v>
      </c>
      <c r="AL81" s="1">
        <v>0.0</v>
      </c>
      <c r="AM81" s="1">
        <v>0.3</v>
      </c>
      <c r="AN81" s="1">
        <v>0.7</v>
      </c>
      <c r="AO81" s="8" t="s">
        <v>2600</v>
      </c>
      <c r="AP81" s="8" t="s">
        <v>234</v>
      </c>
      <c r="AQ81" s="8" t="s">
        <v>235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4577</v>
      </c>
      <c r="BG81" s="1"/>
      <c r="BH81" s="1"/>
      <c r="BJ81" s="1"/>
      <c r="BK81" s="1"/>
      <c r="BL81" s="1"/>
    </row>
    <row r="82" ht="14.25" hidden="1" customHeight="1">
      <c r="A82" s="1" t="s">
        <v>9</v>
      </c>
      <c r="B82" s="1" t="s">
        <v>225</v>
      </c>
      <c r="C82" s="1" t="s">
        <v>1060</v>
      </c>
      <c r="D82" s="1" t="s">
        <v>4552</v>
      </c>
      <c r="E82" s="1" t="s">
        <v>28</v>
      </c>
      <c r="F82" s="1" t="s">
        <v>150</v>
      </c>
      <c r="G82" s="1" t="s">
        <v>923</v>
      </c>
      <c r="H82" s="1" t="str">
        <f t="shared" si="1"/>
        <v>ASHRAE 189.1-2009HospitalRadiology</v>
      </c>
      <c r="I82" s="1" t="str">
        <f>VLOOKUP(H82,'Interior Lighting'!$A$4:$G$1080,5,FALSE)</f>
        <v>0.36</v>
      </c>
      <c r="J82" s="1"/>
      <c r="K82" s="1"/>
      <c r="L82" s="1"/>
      <c r="M82" s="1">
        <v>0.0</v>
      </c>
      <c r="N82" s="1">
        <v>0.7</v>
      </c>
      <c r="O82" s="1">
        <v>0.2</v>
      </c>
      <c r="P82" s="1" t="s">
        <v>2601</v>
      </c>
      <c r="Q82" s="1" t="s">
        <v>38</v>
      </c>
      <c r="R82" s="1" t="s">
        <v>657</v>
      </c>
      <c r="S82" s="1" t="s">
        <v>712</v>
      </c>
      <c r="T82" s="8" t="str">
        <f t="shared" si="2"/>
        <v>GGHC v2.2Health CareX-ray, Diagnostic and Treatment</v>
      </c>
      <c r="U82" s="1" t="str">
        <f>VLOOKUP(T82,Ventilation!$A$4:$H$321,6,FALSE)</f>
        <v>0.3</v>
      </c>
      <c r="V82" s="1" t="str">
        <f>VLOOKUP(T82,Ventilation!$A$4:$H$321,5,FALSE)</f>
        <v/>
      </c>
      <c r="W82" s="1" t="str">
        <f>VLOOKUP(T82,Ventilation!$A$4:$H$321,7,FALSE)</f>
        <v/>
      </c>
      <c r="X82" s="1"/>
      <c r="Y82" s="1">
        <v>18.58</v>
      </c>
      <c r="Z82" s="8" t="s">
        <v>2602</v>
      </c>
      <c r="AA82" s="8" t="s">
        <v>2598</v>
      </c>
      <c r="AB82" s="1">
        <v>0.0446</v>
      </c>
      <c r="AC82" s="8"/>
      <c r="AD82" s="8"/>
      <c r="AE82" s="8" t="s">
        <v>2604</v>
      </c>
      <c r="AF82" s="1"/>
      <c r="AG82" s="1"/>
      <c r="AH82" s="1"/>
      <c r="AI82" s="1"/>
      <c r="AJ82" s="1"/>
      <c r="AK82" s="1">
        <v>0.95</v>
      </c>
      <c r="AL82" s="1">
        <v>0.0</v>
      </c>
      <c r="AM82" s="1">
        <v>0.5</v>
      </c>
      <c r="AN82" s="1">
        <v>0.0</v>
      </c>
      <c r="AO82" s="8" t="s">
        <v>2600</v>
      </c>
      <c r="AP82" s="8" t="s">
        <v>234</v>
      </c>
      <c r="AQ82" s="8" t="s">
        <v>235</v>
      </c>
      <c r="AR82" s="1">
        <v>1.0</v>
      </c>
      <c r="AS82" s="1">
        <v>900.0</v>
      </c>
      <c r="AT82" s="1" t="str">
        <f t="shared" si="3"/>
        <v>0.001111111111</v>
      </c>
      <c r="AU82" s="1">
        <v>43.3</v>
      </c>
      <c r="AV82" s="1">
        <v>0.2</v>
      </c>
      <c r="AW82" s="1">
        <v>0.05</v>
      </c>
      <c r="AX82" s="1" t="s">
        <v>4576</v>
      </c>
      <c r="AY82" s="1"/>
      <c r="AZ82" s="1"/>
      <c r="BA82" s="1" t="str">
        <f t="shared" si="5"/>
        <v/>
      </c>
      <c r="BB82" s="1"/>
      <c r="BC82" s="1"/>
      <c r="BD82" s="1"/>
      <c r="BE82" s="1"/>
      <c r="BF82" s="1"/>
      <c r="BG82" s="1"/>
      <c r="BH82" s="1"/>
      <c r="BJ82" s="1"/>
      <c r="BK82" s="1"/>
      <c r="BL82" s="1"/>
    </row>
    <row r="83" ht="14.25" hidden="1" customHeight="1">
      <c r="A83" s="1" t="s">
        <v>9</v>
      </c>
      <c r="B83" s="1" t="s">
        <v>237</v>
      </c>
      <c r="C83" s="1" t="s">
        <v>1050</v>
      </c>
      <c r="D83" s="1" t="s">
        <v>4575</v>
      </c>
      <c r="E83" s="1" t="s">
        <v>28</v>
      </c>
      <c r="F83" s="1" t="s">
        <v>894</v>
      </c>
      <c r="G83" s="1" t="s">
        <v>870</v>
      </c>
      <c r="H83" s="1" t="str">
        <f t="shared" si="1"/>
        <v>ASHRAE 189.1-2009RestroomsGeneral</v>
      </c>
      <c r="I83" s="1" t="str">
        <f>VLOOKUP(H83,'Interior Lighting'!$A$4:$G$1080,5,FALSE)</f>
        <v>0.81</v>
      </c>
      <c r="J83" s="1"/>
      <c r="K83" s="1"/>
      <c r="L83" s="1"/>
      <c r="M83" s="1">
        <v>0.0</v>
      </c>
      <c r="N83" s="1">
        <v>0.37</v>
      </c>
      <c r="O83" s="1">
        <v>0.2</v>
      </c>
      <c r="P83" s="1" t="s">
        <v>2740</v>
      </c>
      <c r="Q83" s="1" t="s">
        <v>29</v>
      </c>
      <c r="R83" s="1" t="s">
        <v>501</v>
      </c>
      <c r="S83" s="1" t="s">
        <v>1330</v>
      </c>
      <c r="T83" s="8"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8" t="s">
        <v>2741</v>
      </c>
      <c r="AA83" s="8" t="s">
        <v>2736</v>
      </c>
      <c r="AB83" s="1">
        <v>0.0446</v>
      </c>
      <c r="AC83" s="8"/>
      <c r="AD83" s="8"/>
      <c r="AE83" s="8" t="s">
        <v>2748</v>
      </c>
      <c r="AF83" s="1"/>
      <c r="AG83" s="1"/>
      <c r="AH83" s="1"/>
      <c r="AI83" s="1"/>
      <c r="AJ83" s="1"/>
      <c r="AK83" s="1">
        <v>0.27</v>
      </c>
      <c r="AL83" s="1">
        <v>0.0</v>
      </c>
      <c r="AM83" s="1">
        <v>0.5</v>
      </c>
      <c r="AN83" s="1">
        <v>0.0</v>
      </c>
      <c r="AO83" s="8" t="s">
        <v>2739</v>
      </c>
      <c r="AP83" s="8" t="s">
        <v>2738</v>
      </c>
      <c r="AQ83" s="8" t="s">
        <v>2737</v>
      </c>
      <c r="AR83" s="1">
        <v>56.5</v>
      </c>
      <c r="AS83" s="1">
        <v>2045.0</v>
      </c>
      <c r="AT83" s="1" t="str">
        <f t="shared" si="3"/>
        <v>0.02762836186</v>
      </c>
      <c r="AU83" s="1">
        <v>43.3</v>
      </c>
      <c r="AV83" s="1">
        <v>0.2</v>
      </c>
      <c r="AW83" s="1">
        <v>0.05</v>
      </c>
      <c r="AX83" s="1" t="s">
        <v>4578</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9</v>
      </c>
      <c r="B84" s="1" t="s">
        <v>237</v>
      </c>
      <c r="C84" s="1" t="s">
        <v>344</v>
      </c>
      <c r="D84" s="1" t="s">
        <v>4559</v>
      </c>
      <c r="E84" s="1" t="s">
        <v>28</v>
      </c>
      <c r="F84" s="1" t="s">
        <v>869</v>
      </c>
      <c r="G84" s="1" t="s">
        <v>870</v>
      </c>
      <c r="H84" s="1" t="str">
        <f t="shared" si="1"/>
        <v>ASHRAE 189.1-2009Office-EnclosedGeneral</v>
      </c>
      <c r="I84" s="1" t="str">
        <f>VLOOKUP(H84,'Interior Lighting'!$A$4:$G$1080,5,FALSE)</f>
        <v>0.99</v>
      </c>
      <c r="J84" s="1"/>
      <c r="K84" s="1"/>
      <c r="L84" s="1"/>
      <c r="M84" s="1">
        <v>0.0</v>
      </c>
      <c r="N84" s="1">
        <v>0.37</v>
      </c>
      <c r="O84" s="1">
        <v>0.2</v>
      </c>
      <c r="P84" s="1" t="s">
        <v>2740</v>
      </c>
      <c r="Q84" s="1" t="s">
        <v>29</v>
      </c>
      <c r="R84" s="1" t="s">
        <v>497</v>
      </c>
      <c r="S84" s="1" t="s">
        <v>4560</v>
      </c>
      <c r="T84" s="8" t="str">
        <f t="shared" si="2"/>
        <v>ASHRAE 62.1-1999OfficesOffice Space</v>
      </c>
      <c r="U84" s="1" t="str">
        <f>VLOOKUP(T84,Ventilation!$A$4:$H$321,6,FALSE)</f>
        <v>0</v>
      </c>
      <c r="V84" s="1" t="str">
        <f>VLOOKUP(T84,Ventilation!$A$4:$H$321,5,FALSE)</f>
        <v>20</v>
      </c>
      <c r="W84" s="1" t="str">
        <f>VLOOKUP(T84,Ventilation!$A$4:$H$321,7,FALSE)</f>
        <v/>
      </c>
      <c r="X84" s="1"/>
      <c r="Y84" s="1">
        <v>4.65</v>
      </c>
      <c r="Z84" s="1" t="s">
        <v>2741</v>
      </c>
      <c r="AA84" s="1" t="s">
        <v>2736</v>
      </c>
      <c r="AB84" s="1">
        <v>0.0446</v>
      </c>
      <c r="AC84" s="8"/>
      <c r="AD84" s="1"/>
      <c r="AE84" s="1" t="s">
        <v>2748</v>
      </c>
      <c r="AF84" s="1"/>
      <c r="AG84" s="1"/>
      <c r="AH84" s="1"/>
      <c r="AI84" s="1"/>
      <c r="AJ84" s="1"/>
      <c r="AK84" s="1">
        <v>0.73</v>
      </c>
      <c r="AL84" s="1">
        <v>0.0</v>
      </c>
      <c r="AM84" s="1">
        <v>0.5</v>
      </c>
      <c r="AN84" s="1">
        <v>0.0</v>
      </c>
      <c r="AO84" s="1" t="s">
        <v>2739</v>
      </c>
      <c r="AP84" s="1" t="s">
        <v>2747</v>
      </c>
      <c r="AQ84" s="1" t="s">
        <v>2743</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9</v>
      </c>
      <c r="B85" s="1" t="s">
        <v>237</v>
      </c>
      <c r="C85" s="1" t="s">
        <v>1031</v>
      </c>
      <c r="D85" s="1" t="s">
        <v>4571</v>
      </c>
      <c r="E85" s="1" t="s">
        <v>28</v>
      </c>
      <c r="F85" s="1" t="s">
        <v>757</v>
      </c>
      <c r="G85" s="1" t="s">
        <v>870</v>
      </c>
      <c r="H85" s="1" t="str">
        <f t="shared" si="1"/>
        <v>ASHRAE 189.1-2009Electrical/MechanicalGeneral</v>
      </c>
      <c r="I85" s="1" t="str">
        <f>VLOOKUP(H85,'Interior Lighting'!$A$4:$G$1080,5,FALSE)</f>
        <v>1.35</v>
      </c>
      <c r="J85" s="1"/>
      <c r="K85" s="1"/>
      <c r="L85" s="1"/>
      <c r="M85" s="1">
        <v>0.0</v>
      </c>
      <c r="N85" s="1">
        <v>0.37</v>
      </c>
      <c r="O85" s="1">
        <v>0.2</v>
      </c>
      <c r="P85" s="1" t="s">
        <v>2740</v>
      </c>
      <c r="Q85" s="1" t="s">
        <v>29</v>
      </c>
      <c r="R85" s="1" t="s">
        <v>501</v>
      </c>
      <c r="S85" s="1" t="s">
        <v>502</v>
      </c>
      <c r="T85" s="8"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2741</v>
      </c>
      <c r="AA85" s="1" t="s">
        <v>2736</v>
      </c>
      <c r="AB85" s="1">
        <v>0.0446</v>
      </c>
      <c r="AC85" s="8"/>
      <c r="AD85" s="1"/>
      <c r="AE85" s="1" t="s">
        <v>2748</v>
      </c>
      <c r="AF85" s="1"/>
      <c r="AG85" s="1"/>
      <c r="AH85" s="1"/>
      <c r="AI85" s="1"/>
      <c r="AJ85" s="1"/>
      <c r="AK85" s="1">
        <v>0.27</v>
      </c>
      <c r="AL85" s="1">
        <v>0.0</v>
      </c>
      <c r="AM85" s="1">
        <v>0.5</v>
      </c>
      <c r="AN85" s="1">
        <v>0.0</v>
      </c>
      <c r="AO85" s="1" t="s">
        <v>2739</v>
      </c>
      <c r="AP85" s="1" t="s">
        <v>2738</v>
      </c>
      <c r="AQ85" s="1" t="s">
        <v>2737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9</v>
      </c>
      <c r="B86" s="1" t="s">
        <v>237</v>
      </c>
      <c r="C86" s="1" t="s">
        <v>684</v>
      </c>
      <c r="D86" s="1" t="s">
        <v>4570</v>
      </c>
      <c r="E86" s="1" t="s">
        <v>28</v>
      </c>
      <c r="F86" s="1" t="s">
        <v>684</v>
      </c>
      <c r="G86" s="1" t="s">
        <v>870</v>
      </c>
      <c r="H86" s="1" t="str">
        <f t="shared" si="1"/>
        <v>ASHRAE 189.1-2009LobbyGeneral</v>
      </c>
      <c r="I86" s="1" t="str">
        <f>VLOOKUP(H86,'Interior Lighting'!$A$4:$G$1080,5,FALSE)</f>
        <v>1.17</v>
      </c>
      <c r="J86" s="1"/>
      <c r="K86" s="1"/>
      <c r="L86" s="1"/>
      <c r="M86" s="1">
        <v>0.0</v>
      </c>
      <c r="N86" s="1">
        <v>0.37</v>
      </c>
      <c r="O86" s="1">
        <v>0.2</v>
      </c>
      <c r="P86" s="1" t="s">
        <v>2740</v>
      </c>
      <c r="Q86" s="1" t="s">
        <v>29</v>
      </c>
      <c r="R86" s="1" t="s">
        <v>550</v>
      </c>
      <c r="S86" s="1" t="s">
        <v>557</v>
      </c>
      <c r="T86" s="8" t="str">
        <f t="shared" si="2"/>
        <v>ASHRAE 62.1-1999EducationCorridors</v>
      </c>
      <c r="U86" s="1" t="str">
        <f>VLOOKUP(T86,Ventilation!$A$4:$H$321,6,FALSE)</f>
        <v>0.1</v>
      </c>
      <c r="V86" s="1" t="str">
        <f>VLOOKUP(T86,Ventilation!$A$4:$H$321,5,FALSE)</f>
        <v>0</v>
      </c>
      <c r="W86" s="1" t="str">
        <f>VLOOKUP(T86,Ventilation!$A$4:$H$321,7,FALSE)</f>
        <v/>
      </c>
      <c r="X86" s="1"/>
      <c r="Y86" s="1">
        <v>0.0</v>
      </c>
      <c r="Z86" s="1" t="s">
        <v>2741</v>
      </c>
      <c r="AA86" s="1" t="s">
        <v>2736</v>
      </c>
      <c r="AB86" s="1">
        <v>0.0446</v>
      </c>
      <c r="AC86" s="8"/>
      <c r="AD86" s="1"/>
      <c r="AE86" s="1" t="s">
        <v>2748</v>
      </c>
      <c r="AF86" s="1"/>
      <c r="AG86" s="1"/>
      <c r="AH86" s="1"/>
      <c r="AI86" s="1"/>
      <c r="AJ86" s="1"/>
      <c r="AK86" s="1">
        <v>0.27</v>
      </c>
      <c r="AL86" s="1">
        <v>0.0</v>
      </c>
      <c r="AM86" s="1">
        <v>0.5</v>
      </c>
      <c r="AN86" s="1">
        <v>0.0</v>
      </c>
      <c r="AO86" s="1" t="s">
        <v>2739</v>
      </c>
      <c r="AP86" s="1" t="s">
        <v>2747</v>
      </c>
      <c r="AQ86" s="1" t="s">
        <v>2743</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9</v>
      </c>
      <c r="B87" s="1" t="s">
        <v>237</v>
      </c>
      <c r="C87" s="1" t="s">
        <v>726</v>
      </c>
      <c r="D87" s="1" t="s">
        <v>4563</v>
      </c>
      <c r="E87" s="1" t="s">
        <v>28</v>
      </c>
      <c r="F87" s="78" t="s">
        <v>849</v>
      </c>
      <c r="G87" s="78" t="s">
        <v>726</v>
      </c>
      <c r="H87" s="1" t="str">
        <f t="shared" si="1"/>
        <v>ASHRAE 189.1-2009Whole BuildingLibrary</v>
      </c>
      <c r="I87" s="1" t="str">
        <f>VLOOKUP(H87,'Interior Lighting'!$A$4:$G$1080,5,FALSE)</f>
        <v>1.17</v>
      </c>
      <c r="J87" s="1"/>
      <c r="K87" s="1"/>
      <c r="L87" s="1"/>
      <c r="M87" s="1">
        <v>0.0</v>
      </c>
      <c r="N87" s="1">
        <v>0.37</v>
      </c>
      <c r="O87" s="1">
        <v>0.2</v>
      </c>
      <c r="P87" s="1" t="s">
        <v>2740</v>
      </c>
      <c r="Q87" s="1" t="s">
        <v>29</v>
      </c>
      <c r="R87" s="1" t="s">
        <v>550</v>
      </c>
      <c r="S87" s="1" t="s">
        <v>555</v>
      </c>
      <c r="T87" s="8" t="str">
        <f t="shared" si="2"/>
        <v>ASHRAE 62.1-1999EducationLibraries</v>
      </c>
      <c r="U87" s="1" t="str">
        <f>VLOOKUP(T87,Ventilation!$A$4:$H$321,6,FALSE)</f>
        <v>0</v>
      </c>
      <c r="V87" s="1" t="str">
        <f>VLOOKUP(T87,Ventilation!$A$4:$H$321,5,FALSE)</f>
        <v>16.95</v>
      </c>
      <c r="W87" s="1" t="str">
        <f>VLOOKUP(T87,Ventilation!$A$4:$H$321,7,FALSE)</f>
        <v/>
      </c>
      <c r="X87" s="1"/>
      <c r="Y87" s="1">
        <v>21.36</v>
      </c>
      <c r="Z87" s="1" t="s">
        <v>2741</v>
      </c>
      <c r="AA87" s="1" t="s">
        <v>2736</v>
      </c>
      <c r="AB87" s="1">
        <v>0.0446</v>
      </c>
      <c r="AC87" s="8"/>
      <c r="AD87" s="1"/>
      <c r="AE87" s="1" t="s">
        <v>2748</v>
      </c>
      <c r="AF87" s="1"/>
      <c r="AG87" s="1"/>
      <c r="AH87" s="1"/>
      <c r="AI87" s="1"/>
      <c r="AJ87" s="1"/>
      <c r="AK87" s="1">
        <v>1.02</v>
      </c>
      <c r="AL87" s="1">
        <v>0.0</v>
      </c>
      <c r="AM87" s="1">
        <v>0.5</v>
      </c>
      <c r="AN87" s="1">
        <v>0.0</v>
      </c>
      <c r="AO87" s="1" t="s">
        <v>2739</v>
      </c>
      <c r="AP87" s="1" t="s">
        <v>2747</v>
      </c>
      <c r="AQ87" s="1" t="s">
        <v>2743</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9</v>
      </c>
      <c r="B88" s="1" t="s">
        <v>237</v>
      </c>
      <c r="C88" s="1" t="s">
        <v>1026</v>
      </c>
      <c r="D88" s="1" t="s">
        <v>4546</v>
      </c>
      <c r="E88" s="1" t="s">
        <v>28</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2740</v>
      </c>
      <c r="Q88" s="1" t="s">
        <v>29</v>
      </c>
      <c r="R88" s="1" t="s">
        <v>477</v>
      </c>
      <c r="S88" s="1" t="s">
        <v>481</v>
      </c>
      <c r="T88" s="8"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2741</v>
      </c>
      <c r="AA88" s="1" t="s">
        <v>2736</v>
      </c>
      <c r="AB88" s="1">
        <v>0.0446</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100.0</v>
      </c>
      <c r="AS88" s="1">
        <v>1808.0</v>
      </c>
      <c r="AT88" s="1" t="str">
        <f t="shared" si="3"/>
        <v>0.05530973451</v>
      </c>
      <c r="AU88" s="1">
        <v>49.0</v>
      </c>
      <c r="AV88" s="1">
        <v>0.2</v>
      </c>
      <c r="AW88" s="1">
        <v>0.05</v>
      </c>
      <c r="AX88" s="1" t="s">
        <v>4578</v>
      </c>
      <c r="AY88" s="1">
        <v>0.7</v>
      </c>
      <c r="AZ88" s="1">
        <v>3300.0</v>
      </c>
      <c r="BA88" s="1" t="str">
        <f t="shared" si="5"/>
        <v>0.1215379059</v>
      </c>
      <c r="BB88" s="1">
        <v>0.338</v>
      </c>
      <c r="BC88" s="1">
        <v>572.9644137011418</v>
      </c>
      <c r="BD88" s="1">
        <v>0.5</v>
      </c>
      <c r="BE88" s="1"/>
      <c r="BF88" s="1" t="s">
        <v>2750</v>
      </c>
      <c r="BG88" s="1"/>
      <c r="BH88" s="1"/>
      <c r="BJ88" s="1"/>
      <c r="BK88" s="1"/>
      <c r="BL88" s="1"/>
    </row>
    <row r="89" ht="14.25" hidden="1" customHeight="1">
      <c r="A89" s="1" t="s">
        <v>9</v>
      </c>
      <c r="B89" s="1" t="s">
        <v>237</v>
      </c>
      <c r="C89" s="1" t="s">
        <v>1019</v>
      </c>
      <c r="D89" s="1" t="s">
        <v>4561</v>
      </c>
      <c r="E89" s="1" t="s">
        <v>28</v>
      </c>
      <c r="F89" s="1" t="s">
        <v>902</v>
      </c>
      <c r="G89" s="5" t="s">
        <v>904</v>
      </c>
      <c r="H89" s="1" t="str">
        <f t="shared" si="1"/>
        <v>ASHRAE 189.1-2009Gymnasium/Exercise CenterExercise Area</v>
      </c>
      <c r="I89" s="1" t="str">
        <f>VLOOKUP(H89,'Interior Lighting'!$A$4:$G$1080,5,FALSE)</f>
        <v>0.81</v>
      </c>
      <c r="J89" s="1"/>
      <c r="K89" s="1"/>
      <c r="L89" s="1"/>
      <c r="M89" s="1">
        <v>0.0</v>
      </c>
      <c r="N89" s="1">
        <v>0.37</v>
      </c>
      <c r="O89" s="1">
        <v>0.2</v>
      </c>
      <c r="P89" s="8" t="s">
        <v>2740</v>
      </c>
      <c r="Q89" s="1" t="s">
        <v>29</v>
      </c>
      <c r="R89" s="1" t="s">
        <v>525</v>
      </c>
      <c r="S89" s="1" t="s">
        <v>532</v>
      </c>
      <c r="T89" s="8"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8" t="s">
        <v>2746</v>
      </c>
      <c r="AA89" s="8" t="s">
        <v>2736</v>
      </c>
      <c r="AB89" s="1">
        <v>0.0446</v>
      </c>
      <c r="AC89" s="8"/>
      <c r="AD89" s="8"/>
      <c r="AE89" s="8" t="s">
        <v>2748</v>
      </c>
      <c r="AF89" s="1"/>
      <c r="AG89" s="1"/>
      <c r="AH89" s="1"/>
      <c r="AI89" s="1"/>
      <c r="AJ89" s="1"/>
      <c r="AK89" s="1">
        <v>0.3400000000000001</v>
      </c>
      <c r="AL89" s="1">
        <v>0.0</v>
      </c>
      <c r="AM89" s="1">
        <v>0.5</v>
      </c>
      <c r="AN89" s="1">
        <v>0.0</v>
      </c>
      <c r="AO89" s="8" t="s">
        <v>2739</v>
      </c>
      <c r="AP89" s="8" t="s">
        <v>2747</v>
      </c>
      <c r="AQ89" s="8" t="s">
        <v>2743</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9</v>
      </c>
      <c r="B90" s="1" t="s">
        <v>237</v>
      </c>
      <c r="C90" s="1" t="s">
        <v>1002</v>
      </c>
      <c r="D90" s="1" t="s">
        <v>4551</v>
      </c>
      <c r="E90" s="1" t="s">
        <v>28</v>
      </c>
      <c r="F90" s="1" t="s">
        <v>896</v>
      </c>
      <c r="G90" s="1" t="s">
        <v>870</v>
      </c>
      <c r="H90" s="1" t="str">
        <f t="shared" si="1"/>
        <v>ASHRAE 189.1-2009Corridor/TransitionGeneral</v>
      </c>
      <c r="I90" s="1" t="str">
        <f>VLOOKUP(H90,'Interior Lighting'!$A$4:$G$1080,5,FALSE)</f>
        <v>0.45</v>
      </c>
      <c r="J90" s="1"/>
      <c r="K90" s="1"/>
      <c r="L90" s="1"/>
      <c r="M90" s="1">
        <v>0.0</v>
      </c>
      <c r="N90" s="1">
        <v>0.37</v>
      </c>
      <c r="O90" s="1">
        <v>0.2</v>
      </c>
      <c r="P90" s="8" t="s">
        <v>2740</v>
      </c>
      <c r="Q90" s="1" t="s">
        <v>29</v>
      </c>
      <c r="R90" s="1" t="s">
        <v>550</v>
      </c>
      <c r="S90" s="1" t="s">
        <v>557</v>
      </c>
      <c r="T90" s="8" t="str">
        <f t="shared" si="2"/>
        <v>ASHRAE 62.1-1999EducationCorridors</v>
      </c>
      <c r="U90" s="1" t="str">
        <f>VLOOKUP(T90,Ventilation!$A$4:$H$321,6,FALSE)</f>
        <v>0.1</v>
      </c>
      <c r="V90" s="1" t="str">
        <f>VLOOKUP(T90,Ventilation!$A$4:$H$321,5,FALSE)</f>
        <v>0</v>
      </c>
      <c r="W90" s="1" t="str">
        <f>VLOOKUP(T90,Ventilation!$A$4:$H$321,7,FALSE)</f>
        <v/>
      </c>
      <c r="X90" s="1"/>
      <c r="Y90" s="1">
        <v>9.29</v>
      </c>
      <c r="Z90" s="8" t="s">
        <v>2741</v>
      </c>
      <c r="AA90" s="8" t="s">
        <v>2736</v>
      </c>
      <c r="AB90" s="1">
        <v>0.0446</v>
      </c>
      <c r="AC90" s="8"/>
      <c r="AD90" s="8"/>
      <c r="AE90" s="8" t="s">
        <v>2748</v>
      </c>
      <c r="AF90" s="1"/>
      <c r="AG90" s="1"/>
      <c r="AH90" s="1"/>
      <c r="AI90" s="1"/>
      <c r="AJ90" s="1"/>
      <c r="AK90" s="1">
        <v>0.27</v>
      </c>
      <c r="AL90" s="1">
        <v>0.0</v>
      </c>
      <c r="AM90" s="1">
        <v>0.5</v>
      </c>
      <c r="AN90" s="1">
        <v>0.0</v>
      </c>
      <c r="AO90" s="8" t="s">
        <v>2739</v>
      </c>
      <c r="AP90" s="8" t="s">
        <v>2738</v>
      </c>
      <c r="AQ90" s="8" t="s">
        <v>2737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8" t="s">
        <v>9</v>
      </c>
      <c r="B91" s="8" t="s">
        <v>237</v>
      </c>
      <c r="C91" s="8" t="s">
        <v>551</v>
      </c>
      <c r="D91" s="1" t="s">
        <v>4559</v>
      </c>
      <c r="E91" s="1" t="s">
        <v>28</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2740</v>
      </c>
      <c r="Q91" s="1" t="s">
        <v>29</v>
      </c>
      <c r="R91" s="1" t="s">
        <v>550</v>
      </c>
      <c r="S91" s="1" t="s">
        <v>551</v>
      </c>
      <c r="T91" s="8" t="str">
        <f t="shared" si="2"/>
        <v>ASHRAE 62.1-1999EducationClassroom</v>
      </c>
      <c r="U91" s="1" t="str">
        <f>VLOOKUP(T91,Ventilation!$A$4:$H$321,6,FALSE)</f>
        <v>0</v>
      </c>
      <c r="V91" s="1" t="str">
        <f>VLOOKUP(T91,Ventilation!$A$4:$H$321,5,FALSE)</f>
        <v>16.95</v>
      </c>
      <c r="W91" s="1" t="str">
        <f>VLOOKUP(T91,Ventilation!$A$4:$H$321,7,FALSE)</f>
        <v/>
      </c>
      <c r="X91" s="1"/>
      <c r="Y91" s="1">
        <v>23.22</v>
      </c>
      <c r="Z91" s="1" t="s">
        <v>2741</v>
      </c>
      <c r="AA91" s="1" t="s">
        <v>2736</v>
      </c>
      <c r="AB91" s="1">
        <v>0.0446</v>
      </c>
      <c r="AC91" s="8"/>
      <c r="AD91" s="1"/>
      <c r="AE91" s="1" t="s">
        <v>2748</v>
      </c>
      <c r="AF91" s="1"/>
      <c r="AG91" s="1"/>
      <c r="AH91" s="1"/>
      <c r="AI91" s="1"/>
      <c r="AJ91" s="1"/>
      <c r="AK91" s="1">
        <v>1.02</v>
      </c>
      <c r="AL91" s="1">
        <v>0.0</v>
      </c>
      <c r="AM91" s="1">
        <v>0.5</v>
      </c>
      <c r="AN91" s="1">
        <v>0.0</v>
      </c>
      <c r="AO91" s="1" t="s">
        <v>2739</v>
      </c>
      <c r="AP91" s="1" t="s">
        <v>2747</v>
      </c>
      <c r="AQ91" s="1" t="s">
        <v>2743</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8" t="s">
        <v>9</v>
      </c>
      <c r="B92" s="8" t="s">
        <v>237</v>
      </c>
      <c r="C92" s="8" t="s">
        <v>998</v>
      </c>
      <c r="D92" s="1" t="s">
        <v>4549</v>
      </c>
      <c r="E92" s="1" t="s">
        <v>28</v>
      </c>
      <c r="F92" s="1" t="s">
        <v>889</v>
      </c>
      <c r="G92" s="1" t="s">
        <v>870</v>
      </c>
      <c r="H92" s="1" t="str">
        <f t="shared" si="1"/>
        <v>ASHRAE 189.1-2009Dining AreaGeneral</v>
      </c>
      <c r="I92" s="1" t="str">
        <f>VLOOKUP(H92,'Interior Lighting'!$A$4:$G$1080,5,FALSE)</f>
        <v>0.81</v>
      </c>
      <c r="J92" s="1"/>
      <c r="K92" s="1"/>
      <c r="L92" s="1"/>
      <c r="M92" s="1">
        <v>0.0</v>
      </c>
      <c r="N92" s="1">
        <v>0.37</v>
      </c>
      <c r="O92" s="1">
        <v>0.2</v>
      </c>
      <c r="P92" s="8" t="s">
        <v>2740</v>
      </c>
      <c r="Q92" s="1" t="s">
        <v>29</v>
      </c>
      <c r="R92" s="1" t="s">
        <v>477</v>
      </c>
      <c r="S92" s="1" t="s">
        <v>479</v>
      </c>
      <c r="T92" s="8"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8" t="s">
        <v>2742</v>
      </c>
      <c r="AA92" s="8" t="s">
        <v>2736</v>
      </c>
      <c r="AB92" s="1">
        <v>0.0446</v>
      </c>
      <c r="AC92" s="8"/>
      <c r="AD92" s="8"/>
      <c r="AE92" s="8" t="s">
        <v>2748</v>
      </c>
      <c r="AF92" s="1"/>
      <c r="AG92" s="1"/>
      <c r="AH92" s="1"/>
      <c r="AI92" s="1"/>
      <c r="AJ92" s="1"/>
      <c r="AK92" s="1">
        <v>1.72</v>
      </c>
      <c r="AL92" s="1">
        <v>0.0</v>
      </c>
      <c r="AM92" s="1">
        <v>0.5</v>
      </c>
      <c r="AN92" s="1">
        <v>0.0</v>
      </c>
      <c r="AO92" s="8" t="s">
        <v>2739</v>
      </c>
      <c r="AP92" s="8" t="s">
        <v>2747</v>
      </c>
      <c r="AQ92" s="8" t="s">
        <v>2743</v>
      </c>
      <c r="AR92" s="1"/>
      <c r="AS92" s="1"/>
      <c r="AT92" s="1" t="str">
        <f t="shared" si="3"/>
        <v/>
      </c>
      <c r="AU92" s="1"/>
      <c r="AV92" s="1"/>
      <c r="AW92" s="1"/>
      <c r="AX92" s="8"/>
      <c r="AY92" s="1"/>
      <c r="AZ92" s="1"/>
      <c r="BA92" s="1" t="str">
        <f t="shared" si="5"/>
        <v/>
      </c>
      <c r="BB92" s="1"/>
      <c r="BC92" s="1"/>
      <c r="BD92" s="1"/>
      <c r="BE92" s="1"/>
      <c r="BF92" s="1"/>
      <c r="BG92" s="1"/>
      <c r="BH92" s="1"/>
      <c r="BJ92" s="1"/>
      <c r="BK92" s="1"/>
      <c r="BL92" s="1"/>
    </row>
    <row r="93" ht="14.25" hidden="1" customHeight="1">
      <c r="A93" s="8" t="s">
        <v>9</v>
      </c>
      <c r="B93" s="8" t="s">
        <v>249</v>
      </c>
      <c r="C93" s="8" t="s">
        <v>1026</v>
      </c>
      <c r="D93" s="1" t="s">
        <v>4546</v>
      </c>
      <c r="E93" s="1" t="s">
        <v>28</v>
      </c>
      <c r="F93" s="1" t="s">
        <v>893</v>
      </c>
      <c r="G93" s="1" t="s">
        <v>870</v>
      </c>
      <c r="H93" s="1" t="str">
        <f t="shared" si="1"/>
        <v>ASHRAE 189.1-2009Food PreparationGeneral</v>
      </c>
      <c r="I93" s="1" t="str">
        <f>VLOOKUP(H93,'Interior Lighting'!$A$4:$G$1080,5,FALSE)</f>
        <v>1.08</v>
      </c>
      <c r="J93" s="1"/>
      <c r="K93" s="1"/>
      <c r="L93" s="1"/>
      <c r="M93" s="1">
        <v>0.0</v>
      </c>
      <c r="N93" s="1">
        <v>0.7</v>
      </c>
      <c r="O93" s="1">
        <v>0.2</v>
      </c>
      <c r="P93" s="1" t="s">
        <v>2756</v>
      </c>
      <c r="Q93" s="1" t="s">
        <v>29</v>
      </c>
      <c r="R93" s="1" t="s">
        <v>477</v>
      </c>
      <c r="S93" s="1" t="s">
        <v>481</v>
      </c>
      <c r="T93" s="8"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2757</v>
      </c>
      <c r="AA93" s="1" t="s">
        <v>2754</v>
      </c>
      <c r="AB93" s="1">
        <v>0.0446</v>
      </c>
      <c r="AC93" s="8"/>
      <c r="AD93" s="1"/>
      <c r="AE93" s="1" t="s">
        <v>2762</v>
      </c>
      <c r="AF93" s="1">
        <v>298.6</v>
      </c>
      <c r="AG93" s="1">
        <v>0.1</v>
      </c>
      <c r="AH93" s="1">
        <v>0.2</v>
      </c>
      <c r="AI93" s="1">
        <v>0.7</v>
      </c>
      <c r="AJ93" s="1" t="s">
        <v>2760</v>
      </c>
      <c r="AK93" s="1">
        <v>20.400008783354682</v>
      </c>
      <c r="AL93" s="1">
        <v>0.25</v>
      </c>
      <c r="AM93" s="1">
        <v>0.3</v>
      </c>
      <c r="AN93" s="1">
        <v>0.3</v>
      </c>
      <c r="AO93" s="1" t="s">
        <v>2755</v>
      </c>
      <c r="AP93" s="1" t="s">
        <v>2761</v>
      </c>
      <c r="AQ93" s="1" t="s">
        <v>2758</v>
      </c>
      <c r="AR93" s="1">
        <v>40.0</v>
      </c>
      <c r="AS93" s="1">
        <v>1250.0</v>
      </c>
      <c r="AT93" s="1" t="str">
        <f t="shared" si="3"/>
        <v>0.032</v>
      </c>
      <c r="AU93" s="1">
        <v>49.0</v>
      </c>
      <c r="AV93" s="1">
        <v>0.2</v>
      </c>
      <c r="AW93" s="1">
        <v>0.05</v>
      </c>
      <c r="AX93" s="1" t="s">
        <v>4579</v>
      </c>
      <c r="AY93" s="1">
        <v>0.7</v>
      </c>
      <c r="AZ93" s="1">
        <v>3300.0</v>
      </c>
      <c r="BA93" s="1" t="str">
        <f t="shared" si="5"/>
        <v>0.1221241016</v>
      </c>
      <c r="BB93" s="1">
        <v>0.338</v>
      </c>
      <c r="BC93" s="1">
        <v>575.7279076578998</v>
      </c>
      <c r="BD93" s="1">
        <v>0.502411575562701</v>
      </c>
      <c r="BE93" s="1"/>
      <c r="BF93" s="1" t="s">
        <v>2763</v>
      </c>
      <c r="BG93" s="1"/>
      <c r="BH93" s="1"/>
      <c r="BJ93" s="1"/>
      <c r="BK93" s="1"/>
      <c r="BL93" s="1"/>
    </row>
    <row r="94" ht="14.25" hidden="1" customHeight="1">
      <c r="A94" s="8" t="s">
        <v>9</v>
      </c>
      <c r="B94" s="8" t="s">
        <v>249</v>
      </c>
      <c r="C94" s="8" t="s">
        <v>1004</v>
      </c>
      <c r="D94" s="1" t="s">
        <v>4549</v>
      </c>
      <c r="E94" s="1" t="s">
        <v>28</v>
      </c>
      <c r="F94" s="1" t="s">
        <v>889</v>
      </c>
      <c r="G94" s="1" t="s">
        <v>892</v>
      </c>
      <c r="H94" s="1" t="str">
        <f t="shared" si="1"/>
        <v>ASHRAE 189.1-2009Dining AreaFor Family Dining</v>
      </c>
      <c r="I94" s="1" t="str">
        <f>VLOOKUP(H94,'Interior Lighting'!$A$4:$G$1080,5,FALSE)</f>
        <v>1.89</v>
      </c>
      <c r="J94" s="1"/>
      <c r="K94" s="1"/>
      <c r="L94" s="1"/>
      <c r="M94" s="1">
        <v>0.0</v>
      </c>
      <c r="N94" s="1">
        <v>0.37</v>
      </c>
      <c r="O94" s="1">
        <v>0.2</v>
      </c>
      <c r="P94" s="8" t="s">
        <v>2756</v>
      </c>
      <c r="Q94" s="1" t="s">
        <v>29</v>
      </c>
      <c r="R94" s="1" t="s">
        <v>477</v>
      </c>
      <c r="S94" s="1" t="s">
        <v>479</v>
      </c>
      <c r="T94" s="8"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8" t="s">
        <v>2757</v>
      </c>
      <c r="AA94" s="8" t="s">
        <v>2754</v>
      </c>
      <c r="AB94" s="1">
        <v>0.0446</v>
      </c>
      <c r="AC94" s="8"/>
      <c r="AD94" s="8"/>
      <c r="AE94" s="8" t="s">
        <v>2762</v>
      </c>
      <c r="AF94" s="1"/>
      <c r="AG94" s="1"/>
      <c r="AH94" s="1"/>
      <c r="AI94" s="1"/>
      <c r="AJ94" s="8"/>
      <c r="AK94" s="1">
        <v>8.740003763064701</v>
      </c>
      <c r="AL94" s="1">
        <v>0.25</v>
      </c>
      <c r="AM94" s="1">
        <v>0.3</v>
      </c>
      <c r="AN94" s="1">
        <v>0.0</v>
      </c>
      <c r="AO94" s="8" t="s">
        <v>2755</v>
      </c>
      <c r="AP94" s="8" t="s">
        <v>259</v>
      </c>
      <c r="AQ94" s="8" t="s">
        <v>260</v>
      </c>
      <c r="AR94" s="1"/>
      <c r="AS94" s="1"/>
      <c r="AT94" s="1" t="str">
        <f t="shared" si="3"/>
        <v/>
      </c>
      <c r="AU94" s="1"/>
      <c r="AV94" s="1"/>
      <c r="AW94" s="1"/>
      <c r="AX94" s="8"/>
      <c r="AY94" s="1"/>
      <c r="AZ94" s="1"/>
      <c r="BA94" s="1" t="str">
        <f t="shared" si="5"/>
        <v/>
      </c>
      <c r="BB94" s="1"/>
      <c r="BC94" s="1"/>
      <c r="BD94" s="1"/>
      <c r="BE94" s="1"/>
      <c r="BF94" s="8"/>
      <c r="BG94" s="8"/>
      <c r="BH94" s="1"/>
      <c r="BJ94" s="1"/>
      <c r="BK94" s="1"/>
      <c r="BL94" s="1"/>
    </row>
    <row r="95" ht="14.25" hidden="1" customHeight="1">
      <c r="A95" s="1" t="s">
        <v>9</v>
      </c>
      <c r="B95" s="1" t="s">
        <v>348</v>
      </c>
      <c r="C95" s="1" t="s">
        <v>348</v>
      </c>
      <c r="D95" s="1" t="s">
        <v>4572</v>
      </c>
      <c r="E95" s="1" t="s">
        <v>28</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8" t="s">
        <v>2874</v>
      </c>
      <c r="Q95" s="1" t="s">
        <v>29</v>
      </c>
      <c r="R95" s="1" t="s">
        <v>516</v>
      </c>
      <c r="S95" s="1" t="s">
        <v>521</v>
      </c>
      <c r="T95" s="8" t="str">
        <f t="shared" si="2"/>
        <v>ASHRAE 62.1-1999Specialty ShopsClothiers, furniture</v>
      </c>
      <c r="U95" s="1" t="str">
        <f>VLOOKUP(T95,Ventilation!$A$4:$H$321,6,FALSE)</f>
        <v>0.3</v>
      </c>
      <c r="V95" s="1" t="str">
        <f>VLOOKUP(T95,Ventilation!$A$4:$H$321,5,FALSE)</f>
        <v>0</v>
      </c>
      <c r="W95" s="1" t="str">
        <f>VLOOKUP(T95,Ventilation!$A$4:$H$321,7,FALSE)</f>
        <v/>
      </c>
      <c r="X95" s="1"/>
      <c r="Y95" s="1">
        <v>15.0</v>
      </c>
      <c r="Z95" s="8" t="s">
        <v>2875</v>
      </c>
      <c r="AA95" s="8" t="s">
        <v>2872</v>
      </c>
      <c r="AB95" s="1">
        <v>0.0446</v>
      </c>
      <c r="AC95" s="8"/>
      <c r="AD95" s="8"/>
      <c r="AE95" s="8" t="s">
        <v>2879</v>
      </c>
      <c r="AF95" s="1"/>
      <c r="AG95" s="1"/>
      <c r="AH95" s="1"/>
      <c r="AI95" s="1"/>
      <c r="AJ95" s="1"/>
      <c r="AK95" s="1">
        <v>0.22000009472245247</v>
      </c>
      <c r="AL95" s="1">
        <v>0.0</v>
      </c>
      <c r="AM95" s="1">
        <v>0.5</v>
      </c>
      <c r="AN95" s="1">
        <v>0.0</v>
      </c>
      <c r="AO95" s="8" t="s">
        <v>2873</v>
      </c>
      <c r="AP95" s="8" t="s">
        <v>272</v>
      </c>
      <c r="AQ95" s="8" t="s">
        <v>273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9</v>
      </c>
      <c r="B96" s="1" t="s">
        <v>348</v>
      </c>
      <c r="C96" s="1" t="s">
        <v>1045</v>
      </c>
      <c r="D96" s="1" t="s">
        <v>4572</v>
      </c>
      <c r="E96" s="1" t="s">
        <v>28</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2874</v>
      </c>
      <c r="Q96" s="1" t="s">
        <v>29</v>
      </c>
      <c r="R96" s="1" t="s">
        <v>508</v>
      </c>
      <c r="S96" s="1" t="s">
        <v>509</v>
      </c>
      <c r="T96" s="8"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2875</v>
      </c>
      <c r="AA96" s="1" t="s">
        <v>2872</v>
      </c>
      <c r="AB96" s="1">
        <v>0.0446</v>
      </c>
      <c r="AC96" s="8"/>
      <c r="AD96" s="1"/>
      <c r="AE96" s="1" t="s">
        <v>2879</v>
      </c>
      <c r="AF96" s="1"/>
      <c r="AG96" s="1"/>
      <c r="AH96" s="1"/>
      <c r="AI96" s="1"/>
      <c r="AJ96" s="1"/>
      <c r="AK96" s="1">
        <v>1.4500006243070729</v>
      </c>
      <c r="AL96" s="1">
        <v>0.0</v>
      </c>
      <c r="AM96" s="1">
        <v>0.5</v>
      </c>
      <c r="AN96" s="1">
        <v>0.0</v>
      </c>
      <c r="AO96" s="1" t="s">
        <v>2873</v>
      </c>
      <c r="AP96" s="1" t="s">
        <v>272</v>
      </c>
      <c r="AQ96" s="1" t="s">
        <v>273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9</v>
      </c>
      <c r="B97" s="1" t="s">
        <v>348</v>
      </c>
      <c r="C97" s="1" t="s">
        <v>1009</v>
      </c>
      <c r="D97" s="1" t="s">
        <v>4551</v>
      </c>
      <c r="E97" s="1" t="s">
        <v>28</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2874</v>
      </c>
      <c r="Q97" s="1" t="s">
        <v>29</v>
      </c>
      <c r="R97" s="1" t="s">
        <v>508</v>
      </c>
      <c r="S97" s="1" t="s">
        <v>509</v>
      </c>
      <c r="T97" s="8"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2875</v>
      </c>
      <c r="AA97" s="1" t="s">
        <v>2872</v>
      </c>
      <c r="AB97" s="1">
        <v>0.0446</v>
      </c>
      <c r="AC97" s="8"/>
      <c r="AD97" s="1"/>
      <c r="AE97" s="1" t="s">
        <v>2879</v>
      </c>
      <c r="AF97" s="1"/>
      <c r="AG97" s="1"/>
      <c r="AH97" s="1"/>
      <c r="AI97" s="1"/>
      <c r="AJ97" s="1"/>
      <c r="AK97" s="1">
        <v>0.0</v>
      </c>
      <c r="AL97" s="1">
        <v>0.0</v>
      </c>
      <c r="AM97" s="1">
        <v>0.5</v>
      </c>
      <c r="AN97" s="1">
        <v>0.0</v>
      </c>
      <c r="AO97" s="1" t="s">
        <v>2873</v>
      </c>
      <c r="AP97" s="1" t="s">
        <v>272</v>
      </c>
      <c r="AQ97" s="1" t="s">
        <v>273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9</v>
      </c>
      <c r="B98" s="1" t="s">
        <v>348</v>
      </c>
      <c r="C98" s="1" t="s">
        <v>992</v>
      </c>
      <c r="D98" s="1" t="s">
        <v>4566</v>
      </c>
      <c r="E98" s="1" t="s">
        <v>28</v>
      </c>
      <c r="F98" s="1" t="s">
        <v>899</v>
      </c>
      <c r="G98" s="1" t="s">
        <v>870</v>
      </c>
      <c r="H98" s="1" t="str">
        <f t="shared" si="1"/>
        <v>ASHRAE 189.1-2009Active StorageGeneral</v>
      </c>
      <c r="I98" s="1" t="str">
        <f>VLOOKUP(H98,'Interior Lighting'!$A$4:$G$1080,5,FALSE)</f>
        <v>0.72</v>
      </c>
      <c r="J98" s="1"/>
      <c r="K98" s="1"/>
      <c r="L98" s="1"/>
      <c r="M98" s="1">
        <v>0.0</v>
      </c>
      <c r="N98" s="1">
        <v>0.7</v>
      </c>
      <c r="O98" s="1">
        <v>0.2</v>
      </c>
      <c r="P98" s="1" t="s">
        <v>2874</v>
      </c>
      <c r="Q98" s="1" t="s">
        <v>29</v>
      </c>
      <c r="R98" s="1" t="s">
        <v>508</v>
      </c>
      <c r="S98" s="1" t="s">
        <v>511</v>
      </c>
      <c r="T98" s="8"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2875</v>
      </c>
      <c r="AA98" s="1" t="s">
        <v>2872</v>
      </c>
      <c r="AB98" s="1">
        <v>0.0446</v>
      </c>
      <c r="AC98" s="8"/>
      <c r="AD98" s="1"/>
      <c r="AE98" s="1" t="s">
        <v>2879</v>
      </c>
      <c r="AF98" s="1"/>
      <c r="AG98" s="1"/>
      <c r="AH98" s="1"/>
      <c r="AI98" s="1"/>
      <c r="AJ98" s="1"/>
      <c r="AK98" s="1">
        <v>0.546</v>
      </c>
      <c r="AL98" s="1">
        <v>0.0</v>
      </c>
      <c r="AM98" s="1">
        <v>0.5</v>
      </c>
      <c r="AN98" s="1">
        <v>0.0</v>
      </c>
      <c r="AO98" s="1" t="s">
        <v>2873</v>
      </c>
      <c r="AP98" s="1" t="s">
        <v>272</v>
      </c>
      <c r="AQ98" s="1" t="s">
        <v>273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9</v>
      </c>
      <c r="B99" s="1" t="s">
        <v>290</v>
      </c>
      <c r="C99" s="1" t="s">
        <v>1050</v>
      </c>
      <c r="D99" s="1" t="s">
        <v>4575</v>
      </c>
      <c r="E99" s="1" t="s">
        <v>28</v>
      </c>
      <c r="F99" s="1" t="s">
        <v>894</v>
      </c>
      <c r="G99" s="1" t="s">
        <v>870</v>
      </c>
      <c r="H99" s="1" t="str">
        <f t="shared" si="1"/>
        <v>ASHRAE 189.1-2009RestroomsGeneral</v>
      </c>
      <c r="I99" s="1" t="str">
        <f>VLOOKUP(H99,'Interior Lighting'!$A$4:$G$1080,5,FALSE)</f>
        <v>0.81</v>
      </c>
      <c r="J99" s="1"/>
      <c r="K99" s="1"/>
      <c r="L99" s="1"/>
      <c r="M99" s="1">
        <v>0.0</v>
      </c>
      <c r="N99" s="1">
        <v>0.37</v>
      </c>
      <c r="O99" s="1">
        <v>0.2</v>
      </c>
      <c r="P99" s="1" t="s">
        <v>3132</v>
      </c>
      <c r="Q99" s="1" t="s">
        <v>29</v>
      </c>
      <c r="R99" s="1" t="s">
        <v>501</v>
      </c>
      <c r="S99" s="1" t="s">
        <v>1330</v>
      </c>
      <c r="T99" s="8"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8" t="s">
        <v>3133</v>
      </c>
      <c r="AA99" s="8" t="s">
        <v>3129</v>
      </c>
      <c r="AB99" s="1">
        <v>0.0446</v>
      </c>
      <c r="AC99" s="8"/>
      <c r="AD99" s="8"/>
      <c r="AE99" s="8" t="s">
        <v>3143</v>
      </c>
      <c r="AF99" s="1"/>
      <c r="AG99" s="1"/>
      <c r="AH99" s="1"/>
      <c r="AI99" s="1"/>
      <c r="AJ99" s="1"/>
      <c r="AK99" s="1">
        <v>0.27</v>
      </c>
      <c r="AL99" s="1">
        <v>0.0</v>
      </c>
      <c r="AM99" s="1">
        <v>0.5</v>
      </c>
      <c r="AN99" s="1">
        <v>0.0</v>
      </c>
      <c r="AO99" s="8" t="s">
        <v>3131</v>
      </c>
      <c r="AP99" s="8" t="s">
        <v>3142</v>
      </c>
      <c r="AQ99" s="8" t="s">
        <v>3136</v>
      </c>
      <c r="AR99" s="1">
        <v>52.2</v>
      </c>
      <c r="AS99" s="1">
        <v>2260.0</v>
      </c>
      <c r="AT99" s="1" t="str">
        <f t="shared" si="3"/>
        <v>0.02309734513</v>
      </c>
      <c r="AU99" s="1">
        <v>43.3</v>
      </c>
      <c r="AV99" s="1">
        <v>0.2</v>
      </c>
      <c r="AW99" s="1">
        <v>0.05</v>
      </c>
      <c r="AX99" s="1" t="s">
        <v>4580</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9</v>
      </c>
      <c r="B100" s="1" t="s">
        <v>290</v>
      </c>
      <c r="C100" s="1" t="s">
        <v>344</v>
      </c>
      <c r="D100" s="1" t="s">
        <v>4559</v>
      </c>
      <c r="E100" s="1" t="s">
        <v>28</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3132</v>
      </c>
      <c r="Q100" s="1" t="s">
        <v>29</v>
      </c>
      <c r="R100" s="1" t="s">
        <v>497</v>
      </c>
      <c r="S100" s="1" t="s">
        <v>4560</v>
      </c>
      <c r="T100" s="8"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3147</v>
      </c>
      <c r="AA100" s="1" t="s">
        <v>3129</v>
      </c>
      <c r="AB100" s="1">
        <v>0.0446</v>
      </c>
      <c r="AC100" s="8"/>
      <c r="AD100" s="1"/>
      <c r="AE100" s="1" t="s">
        <v>3143</v>
      </c>
      <c r="AF100" s="1"/>
      <c r="AG100" s="1"/>
      <c r="AH100" s="1"/>
      <c r="AI100" s="1"/>
      <c r="AJ100" s="1"/>
      <c r="AK100" s="1">
        <v>0.73</v>
      </c>
      <c r="AL100" s="1">
        <v>0.0</v>
      </c>
      <c r="AM100" s="1">
        <v>0.5</v>
      </c>
      <c r="AN100" s="1">
        <v>0.0</v>
      </c>
      <c r="AO100" s="1" t="s">
        <v>3131</v>
      </c>
      <c r="AP100" s="1" t="s">
        <v>3141</v>
      </c>
      <c r="AQ100" s="1" t="s">
        <v>3135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8" t="s">
        <v>9</v>
      </c>
      <c r="B101" s="8" t="s">
        <v>290</v>
      </c>
      <c r="C101" s="8" t="s">
        <v>1031</v>
      </c>
      <c r="D101" s="1" t="s">
        <v>4571</v>
      </c>
      <c r="E101" s="1" t="s">
        <v>28</v>
      </c>
      <c r="F101" s="1" t="s">
        <v>757</v>
      </c>
      <c r="G101" s="1" t="s">
        <v>870</v>
      </c>
      <c r="H101" s="1" t="str">
        <f t="shared" si="1"/>
        <v>ASHRAE 189.1-2009Electrical/MechanicalGeneral</v>
      </c>
      <c r="I101" s="1" t="str">
        <f>VLOOKUP(H101,'Interior Lighting'!$A$4:$G$1080,5,FALSE)</f>
        <v>1.35</v>
      </c>
      <c r="J101" s="1"/>
      <c r="K101" s="1"/>
      <c r="L101" s="1"/>
      <c r="M101" s="1">
        <v>0.0</v>
      </c>
      <c r="N101" s="1">
        <v>0.37</v>
      </c>
      <c r="O101" s="1">
        <v>0.2</v>
      </c>
      <c r="P101" s="1" t="s">
        <v>3132</v>
      </c>
      <c r="Q101" s="1" t="s">
        <v>29</v>
      </c>
      <c r="R101" s="1" t="s">
        <v>501</v>
      </c>
      <c r="S101" s="1" t="s">
        <v>502</v>
      </c>
      <c r="T101" s="8"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3133</v>
      </c>
      <c r="AA101" s="1" t="s">
        <v>3129</v>
      </c>
      <c r="AB101" s="1">
        <v>0.0446</v>
      </c>
      <c r="AC101" s="8"/>
      <c r="AD101" s="1"/>
      <c r="AE101" s="1" t="s">
        <v>3143</v>
      </c>
      <c r="AF101" s="1"/>
      <c r="AG101" s="1"/>
      <c r="AH101" s="1"/>
      <c r="AI101" s="1"/>
      <c r="AJ101" s="1"/>
      <c r="AK101" s="1">
        <v>0.27</v>
      </c>
      <c r="AL101" s="1">
        <v>0.0</v>
      </c>
      <c r="AM101" s="1">
        <v>0.5</v>
      </c>
      <c r="AN101" s="1">
        <v>0.0</v>
      </c>
      <c r="AO101" s="1" t="s">
        <v>3131</v>
      </c>
      <c r="AP101" s="1" t="s">
        <v>3142</v>
      </c>
      <c r="AQ101" s="1" t="s">
        <v>3136</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9</v>
      </c>
      <c r="B102" s="1" t="s">
        <v>290</v>
      </c>
      <c r="C102" s="1" t="s">
        <v>684</v>
      </c>
      <c r="D102" s="1" t="s">
        <v>4570</v>
      </c>
      <c r="E102" s="1" t="s">
        <v>28</v>
      </c>
      <c r="F102" s="1" t="s">
        <v>684</v>
      </c>
      <c r="G102" s="1" t="s">
        <v>870</v>
      </c>
      <c r="H102" s="1" t="str">
        <f t="shared" si="1"/>
        <v>ASHRAE 189.1-2009LobbyGeneral</v>
      </c>
      <c r="I102" s="1" t="str">
        <f>VLOOKUP(H102,'Interior Lighting'!$A$4:$G$1080,5,FALSE)</f>
        <v>1.17</v>
      </c>
      <c r="J102" s="1"/>
      <c r="K102" s="1"/>
      <c r="L102" s="1"/>
      <c r="M102" s="1">
        <v>0.0</v>
      </c>
      <c r="N102" s="1">
        <v>0.37</v>
      </c>
      <c r="O102" s="1">
        <v>0.2</v>
      </c>
      <c r="P102" s="1" t="s">
        <v>3132</v>
      </c>
      <c r="Q102" s="1" t="s">
        <v>29</v>
      </c>
      <c r="R102" s="1" t="s">
        <v>550</v>
      </c>
      <c r="S102" s="1" t="s">
        <v>557</v>
      </c>
      <c r="T102" s="8" t="str">
        <f t="shared" si="2"/>
        <v>ASHRAE 62.1-1999EducationCorridors</v>
      </c>
      <c r="U102" s="1" t="str">
        <f>VLOOKUP(T102,Ventilation!$A$4:$H$321,6,FALSE)</f>
        <v>0.1</v>
      </c>
      <c r="V102" s="1" t="str">
        <f>VLOOKUP(T102,Ventilation!$A$4:$H$321,5,FALSE)</f>
        <v>0</v>
      </c>
      <c r="W102" s="1" t="str">
        <f>VLOOKUP(T102,Ventilation!$A$4:$H$321,7,FALSE)</f>
        <v/>
      </c>
      <c r="X102" s="1"/>
      <c r="Y102" s="1">
        <v>0.0</v>
      </c>
      <c r="Z102" s="1" t="s">
        <v>3133</v>
      </c>
      <c r="AA102" s="1" t="s">
        <v>3129</v>
      </c>
      <c r="AB102" s="1">
        <v>0.0446</v>
      </c>
      <c r="AC102" s="8"/>
      <c r="AD102" s="1"/>
      <c r="AE102" s="1" t="s">
        <v>3143</v>
      </c>
      <c r="AF102" s="1"/>
      <c r="AG102" s="1"/>
      <c r="AH102" s="1"/>
      <c r="AI102" s="1"/>
      <c r="AJ102" s="1"/>
      <c r="AK102" s="1">
        <v>0.27</v>
      </c>
      <c r="AL102" s="1">
        <v>0.0</v>
      </c>
      <c r="AM102" s="1">
        <v>0.5</v>
      </c>
      <c r="AN102" s="1">
        <v>0.0</v>
      </c>
      <c r="AO102" s="1" t="s">
        <v>3131</v>
      </c>
      <c r="AP102" s="1" t="s">
        <v>3141</v>
      </c>
      <c r="AQ102" s="1" t="s">
        <v>3135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9</v>
      </c>
      <c r="B103" s="1" t="s">
        <v>290</v>
      </c>
      <c r="C103" s="1" t="s">
        <v>726</v>
      </c>
      <c r="D103" s="1" t="s">
        <v>4563</v>
      </c>
      <c r="E103" s="1" t="s">
        <v>28</v>
      </c>
      <c r="F103" s="78" t="s">
        <v>849</v>
      </c>
      <c r="G103" s="78" t="s">
        <v>726</v>
      </c>
      <c r="H103" s="1" t="str">
        <f t="shared" si="1"/>
        <v>ASHRAE 189.1-2009Whole BuildingLibrary</v>
      </c>
      <c r="I103" s="1" t="str">
        <f>VLOOKUP(H103,'Interior Lighting'!$A$4:$G$1080,5,FALSE)</f>
        <v>1.17</v>
      </c>
      <c r="J103" s="1"/>
      <c r="K103" s="1"/>
      <c r="L103" s="1"/>
      <c r="M103" s="1">
        <v>0.0</v>
      </c>
      <c r="N103" s="1">
        <v>0.37</v>
      </c>
      <c r="O103" s="1">
        <v>0.2</v>
      </c>
      <c r="P103" s="1" t="s">
        <v>3132</v>
      </c>
      <c r="Q103" s="1" t="s">
        <v>29</v>
      </c>
      <c r="R103" s="1" t="s">
        <v>550</v>
      </c>
      <c r="S103" s="1" t="s">
        <v>555</v>
      </c>
      <c r="T103" s="8"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3133</v>
      </c>
      <c r="AA103" s="1" t="s">
        <v>3129</v>
      </c>
      <c r="AB103" s="1">
        <v>0.0446</v>
      </c>
      <c r="AC103" s="8"/>
      <c r="AD103" s="1"/>
      <c r="AE103" s="1" t="s">
        <v>3143</v>
      </c>
      <c r="AF103" s="1"/>
      <c r="AG103" s="1"/>
      <c r="AH103" s="1"/>
      <c r="AI103" s="1"/>
      <c r="AJ103" s="1"/>
      <c r="AK103" s="1">
        <v>0.68</v>
      </c>
      <c r="AL103" s="1">
        <v>0.0</v>
      </c>
      <c r="AM103" s="1">
        <v>0.5</v>
      </c>
      <c r="AN103" s="1">
        <v>0.0</v>
      </c>
      <c r="AO103" s="1" t="s">
        <v>3131</v>
      </c>
      <c r="AP103" s="1" t="s">
        <v>3141</v>
      </c>
      <c r="AQ103" s="1" t="s">
        <v>3135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8" t="s">
        <v>9</v>
      </c>
      <c r="B104" s="8" t="s">
        <v>290</v>
      </c>
      <c r="C104" s="8" t="s">
        <v>1026</v>
      </c>
      <c r="D104" s="1" t="s">
        <v>4546</v>
      </c>
      <c r="E104" s="1" t="s">
        <v>28</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3132</v>
      </c>
      <c r="Q104" s="1" t="s">
        <v>29</v>
      </c>
      <c r="R104" s="1" t="s">
        <v>477</v>
      </c>
      <c r="S104" s="1" t="s">
        <v>481</v>
      </c>
      <c r="T104" s="8"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3133</v>
      </c>
      <c r="AA104" s="1" t="s">
        <v>3129</v>
      </c>
      <c r="AB104" s="1">
        <v>0.0446</v>
      </c>
      <c r="AC104" s="8"/>
      <c r="AD104" s="1"/>
      <c r="AE104" s="1" t="s">
        <v>3143</v>
      </c>
      <c r="AF104" s="1">
        <v>258.6</v>
      </c>
      <c r="AG104" s="1">
        <v>0.1</v>
      </c>
      <c r="AH104" s="1">
        <v>0.2</v>
      </c>
      <c r="AI104" s="1">
        <v>0.7</v>
      </c>
      <c r="AJ104" s="1" t="s">
        <v>3146</v>
      </c>
      <c r="AK104" s="1">
        <v>15.05</v>
      </c>
      <c r="AL104" s="1">
        <v>0.25</v>
      </c>
      <c r="AM104" s="1">
        <v>0.3</v>
      </c>
      <c r="AN104" s="1">
        <v>0.2</v>
      </c>
      <c r="AO104" s="1" t="s">
        <v>3144</v>
      </c>
      <c r="AP104" s="1" t="s">
        <v>3142</v>
      </c>
      <c r="AQ104" s="1" t="s">
        <v>3136</v>
      </c>
      <c r="AR104" s="1">
        <v>133.0</v>
      </c>
      <c r="AS104" s="1">
        <v>2325.0</v>
      </c>
      <c r="AT104" s="1" t="str">
        <f t="shared" si="3"/>
        <v>0.05720430108</v>
      </c>
      <c r="AU104" s="1">
        <v>49.0</v>
      </c>
      <c r="AV104" s="1">
        <v>0.2</v>
      </c>
      <c r="AW104" s="1">
        <v>0.05</v>
      </c>
      <c r="AX104" s="1" t="s">
        <v>4580</v>
      </c>
      <c r="AY104" s="1">
        <v>0.7</v>
      </c>
      <c r="AZ104" s="1">
        <v>4000.0</v>
      </c>
      <c r="BA104" s="1" t="str">
        <f t="shared" si="5"/>
        <v>0.1215379059</v>
      </c>
      <c r="BB104" s="1">
        <v>0.338</v>
      </c>
      <c r="BC104" s="1">
        <v>694.5023196377475</v>
      </c>
      <c r="BD104" s="1">
        <v>0.5</v>
      </c>
      <c r="BE104" s="1"/>
      <c r="BF104" s="1" t="s">
        <v>3145</v>
      </c>
      <c r="BG104" s="1"/>
      <c r="BH104" s="1"/>
      <c r="BJ104" s="1"/>
      <c r="BK104" s="1"/>
      <c r="BL104" s="1"/>
    </row>
    <row r="105" ht="14.25" hidden="1" customHeight="1">
      <c r="A105" s="8" t="s">
        <v>9</v>
      </c>
      <c r="B105" s="1" t="s">
        <v>290</v>
      </c>
      <c r="C105" s="1" t="s">
        <v>1019</v>
      </c>
      <c r="D105" s="1" t="s">
        <v>4561</v>
      </c>
      <c r="E105" s="1" t="s">
        <v>28</v>
      </c>
      <c r="F105" s="1" t="s">
        <v>902</v>
      </c>
      <c r="G105" s="5" t="s">
        <v>904</v>
      </c>
      <c r="H105" s="1" t="str">
        <f t="shared" si="1"/>
        <v>ASHRAE 189.1-2009Gymnasium/Exercise CenterExercise Area</v>
      </c>
      <c r="I105" s="1" t="str">
        <f>VLOOKUP(H105,'Interior Lighting'!$A$4:$G$1080,5,FALSE)</f>
        <v>0.81</v>
      </c>
      <c r="J105" s="1"/>
      <c r="K105" s="1"/>
      <c r="L105" s="1"/>
      <c r="M105" s="1">
        <v>0.0</v>
      </c>
      <c r="N105" s="1">
        <v>0.37</v>
      </c>
      <c r="O105" s="1">
        <v>0.2</v>
      </c>
      <c r="P105" s="1" t="s">
        <v>3132</v>
      </c>
      <c r="Q105" s="1" t="s">
        <v>29</v>
      </c>
      <c r="R105" s="1" t="s">
        <v>525</v>
      </c>
      <c r="S105" s="1" t="s">
        <v>532</v>
      </c>
      <c r="T105" s="8"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3140</v>
      </c>
      <c r="AA105" s="1" t="s">
        <v>3129</v>
      </c>
      <c r="AB105" s="1">
        <v>0.0446</v>
      </c>
      <c r="AC105" s="8"/>
      <c r="AD105" s="1"/>
      <c r="AE105" s="1" t="s">
        <v>3143</v>
      </c>
      <c r="AF105" s="1"/>
      <c r="AG105" s="1"/>
      <c r="AH105" s="1"/>
      <c r="AI105" s="1"/>
      <c r="AJ105" s="1"/>
      <c r="AK105" s="1">
        <v>0.3400000000000001</v>
      </c>
      <c r="AL105" s="1">
        <v>0.0</v>
      </c>
      <c r="AM105" s="1">
        <v>0.5</v>
      </c>
      <c r="AN105" s="1">
        <v>0.0</v>
      </c>
      <c r="AO105" s="1" t="s">
        <v>3131</v>
      </c>
      <c r="AP105" s="1" t="s">
        <v>3141</v>
      </c>
      <c r="AQ105" s="1" t="s">
        <v>3135</v>
      </c>
      <c r="AR105" s="1">
        <v>159.5</v>
      </c>
      <c r="AS105" s="1">
        <v>21269.0</v>
      </c>
      <c r="AT105" s="1" t="str">
        <f t="shared" si="3"/>
        <v>0.007499177206</v>
      </c>
      <c r="AU105" s="1">
        <v>43.3</v>
      </c>
      <c r="AV105" s="1">
        <v>0.2</v>
      </c>
      <c r="AW105" s="1">
        <v>0.05</v>
      </c>
      <c r="AX105" s="1" t="s">
        <v>4581</v>
      </c>
      <c r="AY105" s="1"/>
      <c r="AZ105" s="1"/>
      <c r="BA105" s="1" t="str">
        <f t="shared" si="5"/>
        <v/>
      </c>
      <c r="BB105" s="1"/>
      <c r="BC105" s="1"/>
      <c r="BD105" s="1"/>
      <c r="BE105" s="1"/>
      <c r="BF105" s="1"/>
      <c r="BG105" s="1"/>
      <c r="BH105" s="1"/>
      <c r="BJ105" s="1"/>
      <c r="BK105" s="1"/>
      <c r="BL105" s="1"/>
    </row>
    <row r="106" ht="14.25" hidden="1" customHeight="1">
      <c r="A106" s="1" t="s">
        <v>9</v>
      </c>
      <c r="B106" s="1" t="s">
        <v>290</v>
      </c>
      <c r="C106" s="1" t="s">
        <v>1002</v>
      </c>
      <c r="D106" s="1" t="s">
        <v>4551</v>
      </c>
      <c r="E106" s="1" t="s">
        <v>28</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3132</v>
      </c>
      <c r="Q106" s="1" t="s">
        <v>29</v>
      </c>
      <c r="R106" s="1" t="s">
        <v>550</v>
      </c>
      <c r="S106" s="1" t="s">
        <v>557</v>
      </c>
      <c r="T106" s="8" t="str">
        <f t="shared" si="2"/>
        <v>ASHRAE 62.1-1999EducationCorridors</v>
      </c>
      <c r="U106" s="1" t="str">
        <f>VLOOKUP(T106,Ventilation!$A$4:$H$321,6,FALSE)</f>
        <v>0.1</v>
      </c>
      <c r="V106" s="1" t="str">
        <f>VLOOKUP(T106,Ventilation!$A$4:$H$321,5,FALSE)</f>
        <v>0</v>
      </c>
      <c r="W106" s="1" t="str">
        <f>VLOOKUP(T106,Ventilation!$A$4:$H$321,7,FALSE)</f>
        <v/>
      </c>
      <c r="X106" s="1"/>
      <c r="Y106" s="1">
        <v>9.31</v>
      </c>
      <c r="Z106" s="1" t="s">
        <v>3133</v>
      </c>
      <c r="AA106" s="1" t="s">
        <v>3129</v>
      </c>
      <c r="AB106" s="1">
        <v>0.0446</v>
      </c>
      <c r="AC106" s="8"/>
      <c r="AD106" s="1"/>
      <c r="AE106" s="1" t="s">
        <v>3143</v>
      </c>
      <c r="AF106" s="1"/>
      <c r="AG106" s="1"/>
      <c r="AH106" s="1"/>
      <c r="AI106" s="1"/>
      <c r="AJ106" s="1"/>
      <c r="AK106" s="1">
        <v>0.27</v>
      </c>
      <c r="AL106" s="1">
        <v>0.0</v>
      </c>
      <c r="AM106" s="1">
        <v>0.5</v>
      </c>
      <c r="AN106" s="1">
        <v>0.0</v>
      </c>
      <c r="AO106" s="1" t="s">
        <v>3131</v>
      </c>
      <c r="AP106" s="1" t="s">
        <v>3142</v>
      </c>
      <c r="AQ106" s="1" t="s">
        <v>3136</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8" t="s">
        <v>9</v>
      </c>
      <c r="B107" s="1" t="s">
        <v>290</v>
      </c>
      <c r="C107" s="1" t="s">
        <v>551</v>
      </c>
      <c r="D107" s="1" t="s">
        <v>4559</v>
      </c>
      <c r="E107" s="1" t="s">
        <v>28</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3132</v>
      </c>
      <c r="Q107" s="1" t="s">
        <v>29</v>
      </c>
      <c r="R107" s="1" t="s">
        <v>550</v>
      </c>
      <c r="S107" s="1" t="s">
        <v>551</v>
      </c>
      <c r="T107" s="8"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3133</v>
      </c>
      <c r="AA107" s="1" t="s">
        <v>3129</v>
      </c>
      <c r="AB107" s="1">
        <v>0.0446</v>
      </c>
      <c r="AC107" s="8"/>
      <c r="AD107" s="1"/>
      <c r="AE107" s="1" t="s">
        <v>3143</v>
      </c>
      <c r="AF107" s="1"/>
      <c r="AG107" s="1"/>
      <c r="AH107" s="1"/>
      <c r="AI107" s="1"/>
      <c r="AJ107" s="1"/>
      <c r="AK107" s="1">
        <v>0.68</v>
      </c>
      <c r="AL107" s="1">
        <v>0.0</v>
      </c>
      <c r="AM107" s="1">
        <v>0.5</v>
      </c>
      <c r="AN107" s="1">
        <v>0.0</v>
      </c>
      <c r="AO107" s="1" t="s">
        <v>3131</v>
      </c>
      <c r="AP107" s="1" t="s">
        <v>3141</v>
      </c>
      <c r="AQ107" s="1" t="s">
        <v>3135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9</v>
      </c>
      <c r="B108" s="1" t="s">
        <v>290</v>
      </c>
      <c r="C108" s="1" t="s">
        <v>998</v>
      </c>
      <c r="D108" s="1" t="s">
        <v>4549</v>
      </c>
      <c r="E108" s="1" t="s">
        <v>28</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3132</v>
      </c>
      <c r="Q108" s="1" t="s">
        <v>29</v>
      </c>
      <c r="R108" s="1" t="s">
        <v>477</v>
      </c>
      <c r="S108" s="1" t="s">
        <v>479</v>
      </c>
      <c r="T108" s="8"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3133</v>
      </c>
      <c r="AA108" s="1" t="s">
        <v>3129</v>
      </c>
      <c r="AB108" s="1">
        <v>0.0446</v>
      </c>
      <c r="AC108" s="8"/>
      <c r="AD108" s="1"/>
      <c r="AE108" s="1" t="s">
        <v>3143</v>
      </c>
      <c r="AF108" s="1"/>
      <c r="AG108" s="1"/>
      <c r="AH108" s="1"/>
      <c r="AI108" s="1"/>
      <c r="AJ108" s="1"/>
      <c r="AK108" s="1">
        <v>1.3</v>
      </c>
      <c r="AL108" s="1">
        <v>0.0</v>
      </c>
      <c r="AM108" s="1">
        <v>0.5</v>
      </c>
      <c r="AN108" s="1">
        <v>0.0</v>
      </c>
      <c r="AO108" s="1" t="s">
        <v>3144</v>
      </c>
      <c r="AP108" s="1" t="s">
        <v>3141</v>
      </c>
      <c r="AQ108" s="1" t="s">
        <v>3135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8" t="s">
        <v>9</v>
      </c>
      <c r="B109" s="1" t="s">
        <v>290</v>
      </c>
      <c r="C109" s="1" t="s">
        <v>537</v>
      </c>
      <c r="D109" s="1" t="s">
        <v>4563</v>
      </c>
      <c r="E109" s="1" t="s">
        <v>28</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3132</v>
      </c>
      <c r="Q109" s="1" t="s">
        <v>29</v>
      </c>
      <c r="R109" s="1" t="s">
        <v>550</v>
      </c>
      <c r="S109" s="1" t="s">
        <v>537</v>
      </c>
      <c r="T109" s="8"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3130</v>
      </c>
      <c r="AA109" s="1" t="s">
        <v>3129</v>
      </c>
      <c r="AB109" s="1">
        <v>0.0446</v>
      </c>
      <c r="AC109" s="8"/>
      <c r="AD109" s="1"/>
      <c r="AE109" s="1" t="s">
        <v>3143</v>
      </c>
      <c r="AF109" s="1"/>
      <c r="AG109" s="1"/>
      <c r="AH109" s="1"/>
      <c r="AI109" s="1"/>
      <c r="AJ109" s="1"/>
      <c r="AK109" s="1">
        <v>0.3400000000000001</v>
      </c>
      <c r="AL109" s="1">
        <v>0.0</v>
      </c>
      <c r="AM109" s="1">
        <v>0.5</v>
      </c>
      <c r="AN109" s="1">
        <v>0.0</v>
      </c>
      <c r="AO109" s="1" t="s">
        <v>3131</v>
      </c>
      <c r="AP109" s="1" t="s">
        <v>3141</v>
      </c>
      <c r="AQ109" s="1" t="s">
        <v>3135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8" t="s">
        <v>9</v>
      </c>
      <c r="B110" s="8" t="s">
        <v>306</v>
      </c>
      <c r="C110" s="8" t="s">
        <v>991</v>
      </c>
      <c r="D110" s="8" t="s">
        <v>4566</v>
      </c>
      <c r="E110" s="16" t="s">
        <v>28</v>
      </c>
      <c r="F110" s="16" t="s">
        <v>956</v>
      </c>
      <c r="G110" s="16" t="s">
        <v>870</v>
      </c>
      <c r="H110" s="1" t="str">
        <f t="shared" si="1"/>
        <v>ASHRAE 189.1-2009AtticsGeneral</v>
      </c>
      <c r="I110" s="1" t="str">
        <f>VLOOKUP(H110,'Interior Lighting'!$A$4:$G$1080,5,FALSE)</f>
        <v>0</v>
      </c>
      <c r="J110" s="1"/>
      <c r="K110" s="8"/>
      <c r="L110" s="8"/>
      <c r="M110" s="8"/>
      <c r="N110" s="8"/>
      <c r="O110" s="8"/>
      <c r="P110" s="8"/>
      <c r="Q110" s="8"/>
      <c r="R110" s="8"/>
      <c r="S110" s="8"/>
      <c r="T110" s="8" t="str">
        <f t="shared" si="2"/>
        <v/>
      </c>
      <c r="U110" s="1" t="str">
        <f>VLOOKUP(T110,Ventilation!$A$4:$H$321,6,FALSE)</f>
        <v>#N/A</v>
      </c>
      <c r="V110" s="1" t="str">
        <f>VLOOKUP(T110,Ventilation!$A$4:$H$321,5,FALSE)</f>
        <v>#N/A</v>
      </c>
      <c r="W110" s="1" t="str">
        <f>VLOOKUP(T110,Ventilation!$A$4:$H$321,7,FALSE)</f>
        <v>#N/A</v>
      </c>
      <c r="X110" s="1"/>
      <c r="Y110" s="8"/>
      <c r="Z110" s="8"/>
      <c r="AA110" s="8"/>
      <c r="AB110" s="8">
        <v>0.0751</v>
      </c>
      <c r="AC110" s="8"/>
      <c r="AD110" s="8"/>
      <c r="AE110" s="8" t="s">
        <v>169</v>
      </c>
      <c r="AF110" s="8"/>
      <c r="AG110" s="8"/>
      <c r="AH110" s="8"/>
      <c r="AI110" s="8"/>
      <c r="AJ110" s="8"/>
      <c r="AK110" s="8"/>
      <c r="AL110" s="8"/>
      <c r="AM110" s="8"/>
      <c r="AN110" s="8"/>
      <c r="AO110" s="8"/>
      <c r="AP110" s="8"/>
      <c r="AQ110" s="8"/>
      <c r="AR110" s="8"/>
      <c r="AS110" s="8"/>
      <c r="AT110" s="1" t="str">
        <f t="shared" si="3"/>
        <v/>
      </c>
      <c r="AU110" s="8"/>
      <c r="AV110" s="8"/>
      <c r="AW110" s="8"/>
      <c r="AX110" s="8"/>
      <c r="AY110" s="8"/>
      <c r="AZ110" s="8"/>
      <c r="BA110" s="8"/>
      <c r="BB110" s="8"/>
      <c r="BC110" s="8"/>
      <c r="BD110" s="8"/>
      <c r="BE110" s="8"/>
      <c r="BF110" s="8"/>
      <c r="BG110" s="8"/>
      <c r="BH110" s="8"/>
      <c r="BJ110" s="8"/>
      <c r="BK110" s="8"/>
      <c r="BL110" s="8"/>
    </row>
    <row r="111" ht="14.25" hidden="1" customHeight="1">
      <c r="A111" s="8" t="s">
        <v>9</v>
      </c>
      <c r="B111" s="8" t="s">
        <v>306</v>
      </c>
      <c r="C111" s="8" t="s">
        <v>1002</v>
      </c>
      <c r="D111" s="8" t="s">
        <v>4551</v>
      </c>
      <c r="E111" s="8" t="s">
        <v>28</v>
      </c>
      <c r="F111" s="8" t="s">
        <v>896</v>
      </c>
      <c r="G111" s="8" t="s">
        <v>870</v>
      </c>
      <c r="H111" s="1" t="str">
        <f t="shared" si="1"/>
        <v>ASHRAE 189.1-2009Corridor/TransitionGeneral</v>
      </c>
      <c r="I111" s="1" t="str">
        <f>VLOOKUP(H111,'Interior Lighting'!$A$4:$G$1080,5,FALSE)</f>
        <v>0.45</v>
      </c>
      <c r="J111" s="1"/>
      <c r="K111" s="8"/>
      <c r="L111" s="8"/>
      <c r="M111" s="8">
        <v>0.0</v>
      </c>
      <c r="N111" s="8">
        <v>0.7</v>
      </c>
      <c r="O111" s="8">
        <v>0.2</v>
      </c>
      <c r="P111" s="8" t="s">
        <v>3161</v>
      </c>
      <c r="Q111" s="1" t="s">
        <v>29</v>
      </c>
      <c r="R111" s="8" t="s">
        <v>501</v>
      </c>
      <c r="S111" s="8" t="s">
        <v>502</v>
      </c>
      <c r="T111" s="8" t="str">
        <f t="shared" si="2"/>
        <v>ASHRAE 62.1-1999Public SpacesCorridors and utilities</v>
      </c>
      <c r="U111" s="1" t="str">
        <f>VLOOKUP(T111,Ventilation!$A$4:$H$321,6,FALSE)</f>
        <v>0.05</v>
      </c>
      <c r="V111" s="1" t="str">
        <f>VLOOKUP(T111,Ventilation!$A$4:$H$321,5,FALSE)</f>
        <v>0</v>
      </c>
      <c r="W111" s="1" t="str">
        <f>VLOOKUP(T111,Ventilation!$A$4:$H$321,7,FALSE)</f>
        <v/>
      </c>
      <c r="X111" s="1"/>
      <c r="Y111" s="8">
        <v>0.0</v>
      </c>
      <c r="Z111" s="8" t="s">
        <v>3162</v>
      </c>
      <c r="AA111" s="8" t="s">
        <v>3158</v>
      </c>
      <c r="AB111" s="8">
        <v>0.0446</v>
      </c>
      <c r="AC111" s="8"/>
      <c r="AD111" s="8"/>
      <c r="AE111" s="8" t="s">
        <v>3174</v>
      </c>
      <c r="AF111" s="8"/>
      <c r="AG111" s="8"/>
      <c r="AH111" s="8"/>
      <c r="AI111" s="8"/>
      <c r="AJ111" s="8"/>
      <c r="AK111" s="8">
        <v>0.0</v>
      </c>
      <c r="AL111" s="8">
        <v>0.0</v>
      </c>
      <c r="AM111" s="8">
        <v>0.5</v>
      </c>
      <c r="AN111" s="8">
        <v>0.0</v>
      </c>
      <c r="AO111" s="8" t="s">
        <v>3160</v>
      </c>
      <c r="AP111" s="8" t="s">
        <v>3172</v>
      </c>
      <c r="AQ111" s="8" t="s">
        <v>3163</v>
      </c>
      <c r="AR111" s="8"/>
      <c r="AS111" s="8"/>
      <c r="AT111" s="1" t="str">
        <f t="shared" si="3"/>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ht="14.25" hidden="1" customHeight="1">
      <c r="A112" s="8" t="s">
        <v>9</v>
      </c>
      <c r="B112" s="8" t="s">
        <v>306</v>
      </c>
      <c r="C112" s="8" t="s">
        <v>1007</v>
      </c>
      <c r="D112" s="8" t="s">
        <v>4582</v>
      </c>
      <c r="E112" s="16"/>
      <c r="F112" s="16"/>
      <c r="G112" s="16"/>
      <c r="H112" s="1" t="str">
        <f t="shared" si="1"/>
        <v/>
      </c>
      <c r="I112" s="1" t="str">
        <f>VLOOKUP(H112,'Interior Lighting'!$A$4:$G$1080,5,FALSE)</f>
        <v>#N/A</v>
      </c>
      <c r="J112" s="1"/>
      <c r="K112" s="8"/>
      <c r="L112" s="8"/>
      <c r="M112" s="8"/>
      <c r="N112" s="8"/>
      <c r="O112" s="8"/>
      <c r="P112" s="8"/>
      <c r="Q112" s="8" t="s">
        <v>29</v>
      </c>
      <c r="R112" s="8" t="s">
        <v>501</v>
      </c>
      <c r="S112" s="8" t="s">
        <v>502</v>
      </c>
      <c r="T112" s="8" t="str">
        <f t="shared" si="2"/>
        <v>ASHRAE 62.1-1999Public SpacesCorridors and utilities</v>
      </c>
      <c r="U112" s="1" t="str">
        <f>VLOOKUP(T112,Ventilation!$A$4:$H$321,6,FALSE)</f>
        <v>0.05</v>
      </c>
      <c r="V112" s="1" t="str">
        <f>VLOOKUP(T112,Ventilation!$A$4:$H$321,5,FALSE)</f>
        <v>0</v>
      </c>
      <c r="W112" s="1" t="str">
        <f>VLOOKUP(T112,Ventilation!$A$4:$H$321,7,FALSE)</f>
        <v/>
      </c>
      <c r="X112" s="1"/>
      <c r="Y112" s="8">
        <v>0.0</v>
      </c>
      <c r="Z112" s="8"/>
      <c r="AA112" s="8"/>
      <c r="AB112" s="8">
        <v>0.223</v>
      </c>
      <c r="AC112" s="8"/>
      <c r="AD112" s="8"/>
      <c r="AE112" s="8" t="s">
        <v>3174</v>
      </c>
      <c r="AF112" s="8"/>
      <c r="AG112" s="8"/>
      <c r="AH112" s="8"/>
      <c r="AI112" s="8"/>
      <c r="AJ112" s="8"/>
      <c r="AK112" s="8">
        <v>198.2</v>
      </c>
      <c r="AL112" s="8">
        <v>0.0</v>
      </c>
      <c r="AM112" s="8">
        <v>0.5</v>
      </c>
      <c r="AN112" s="8">
        <v>0.0</v>
      </c>
      <c r="AO112" s="8" t="s">
        <v>3159</v>
      </c>
      <c r="AP112" s="8"/>
      <c r="AQ112" s="8"/>
      <c r="AR112" s="8"/>
      <c r="AS112" s="8"/>
      <c r="AT112" s="1" t="str">
        <f t="shared" si="3"/>
        <v/>
      </c>
      <c r="AU112" s="8"/>
      <c r="AV112" s="8"/>
      <c r="AW112" s="8"/>
      <c r="AX112" s="8"/>
      <c r="AY112" s="8"/>
      <c r="AZ112" s="8"/>
      <c r="BA112" s="8" t="str">
        <f t="shared" si="6"/>
        <v/>
      </c>
      <c r="BB112" s="8"/>
      <c r="BC112" s="8"/>
      <c r="BD112" s="8"/>
      <c r="BE112" s="8"/>
      <c r="BF112" s="8"/>
      <c r="BG112" s="8"/>
      <c r="BH112" s="8"/>
      <c r="BJ112" s="8"/>
      <c r="BK112" s="8"/>
      <c r="BL112" s="8"/>
    </row>
    <row r="113" ht="14.25" hidden="1" customHeight="1">
      <c r="A113" s="1" t="s">
        <v>9</v>
      </c>
      <c r="B113" s="8" t="s">
        <v>306</v>
      </c>
      <c r="C113" s="8" t="s">
        <v>1015</v>
      </c>
      <c r="D113" s="8" t="s">
        <v>4561</v>
      </c>
      <c r="E113" s="8" t="s">
        <v>28</v>
      </c>
      <c r="F113" s="8" t="s">
        <v>902</v>
      </c>
      <c r="G113" s="8" t="s">
        <v>904</v>
      </c>
      <c r="H113" s="1" t="str">
        <f t="shared" si="1"/>
        <v>ASHRAE 189.1-2009Gymnasium/Exercise CenterExercise Area</v>
      </c>
      <c r="I113" s="1" t="str">
        <f>VLOOKUP(H113,'Interior Lighting'!$A$4:$G$1080,5,FALSE)</f>
        <v>0.81</v>
      </c>
      <c r="J113" s="1"/>
      <c r="K113" s="8"/>
      <c r="L113" s="8"/>
      <c r="M113" s="8">
        <v>0.0</v>
      </c>
      <c r="N113" s="8">
        <v>0.7</v>
      </c>
      <c r="O113" s="8">
        <v>0.2</v>
      </c>
      <c r="P113" s="8" t="s">
        <v>3167</v>
      </c>
      <c r="Q113" s="1" t="s">
        <v>29</v>
      </c>
      <c r="R113" s="8" t="s">
        <v>525</v>
      </c>
      <c r="S113" s="8" t="s">
        <v>532</v>
      </c>
      <c r="T113" s="8" t="str">
        <f t="shared" si="2"/>
        <v>ASHRAE 62.1-1999Sports and AmusementPlaying floors (gymnasium)</v>
      </c>
      <c r="U113" s="1" t="str">
        <f>VLOOKUP(T113,Ventilation!$A$4:$H$321,6,FALSE)</f>
        <v>0</v>
      </c>
      <c r="V113" s="1" t="str">
        <f>VLOOKUP(T113,Ventilation!$A$4:$H$321,5,FALSE)</f>
        <v>20</v>
      </c>
      <c r="W113" s="1" t="str">
        <f>VLOOKUP(T113,Ventilation!$A$4:$H$321,7,FALSE)</f>
        <v/>
      </c>
      <c r="X113" s="1"/>
      <c r="Y113" s="8">
        <v>30.0</v>
      </c>
      <c r="Z113" s="8" t="s">
        <v>3168</v>
      </c>
      <c r="AA113" s="8" t="s">
        <v>3158</v>
      </c>
      <c r="AB113" s="8">
        <v>0.0446</v>
      </c>
      <c r="AC113" s="8"/>
      <c r="AD113" s="8"/>
      <c r="AE113" s="8" t="s">
        <v>3174</v>
      </c>
      <c r="AF113" s="8"/>
      <c r="AG113" s="8"/>
      <c r="AH113" s="8"/>
      <c r="AI113" s="8"/>
      <c r="AJ113" s="8"/>
      <c r="AK113" s="8">
        <v>0.55</v>
      </c>
      <c r="AL113" s="8">
        <v>0.0</v>
      </c>
      <c r="AM113" s="8">
        <v>0.5</v>
      </c>
      <c r="AN113" s="8">
        <v>0.0</v>
      </c>
      <c r="AO113" s="8" t="s">
        <v>3166</v>
      </c>
      <c r="AP113" s="8" t="s">
        <v>3172</v>
      </c>
      <c r="AQ113" s="8" t="s">
        <v>3163</v>
      </c>
      <c r="AR113" s="8"/>
      <c r="AS113" s="8"/>
      <c r="AT113" s="1" t="str">
        <f t="shared" si="3"/>
        <v/>
      </c>
      <c r="AU113" s="8"/>
      <c r="AV113" s="8"/>
      <c r="AW113" s="8"/>
      <c r="AX113" s="8"/>
      <c r="AY113" s="8"/>
      <c r="AZ113" s="8"/>
      <c r="BA113" s="8" t="str">
        <f t="shared" si="6"/>
        <v/>
      </c>
      <c r="BB113" s="8"/>
      <c r="BC113" s="8"/>
      <c r="BD113" s="8"/>
      <c r="BE113" s="8"/>
      <c r="BF113" s="8"/>
      <c r="BG113" s="8"/>
      <c r="BH113" s="1"/>
      <c r="BJ113" s="1"/>
      <c r="BK113" s="1"/>
      <c r="BL113" s="1"/>
    </row>
    <row r="114" ht="14.25" hidden="1" customHeight="1">
      <c r="A114" s="8" t="s">
        <v>9</v>
      </c>
      <c r="B114" s="8" t="s">
        <v>306</v>
      </c>
      <c r="C114" s="8" t="s">
        <v>1017</v>
      </c>
      <c r="D114" s="8" t="s">
        <v>4570</v>
      </c>
      <c r="E114" s="8" t="s">
        <v>28</v>
      </c>
      <c r="F114" s="8" t="s">
        <v>888</v>
      </c>
      <c r="G114" s="8" t="s">
        <v>870</v>
      </c>
      <c r="H114" s="1" t="str">
        <f t="shared" si="1"/>
        <v>ASHRAE 189.1-2009Lounge/RecreationGeneral</v>
      </c>
      <c r="I114" s="1" t="str">
        <f>VLOOKUP(H114,'Interior Lighting'!$A$4:$G$1080,5,FALSE)</f>
        <v>1.08</v>
      </c>
      <c r="J114" s="1"/>
      <c r="K114" s="8"/>
      <c r="L114" s="8"/>
      <c r="M114" s="8">
        <v>0.0</v>
      </c>
      <c r="N114" s="8">
        <v>0.7</v>
      </c>
      <c r="O114" s="8">
        <v>0.2</v>
      </c>
      <c r="P114" s="8" t="s">
        <v>3161</v>
      </c>
      <c r="Q114" s="8" t="s">
        <v>29</v>
      </c>
      <c r="R114" s="8" t="s">
        <v>486</v>
      </c>
      <c r="S114" s="8" t="s">
        <v>492</v>
      </c>
      <c r="T114" s="8" t="str">
        <f t="shared" si="2"/>
        <v>ASHRAE 62.1-1999Hotels, Motels, Resorts, DormitoriesLobbies</v>
      </c>
      <c r="U114" s="1" t="str">
        <f>VLOOKUP(T114,Ventilation!$A$4:$H$321,6,FALSE)</f>
        <v>0</v>
      </c>
      <c r="V114" s="1" t="str">
        <f>VLOOKUP(T114,Ventilation!$A$4:$H$321,5,FALSE)</f>
        <v>15</v>
      </c>
      <c r="W114" s="1" t="str">
        <f>VLOOKUP(T114,Ventilation!$A$4:$H$321,7,FALSE)</f>
        <v/>
      </c>
      <c r="X114" s="1"/>
      <c r="Y114" s="8">
        <v>30.0</v>
      </c>
      <c r="Z114" s="8" t="s">
        <v>3162</v>
      </c>
      <c r="AA114" s="8" t="s">
        <v>3158</v>
      </c>
      <c r="AB114" s="8">
        <v>0.0446</v>
      </c>
      <c r="AC114" s="8"/>
      <c r="AD114" s="8"/>
      <c r="AE114" s="8" t="s">
        <v>3174</v>
      </c>
      <c r="AF114" s="8"/>
      <c r="AG114" s="8"/>
      <c r="AH114" s="8"/>
      <c r="AI114" s="8"/>
      <c r="AJ114" s="8"/>
      <c r="AK114" s="8">
        <v>0.73</v>
      </c>
      <c r="AL114" s="8">
        <v>0.0</v>
      </c>
      <c r="AM114" s="8">
        <v>0.5</v>
      </c>
      <c r="AN114" s="8">
        <v>0.0</v>
      </c>
      <c r="AO114" s="8" t="s">
        <v>3160</v>
      </c>
      <c r="AP114" s="8" t="s">
        <v>3172</v>
      </c>
      <c r="AQ114" s="8" t="s">
        <v>3163</v>
      </c>
      <c r="AR114" s="8"/>
      <c r="AS114" s="8"/>
      <c r="AT114" s="1" t="str">
        <f t="shared" si="3"/>
        <v/>
      </c>
      <c r="AU114" s="8"/>
      <c r="AV114" s="8"/>
      <c r="AW114" s="8"/>
      <c r="AX114" s="8"/>
      <c r="AY114" s="8"/>
      <c r="AZ114" s="8"/>
      <c r="BA114" s="8" t="str">
        <f t="shared" si="6"/>
        <v/>
      </c>
      <c r="BB114" s="8"/>
      <c r="BC114" s="8"/>
      <c r="BD114" s="8"/>
      <c r="BE114" s="8"/>
      <c r="BF114" s="8"/>
      <c r="BG114" s="8"/>
      <c r="BH114" s="1"/>
      <c r="BJ114" s="1"/>
      <c r="BK114" s="1"/>
      <c r="BL114" s="1"/>
    </row>
    <row r="115" ht="14.25" hidden="1" customHeight="1">
      <c r="A115" s="8" t="s">
        <v>9</v>
      </c>
      <c r="B115" s="8" t="s">
        <v>306</v>
      </c>
      <c r="C115" s="8" t="s">
        <v>1018</v>
      </c>
      <c r="D115" s="8" t="s">
        <v>4555</v>
      </c>
      <c r="E115" s="8" t="s">
        <v>28</v>
      </c>
      <c r="F115" s="8" t="s">
        <v>933</v>
      </c>
      <c r="G115" s="8" t="s">
        <v>934</v>
      </c>
      <c r="H115" s="1" t="str">
        <f t="shared" si="1"/>
        <v>ASHRAE 189.1-2009Hotel/MotelGuest Rooms</v>
      </c>
      <c r="I115" s="1" t="str">
        <f>VLOOKUP(H115,'Interior Lighting'!$A$4:$G$1080,5,FALSE)</f>
        <v>0.99</v>
      </c>
      <c r="J115" s="1"/>
      <c r="K115" s="8"/>
      <c r="L115" s="8"/>
      <c r="M115" s="8">
        <v>0.0</v>
      </c>
      <c r="N115" s="8">
        <v>0.7</v>
      </c>
      <c r="O115" s="8">
        <v>0.2</v>
      </c>
      <c r="P115" s="8" t="s">
        <v>3170</v>
      </c>
      <c r="Q115" s="8" t="s">
        <v>29</v>
      </c>
      <c r="R115" s="8" t="s">
        <v>486</v>
      </c>
      <c r="S115" s="8" t="s">
        <v>495</v>
      </c>
      <c r="T115" s="8"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8">
        <v>3.97</v>
      </c>
      <c r="Z115" s="8" t="s">
        <v>3171</v>
      </c>
      <c r="AA115" s="8" t="s">
        <v>3158</v>
      </c>
      <c r="AB115" s="8">
        <v>0.0446</v>
      </c>
      <c r="AC115" s="8"/>
      <c r="AD115" s="8"/>
      <c r="AE115" s="8" t="s">
        <v>3174</v>
      </c>
      <c r="AF115" s="8"/>
      <c r="AG115" s="8"/>
      <c r="AH115" s="8"/>
      <c r="AI115" s="8"/>
      <c r="AJ115" s="8"/>
      <c r="AK115" s="8">
        <v>0.68</v>
      </c>
      <c r="AL115" s="8">
        <v>0.0</v>
      </c>
      <c r="AM115" s="8">
        <v>0.5</v>
      </c>
      <c r="AN115" s="8">
        <v>0.0</v>
      </c>
      <c r="AO115" s="8" t="s">
        <v>3169</v>
      </c>
      <c r="AP115" s="8" t="s">
        <v>3172</v>
      </c>
      <c r="AQ115" s="8" t="s">
        <v>3163</v>
      </c>
      <c r="AR115" s="8">
        <v>1.75</v>
      </c>
      <c r="AS115" s="8">
        <v>351.0</v>
      </c>
      <c r="AT115" s="1" t="str">
        <f t="shared" si="3"/>
        <v>0.004985754986</v>
      </c>
      <c r="AU115" s="8">
        <v>43.3</v>
      </c>
      <c r="AV115" s="8">
        <v>0.2</v>
      </c>
      <c r="AW115" s="8">
        <v>0.05</v>
      </c>
      <c r="AX115" s="8" t="s">
        <v>4583</v>
      </c>
      <c r="AY115" s="8"/>
      <c r="AZ115" s="8"/>
      <c r="BA115" s="8" t="str">
        <f t="shared" si="6"/>
        <v/>
      </c>
      <c r="BB115" s="8"/>
      <c r="BC115" s="8"/>
      <c r="BD115" s="8"/>
      <c r="BE115" s="8"/>
      <c r="BF115" s="8"/>
      <c r="BG115" s="8"/>
      <c r="BH115" s="5" t="s">
        <v>1297</v>
      </c>
      <c r="BJ115" s="1"/>
      <c r="BK115" s="1"/>
      <c r="BL115" s="1"/>
    </row>
    <row r="116" ht="14.25" hidden="1" customHeight="1">
      <c r="A116" s="8" t="s">
        <v>9</v>
      </c>
      <c r="B116" s="8" t="s">
        <v>306</v>
      </c>
      <c r="C116" s="8" t="s">
        <v>1028</v>
      </c>
      <c r="D116" s="8" t="s">
        <v>4566</v>
      </c>
      <c r="E116" s="8" t="s">
        <v>28</v>
      </c>
      <c r="F116" s="8" t="s">
        <v>150</v>
      </c>
      <c r="G116" s="8" t="s">
        <v>957</v>
      </c>
      <c r="H116" s="1" t="str">
        <f t="shared" si="1"/>
        <v>ASHRAE 189.1-2009HospitalLaundry-Washing</v>
      </c>
      <c r="I116" s="1" t="str">
        <f>VLOOKUP(H116,'Interior Lighting'!$A$4:$G$1080,5,FALSE)</f>
        <v>0.54</v>
      </c>
      <c r="J116" s="1"/>
      <c r="K116" s="8"/>
      <c r="L116" s="8"/>
      <c r="M116" s="8">
        <v>0.0</v>
      </c>
      <c r="N116" s="8">
        <v>0.7</v>
      </c>
      <c r="O116" s="8">
        <v>0.2</v>
      </c>
      <c r="P116" s="8" t="s">
        <v>3177</v>
      </c>
      <c r="Q116" s="1" t="s">
        <v>29</v>
      </c>
      <c r="R116" s="8" t="s">
        <v>471</v>
      </c>
      <c r="S116" s="8" t="s">
        <v>4567</v>
      </c>
      <c r="T116" s="8" t="str">
        <f t="shared" si="2"/>
        <v>ASHRAE 62.1-1999Dry Cleaners, LaundriesCommercial Laundry</v>
      </c>
      <c r="U116" s="1" t="str">
        <f>VLOOKUP(T116,Ventilation!$A$4:$H$321,6,FALSE)</f>
        <v>0</v>
      </c>
      <c r="V116" s="1" t="str">
        <f>VLOOKUP(T116,Ventilation!$A$4:$H$321,5,FALSE)</f>
        <v>25</v>
      </c>
      <c r="W116" s="1" t="str">
        <f>VLOOKUP(T116,Ventilation!$A$4:$H$321,7,FALSE)</f>
        <v/>
      </c>
      <c r="X116" s="1"/>
      <c r="Y116" s="8">
        <v>10.0</v>
      </c>
      <c r="Z116" s="8" t="s">
        <v>3178</v>
      </c>
      <c r="AA116" s="8" t="s">
        <v>3158</v>
      </c>
      <c r="AB116" s="8">
        <v>0.0446</v>
      </c>
      <c r="AC116" s="8"/>
      <c r="AD116" s="8"/>
      <c r="AE116" s="8" t="s">
        <v>3174</v>
      </c>
      <c r="AF116" s="8">
        <v>42.6</v>
      </c>
      <c r="AG116" s="8"/>
      <c r="AH116" s="8"/>
      <c r="AI116" s="8"/>
      <c r="AJ116" s="8" t="s">
        <v>3176</v>
      </c>
      <c r="AK116" s="8">
        <v>1.0400004477788662</v>
      </c>
      <c r="AL116" s="8">
        <v>0.0</v>
      </c>
      <c r="AM116" s="8">
        <v>0.5</v>
      </c>
      <c r="AN116" s="8">
        <v>0.0</v>
      </c>
      <c r="AO116" s="8" t="s">
        <v>3175</v>
      </c>
      <c r="AP116" s="8" t="s">
        <v>3172</v>
      </c>
      <c r="AQ116" s="8" t="s">
        <v>3163</v>
      </c>
      <c r="AR116" s="8">
        <v>67.5</v>
      </c>
      <c r="AS116" s="8">
        <v>1053.0</v>
      </c>
      <c r="AT116" s="1" t="str">
        <f t="shared" si="3"/>
        <v>0.0641025641</v>
      </c>
      <c r="AU116" s="8">
        <v>60.0</v>
      </c>
      <c r="AV116" s="8">
        <v>0.2</v>
      </c>
      <c r="AW116" s="8">
        <v>0.05</v>
      </c>
      <c r="AX116" s="8" t="s">
        <v>4584</v>
      </c>
      <c r="AY116" s="8"/>
      <c r="AZ116" s="8"/>
      <c r="BA116" s="8" t="str">
        <f t="shared" si="6"/>
        <v/>
      </c>
      <c r="BB116" s="8"/>
      <c r="BC116" s="8"/>
      <c r="BD116" s="8"/>
      <c r="BE116" s="8"/>
      <c r="BF116" s="8"/>
      <c r="BG116" s="8"/>
      <c r="BH116" s="1"/>
      <c r="BJ116" s="1"/>
      <c r="BK116" s="1"/>
      <c r="BL116" s="1"/>
    </row>
    <row r="117" ht="14.25" hidden="1" customHeight="1">
      <c r="A117" s="1" t="s">
        <v>9</v>
      </c>
      <c r="B117" s="8" t="s">
        <v>306</v>
      </c>
      <c r="C117" s="8" t="s">
        <v>1031</v>
      </c>
      <c r="D117" s="8" t="s">
        <v>4571</v>
      </c>
      <c r="E117" s="8" t="s">
        <v>28</v>
      </c>
      <c r="F117" s="8" t="s">
        <v>757</v>
      </c>
      <c r="G117" s="8" t="s">
        <v>870</v>
      </c>
      <c r="H117" s="1" t="str">
        <f t="shared" si="1"/>
        <v>ASHRAE 189.1-2009Electrical/MechanicalGeneral</v>
      </c>
      <c r="I117" s="1" t="str">
        <f>VLOOKUP(H117,'Interior Lighting'!$A$4:$G$1080,5,FALSE)</f>
        <v>1.35</v>
      </c>
      <c r="J117" s="1"/>
      <c r="K117" s="8"/>
      <c r="L117" s="8"/>
      <c r="M117" s="8">
        <v>0.0</v>
      </c>
      <c r="N117" s="8">
        <v>0.7</v>
      </c>
      <c r="O117" s="8">
        <v>0.2</v>
      </c>
      <c r="P117" s="8" t="s">
        <v>3161</v>
      </c>
      <c r="Q117" s="1" t="s">
        <v>29</v>
      </c>
      <c r="R117" s="8" t="s">
        <v>501</v>
      </c>
      <c r="S117" s="8" t="s">
        <v>502</v>
      </c>
      <c r="T117" s="8" t="str">
        <f t="shared" si="2"/>
        <v>ASHRAE 62.1-1999Public SpacesCorridors and utilities</v>
      </c>
      <c r="U117" s="1" t="str">
        <f>VLOOKUP(T117,Ventilation!$A$4:$H$321,6,FALSE)</f>
        <v>0.05</v>
      </c>
      <c r="V117" s="1" t="str">
        <f>VLOOKUP(T117,Ventilation!$A$4:$H$321,5,FALSE)</f>
        <v>0</v>
      </c>
      <c r="W117" s="1" t="str">
        <f>VLOOKUP(T117,Ventilation!$A$4:$H$321,7,FALSE)</f>
        <v/>
      </c>
      <c r="X117" s="1"/>
      <c r="Y117" s="8">
        <v>0.0</v>
      </c>
      <c r="Z117" s="8" t="s">
        <v>3162</v>
      </c>
      <c r="AA117" s="8" t="s">
        <v>3158</v>
      </c>
      <c r="AB117" s="8">
        <v>0.0446</v>
      </c>
      <c r="AC117" s="8"/>
      <c r="AD117" s="8"/>
      <c r="AE117" s="8" t="s">
        <v>3174</v>
      </c>
      <c r="AF117" s="8"/>
      <c r="AG117" s="8">
        <v>0.0</v>
      </c>
      <c r="AH117" s="8">
        <v>0.2</v>
      </c>
      <c r="AI117" s="8">
        <v>0.5</v>
      </c>
      <c r="AJ117" s="8"/>
      <c r="AK117" s="8">
        <v>0.0</v>
      </c>
      <c r="AL117" s="8">
        <v>0.0</v>
      </c>
      <c r="AM117" s="8">
        <v>0.2</v>
      </c>
      <c r="AN117" s="8">
        <v>0.0</v>
      </c>
      <c r="AO117" s="8" t="s">
        <v>3160</v>
      </c>
      <c r="AP117" s="8" t="s">
        <v>3172</v>
      </c>
      <c r="AQ117" s="8" t="s">
        <v>3163</v>
      </c>
      <c r="AR117" s="8"/>
      <c r="AS117" s="8"/>
      <c r="AT117" s="1" t="str">
        <f t="shared" si="3"/>
        <v/>
      </c>
      <c r="AU117" s="8"/>
      <c r="AV117" s="8"/>
      <c r="AW117" s="8"/>
      <c r="AX117" s="8"/>
      <c r="AY117" s="8"/>
      <c r="AZ117" s="8"/>
      <c r="BA117" s="8" t="str">
        <f t="shared" si="6"/>
        <v/>
      </c>
      <c r="BB117" s="8"/>
      <c r="BC117" s="8"/>
      <c r="BD117" s="8"/>
      <c r="BE117" s="8"/>
      <c r="BF117" s="8"/>
      <c r="BG117" s="8"/>
      <c r="BH117" s="1"/>
      <c r="BJ117" s="1"/>
      <c r="BK117" s="1"/>
      <c r="BL117" s="1"/>
    </row>
    <row r="118" ht="14.25" hidden="1" customHeight="1">
      <c r="A118" s="1" t="s">
        <v>9</v>
      </c>
      <c r="B118" s="8" t="s">
        <v>306</v>
      </c>
      <c r="C118" s="8" t="s">
        <v>1033</v>
      </c>
      <c r="D118" s="8" t="s">
        <v>4563</v>
      </c>
      <c r="E118" s="8" t="s">
        <v>28</v>
      </c>
      <c r="F118" s="8" t="s">
        <v>872</v>
      </c>
      <c r="G118" s="8" t="s">
        <v>870</v>
      </c>
      <c r="H118" s="1" t="str">
        <f t="shared" si="1"/>
        <v>ASHRAE 189.1-2009Conference/Meeting/MultipurposeGeneral</v>
      </c>
      <c r="I118" s="1" t="str">
        <f>VLOOKUP(H118,'Interior Lighting'!$A$4:$G$1080,5,FALSE)</f>
        <v>1.17</v>
      </c>
      <c r="J118" s="1"/>
      <c r="K118" s="8"/>
      <c r="L118" s="8"/>
      <c r="M118" s="8">
        <v>0.0</v>
      </c>
      <c r="N118" s="8">
        <v>0.7</v>
      </c>
      <c r="O118" s="8">
        <v>0.2</v>
      </c>
      <c r="P118" s="8" t="s">
        <v>3181</v>
      </c>
      <c r="Q118" s="1" t="s">
        <v>29</v>
      </c>
      <c r="R118" s="8" t="s">
        <v>486</v>
      </c>
      <c r="S118" s="8" t="s">
        <v>493</v>
      </c>
      <c r="T118" s="8"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8">
        <v>50.0</v>
      </c>
      <c r="Z118" s="8" t="s">
        <v>3182</v>
      </c>
      <c r="AA118" s="8" t="s">
        <v>3158</v>
      </c>
      <c r="AB118" s="8">
        <v>0.0446</v>
      </c>
      <c r="AC118" s="8"/>
      <c r="AD118" s="8"/>
      <c r="AE118" s="8" t="s">
        <v>3174</v>
      </c>
      <c r="AF118" s="8"/>
      <c r="AG118" s="8"/>
      <c r="AH118" s="8"/>
      <c r="AI118" s="8"/>
      <c r="AJ118" s="8"/>
      <c r="AK118" s="8">
        <v>0.61</v>
      </c>
      <c r="AL118" s="8">
        <v>0.0</v>
      </c>
      <c r="AM118" s="8">
        <v>0.5</v>
      </c>
      <c r="AN118" s="8">
        <v>0.0</v>
      </c>
      <c r="AO118" s="8" t="s">
        <v>3180</v>
      </c>
      <c r="AP118" s="8" t="s">
        <v>3172</v>
      </c>
      <c r="AQ118" s="8" t="s">
        <v>3163</v>
      </c>
      <c r="AR118" s="8"/>
      <c r="AS118" s="8"/>
      <c r="AT118" s="1" t="str">
        <f t="shared" si="3"/>
        <v/>
      </c>
      <c r="AU118" s="8"/>
      <c r="AV118" s="8"/>
      <c r="AW118" s="8"/>
      <c r="AX118" s="8"/>
      <c r="AY118" s="8"/>
      <c r="AZ118" s="8"/>
      <c r="BA118" s="8" t="str">
        <f t="shared" si="6"/>
        <v/>
      </c>
      <c r="BB118" s="8"/>
      <c r="BC118" s="8"/>
      <c r="BD118" s="8"/>
      <c r="BE118" s="8"/>
      <c r="BF118" s="8"/>
      <c r="BG118" s="8"/>
      <c r="BH118" s="1"/>
      <c r="BJ118" s="1"/>
      <c r="BK118" s="1"/>
      <c r="BL118" s="1"/>
    </row>
    <row r="119" ht="14.25" hidden="1" customHeight="1">
      <c r="A119" s="1" t="s">
        <v>9</v>
      </c>
      <c r="B119" s="8" t="s">
        <v>306</v>
      </c>
      <c r="C119" s="8" t="s">
        <v>344</v>
      </c>
      <c r="D119" s="8" t="s">
        <v>4559</v>
      </c>
      <c r="E119" s="8" t="s">
        <v>28</v>
      </c>
      <c r="F119" s="8" t="s">
        <v>869</v>
      </c>
      <c r="G119" s="8" t="s">
        <v>870</v>
      </c>
      <c r="H119" s="1" t="str">
        <f t="shared" si="1"/>
        <v>ASHRAE 189.1-2009Office-EnclosedGeneral</v>
      </c>
      <c r="I119" s="1" t="str">
        <f>VLOOKUP(H119,'Interior Lighting'!$A$4:$G$1080,5,FALSE)</f>
        <v>0.99</v>
      </c>
      <c r="J119" s="1"/>
      <c r="K119" s="8"/>
      <c r="L119" s="8"/>
      <c r="M119" s="8">
        <v>0.0</v>
      </c>
      <c r="N119" s="8">
        <v>0.7</v>
      </c>
      <c r="O119" s="8">
        <v>0.2</v>
      </c>
      <c r="P119" s="8" t="s">
        <v>3184</v>
      </c>
      <c r="Q119" s="1" t="s">
        <v>29</v>
      </c>
      <c r="R119" s="8" t="s">
        <v>497</v>
      </c>
      <c r="S119" s="8" t="s">
        <v>4560</v>
      </c>
      <c r="T119" s="8" t="str">
        <f t="shared" si="2"/>
        <v>ASHRAE 62.1-1999OfficesOffice Space</v>
      </c>
      <c r="U119" s="1" t="str">
        <f>VLOOKUP(T119,Ventilation!$A$4:$H$321,6,FALSE)</f>
        <v>0</v>
      </c>
      <c r="V119" s="1" t="str">
        <f>VLOOKUP(T119,Ventilation!$A$4:$H$321,5,FALSE)</f>
        <v>20</v>
      </c>
      <c r="W119" s="1" t="str">
        <f>VLOOKUP(T119,Ventilation!$A$4:$H$321,7,FALSE)</f>
        <v/>
      </c>
      <c r="X119" s="1"/>
      <c r="Y119" s="8">
        <v>7.14</v>
      </c>
      <c r="Z119" s="8" t="s">
        <v>3185</v>
      </c>
      <c r="AA119" s="8" t="s">
        <v>3158</v>
      </c>
      <c r="AB119" s="8">
        <v>0.0446</v>
      </c>
      <c r="AC119" s="8"/>
      <c r="AD119" s="8"/>
      <c r="AE119" s="8" t="s">
        <v>3174</v>
      </c>
      <c r="AF119" s="8"/>
      <c r="AG119" s="8"/>
      <c r="AH119" s="8"/>
      <c r="AI119" s="8"/>
      <c r="AJ119" s="8"/>
      <c r="AK119" s="8">
        <v>0.61</v>
      </c>
      <c r="AL119" s="8">
        <v>0.0</v>
      </c>
      <c r="AM119" s="8">
        <v>0.5</v>
      </c>
      <c r="AN119" s="8">
        <v>0.0</v>
      </c>
      <c r="AO119" s="8" t="s">
        <v>3183</v>
      </c>
      <c r="AP119" s="8" t="s">
        <v>3172</v>
      </c>
      <c r="AQ119" s="8" t="s">
        <v>3163</v>
      </c>
      <c r="AR119" s="8"/>
      <c r="AS119" s="8"/>
      <c r="AT119" s="1" t="str">
        <f t="shared" si="3"/>
        <v/>
      </c>
      <c r="AU119" s="8"/>
      <c r="AV119" s="8"/>
      <c r="AW119" s="8"/>
      <c r="AX119" s="8"/>
      <c r="AY119" s="8"/>
      <c r="AZ119" s="8"/>
      <c r="BA119" s="8" t="str">
        <f t="shared" si="6"/>
        <v/>
      </c>
      <c r="BB119" s="8"/>
      <c r="BC119" s="8"/>
      <c r="BD119" s="8"/>
      <c r="BE119" s="8"/>
      <c r="BF119" s="8"/>
      <c r="BG119" s="8"/>
      <c r="BH119" s="1"/>
      <c r="BJ119" s="1"/>
      <c r="BK119" s="1"/>
      <c r="BL119" s="1"/>
    </row>
    <row r="120" ht="14.25" hidden="1" customHeight="1">
      <c r="A120" s="8" t="s">
        <v>9</v>
      </c>
      <c r="B120" s="8" t="s">
        <v>306</v>
      </c>
      <c r="C120" s="8" t="s">
        <v>1049</v>
      </c>
      <c r="D120" s="8" t="s">
        <v>4575</v>
      </c>
      <c r="E120" s="8" t="s">
        <v>28</v>
      </c>
      <c r="F120" s="8" t="s">
        <v>894</v>
      </c>
      <c r="G120" s="8" t="s">
        <v>870</v>
      </c>
      <c r="H120" s="1" t="str">
        <f t="shared" si="1"/>
        <v>ASHRAE 189.1-2009RestroomsGeneral</v>
      </c>
      <c r="I120" s="1" t="str">
        <f>VLOOKUP(H120,'Interior Lighting'!$A$4:$G$1080,5,FALSE)</f>
        <v>0.81</v>
      </c>
      <c r="J120" s="1"/>
      <c r="K120" s="8"/>
      <c r="L120" s="8"/>
      <c r="M120" s="8">
        <v>0.0</v>
      </c>
      <c r="N120" s="8">
        <v>0.7</v>
      </c>
      <c r="O120" s="8">
        <v>0.2</v>
      </c>
      <c r="P120" s="8" t="s">
        <v>3161</v>
      </c>
      <c r="Q120" s="1" t="s">
        <v>29</v>
      </c>
      <c r="R120" s="8" t="s">
        <v>501</v>
      </c>
      <c r="S120" s="8" t="s">
        <v>1330</v>
      </c>
      <c r="T120" s="8"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8">
        <v>2.85</v>
      </c>
      <c r="Z120" s="8" t="s">
        <v>3162</v>
      </c>
      <c r="AA120" s="8" t="s">
        <v>3158</v>
      </c>
      <c r="AB120" s="8">
        <v>0.0446</v>
      </c>
      <c r="AC120" s="8"/>
      <c r="AD120" s="8"/>
      <c r="AE120" s="8" t="s">
        <v>3174</v>
      </c>
      <c r="AF120" s="8"/>
      <c r="AG120" s="8"/>
      <c r="AH120" s="8"/>
      <c r="AI120" s="8"/>
      <c r="AJ120" s="8"/>
      <c r="AK120" s="8">
        <v>0.51</v>
      </c>
      <c r="AL120" s="8">
        <v>0.0</v>
      </c>
      <c r="AM120" s="8">
        <v>0.5</v>
      </c>
      <c r="AN120" s="8">
        <v>0.0</v>
      </c>
      <c r="AO120" s="8" t="s">
        <v>3160</v>
      </c>
      <c r="AP120" s="8" t="s">
        <v>3172</v>
      </c>
      <c r="AQ120" s="8" t="s">
        <v>3163</v>
      </c>
      <c r="AR120" s="8"/>
      <c r="AS120" s="8"/>
      <c r="AT120" s="1" t="str">
        <f t="shared" si="3"/>
        <v/>
      </c>
      <c r="AU120" s="8"/>
      <c r="AV120" s="8"/>
      <c r="AW120" s="8"/>
      <c r="AX120" s="8"/>
      <c r="AY120" s="8">
        <v>1.139566144206643</v>
      </c>
      <c r="AZ120" s="8">
        <v>400.0</v>
      </c>
      <c r="BA120" s="8" t="str">
        <f t="shared" si="6"/>
        <v>0.1978578326</v>
      </c>
      <c r="BB120" s="8">
        <v>0.338</v>
      </c>
      <c r="BC120" s="8">
        <v>69.45023196377475</v>
      </c>
      <c r="BD120" s="8">
        <v>0.5</v>
      </c>
      <c r="BE120" s="8"/>
      <c r="BF120" s="8"/>
      <c r="BG120" s="8"/>
      <c r="BH120" s="1"/>
      <c r="BJ120" s="1"/>
      <c r="BK120" s="1"/>
      <c r="BL120" s="1"/>
    </row>
    <row r="121" ht="14.25" hidden="1" customHeight="1">
      <c r="A121" s="1" t="s">
        <v>9</v>
      </c>
      <c r="B121" s="8" t="s">
        <v>306</v>
      </c>
      <c r="C121" s="8" t="s">
        <v>1053</v>
      </c>
      <c r="D121" s="8" t="s">
        <v>4549</v>
      </c>
      <c r="E121" s="8" t="s">
        <v>28</v>
      </c>
      <c r="F121" s="8" t="s">
        <v>888</v>
      </c>
      <c r="G121" s="8" t="s">
        <v>870</v>
      </c>
      <c r="H121" s="1" t="str">
        <f t="shared" si="1"/>
        <v>ASHRAE 189.1-2009Lounge/RecreationGeneral</v>
      </c>
      <c r="I121" s="1" t="str">
        <f>VLOOKUP(H121,'Interior Lighting'!$A$4:$G$1080,5,FALSE)</f>
        <v>1.08</v>
      </c>
      <c r="J121" s="1"/>
      <c r="K121" s="8"/>
      <c r="L121" s="8"/>
      <c r="M121" s="8">
        <v>0.0</v>
      </c>
      <c r="N121" s="8">
        <v>0.7</v>
      </c>
      <c r="O121" s="8">
        <v>0.2</v>
      </c>
      <c r="P121" s="8" t="s">
        <v>3187</v>
      </c>
      <c r="Q121" s="1" t="s">
        <v>29</v>
      </c>
      <c r="R121" s="8" t="s">
        <v>486</v>
      </c>
      <c r="S121" s="8" t="s">
        <v>492</v>
      </c>
      <c r="T121" s="8" t="str">
        <f t="shared" si="2"/>
        <v>ASHRAE 62.1-1999Hotels, Motels, Resorts, DormitoriesLobbies</v>
      </c>
      <c r="U121" s="1" t="str">
        <f>VLOOKUP(T121,Ventilation!$A$4:$H$321,6,FALSE)</f>
        <v>0</v>
      </c>
      <c r="V121" s="1" t="str">
        <f>VLOOKUP(T121,Ventilation!$A$4:$H$321,5,FALSE)</f>
        <v>15</v>
      </c>
      <c r="W121" s="1" t="str">
        <f>VLOOKUP(T121,Ventilation!$A$4:$H$321,7,FALSE)</f>
        <v/>
      </c>
      <c r="X121" s="1"/>
      <c r="Y121" s="8">
        <v>31.34</v>
      </c>
      <c r="Z121" s="8" t="s">
        <v>3188</v>
      </c>
      <c r="AA121" s="8" t="s">
        <v>3158</v>
      </c>
      <c r="AB121" s="8">
        <v>0.0446</v>
      </c>
      <c r="AC121" s="8"/>
      <c r="AD121" s="8"/>
      <c r="AE121" s="8" t="s">
        <v>3174</v>
      </c>
      <c r="AF121" s="8"/>
      <c r="AG121" s="8"/>
      <c r="AH121" s="8"/>
      <c r="AI121" s="8"/>
      <c r="AJ121" s="8"/>
      <c r="AK121" s="8">
        <v>3.67</v>
      </c>
      <c r="AL121" s="8">
        <v>0.0</v>
      </c>
      <c r="AM121" s="8">
        <v>0.5</v>
      </c>
      <c r="AN121" s="8">
        <v>0.0</v>
      </c>
      <c r="AO121" s="8" t="s">
        <v>3186</v>
      </c>
      <c r="AP121" s="8" t="s">
        <v>3172</v>
      </c>
      <c r="AQ121" s="8" t="s">
        <v>3163</v>
      </c>
      <c r="AR121" s="8"/>
      <c r="AS121" s="8"/>
      <c r="AT121" s="1" t="str">
        <f t="shared" si="3"/>
        <v/>
      </c>
      <c r="AU121" s="8"/>
      <c r="AV121" s="8"/>
      <c r="AW121" s="8"/>
      <c r="AX121" s="8"/>
      <c r="AY121" s="8"/>
      <c r="AZ121" s="8"/>
      <c r="BA121" s="8" t="str">
        <f t="shared" si="6"/>
        <v/>
      </c>
      <c r="BB121" s="8"/>
      <c r="BC121" s="8"/>
      <c r="BD121" s="8"/>
      <c r="BE121" s="8"/>
      <c r="BF121" s="8"/>
      <c r="BG121" s="8"/>
      <c r="BH121" s="1"/>
      <c r="BJ121" s="1"/>
      <c r="BK121" s="1"/>
      <c r="BL121" s="1"/>
    </row>
    <row r="122" ht="14.25" hidden="1" customHeight="1">
      <c r="A122" s="8" t="s">
        <v>9</v>
      </c>
      <c r="B122" s="1" t="s">
        <v>306</v>
      </c>
      <c r="C122" s="1" t="s">
        <v>1054</v>
      </c>
      <c r="D122" s="1" t="s">
        <v>4570</v>
      </c>
      <c r="E122" s="1" t="s">
        <v>28</v>
      </c>
      <c r="F122" s="1" t="s">
        <v>958</v>
      </c>
      <c r="G122" s="1" t="s">
        <v>870</v>
      </c>
      <c r="H122" s="1" t="str">
        <f t="shared" si="1"/>
        <v>ASHRAE 189.1-2009Stairs-ActiveGeneral</v>
      </c>
      <c r="I122" s="1" t="str">
        <f>VLOOKUP(H122,'Interior Lighting'!$A$4:$G$1080,5,FALSE)</f>
        <v>0.54</v>
      </c>
      <c r="J122" s="1"/>
      <c r="K122" s="1"/>
      <c r="L122" s="1"/>
      <c r="M122" s="1">
        <v>0.0</v>
      </c>
      <c r="N122" s="1">
        <v>0.7</v>
      </c>
      <c r="O122" s="1">
        <v>0.2</v>
      </c>
      <c r="P122" s="8" t="s">
        <v>3161</v>
      </c>
      <c r="Q122" s="1" t="s">
        <v>29</v>
      </c>
      <c r="R122" s="1" t="s">
        <v>501</v>
      </c>
      <c r="S122" s="1" t="s">
        <v>502</v>
      </c>
      <c r="T122" s="8"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8" t="s">
        <v>3162</v>
      </c>
      <c r="AA122" s="8" t="s">
        <v>3158</v>
      </c>
      <c r="AB122" s="1">
        <v>0.0446</v>
      </c>
      <c r="AC122" s="8"/>
      <c r="AD122" s="8"/>
      <c r="AE122" s="8" t="s">
        <v>3174</v>
      </c>
      <c r="AF122" s="1"/>
      <c r="AG122" s="1"/>
      <c r="AH122" s="1"/>
      <c r="AI122" s="1"/>
      <c r="AJ122" s="1"/>
      <c r="AK122" s="1">
        <v>0.0</v>
      </c>
      <c r="AL122" s="1">
        <v>0.0</v>
      </c>
      <c r="AM122" s="1">
        <v>0.5</v>
      </c>
      <c r="AN122" s="1">
        <v>0.0</v>
      </c>
      <c r="AO122" s="8" t="s">
        <v>3160</v>
      </c>
      <c r="AP122" s="8" t="s">
        <v>3191</v>
      </c>
      <c r="AQ122" s="8" t="s">
        <v>3190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14.25" hidden="1" customHeight="1">
      <c r="A123" s="1" t="s">
        <v>9</v>
      </c>
      <c r="B123" s="1" t="s">
        <v>306</v>
      </c>
      <c r="C123" s="1" t="s">
        <v>975</v>
      </c>
      <c r="D123" s="1" t="s">
        <v>4566</v>
      </c>
      <c r="E123" s="1" t="s">
        <v>28</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8" t="s">
        <v>3189</v>
      </c>
      <c r="Q123" s="1" t="s">
        <v>29</v>
      </c>
      <c r="R123" s="1" t="s">
        <v>508</v>
      </c>
      <c r="S123" s="1" t="s">
        <v>511</v>
      </c>
      <c r="T123" s="8"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8" t="s">
        <v>3162</v>
      </c>
      <c r="AA123" s="8" t="s">
        <v>3158</v>
      </c>
      <c r="AB123" s="1">
        <v>0.0446</v>
      </c>
      <c r="AC123" s="8"/>
      <c r="AD123" s="8"/>
      <c r="AE123" s="8" t="s">
        <v>3174</v>
      </c>
      <c r="AF123" s="1"/>
      <c r="AG123" s="1"/>
      <c r="AH123" s="1"/>
      <c r="AI123" s="1"/>
      <c r="AJ123" s="1"/>
      <c r="AK123" s="1">
        <v>0.0</v>
      </c>
      <c r="AL123" s="1">
        <v>0.0</v>
      </c>
      <c r="AM123" s="1">
        <v>0.5</v>
      </c>
      <c r="AN123" s="1">
        <v>0.0</v>
      </c>
      <c r="AO123" s="8" t="s">
        <v>3160</v>
      </c>
      <c r="AP123" s="8" t="s">
        <v>3191</v>
      </c>
      <c r="AQ123" s="8" t="s">
        <v>3190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9</v>
      </c>
      <c r="B124" s="8" t="s">
        <v>349</v>
      </c>
      <c r="C124" s="8" t="s">
        <v>714</v>
      </c>
      <c r="D124" s="8" t="s">
        <v>4572</v>
      </c>
      <c r="E124" s="8" t="s">
        <v>28</v>
      </c>
      <c r="F124" s="8" t="s">
        <v>849</v>
      </c>
      <c r="G124" s="8" t="s">
        <v>348</v>
      </c>
      <c r="H124" s="1" t="str">
        <f t="shared" si="1"/>
        <v>ASHRAE 189.1-2009Whole BuildingRetail</v>
      </c>
      <c r="I124" s="1" t="str">
        <f>VLOOKUP(H124,'Interior Lighting'!$A$4:$G$1080,5,FALSE)</f>
        <v>1.35</v>
      </c>
      <c r="J124" s="1"/>
      <c r="K124" s="8"/>
      <c r="L124" s="8"/>
      <c r="M124" s="8">
        <v>0.0</v>
      </c>
      <c r="N124" s="8">
        <v>0.7</v>
      </c>
      <c r="O124" s="8">
        <v>0.2</v>
      </c>
      <c r="P124" s="8" t="s">
        <v>3196</v>
      </c>
      <c r="Q124" s="1" t="s">
        <v>29</v>
      </c>
      <c r="R124" s="8" t="s">
        <v>508</v>
      </c>
      <c r="S124" s="8" t="s">
        <v>509</v>
      </c>
      <c r="T124" s="8"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8">
        <v>15.0</v>
      </c>
      <c r="Z124" s="8" t="s">
        <v>3197</v>
      </c>
      <c r="AA124" s="8" t="s">
        <v>3194</v>
      </c>
      <c r="AB124" s="8">
        <v>0.0446</v>
      </c>
      <c r="AC124" s="8"/>
      <c r="AD124" s="8"/>
      <c r="AE124" s="8" t="s">
        <v>3199</v>
      </c>
      <c r="AF124" s="8"/>
      <c r="AG124" s="8"/>
      <c r="AH124" s="8"/>
      <c r="AI124" s="8"/>
      <c r="AJ124" s="8"/>
      <c r="AK124" s="8">
        <v>0.2900001248614146</v>
      </c>
      <c r="AL124" s="8">
        <v>0.0</v>
      </c>
      <c r="AM124" s="8">
        <v>0.5</v>
      </c>
      <c r="AN124" s="8">
        <v>0.0</v>
      </c>
      <c r="AO124" s="8" t="s">
        <v>3195</v>
      </c>
      <c r="AP124" s="8" t="s">
        <v>288</v>
      </c>
      <c r="AQ124" s="8" t="s">
        <v>289</v>
      </c>
      <c r="AR124" s="8"/>
      <c r="AS124" s="8"/>
      <c r="AT124" s="1" t="str">
        <f t="shared" si="3"/>
        <v/>
      </c>
      <c r="AU124" s="8"/>
      <c r="AV124" s="8"/>
      <c r="AW124" s="8"/>
      <c r="AX124" s="8"/>
      <c r="AY124" s="8"/>
      <c r="AZ124" s="8"/>
      <c r="BA124" s="8" t="str">
        <f t="shared" si="6"/>
        <v/>
      </c>
      <c r="BB124" s="8"/>
      <c r="BC124" s="8"/>
      <c r="BD124" s="8"/>
      <c r="BE124" s="8"/>
      <c r="BF124" s="8"/>
      <c r="BG124" s="8"/>
      <c r="BH124" s="1"/>
      <c r="BJ124" s="1"/>
      <c r="BK124" s="1"/>
      <c r="BL124" s="1"/>
    </row>
    <row r="125" ht="14.25" hidden="1" customHeight="1">
      <c r="A125" s="1" t="s">
        <v>9</v>
      </c>
      <c r="B125" s="8" t="s">
        <v>350</v>
      </c>
      <c r="C125" s="8" t="s">
        <v>1051</v>
      </c>
      <c r="D125" s="8" t="s">
        <v>4563</v>
      </c>
      <c r="E125" s="8" t="s">
        <v>28</v>
      </c>
      <c r="F125" s="8" t="s">
        <v>943</v>
      </c>
      <c r="G125" s="8" t="s">
        <v>944</v>
      </c>
      <c r="H125" s="1" t="str">
        <f t="shared" si="1"/>
        <v>ASHRAE 189.1-2009Retail (not including accent lighting)Sales Area</v>
      </c>
      <c r="I125" s="1" t="str">
        <f>VLOOKUP(H125,'Interior Lighting'!$A$4:$G$1080,5,FALSE)</f>
        <v>1.53</v>
      </c>
      <c r="J125" s="1"/>
      <c r="K125" s="8"/>
      <c r="L125" s="8"/>
      <c r="M125" s="8">
        <v>0.0</v>
      </c>
      <c r="N125" s="8">
        <v>0.7</v>
      </c>
      <c r="O125" s="8">
        <v>0.2</v>
      </c>
      <c r="P125" s="8" t="s">
        <v>3203</v>
      </c>
      <c r="Q125" s="1" t="s">
        <v>29</v>
      </c>
      <c r="R125" s="8" t="s">
        <v>516</v>
      </c>
      <c r="S125" s="8" t="s">
        <v>523</v>
      </c>
      <c r="T125" s="8" t="str">
        <f t="shared" si="2"/>
        <v>ASHRAE 62.1-1999Specialty ShopsSupermarket</v>
      </c>
      <c r="U125" s="1" t="str">
        <f>VLOOKUP(T125,Ventilation!$A$4:$H$321,6,FALSE)</f>
        <v>0</v>
      </c>
      <c r="V125" s="1" t="str">
        <f>VLOOKUP(T125,Ventilation!$A$4:$H$321,5,FALSE)</f>
        <v>15</v>
      </c>
      <c r="W125" s="1" t="str">
        <f>VLOOKUP(T125,Ventilation!$A$4:$H$321,7,FALSE)</f>
        <v/>
      </c>
      <c r="X125" s="1"/>
      <c r="Y125" s="8">
        <v>8.0</v>
      </c>
      <c r="Z125" s="8" t="s">
        <v>3204</v>
      </c>
      <c r="AA125" s="8" t="s">
        <v>3201</v>
      </c>
      <c r="AB125" s="8">
        <v>0.0446</v>
      </c>
      <c r="AC125" s="8"/>
      <c r="AD125" s="8"/>
      <c r="AE125" s="8" t="s">
        <v>3209</v>
      </c>
      <c r="AF125" s="8"/>
      <c r="AG125" s="8"/>
      <c r="AH125" s="8"/>
      <c r="AI125" s="8"/>
      <c r="AJ125" s="8"/>
      <c r="AK125" s="8">
        <v>0.36000015500037674</v>
      </c>
      <c r="AL125" s="8">
        <v>0.0</v>
      </c>
      <c r="AM125" s="8">
        <v>0.5</v>
      </c>
      <c r="AN125" s="8">
        <v>0.0</v>
      </c>
      <c r="AO125" s="8" t="s">
        <v>3202</v>
      </c>
      <c r="AP125" s="8" t="s">
        <v>3208</v>
      </c>
      <c r="AQ125" s="8" t="s">
        <v>3206</v>
      </c>
      <c r="AR125" s="8"/>
      <c r="AS125" s="8"/>
      <c r="AT125" s="1" t="str">
        <f t="shared" si="3"/>
        <v/>
      </c>
      <c r="AU125" s="8"/>
      <c r="AV125" s="8"/>
      <c r="AW125" s="8"/>
      <c r="AX125" s="8"/>
      <c r="AY125" s="8"/>
      <c r="AZ125" s="8"/>
      <c r="BA125" s="8"/>
      <c r="BB125" s="8"/>
      <c r="BC125" s="8"/>
      <c r="BD125" s="8"/>
      <c r="BE125" s="8"/>
      <c r="BF125" s="8"/>
      <c r="BG125" s="8"/>
      <c r="BH125" s="1"/>
      <c r="BJ125" s="1"/>
      <c r="BK125" s="1"/>
      <c r="BL125" s="1"/>
    </row>
    <row r="126" ht="14.25" hidden="1" customHeight="1">
      <c r="A126" s="1" t="s">
        <v>9</v>
      </c>
      <c r="B126" s="8" t="s">
        <v>350</v>
      </c>
      <c r="C126" s="8" t="s">
        <v>344</v>
      </c>
      <c r="D126" s="8" t="s">
        <v>4559</v>
      </c>
      <c r="E126" s="8" t="s">
        <v>28</v>
      </c>
      <c r="F126" s="8" t="s">
        <v>869</v>
      </c>
      <c r="G126" s="8" t="s">
        <v>870</v>
      </c>
      <c r="H126" s="1" t="str">
        <f t="shared" si="1"/>
        <v>ASHRAE 189.1-2009Office-EnclosedGeneral</v>
      </c>
      <c r="I126" s="1" t="str">
        <f>VLOOKUP(H126,'Interior Lighting'!$A$4:$G$1080,5,FALSE)</f>
        <v>0.99</v>
      </c>
      <c r="J126" s="1"/>
      <c r="K126" s="8"/>
      <c r="L126" s="8"/>
      <c r="M126" s="8">
        <v>0.0</v>
      </c>
      <c r="N126" s="8">
        <v>0.7</v>
      </c>
      <c r="O126" s="8">
        <v>0.2</v>
      </c>
      <c r="P126" s="8" t="s">
        <v>3203</v>
      </c>
      <c r="Q126" s="1" t="s">
        <v>29</v>
      </c>
      <c r="R126" s="8" t="s">
        <v>497</v>
      </c>
      <c r="S126" s="8" t="s">
        <v>4560</v>
      </c>
      <c r="T126" s="8" t="str">
        <f t="shared" si="2"/>
        <v>ASHRAE 62.1-1999OfficesOffice Space</v>
      </c>
      <c r="U126" s="1" t="str">
        <f>VLOOKUP(T126,Ventilation!$A$4:$H$321,6,FALSE)</f>
        <v>0</v>
      </c>
      <c r="V126" s="1" t="str">
        <f>VLOOKUP(T126,Ventilation!$A$4:$H$321,5,FALSE)</f>
        <v>20</v>
      </c>
      <c r="W126" s="1" t="str">
        <f>VLOOKUP(T126,Ventilation!$A$4:$H$321,7,FALSE)</f>
        <v/>
      </c>
      <c r="X126" s="1"/>
      <c r="Y126" s="8">
        <v>5.0</v>
      </c>
      <c r="Z126" s="8" t="s">
        <v>3204</v>
      </c>
      <c r="AA126" s="8" t="s">
        <v>3201</v>
      </c>
      <c r="AB126" s="8">
        <v>0.0446</v>
      </c>
      <c r="AC126" s="8"/>
      <c r="AD126" s="8"/>
      <c r="AE126" s="8" t="s">
        <v>3209</v>
      </c>
      <c r="AF126" s="8"/>
      <c r="AG126" s="8"/>
      <c r="AH126" s="8"/>
      <c r="AI126" s="8"/>
      <c r="AJ126" s="8"/>
      <c r="AK126" s="8">
        <v>0.5400002325005652</v>
      </c>
      <c r="AL126" s="8">
        <v>0.0</v>
      </c>
      <c r="AM126" s="8">
        <v>0.5</v>
      </c>
      <c r="AN126" s="8">
        <v>0.0</v>
      </c>
      <c r="AO126" s="8" t="s">
        <v>3202</v>
      </c>
      <c r="AP126" s="8" t="s">
        <v>3208</v>
      </c>
      <c r="AQ126" s="8" t="s">
        <v>3206</v>
      </c>
      <c r="AR126" s="8"/>
      <c r="AS126" s="8"/>
      <c r="AT126" s="1" t="str">
        <f t="shared" si="3"/>
        <v/>
      </c>
      <c r="AU126" s="8"/>
      <c r="AV126" s="8"/>
      <c r="AW126" s="8"/>
      <c r="AX126" s="8"/>
      <c r="AY126" s="8"/>
      <c r="AZ126" s="8"/>
      <c r="BA126" s="8"/>
      <c r="BB126" s="8"/>
      <c r="BC126" s="8"/>
      <c r="BD126" s="8"/>
      <c r="BE126" s="8"/>
      <c r="BF126" s="8"/>
      <c r="BG126" s="8"/>
      <c r="BH126" s="1"/>
      <c r="BJ126" s="1"/>
      <c r="BK126" s="1"/>
      <c r="BL126" s="1"/>
    </row>
    <row r="127" ht="14.25" hidden="1" customHeight="1">
      <c r="A127" s="1" t="s">
        <v>9</v>
      </c>
      <c r="B127" s="8" t="s">
        <v>350</v>
      </c>
      <c r="C127" s="8" t="s">
        <v>1006</v>
      </c>
      <c r="D127" s="8" t="s">
        <v>4566</v>
      </c>
      <c r="E127" s="8" t="s">
        <v>28</v>
      </c>
      <c r="F127" s="8" t="s">
        <v>899</v>
      </c>
      <c r="G127" s="8" t="s">
        <v>870</v>
      </c>
      <c r="H127" s="1" t="str">
        <f t="shared" si="1"/>
        <v>ASHRAE 189.1-2009Active StorageGeneral</v>
      </c>
      <c r="I127" s="1" t="str">
        <f>VLOOKUP(H127,'Interior Lighting'!$A$4:$G$1080,5,FALSE)</f>
        <v>0.72</v>
      </c>
      <c r="J127" s="1"/>
      <c r="K127" s="8"/>
      <c r="L127" s="8"/>
      <c r="M127" s="8">
        <v>0.0</v>
      </c>
      <c r="N127" s="8">
        <v>0.7</v>
      </c>
      <c r="O127" s="8">
        <v>0.2</v>
      </c>
      <c r="P127" s="8" t="s">
        <v>3203</v>
      </c>
      <c r="Q127" s="1" t="s">
        <v>29</v>
      </c>
      <c r="R127" s="8" t="s">
        <v>508</v>
      </c>
      <c r="S127" s="8" t="s">
        <v>514</v>
      </c>
      <c r="T127" s="8"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8">
        <v>3.33</v>
      </c>
      <c r="Z127" s="8" t="s">
        <v>3204</v>
      </c>
      <c r="AA127" s="8" t="s">
        <v>3201</v>
      </c>
      <c r="AB127" s="8">
        <v>0.0446</v>
      </c>
      <c r="AC127" s="8"/>
      <c r="AD127" s="8"/>
      <c r="AE127" s="8" t="s">
        <v>3209</v>
      </c>
      <c r="AF127" s="8"/>
      <c r="AG127" s="8"/>
      <c r="AH127" s="8"/>
      <c r="AI127" s="8"/>
      <c r="AJ127" s="8"/>
      <c r="AK127" s="8">
        <v>0.5400002325005652</v>
      </c>
      <c r="AL127" s="8">
        <v>0.0</v>
      </c>
      <c r="AM127" s="8">
        <v>0.5</v>
      </c>
      <c r="AN127" s="8">
        <v>0.0</v>
      </c>
      <c r="AO127" s="8" t="s">
        <v>3202</v>
      </c>
      <c r="AP127" s="8" t="s">
        <v>3208</v>
      </c>
      <c r="AQ127" s="8" t="s">
        <v>3206</v>
      </c>
      <c r="AR127" s="8"/>
      <c r="AS127" s="8"/>
      <c r="AT127" s="1" t="str">
        <f t="shared" si="3"/>
        <v/>
      </c>
      <c r="AU127" s="8"/>
      <c r="AV127" s="8"/>
      <c r="AW127" s="8"/>
      <c r="AX127" s="8"/>
      <c r="AY127" s="8"/>
      <c r="AZ127" s="8"/>
      <c r="BA127" s="8"/>
      <c r="BB127" s="8"/>
      <c r="BC127" s="8"/>
      <c r="BD127" s="8"/>
      <c r="BE127" s="8"/>
      <c r="BF127" s="8"/>
      <c r="BG127" s="8"/>
      <c r="BH127" s="1"/>
      <c r="BJ127" s="1"/>
      <c r="BK127" s="1"/>
      <c r="BL127" s="1"/>
    </row>
    <row r="128" ht="14.25" hidden="1" customHeight="1">
      <c r="A128" s="1" t="s">
        <v>9</v>
      </c>
      <c r="B128" s="8" t="s">
        <v>350</v>
      </c>
      <c r="C128" s="8" t="s">
        <v>1003</v>
      </c>
      <c r="D128" s="8" t="s">
        <v>4549</v>
      </c>
      <c r="E128" s="8" t="s">
        <v>28</v>
      </c>
      <c r="F128" s="8" t="s">
        <v>943</v>
      </c>
      <c r="G128" s="8" t="s">
        <v>944</v>
      </c>
      <c r="H128" s="1" t="str">
        <f t="shared" si="1"/>
        <v>ASHRAE 189.1-2009Retail (not including accent lighting)Sales Area</v>
      </c>
      <c r="I128" s="1" t="str">
        <f>VLOOKUP(H128,'Interior Lighting'!$A$4:$G$1080,5,FALSE)</f>
        <v>1.53</v>
      </c>
      <c r="J128" s="1"/>
      <c r="K128" s="8"/>
      <c r="L128" s="8"/>
      <c r="M128" s="8">
        <v>0.0</v>
      </c>
      <c r="N128" s="8">
        <v>0.7</v>
      </c>
      <c r="O128" s="8">
        <v>0.2</v>
      </c>
      <c r="P128" s="8" t="s">
        <v>3203</v>
      </c>
      <c r="Q128" s="1" t="s">
        <v>29</v>
      </c>
      <c r="R128" s="8" t="s">
        <v>516</v>
      </c>
      <c r="S128" s="8" t="s">
        <v>523</v>
      </c>
      <c r="T128" s="8" t="str">
        <f t="shared" si="2"/>
        <v>ASHRAE 62.1-1999Specialty ShopsSupermarket</v>
      </c>
      <c r="U128" s="1" t="str">
        <f>VLOOKUP(T128,Ventilation!$A$4:$H$321,6,FALSE)</f>
        <v>0</v>
      </c>
      <c r="V128" s="1" t="str">
        <f>VLOOKUP(T128,Ventilation!$A$4:$H$321,5,FALSE)</f>
        <v>15</v>
      </c>
      <c r="W128" s="1" t="str">
        <f>VLOOKUP(T128,Ventilation!$A$4:$H$321,7,FALSE)</f>
        <v/>
      </c>
      <c r="X128" s="1"/>
      <c r="Y128" s="8">
        <v>8.0</v>
      </c>
      <c r="Z128" s="8" t="s">
        <v>3204</v>
      </c>
      <c r="AA128" s="8" t="s">
        <v>3201</v>
      </c>
      <c r="AB128" s="8">
        <v>0.0446</v>
      </c>
      <c r="AC128" s="8"/>
      <c r="AD128" s="8"/>
      <c r="AE128" s="8" t="s">
        <v>3209</v>
      </c>
      <c r="AF128" s="8">
        <v>6.25</v>
      </c>
      <c r="AG128" s="8">
        <v>0.0</v>
      </c>
      <c r="AH128" s="8">
        <v>0.5</v>
      </c>
      <c r="AI128" s="8">
        <v>0.0</v>
      </c>
      <c r="AJ128" s="8" t="s">
        <v>3202</v>
      </c>
      <c r="AK128" s="8">
        <v>3.6400015672260313</v>
      </c>
      <c r="AL128" s="8">
        <v>0.0</v>
      </c>
      <c r="AM128" s="8">
        <v>0.5</v>
      </c>
      <c r="AN128" s="8">
        <v>0.0</v>
      </c>
      <c r="AO128" s="8" t="s">
        <v>3202</v>
      </c>
      <c r="AP128" s="8" t="s">
        <v>3208</v>
      </c>
      <c r="AQ128" s="8" t="s">
        <v>3206</v>
      </c>
      <c r="AR128" s="8">
        <v>5.0</v>
      </c>
      <c r="AS128" s="8" t="str">
        <f>(2419+2250)/2</f>
        <v>2334.5</v>
      </c>
      <c r="AT128" s="1" t="str">
        <f t="shared" si="3"/>
        <v>0.00214178625</v>
      </c>
      <c r="AU128" s="8">
        <v>49.0</v>
      </c>
      <c r="AV128" s="8">
        <v>0.2</v>
      </c>
      <c r="AW128" s="8">
        <v>0.05</v>
      </c>
      <c r="AX128" s="8" t="s">
        <v>4585</v>
      </c>
      <c r="AY128" s="8">
        <v>1.2402518232437685</v>
      </c>
      <c r="AZ128" s="8">
        <v>3000.0</v>
      </c>
      <c r="BA128" s="8" t="str">
        <f>IF(ISBLANK(BC128),"",BC128/(AZ128/AY128))</f>
        <v>0.215339442</v>
      </c>
      <c r="BB128" s="8">
        <v>0.338</v>
      </c>
      <c r="BC128" s="8">
        <v>520.8767397283107</v>
      </c>
      <c r="BD128" s="8">
        <v>0.5</v>
      </c>
      <c r="BE128" s="8"/>
      <c r="BF128" s="8" t="s">
        <v>4586</v>
      </c>
      <c r="BG128" s="8"/>
      <c r="BH128" s="1"/>
      <c r="BJ128" s="1"/>
      <c r="BK128" s="1"/>
      <c r="BL128" s="1"/>
    </row>
    <row r="129" ht="14.25" hidden="1" customHeight="1">
      <c r="A129" s="8" t="s">
        <v>9</v>
      </c>
      <c r="B129" s="8" t="s">
        <v>334</v>
      </c>
      <c r="C129" s="8" t="s">
        <v>344</v>
      </c>
      <c r="D129" s="8" t="s">
        <v>4559</v>
      </c>
      <c r="E129" s="8" t="s">
        <v>28</v>
      </c>
      <c r="F129" s="8" t="s">
        <v>869</v>
      </c>
      <c r="G129" s="8" t="s">
        <v>870</v>
      </c>
      <c r="H129" s="1" t="str">
        <f t="shared" si="1"/>
        <v>ASHRAE 189.1-2009Office-EnclosedGeneral</v>
      </c>
      <c r="I129" s="1" t="str">
        <f>VLOOKUP(H129,'Interior Lighting'!$A$4:$G$1080,5,FALSE)</f>
        <v>0.99</v>
      </c>
      <c r="J129" s="1"/>
      <c r="K129" s="8"/>
      <c r="L129" s="8"/>
      <c r="M129" s="8">
        <v>0.0</v>
      </c>
      <c r="N129" s="8">
        <v>0.5</v>
      </c>
      <c r="O129" s="8">
        <v>0.2</v>
      </c>
      <c r="P129" s="8" t="s">
        <v>3218</v>
      </c>
      <c r="Q129" s="1" t="s">
        <v>29</v>
      </c>
      <c r="R129" s="8" t="s">
        <v>497</v>
      </c>
      <c r="S129" s="8" t="s">
        <v>4560</v>
      </c>
      <c r="T129" s="8" t="str">
        <f t="shared" si="2"/>
        <v>ASHRAE 62.1-1999OfficesOffice Space</v>
      </c>
      <c r="U129" s="1" t="str">
        <f>VLOOKUP(T129,Ventilation!$A$4:$H$321,6,FALSE)</f>
        <v>0</v>
      </c>
      <c r="V129" s="1" t="str">
        <f>VLOOKUP(T129,Ventilation!$A$4:$H$321,5,FALSE)</f>
        <v>20</v>
      </c>
      <c r="W129" s="1" t="str">
        <f>VLOOKUP(T129,Ventilation!$A$4:$H$321,7,FALSE)</f>
        <v/>
      </c>
      <c r="X129" s="1"/>
      <c r="Y129" s="8">
        <v>1.96</v>
      </c>
      <c r="Z129" s="8" t="s">
        <v>3219</v>
      </c>
      <c r="AA129" s="8" t="s">
        <v>3212</v>
      </c>
      <c r="AB129" s="8">
        <v>0.0446</v>
      </c>
      <c r="AC129" s="8"/>
      <c r="AD129" s="8"/>
      <c r="AE129" s="8" t="s">
        <v>169</v>
      </c>
      <c r="AF129" s="8"/>
      <c r="AG129" s="8"/>
      <c r="AH129" s="8"/>
      <c r="AI129" s="8"/>
      <c r="AJ129" s="8"/>
      <c r="AK129" s="8">
        <v>0.5400002325005652</v>
      </c>
      <c r="AL129" s="8">
        <v>0.0</v>
      </c>
      <c r="AM129" s="8">
        <v>0.5</v>
      </c>
      <c r="AN129" s="8">
        <v>0.0</v>
      </c>
      <c r="AO129" s="8" t="s">
        <v>3217</v>
      </c>
      <c r="AP129" s="8" t="s">
        <v>339</v>
      </c>
      <c r="AQ129" s="8" t="s">
        <v>340</v>
      </c>
      <c r="AR129" s="8"/>
      <c r="AS129" s="8"/>
      <c r="AT129" s="1" t="str">
        <f t="shared" si="3"/>
        <v/>
      </c>
      <c r="AU129" s="8"/>
      <c r="AV129" s="8"/>
      <c r="AW129" s="8"/>
      <c r="AX129" s="8"/>
      <c r="AY129" s="8"/>
      <c r="AZ129" s="8"/>
      <c r="BA129" s="8"/>
      <c r="BB129" s="8"/>
      <c r="BC129" s="8"/>
      <c r="BD129" s="8"/>
      <c r="BE129" s="8"/>
      <c r="BF129" s="8"/>
      <c r="BG129" s="8"/>
      <c r="BH129" s="1"/>
      <c r="BJ129" s="1"/>
      <c r="BK129" s="1"/>
      <c r="BL129" s="1"/>
    </row>
    <row r="130" ht="14.25" hidden="1" customHeight="1">
      <c r="A130" s="1" t="s">
        <v>9</v>
      </c>
      <c r="B130" s="8" t="s">
        <v>334</v>
      </c>
      <c r="C130" s="8" t="s">
        <v>1016</v>
      </c>
      <c r="D130" s="8" t="s">
        <v>4566</v>
      </c>
      <c r="E130" s="8" t="s">
        <v>28</v>
      </c>
      <c r="F130" s="8" t="s">
        <v>334</v>
      </c>
      <c r="G130" s="8" t="s">
        <v>949</v>
      </c>
      <c r="H130" s="1" t="str">
        <f t="shared" si="1"/>
        <v>ASHRAE 189.1-2009WarehouseFine Material Storage</v>
      </c>
      <c r="I130" s="1" t="str">
        <f>VLOOKUP(H130,'Interior Lighting'!$A$4:$G$1080,5,FALSE)</f>
        <v>1.26</v>
      </c>
      <c r="J130" s="1"/>
      <c r="K130" s="8"/>
      <c r="L130" s="8"/>
      <c r="M130" s="8">
        <v>0.0</v>
      </c>
      <c r="N130" s="8">
        <v>0.5</v>
      </c>
      <c r="O130" s="8">
        <v>0.2</v>
      </c>
      <c r="P130" s="8" t="s">
        <v>3218</v>
      </c>
      <c r="Q130" s="1" t="s">
        <v>29</v>
      </c>
      <c r="R130" s="8" t="s">
        <v>508</v>
      </c>
      <c r="S130" s="8" t="s">
        <v>515</v>
      </c>
      <c r="T130" s="8"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8">
        <v>0.0</v>
      </c>
      <c r="Z130" s="8" t="s">
        <v>3219</v>
      </c>
      <c r="AA130" s="8" t="s">
        <v>3212</v>
      </c>
      <c r="AB130" s="8">
        <v>0.0446</v>
      </c>
      <c r="AC130" s="8"/>
      <c r="AD130" s="8"/>
      <c r="AE130" s="8" t="s">
        <v>169</v>
      </c>
      <c r="AF130" s="8"/>
      <c r="AG130" s="8"/>
      <c r="AH130" s="8"/>
      <c r="AI130" s="8"/>
      <c r="AJ130" s="8"/>
      <c r="AK130" s="8">
        <v>0.0</v>
      </c>
      <c r="AL130" s="8">
        <v>0.0</v>
      </c>
      <c r="AM130" s="8">
        <v>0.5</v>
      </c>
      <c r="AN130" s="8">
        <v>0.0</v>
      </c>
      <c r="AO130" s="8" t="s">
        <v>3217</v>
      </c>
      <c r="AP130" s="8" t="s">
        <v>3235</v>
      </c>
      <c r="AQ130" s="8" t="s">
        <v>3225</v>
      </c>
      <c r="AR130" s="8"/>
      <c r="AS130" s="8"/>
      <c r="AT130" s="1" t="str">
        <f t="shared" si="3"/>
        <v/>
      </c>
      <c r="AU130" s="8"/>
      <c r="AV130" s="8"/>
      <c r="AW130" s="8"/>
      <c r="AX130" s="8"/>
      <c r="AY130" s="8"/>
      <c r="AZ130" s="8"/>
      <c r="BA130" s="8"/>
      <c r="BB130" s="8"/>
      <c r="BC130" s="8"/>
      <c r="BD130" s="8"/>
      <c r="BE130" s="8"/>
      <c r="BF130" s="8"/>
      <c r="BG130" s="8"/>
      <c r="BH130" s="1"/>
      <c r="BJ130" s="1"/>
      <c r="BK130" s="1"/>
      <c r="BL130" s="1"/>
    </row>
    <row r="131" ht="14.25" hidden="1" customHeight="1">
      <c r="A131" s="8" t="s">
        <v>9</v>
      </c>
      <c r="B131" s="8" t="s">
        <v>334</v>
      </c>
      <c r="C131" s="8" t="s">
        <v>996</v>
      </c>
      <c r="D131" s="8" t="s">
        <v>4571</v>
      </c>
      <c r="E131" s="8" t="s">
        <v>28</v>
      </c>
      <c r="F131" s="8" t="s">
        <v>334</v>
      </c>
      <c r="G131" s="8" t="s">
        <v>950</v>
      </c>
      <c r="H131" s="1" t="str">
        <f t="shared" si="1"/>
        <v>ASHRAE 189.1-2009WarehouseMedium/Bulky Material Storage</v>
      </c>
      <c r="I131" s="1" t="str">
        <f>VLOOKUP(H131,'Interior Lighting'!$A$4:$G$1080,5,FALSE)</f>
        <v>0.81</v>
      </c>
      <c r="J131" s="1"/>
      <c r="K131" s="8"/>
      <c r="L131" s="8"/>
      <c r="M131" s="8">
        <v>0.0</v>
      </c>
      <c r="N131" s="8">
        <v>0.5</v>
      </c>
      <c r="O131" s="8">
        <v>0.2</v>
      </c>
      <c r="P131" s="8" t="s">
        <v>3218</v>
      </c>
      <c r="Q131" s="8" t="s">
        <v>29</v>
      </c>
      <c r="R131" s="8" t="s">
        <v>508</v>
      </c>
      <c r="S131" s="8" t="s">
        <v>515</v>
      </c>
      <c r="T131" s="8"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8">
        <v>0.0</v>
      </c>
      <c r="Z131" s="8" t="s">
        <v>3219</v>
      </c>
      <c r="AA131" s="8" t="s">
        <v>3212</v>
      </c>
      <c r="AB131" s="8">
        <v>0.0446</v>
      </c>
      <c r="AC131" s="8"/>
      <c r="AD131" s="8"/>
      <c r="AE131" s="8" t="s">
        <v>169</v>
      </c>
      <c r="AF131" s="8"/>
      <c r="AG131" s="8"/>
      <c r="AH131" s="8"/>
      <c r="AI131" s="8"/>
      <c r="AJ131" s="8"/>
      <c r="AK131" s="8">
        <v>0.17000007319462238</v>
      </c>
      <c r="AL131" s="8">
        <v>0.0</v>
      </c>
      <c r="AM131" s="8">
        <v>0.5</v>
      </c>
      <c r="AN131" s="8">
        <v>0.0</v>
      </c>
      <c r="AO131" s="8" t="s">
        <v>3217</v>
      </c>
      <c r="AP131" s="8" t="s">
        <v>351</v>
      </c>
      <c r="AQ131" s="8" t="s">
        <v>340</v>
      </c>
      <c r="AR131" s="8"/>
      <c r="AS131" s="8"/>
      <c r="AT131" s="1" t="str">
        <f t="shared" si="3"/>
        <v/>
      </c>
      <c r="AU131" s="8"/>
      <c r="AV131" s="8"/>
      <c r="AW131" s="8"/>
      <c r="AX131" s="8"/>
      <c r="AY131" s="8"/>
      <c r="AZ131" s="8"/>
      <c r="BA131" s="8"/>
      <c r="BB131" s="8"/>
      <c r="BC131" s="8"/>
      <c r="BD131" s="8"/>
      <c r="BE131" s="8"/>
      <c r="BF131" s="8"/>
      <c r="BG131" s="8"/>
      <c r="BH131" s="1"/>
      <c r="BJ131" s="1"/>
      <c r="BK131" s="1"/>
      <c r="BL131" s="1"/>
    </row>
    <row r="132" ht="14.25" hidden="1" customHeight="1">
      <c r="A132" s="8" t="s">
        <v>7</v>
      </c>
      <c r="B132" s="8" t="s">
        <v>134</v>
      </c>
      <c r="C132" s="8" t="s">
        <v>1026</v>
      </c>
      <c r="D132" s="1" t="s">
        <v>4546</v>
      </c>
      <c r="E132" s="1" t="s">
        <v>34</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5" t="s">
        <v>2824</v>
      </c>
      <c r="Q132" s="1" t="s">
        <v>29</v>
      </c>
      <c r="R132" s="1" t="s">
        <v>477</v>
      </c>
      <c r="S132" s="1" t="s">
        <v>481</v>
      </c>
      <c r="T132" s="8"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2856</v>
      </c>
      <c r="BG132" s="1"/>
      <c r="BH132" s="1"/>
      <c r="BJ132" s="1"/>
      <c r="BK132" s="1"/>
      <c r="BL132" s="1"/>
    </row>
    <row r="133" ht="14.25" hidden="1" customHeight="1">
      <c r="A133" s="8" t="s">
        <v>7</v>
      </c>
      <c r="B133" s="8" t="s">
        <v>134</v>
      </c>
      <c r="C133" s="8" t="s">
        <v>1004</v>
      </c>
      <c r="D133" s="1" t="s">
        <v>4549</v>
      </c>
      <c r="E133" s="1" t="s">
        <v>34</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2824</v>
      </c>
      <c r="Q133" s="1" t="s">
        <v>29</v>
      </c>
      <c r="R133" s="1" t="s">
        <v>477</v>
      </c>
      <c r="S133" s="1" t="s">
        <v>4550</v>
      </c>
      <c r="T133" s="8" t="str">
        <f t="shared" si="2"/>
        <v>ASHRAE 62.1-1999Food and Beverage ServiceDining Rooms</v>
      </c>
      <c r="U133" s="1" t="str">
        <f>VLOOKUP(T133,Ventilation!$A$4:$H$321,6,FALSE)</f>
        <v>0</v>
      </c>
      <c r="V133" s="1" t="str">
        <f>VLOOKUP(T133,Ventilation!$A$4:$H$321,5,FALSE)</f>
        <v>20</v>
      </c>
      <c r="W133" s="1" t="str">
        <f>VLOOKUP(T133,Ventilation!$A$4:$H$321,7,FALSE)</f>
        <v/>
      </c>
      <c r="X133" s="1"/>
      <c r="Y133" s="5">
        <v>70.0</v>
      </c>
      <c r="Z133" s="8" t="s">
        <v>2827</v>
      </c>
      <c r="AA133" s="8" t="s">
        <v>2815</v>
      </c>
      <c r="AB133" s="1"/>
      <c r="AC133" s="16">
        <v>0.2016</v>
      </c>
      <c r="AD133" s="8"/>
      <c r="AE133" s="8" t="s">
        <v>2847</v>
      </c>
      <c r="AF133" s="1"/>
      <c r="AG133" s="1"/>
      <c r="AH133" s="1"/>
      <c r="AI133" s="1"/>
      <c r="AJ133" s="1"/>
      <c r="AK133" s="5">
        <v>6.032</v>
      </c>
      <c r="AL133" s="1">
        <v>0.25</v>
      </c>
      <c r="AM133" s="1">
        <v>0.3</v>
      </c>
      <c r="AN133" s="1">
        <v>0.0</v>
      </c>
      <c r="AO133" s="8" t="s">
        <v>2819</v>
      </c>
      <c r="AP133" s="8" t="s">
        <v>143</v>
      </c>
      <c r="AQ133" s="16" t="s">
        <v>144</v>
      </c>
      <c r="AR133" s="1"/>
      <c r="AS133" s="1"/>
      <c r="AT133" s="1" t="str">
        <f t="shared" si="3"/>
        <v/>
      </c>
      <c r="AU133" s="1"/>
      <c r="AV133" s="1"/>
      <c r="AW133" s="1"/>
      <c r="AX133" s="8"/>
      <c r="AY133" s="1"/>
      <c r="AZ133" s="1"/>
      <c r="BA133" s="1" t="str">
        <f t="shared" si="7"/>
        <v/>
      </c>
      <c r="BB133" s="1"/>
      <c r="BC133" s="1"/>
      <c r="BD133" s="1"/>
      <c r="BE133" s="1"/>
      <c r="BF133" s="8"/>
      <c r="BG133" s="8"/>
      <c r="BH133" s="1"/>
      <c r="BJ133" s="1"/>
      <c r="BK133" s="1"/>
      <c r="BL133" s="1"/>
    </row>
    <row r="134" ht="14.25" hidden="1" customHeight="1">
      <c r="A134" s="8" t="s">
        <v>7</v>
      </c>
      <c r="B134" s="8" t="s">
        <v>134</v>
      </c>
      <c r="C134" s="16" t="s">
        <v>991</v>
      </c>
      <c r="D134" s="8" t="s">
        <v>4566</v>
      </c>
      <c r="E134" s="16" t="s">
        <v>28</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8" t="s">
        <v>7</v>
      </c>
      <c r="B135" s="5" t="s">
        <v>220</v>
      </c>
      <c r="C135" s="1" t="s">
        <v>990</v>
      </c>
      <c r="D135" s="1" t="s">
        <v>4555</v>
      </c>
      <c r="E135" s="1" t="s">
        <v>34</v>
      </c>
      <c r="F135" s="1" t="s">
        <v>211</v>
      </c>
      <c r="G135" s="1" t="s">
        <v>990</v>
      </c>
      <c r="H135" s="1" t="str">
        <f t="shared" si="1"/>
        <v>ASHRAE 90.1-2004MidriseApartmentApartment</v>
      </c>
      <c r="I135" s="1" t="str">
        <f>VLOOKUP(H135,'Interior Lighting'!$A$4:$G$1472,5,FALSE)</f>
        <v>0.36</v>
      </c>
      <c r="J135" s="1"/>
      <c r="K135" s="1"/>
      <c r="L135" s="5">
        <v>0.09</v>
      </c>
      <c r="M135" s="1">
        <v>0.0</v>
      </c>
      <c r="N135" s="5">
        <v>0.0</v>
      </c>
      <c r="O135" s="5">
        <v>0.0</v>
      </c>
      <c r="P135" s="5" t="s">
        <v>1699</v>
      </c>
      <c r="Q135" s="1" t="s">
        <v>30</v>
      </c>
      <c r="R135" s="1" t="s">
        <v>486</v>
      </c>
      <c r="S135" s="5" t="s">
        <v>990</v>
      </c>
      <c r="T135" s="8"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0.0</v>
      </c>
      <c r="AM135" s="1">
        <v>0.5</v>
      </c>
      <c r="AN135" s="1">
        <v>0.0</v>
      </c>
      <c r="AO135" s="5" t="s">
        <v>1681</v>
      </c>
      <c r="AP135" s="8" t="s">
        <v>1688</v>
      </c>
      <c r="AQ135" s="16" t="s">
        <v>1687</v>
      </c>
      <c r="AR135" s="5">
        <v>3.48</v>
      </c>
      <c r="AS135" s="1">
        <v>950.0</v>
      </c>
      <c r="AT135" s="1" t="str">
        <f t="shared" ref="AT135:AT140" si="9">IF(AR135=0,"",AR135/AS135)</f>
        <v>0.003663157895</v>
      </c>
      <c r="AU135" s="5">
        <v>60.0</v>
      </c>
      <c r="AV135" s="1">
        <v>0.2</v>
      </c>
      <c r="AW135" s="1">
        <v>0.05</v>
      </c>
      <c r="AX135" s="16" t="s">
        <v>224</v>
      </c>
      <c r="AY135" s="1"/>
      <c r="AZ135" s="1"/>
      <c r="BA135" s="1" t="str">
        <f t="shared" ref="BA135:BA140" si="10">IF(ISBLANK(BC135),"",BC135/(AZ135/AY135))</f>
        <v/>
      </c>
      <c r="BB135" s="1"/>
      <c r="BC135" s="1"/>
      <c r="BD135" s="1"/>
      <c r="BE135" s="1"/>
      <c r="BF135" s="1"/>
      <c r="BG135" s="1"/>
      <c r="BH135" s="5" t="s">
        <v>1297</v>
      </c>
      <c r="BJ135" s="1"/>
      <c r="BK135" s="1"/>
      <c r="BL135" s="1"/>
    </row>
    <row r="136" ht="14.25" hidden="1" customHeight="1">
      <c r="A136" s="8" t="s">
        <v>7</v>
      </c>
      <c r="B136" s="5" t="s">
        <v>220</v>
      </c>
      <c r="C136" s="5" t="s">
        <v>4587</v>
      </c>
      <c r="D136" s="1" t="s">
        <v>4555</v>
      </c>
      <c r="E136" s="1" t="s">
        <v>34</v>
      </c>
      <c r="F136" s="1" t="s">
        <v>211</v>
      </c>
      <c r="G136" s="1" t="s">
        <v>990</v>
      </c>
      <c r="H136" s="1" t="str">
        <f t="shared" si="1"/>
        <v>ASHRAE 90.1-2004MidriseApartmentApartment</v>
      </c>
      <c r="I136" s="1" t="str">
        <f>VLOOKUP(H136,'Interior Lighting'!$A$4:$G$1472,5,FALSE)</f>
        <v>0.36</v>
      </c>
      <c r="J136" s="1"/>
      <c r="K136" s="1"/>
      <c r="L136" s="5">
        <v>0.09</v>
      </c>
      <c r="M136" s="1">
        <v>0.0</v>
      </c>
      <c r="N136" s="5">
        <v>0.0</v>
      </c>
      <c r="O136" s="5">
        <v>0.0</v>
      </c>
      <c r="P136" s="5" t="s">
        <v>1699</v>
      </c>
      <c r="Q136" s="1" t="s">
        <v>30</v>
      </c>
      <c r="R136" s="1" t="s">
        <v>486</v>
      </c>
      <c r="S136" s="5" t="s">
        <v>990</v>
      </c>
      <c r="T136" s="8"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29" t="s">
        <v>1707</v>
      </c>
      <c r="AA136" s="1" t="s">
        <v>1730</v>
      </c>
      <c r="AB136" s="5">
        <v>0.0575970048</v>
      </c>
      <c r="AC136" s="8"/>
      <c r="AD136" s="1"/>
      <c r="AE136" s="29" t="s">
        <v>1693</v>
      </c>
      <c r="AF136" s="1"/>
      <c r="AG136" s="1"/>
      <c r="AH136" s="1"/>
      <c r="AI136" s="1"/>
      <c r="AJ136" s="1"/>
      <c r="AK136" s="5">
        <v>0.6196632768</v>
      </c>
      <c r="AL136" s="1">
        <v>0.0</v>
      </c>
      <c r="AM136" s="1">
        <v>0.5</v>
      </c>
      <c r="AN136" s="1">
        <v>0.0</v>
      </c>
      <c r="AO136" s="5" t="s">
        <v>1681</v>
      </c>
      <c r="AP136" s="8" t="s">
        <v>1688</v>
      </c>
      <c r="AQ136" s="16" t="s">
        <v>1687</v>
      </c>
      <c r="AR136" s="5">
        <v>3.48</v>
      </c>
      <c r="AS136" s="1">
        <v>950.0</v>
      </c>
      <c r="AT136" s="1" t="str">
        <f t="shared" si="9"/>
        <v>0.003663157895</v>
      </c>
      <c r="AU136" s="5">
        <v>60.0</v>
      </c>
      <c r="AV136" s="1">
        <v>0.2</v>
      </c>
      <c r="AW136" s="1">
        <v>0.05</v>
      </c>
      <c r="AX136" s="16" t="s">
        <v>224</v>
      </c>
      <c r="AY136" s="1"/>
      <c r="AZ136" s="1"/>
      <c r="BA136" s="1" t="str">
        <f t="shared" si="10"/>
        <v/>
      </c>
      <c r="BB136" s="1"/>
      <c r="BC136" s="1"/>
      <c r="BD136" s="1"/>
      <c r="BE136" s="1"/>
      <c r="BF136" s="1"/>
      <c r="BG136" s="1"/>
      <c r="BH136" s="5" t="s">
        <v>1297</v>
      </c>
      <c r="BJ136" s="1"/>
      <c r="BK136" s="1"/>
      <c r="BL136" s="1"/>
    </row>
    <row r="137" ht="14.25" hidden="1" customHeight="1">
      <c r="A137" s="8" t="s">
        <v>7</v>
      </c>
      <c r="B137" s="5" t="s">
        <v>220</v>
      </c>
      <c r="C137" s="5" t="s">
        <v>4588</v>
      </c>
      <c r="D137" s="1" t="s">
        <v>4555</v>
      </c>
      <c r="E137" s="1" t="s">
        <v>34</v>
      </c>
      <c r="F137" s="1" t="s">
        <v>211</v>
      </c>
      <c r="G137" s="1" t="s">
        <v>990</v>
      </c>
      <c r="H137" s="1" t="str">
        <f t="shared" si="1"/>
        <v>ASHRAE 90.1-2004MidriseApartmentApartment</v>
      </c>
      <c r="I137" s="1" t="str">
        <f>VLOOKUP(H137,'Interior Lighting'!$A$4:$G$1472,5,FALSE)</f>
        <v>0.36</v>
      </c>
      <c r="J137" s="1"/>
      <c r="K137" s="1"/>
      <c r="L137" s="5">
        <v>0.09</v>
      </c>
      <c r="M137" s="1">
        <v>0.0</v>
      </c>
      <c r="N137" s="5">
        <v>0.0</v>
      </c>
      <c r="O137" s="5">
        <v>0.0</v>
      </c>
      <c r="P137" s="5" t="s">
        <v>1699</v>
      </c>
      <c r="Q137" s="1" t="s">
        <v>30</v>
      </c>
      <c r="R137" s="1" t="s">
        <v>486</v>
      </c>
      <c r="S137" s="5" t="s">
        <v>990</v>
      </c>
      <c r="T137" s="8"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29" t="s">
        <v>1707</v>
      </c>
      <c r="AA137" s="1" t="s">
        <v>1730</v>
      </c>
      <c r="AB137" s="5">
        <v>0.0803777592</v>
      </c>
      <c r="AC137" s="8"/>
      <c r="AD137" s="1"/>
      <c r="AE137" s="29" t="s">
        <v>1693</v>
      </c>
      <c r="AF137" s="1"/>
      <c r="AG137" s="1"/>
      <c r="AH137" s="1"/>
      <c r="AI137" s="1"/>
      <c r="AJ137" s="1"/>
      <c r="AK137" s="5">
        <v>0.6196632768</v>
      </c>
      <c r="AL137" s="1">
        <v>0.0</v>
      </c>
      <c r="AM137" s="1">
        <v>0.5</v>
      </c>
      <c r="AN137" s="1">
        <v>0.0</v>
      </c>
      <c r="AO137" s="5" t="s">
        <v>1681</v>
      </c>
      <c r="AP137" s="8" t="s">
        <v>1688</v>
      </c>
      <c r="AQ137" s="16" t="s">
        <v>1687</v>
      </c>
      <c r="AR137" s="5">
        <v>3.48</v>
      </c>
      <c r="AS137" s="1">
        <v>950.0</v>
      </c>
      <c r="AT137" s="1" t="str">
        <f t="shared" si="9"/>
        <v>0.003663157895</v>
      </c>
      <c r="AU137" s="5">
        <v>60.0</v>
      </c>
      <c r="AV137" s="1">
        <v>0.2</v>
      </c>
      <c r="AW137" s="1">
        <v>0.05</v>
      </c>
      <c r="AX137" s="16" t="s">
        <v>224</v>
      </c>
      <c r="AY137" s="1"/>
      <c r="AZ137" s="1"/>
      <c r="BA137" s="1" t="str">
        <f t="shared" si="10"/>
        <v/>
      </c>
      <c r="BB137" s="1"/>
      <c r="BC137" s="1"/>
      <c r="BD137" s="1"/>
      <c r="BE137" s="1"/>
      <c r="BF137" s="1"/>
      <c r="BG137" s="1"/>
      <c r="BH137" s="5" t="s">
        <v>1297</v>
      </c>
      <c r="BJ137" s="1"/>
      <c r="BK137" s="1"/>
      <c r="BL137" s="1"/>
    </row>
    <row r="138" ht="14.25" hidden="1" customHeight="1">
      <c r="A138" s="8" t="s">
        <v>7</v>
      </c>
      <c r="B138" s="5" t="s">
        <v>220</v>
      </c>
      <c r="C138" s="1" t="s">
        <v>1002</v>
      </c>
      <c r="D138" s="1" t="s">
        <v>4551</v>
      </c>
      <c r="E138" s="1" t="s">
        <v>34</v>
      </c>
      <c r="F138" s="1" t="s">
        <v>211</v>
      </c>
      <c r="G138" s="1" t="s">
        <v>1002</v>
      </c>
      <c r="H138" s="1" t="str">
        <f t="shared" si="1"/>
        <v>ASHRAE 90.1-2004MidriseApartmentCorridor</v>
      </c>
      <c r="I138" s="1" t="str">
        <f>VLOOKUP(H138,'Interior Lighting'!$A$4:$G$1472,5,FALSE)</f>
        <v>0.5</v>
      </c>
      <c r="J138" s="1"/>
      <c r="K138" s="1"/>
      <c r="L138" s="5"/>
      <c r="M138" s="1">
        <v>0.0</v>
      </c>
      <c r="N138" s="5">
        <v>0.0</v>
      </c>
      <c r="O138" s="5">
        <v>0.0</v>
      </c>
      <c r="P138" s="5" t="s">
        <v>1700</v>
      </c>
      <c r="Q138" s="1" t="s">
        <v>29</v>
      </c>
      <c r="R138" s="1" t="s">
        <v>501</v>
      </c>
      <c r="S138" s="5" t="s">
        <v>503</v>
      </c>
      <c r="T138" s="8"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8" t="s">
        <v>1731</v>
      </c>
      <c r="AA138" s="1"/>
      <c r="AB138" s="5">
        <v>0.2016</v>
      </c>
      <c r="AC138" s="8"/>
      <c r="AD138" s="8"/>
      <c r="AE138" s="29" t="s">
        <v>1693</v>
      </c>
      <c r="AF138" s="1"/>
      <c r="AG138" s="1"/>
      <c r="AH138" s="1"/>
      <c r="AI138" s="1"/>
      <c r="AJ138" s="1"/>
      <c r="AK138" s="5">
        <v>0.0</v>
      </c>
      <c r="AL138" s="1">
        <v>0.0</v>
      </c>
      <c r="AM138" s="1">
        <v>0.5</v>
      </c>
      <c r="AN138" s="1">
        <v>0.0</v>
      </c>
      <c r="AO138" s="29" t="s">
        <v>216</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8" t="s">
        <v>7</v>
      </c>
      <c r="B139" s="5" t="s">
        <v>220</v>
      </c>
      <c r="C139" s="5" t="s">
        <v>4589</v>
      </c>
      <c r="D139" s="1" t="s">
        <v>4551</v>
      </c>
      <c r="E139" s="1" t="s">
        <v>34</v>
      </c>
      <c r="F139" s="1" t="s">
        <v>211</v>
      </c>
      <c r="G139" s="1" t="s">
        <v>1002</v>
      </c>
      <c r="H139" s="1" t="str">
        <f t="shared" si="1"/>
        <v>ASHRAE 90.1-2004MidriseApartmentCorridor</v>
      </c>
      <c r="I139" s="1" t="str">
        <f>VLOOKUP(H139,'Interior Lighting'!$A$4:$G$1472,5,FALSE)</f>
        <v>0.5</v>
      </c>
      <c r="J139" s="1"/>
      <c r="K139" s="1"/>
      <c r="L139" s="5"/>
      <c r="M139" s="1">
        <v>0.0</v>
      </c>
      <c r="N139" s="5">
        <v>0.0</v>
      </c>
      <c r="O139" s="5">
        <v>0.0</v>
      </c>
      <c r="P139" s="5" t="s">
        <v>1700</v>
      </c>
      <c r="Q139" s="1" t="s">
        <v>29</v>
      </c>
      <c r="R139" s="1" t="s">
        <v>501</v>
      </c>
      <c r="S139" s="5" t="s">
        <v>503</v>
      </c>
      <c r="T139" s="8"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8" t="s">
        <v>1731</v>
      </c>
      <c r="AA139" s="1"/>
      <c r="AB139" s="5">
        <v>0.0234460331</v>
      </c>
      <c r="AC139" s="8"/>
      <c r="AD139" s="8"/>
      <c r="AE139" s="29" t="s">
        <v>1693</v>
      </c>
      <c r="AF139" s="1"/>
      <c r="AG139" s="1"/>
      <c r="AH139" s="1"/>
      <c r="AI139" s="1"/>
      <c r="AJ139" s="1"/>
      <c r="AK139" s="5">
        <v>0.0</v>
      </c>
      <c r="AL139" s="1">
        <v>0.0</v>
      </c>
      <c r="AM139" s="1">
        <v>0.5</v>
      </c>
      <c r="AN139" s="1">
        <v>0.0</v>
      </c>
      <c r="AO139" s="29" t="s">
        <v>216</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8" t="s">
        <v>7</v>
      </c>
      <c r="B140" s="5" t="s">
        <v>220</v>
      </c>
      <c r="C140" s="1" t="s">
        <v>344</v>
      </c>
      <c r="D140" s="1" t="s">
        <v>4559</v>
      </c>
      <c r="E140" s="1" t="s">
        <v>34</v>
      </c>
      <c r="F140" s="1" t="s">
        <v>211</v>
      </c>
      <c r="G140" s="1" t="s">
        <v>344</v>
      </c>
      <c r="H140" s="1" t="str">
        <f t="shared" si="1"/>
        <v>ASHRAE 90.1-2004MidriseApartmentOffice</v>
      </c>
      <c r="I140" s="1" t="str">
        <f>VLOOKUP(H140,'Interior Lighting'!$A$4:$G$1472,5,FALSE)</f>
        <v>1.11</v>
      </c>
      <c r="J140" s="1"/>
      <c r="K140" s="1"/>
      <c r="L140" s="5">
        <v>1.1</v>
      </c>
      <c r="M140" s="1">
        <v>0.0</v>
      </c>
      <c r="N140" s="5">
        <v>0.0</v>
      </c>
      <c r="O140" s="5">
        <v>0.0</v>
      </c>
      <c r="P140" s="5" t="s">
        <v>1703</v>
      </c>
      <c r="Q140" s="1" t="s">
        <v>29</v>
      </c>
      <c r="R140" s="1" t="s">
        <v>486</v>
      </c>
      <c r="S140" s="5" t="s">
        <v>487</v>
      </c>
      <c r="T140" s="8"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8" t="s">
        <v>1709</v>
      </c>
      <c r="AA140" s="1" t="s">
        <v>1730</v>
      </c>
      <c r="AB140" s="5">
        <v>0.2016</v>
      </c>
      <c r="AC140" s="8"/>
      <c r="AD140" s="1"/>
      <c r="AE140" s="29" t="s">
        <v>1693</v>
      </c>
      <c r="AF140" s="1"/>
      <c r="AG140" s="1"/>
      <c r="AH140" s="1"/>
      <c r="AI140" s="1"/>
      <c r="AJ140" s="1"/>
      <c r="AK140" s="5">
        <v>0.6196632768</v>
      </c>
      <c r="AL140" s="1">
        <v>0.0</v>
      </c>
      <c r="AM140" s="1">
        <v>0.5</v>
      </c>
      <c r="AN140" s="1">
        <v>0.0</v>
      </c>
      <c r="AO140" s="5" t="s">
        <v>1683</v>
      </c>
      <c r="AP140" s="8" t="s">
        <v>1688</v>
      </c>
      <c r="AQ140" s="16" t="s">
        <v>1687</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7</v>
      </c>
      <c r="B141" s="8" t="s">
        <v>150</v>
      </c>
      <c r="C141" s="16" t="s">
        <v>655</v>
      </c>
      <c r="D141" s="1" t="s">
        <v>4559</v>
      </c>
      <c r="E141" s="1" t="s">
        <v>34</v>
      </c>
      <c r="F141" s="5" t="s">
        <v>655</v>
      </c>
      <c r="G141" s="5" t="s">
        <v>656</v>
      </c>
      <c r="H141" s="1" t="str">
        <f t="shared" si="1"/>
        <v>ASHRAE 90.1-2004BasementFor Hospital</v>
      </c>
      <c r="I141" s="1" t="str">
        <f>VLOOKUP(H141,'Interior Lighting'!$A$4:$G$1472,5,FALSE)</f>
        <v>1</v>
      </c>
      <c r="J141" s="1"/>
      <c r="K141" s="1"/>
      <c r="L141" s="1"/>
      <c r="M141" s="1">
        <v>0.0</v>
      </c>
      <c r="N141" s="1">
        <v>0.7</v>
      </c>
      <c r="O141" s="1">
        <v>0.2</v>
      </c>
      <c r="P141" s="5" t="s">
        <v>1808</v>
      </c>
      <c r="Q141" s="5" t="s">
        <v>30</v>
      </c>
      <c r="R141" s="5" t="s">
        <v>655</v>
      </c>
      <c r="S141" s="5" t="s">
        <v>656</v>
      </c>
      <c r="T141" s="8" t="str">
        <f t="shared" si="8"/>
        <v>ASHRAE 62.1-2004BasementFor Hospital</v>
      </c>
      <c r="U141" s="1" t="str">
        <f>VLOOKUP(T141,Ventilation!$A$4:$H$321,6,FALSE)</f>
        <v>0.049</v>
      </c>
      <c r="V141" s="1" t="str">
        <f>VLOOKUP(T141,Ventilation!$A$4:$H$321,5,FALSE)</f>
        <v/>
      </c>
      <c r="W141" s="1" t="str">
        <f>VLOOKUP(T141,Ventilation!$A$4:$H$321,7,FALSE)</f>
        <v/>
      </c>
      <c r="X141" s="1"/>
      <c r="Y141" s="5">
        <v>2.5</v>
      </c>
      <c r="Z141" s="8" t="s">
        <v>1815</v>
      </c>
      <c r="AA141" s="1" t="s">
        <v>1790</v>
      </c>
      <c r="AB141" s="1">
        <v>0.0446</v>
      </c>
      <c r="AC141" s="8"/>
      <c r="AD141" s="1"/>
      <c r="AE141" s="8" t="s">
        <v>1868</v>
      </c>
      <c r="AF141" s="1"/>
      <c r="AG141" s="1"/>
      <c r="AH141" s="1"/>
      <c r="AI141" s="1"/>
      <c r="AJ141" s="1"/>
      <c r="AK141" s="5">
        <v>0.75</v>
      </c>
      <c r="AL141" s="1">
        <v>0.0</v>
      </c>
      <c r="AM141" s="1">
        <v>0.5</v>
      </c>
      <c r="AN141" s="1">
        <v>0.0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8" t="s">
        <v>7</v>
      </c>
      <c r="B142" s="8" t="s">
        <v>150</v>
      </c>
      <c r="C142" s="8" t="s">
        <v>1002</v>
      </c>
      <c r="D142" s="1" t="s">
        <v>4551</v>
      </c>
      <c r="E142" s="1" t="s">
        <v>34</v>
      </c>
      <c r="F142" s="1" t="s">
        <v>896</v>
      </c>
      <c r="G142" s="1" t="s">
        <v>656</v>
      </c>
      <c r="H142" s="1" t="str">
        <f t="shared" si="1"/>
        <v>ASHRAE 90.1-2004Corridor/TransitionFor Hospital</v>
      </c>
      <c r="I142" s="1" t="str">
        <f>VLOOKUP(H142,'Interior Lighting'!$A$4:$G$1472,5,FALSE)</f>
        <v>1</v>
      </c>
      <c r="J142" s="1"/>
      <c r="K142" s="1"/>
      <c r="L142" s="1"/>
      <c r="M142" s="1">
        <v>0.0</v>
      </c>
      <c r="N142" s="1">
        <v>0.7</v>
      </c>
      <c r="O142" s="1">
        <v>0.2</v>
      </c>
      <c r="P142" s="8" t="s">
        <v>1801</v>
      </c>
      <c r="Q142" s="1" t="s">
        <v>29</v>
      </c>
      <c r="R142" s="1" t="s">
        <v>501</v>
      </c>
      <c r="S142" s="1" t="s">
        <v>502</v>
      </c>
      <c r="T142" s="8"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8" t="s">
        <v>1815</v>
      </c>
      <c r="AA142" s="8" t="s">
        <v>1790</v>
      </c>
      <c r="AB142" s="1">
        <v>0.0595</v>
      </c>
      <c r="AC142" s="8"/>
      <c r="AD142" s="8"/>
      <c r="AE142" s="8" t="s">
        <v>1868</v>
      </c>
      <c r="AF142" s="1"/>
      <c r="AG142" s="1"/>
      <c r="AH142" s="1"/>
      <c r="AI142" s="1"/>
      <c r="AJ142" s="1"/>
      <c r="AK142" s="1">
        <v>0.0</v>
      </c>
      <c r="AL142" s="1">
        <v>0.0</v>
      </c>
      <c r="AM142" s="1">
        <v>0.5</v>
      </c>
      <c r="AN142" s="1">
        <v>0.0</v>
      </c>
      <c r="AO142" s="1" t="s">
        <v>1800</v>
      </c>
      <c r="AP142" s="8" t="s">
        <v>1860</v>
      </c>
      <c r="AQ142" s="8" t="s">
        <v>1819</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ht="14.25" hidden="1" customHeight="1">
      <c r="A143" s="8" t="s">
        <v>7</v>
      </c>
      <c r="B143" s="8" t="s">
        <v>150</v>
      </c>
      <c r="C143" s="8" t="s">
        <v>1004</v>
      </c>
      <c r="D143" s="1" t="s">
        <v>4549</v>
      </c>
      <c r="E143" s="1" t="s">
        <v>34</v>
      </c>
      <c r="F143" s="1" t="s">
        <v>889</v>
      </c>
      <c r="G143" s="1" t="s">
        <v>870</v>
      </c>
      <c r="H143" s="1" t="str">
        <f t="shared" si="1"/>
        <v>ASHRAE 90.1-2004Dining AreaGeneral</v>
      </c>
      <c r="I143" s="1" t="str">
        <f>VLOOKUP(H143,'Interior Lighting'!$A$4:$G$1472,5,FALSE)</f>
        <v>0.9</v>
      </c>
      <c r="J143" s="1"/>
      <c r="K143" s="1"/>
      <c r="L143" s="1"/>
      <c r="M143" s="1">
        <v>0.0</v>
      </c>
      <c r="N143" s="1">
        <v>0.7</v>
      </c>
      <c r="O143" s="1">
        <v>0.2</v>
      </c>
      <c r="P143" s="8" t="s">
        <v>1811</v>
      </c>
      <c r="Q143" s="1" t="s">
        <v>29</v>
      </c>
      <c r="R143" s="1" t="s">
        <v>477</v>
      </c>
      <c r="S143" s="1" t="s">
        <v>4550</v>
      </c>
      <c r="T143" s="8"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8" t="s">
        <v>1815</v>
      </c>
      <c r="AA143" s="8" t="s">
        <v>1790</v>
      </c>
      <c r="AB143" s="1">
        <v>0.0595</v>
      </c>
      <c r="AC143" s="8"/>
      <c r="AD143" s="8"/>
      <c r="AE143" s="8" t="s">
        <v>1868</v>
      </c>
      <c r="AF143" s="1"/>
      <c r="AG143" s="1"/>
      <c r="AH143" s="1"/>
      <c r="AI143" s="1"/>
      <c r="AJ143" s="1"/>
      <c r="AK143" s="5">
        <v>1.0</v>
      </c>
      <c r="AL143" s="1">
        <v>0.0</v>
      </c>
      <c r="AM143" s="1">
        <v>0.5</v>
      </c>
      <c r="AN143" s="1">
        <v>0.0</v>
      </c>
      <c r="AO143" s="8" t="s">
        <v>1800</v>
      </c>
      <c r="AP143" s="8" t="s">
        <v>1860</v>
      </c>
      <c r="AQ143" s="8" t="s">
        <v>1819</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ht="14.25" hidden="1" customHeight="1">
      <c r="A144" s="8" t="s">
        <v>7</v>
      </c>
      <c r="B144" s="8" t="s">
        <v>150</v>
      </c>
      <c r="C144" s="8" t="s">
        <v>1010</v>
      </c>
      <c r="D144" s="8" t="s">
        <v>4552</v>
      </c>
      <c r="E144" s="8" t="s">
        <v>34</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1803</v>
      </c>
      <c r="Q144" s="5" t="s">
        <v>26</v>
      </c>
      <c r="R144" s="5" t="s">
        <v>1311</v>
      </c>
      <c r="S144" s="5" t="s">
        <v>1318</v>
      </c>
      <c r="T144" s="8"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1814</v>
      </c>
      <c r="AA144" s="1" t="s">
        <v>1790</v>
      </c>
      <c r="AB144" s="8">
        <v>0.0595</v>
      </c>
      <c r="AC144" s="8"/>
      <c r="AD144" s="1"/>
      <c r="AE144" s="1" t="s">
        <v>1868</v>
      </c>
      <c r="AF144" s="8"/>
      <c r="AG144" s="1"/>
      <c r="AH144" s="1"/>
      <c r="AI144" s="1"/>
      <c r="AJ144" s="1"/>
      <c r="AK144" s="5">
        <v>1.5</v>
      </c>
      <c r="AL144" s="1">
        <v>0.0</v>
      </c>
      <c r="AM144" s="1">
        <v>0.5</v>
      </c>
      <c r="AN144" s="1">
        <v>0.0</v>
      </c>
      <c r="AO144" s="1" t="s">
        <v>1799</v>
      </c>
      <c r="AP144" s="8" t="s">
        <v>1860</v>
      </c>
      <c r="AQ144" s="8" t="s">
        <v>1819</v>
      </c>
      <c r="AR144" s="8">
        <v>1.0</v>
      </c>
      <c r="AS144" s="8">
        <v>300.0</v>
      </c>
      <c r="AT144" s="1" t="str">
        <f t="shared" si="11"/>
        <v>0.003333333333</v>
      </c>
      <c r="AU144" s="8">
        <v>49.0</v>
      </c>
      <c r="AV144" s="8">
        <v>0.2</v>
      </c>
      <c r="AW144" s="8">
        <v>0.05</v>
      </c>
      <c r="AX144" s="1" t="s">
        <v>1816</v>
      </c>
      <c r="AY144" s="8"/>
      <c r="AZ144" s="8"/>
      <c r="BA144" s="8" t="str">
        <f t="shared" si="12"/>
        <v/>
      </c>
      <c r="BB144" s="8"/>
      <c r="BC144" s="8"/>
      <c r="BD144" s="8"/>
      <c r="BE144" s="8"/>
      <c r="BF144" s="8"/>
      <c r="BG144" s="8"/>
      <c r="BH144" s="1"/>
      <c r="BJ144" s="1"/>
      <c r="BK144" s="1"/>
      <c r="BL144" s="1"/>
    </row>
    <row r="145" ht="14.25" hidden="1" customHeight="1">
      <c r="A145" s="8" t="s">
        <v>7</v>
      </c>
      <c r="B145" s="8" t="s">
        <v>150</v>
      </c>
      <c r="C145" s="8" t="s">
        <v>1011</v>
      </c>
      <c r="D145" s="1" t="s">
        <v>4554</v>
      </c>
      <c r="E145" s="1" t="s">
        <v>34</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1806</v>
      </c>
      <c r="Q145" s="5" t="s">
        <v>29</v>
      </c>
      <c r="R145" s="1" t="s">
        <v>497</v>
      </c>
      <c r="S145" s="1" t="s">
        <v>4558</v>
      </c>
      <c r="T145" s="8" t="str">
        <f t="shared" si="8"/>
        <v>ASHRAE 62.1-1999OfficesReception Areas</v>
      </c>
      <c r="U145" s="1" t="str">
        <f>VLOOKUP(T145,Ventilation!$A$4:$H$321,6,FALSE)</f>
        <v>0</v>
      </c>
      <c r="V145" s="1" t="str">
        <f>VLOOKUP(T145,Ventilation!$A$4:$H$321,5,FALSE)</f>
        <v>15</v>
      </c>
      <c r="W145" s="1" t="str">
        <f>VLOOKUP(T145,Ventilation!$A$4:$H$321,7,FALSE)</f>
        <v/>
      </c>
      <c r="X145" s="1"/>
      <c r="Y145" s="5">
        <v>1.333</v>
      </c>
      <c r="Z145" s="1" t="s">
        <v>1814</v>
      </c>
      <c r="AA145" s="1" t="s">
        <v>1790</v>
      </c>
      <c r="AB145" s="1">
        <v>0.0595</v>
      </c>
      <c r="AC145" s="8"/>
      <c r="AD145" s="1"/>
      <c r="AE145" s="1" t="s">
        <v>1868</v>
      </c>
      <c r="AF145" s="1"/>
      <c r="AG145" s="1"/>
      <c r="AH145" s="1"/>
      <c r="AI145" s="1"/>
      <c r="AJ145" s="1"/>
      <c r="AK145" s="5">
        <v>1.36</v>
      </c>
      <c r="AL145" s="1">
        <v>0.0</v>
      </c>
      <c r="AM145" s="1">
        <v>0.5</v>
      </c>
      <c r="AN145" s="1">
        <v>0.0</v>
      </c>
      <c r="AO145" s="1" t="s">
        <v>1799</v>
      </c>
      <c r="AP145" s="1" t="s">
        <v>1860</v>
      </c>
      <c r="AQ145" s="1" t="s">
        <v>1819</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8" t="s">
        <v>7</v>
      </c>
      <c r="B146" s="8" t="s">
        <v>150</v>
      </c>
      <c r="C146" s="8" t="s">
        <v>1012</v>
      </c>
      <c r="D146" s="1" t="s">
        <v>4552</v>
      </c>
      <c r="E146" s="1" t="s">
        <v>34</v>
      </c>
      <c r="F146" s="1" t="s">
        <v>150</v>
      </c>
      <c r="G146" s="1" t="s">
        <v>917</v>
      </c>
      <c r="H146" s="1" t="str">
        <f t="shared" si="1"/>
        <v>ASHRAE 90.1-2004HospitalEmergency</v>
      </c>
      <c r="I146" s="1" t="str">
        <f>VLOOKUP(H146,'Interior Lighting'!$A$4:$G$1472,5,FALSE)</f>
        <v>2.7</v>
      </c>
      <c r="J146" s="1"/>
      <c r="K146" s="1"/>
      <c r="L146" s="1"/>
      <c r="M146" s="1">
        <v>0.0</v>
      </c>
      <c r="N146" s="1">
        <v>0.7</v>
      </c>
      <c r="O146" s="1">
        <v>0.2</v>
      </c>
      <c r="P146" s="8" t="s">
        <v>1803</v>
      </c>
      <c r="Q146" s="5" t="s">
        <v>26</v>
      </c>
      <c r="R146" s="5" t="s">
        <v>1311</v>
      </c>
      <c r="S146" s="5" t="s">
        <v>1318</v>
      </c>
      <c r="T146" s="8"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8" t="s">
        <v>1814</v>
      </c>
      <c r="AA146" s="8" t="s">
        <v>1790</v>
      </c>
      <c r="AB146" s="1">
        <v>0.0595</v>
      </c>
      <c r="AC146" s="8"/>
      <c r="AD146" s="8"/>
      <c r="AE146" s="8" t="s">
        <v>1868</v>
      </c>
      <c r="AF146" s="1"/>
      <c r="AG146" s="1"/>
      <c r="AH146" s="1"/>
      <c r="AI146" s="1"/>
      <c r="AJ146" s="1"/>
      <c r="AK146" s="5">
        <v>4.0</v>
      </c>
      <c r="AL146" s="1">
        <v>0.0</v>
      </c>
      <c r="AM146" s="1">
        <v>0.5</v>
      </c>
      <c r="AN146" s="1">
        <v>0.0</v>
      </c>
      <c r="AO146" s="1" t="s">
        <v>1799</v>
      </c>
      <c r="AP146" s="8" t="s">
        <v>1860</v>
      </c>
      <c r="AQ146" s="8" t="s">
        <v>1819</v>
      </c>
      <c r="AR146" s="1">
        <v>1.0</v>
      </c>
      <c r="AS146" s="1">
        <v>300.0</v>
      </c>
      <c r="AT146" s="1" t="str">
        <f t="shared" si="11"/>
        <v>0.003333333333</v>
      </c>
      <c r="AU146" s="1">
        <v>49.0</v>
      </c>
      <c r="AV146" s="1">
        <v>0.2</v>
      </c>
      <c r="AW146" s="1">
        <v>0.05</v>
      </c>
      <c r="AX146" s="8" t="s">
        <v>1816</v>
      </c>
      <c r="AY146" s="1"/>
      <c r="AZ146" s="1"/>
      <c r="BA146" s="1" t="str">
        <f t="shared" si="12"/>
        <v/>
      </c>
      <c r="BB146" s="1"/>
      <c r="BC146" s="1"/>
      <c r="BD146" s="1"/>
      <c r="BE146" s="1"/>
      <c r="BF146" s="1"/>
      <c r="BG146" s="1"/>
      <c r="BH146" s="1"/>
      <c r="BJ146" s="1"/>
      <c r="BK146" s="1"/>
      <c r="BL146" s="1"/>
    </row>
    <row r="147" ht="14.25" hidden="1" customHeight="1">
      <c r="A147" s="8" t="s">
        <v>7</v>
      </c>
      <c r="B147" s="8" t="s">
        <v>150</v>
      </c>
      <c r="C147" s="8" t="s">
        <v>1013</v>
      </c>
      <c r="D147" s="1" t="s">
        <v>4552</v>
      </c>
      <c r="E147" s="1" t="s">
        <v>34</v>
      </c>
      <c r="F147" s="1" t="s">
        <v>150</v>
      </c>
      <c r="G147" s="1" t="s">
        <v>917</v>
      </c>
      <c r="H147" s="1" t="str">
        <f t="shared" si="1"/>
        <v>ASHRAE 90.1-2004HospitalEmergency</v>
      </c>
      <c r="I147" s="1" t="str">
        <f>VLOOKUP(H147,'Interior Lighting'!$A$4:$G$1472,5,FALSE)</f>
        <v>2.7</v>
      </c>
      <c r="J147" s="1"/>
      <c r="K147" s="1"/>
      <c r="L147" s="1"/>
      <c r="M147" s="1">
        <v>0.0</v>
      </c>
      <c r="N147" s="1">
        <v>0.7</v>
      </c>
      <c r="O147" s="1">
        <v>0.2</v>
      </c>
      <c r="P147" s="8" t="s">
        <v>1803</v>
      </c>
      <c r="Q147" s="5" t="s">
        <v>26</v>
      </c>
      <c r="R147" s="5" t="s">
        <v>1311</v>
      </c>
      <c r="S147" s="5" t="s">
        <v>1318</v>
      </c>
      <c r="T147" s="8"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8" t="s">
        <v>1814</v>
      </c>
      <c r="AA147" s="8" t="s">
        <v>1790</v>
      </c>
      <c r="AB147" s="1">
        <v>0.0595</v>
      </c>
      <c r="AC147" s="8"/>
      <c r="AD147" s="8"/>
      <c r="AE147" s="8" t="s">
        <v>1868</v>
      </c>
      <c r="AF147" s="1"/>
      <c r="AG147" s="1"/>
      <c r="AH147" s="1"/>
      <c r="AI147" s="1"/>
      <c r="AJ147" s="1"/>
      <c r="AK147" s="5">
        <v>2.0</v>
      </c>
      <c r="AL147" s="1">
        <v>0.0</v>
      </c>
      <c r="AM147" s="1">
        <v>0.5</v>
      </c>
      <c r="AN147" s="1">
        <v>0.0</v>
      </c>
      <c r="AO147" s="1" t="s">
        <v>1799</v>
      </c>
      <c r="AP147" s="8" t="s">
        <v>1860</v>
      </c>
      <c r="AQ147" s="8" t="s">
        <v>1819</v>
      </c>
      <c r="AR147" s="1">
        <v>1.0</v>
      </c>
      <c r="AS147" s="1">
        <v>300.0</v>
      </c>
      <c r="AT147" s="1" t="str">
        <f t="shared" si="11"/>
        <v>0.003333333333</v>
      </c>
      <c r="AU147" s="1">
        <v>49.0</v>
      </c>
      <c r="AV147" s="1">
        <v>0.2</v>
      </c>
      <c r="AW147" s="1">
        <v>0.05</v>
      </c>
      <c r="AX147" s="1" t="s">
        <v>1816</v>
      </c>
      <c r="AY147" s="1"/>
      <c r="AZ147" s="1"/>
      <c r="BA147" s="1" t="str">
        <f t="shared" si="12"/>
        <v/>
      </c>
      <c r="BB147" s="1"/>
      <c r="BC147" s="1"/>
      <c r="BD147" s="1"/>
      <c r="BE147" s="1"/>
      <c r="BF147" s="1"/>
      <c r="BG147" s="1"/>
      <c r="BH147" s="1"/>
      <c r="BJ147" s="1"/>
      <c r="BK147" s="1"/>
      <c r="BL147" s="1"/>
    </row>
    <row r="148" ht="14.25" hidden="1" customHeight="1">
      <c r="A148" s="8" t="s">
        <v>7</v>
      </c>
      <c r="B148" s="8" t="s">
        <v>150</v>
      </c>
      <c r="C148" s="8" t="s">
        <v>1021</v>
      </c>
      <c r="D148" s="1" t="s">
        <v>4554</v>
      </c>
      <c r="E148" s="1" t="s">
        <v>34</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1803</v>
      </c>
      <c r="Q148" s="5" t="s">
        <v>29</v>
      </c>
      <c r="R148" s="1" t="s">
        <v>497</v>
      </c>
      <c r="S148" s="1" t="s">
        <v>4558</v>
      </c>
      <c r="T148" s="8" t="str">
        <f t="shared" si="8"/>
        <v>ASHRAE 62.1-1999OfficesReception Areas</v>
      </c>
      <c r="U148" s="1" t="str">
        <f>VLOOKUP(T148,Ventilation!$A$4:$H$321,6,FALSE)</f>
        <v>0</v>
      </c>
      <c r="V148" s="1" t="str">
        <f>VLOOKUP(T148,Ventilation!$A$4:$H$321,5,FALSE)</f>
        <v>15</v>
      </c>
      <c r="W148" s="1" t="str">
        <f>VLOOKUP(T148,Ventilation!$A$4:$H$321,7,FALSE)</f>
        <v/>
      </c>
      <c r="X148" s="1"/>
      <c r="Y148" s="5">
        <v>1.333</v>
      </c>
      <c r="Z148" s="1" t="s">
        <v>1814</v>
      </c>
      <c r="AA148" s="1" t="s">
        <v>1790</v>
      </c>
      <c r="AB148" s="1">
        <v>0.0595</v>
      </c>
      <c r="AC148" s="8"/>
      <c r="AD148" s="1"/>
      <c r="AE148" s="1" t="s">
        <v>1868</v>
      </c>
      <c r="AF148" s="1"/>
      <c r="AG148" s="1"/>
      <c r="AH148" s="1"/>
      <c r="AI148" s="1"/>
      <c r="AJ148" s="1"/>
      <c r="AK148" s="5">
        <v>2.0</v>
      </c>
      <c r="AL148" s="1">
        <v>0.0</v>
      </c>
      <c r="AM148" s="1">
        <v>0.5</v>
      </c>
      <c r="AN148" s="1">
        <v>0.0</v>
      </c>
      <c r="AO148" s="1" t="s">
        <v>1799</v>
      </c>
      <c r="AP148" s="1" t="s">
        <v>1860</v>
      </c>
      <c r="AQ148" s="1" t="s">
        <v>1819</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8" t="s">
        <v>7</v>
      </c>
      <c r="B149" s="8" t="s">
        <v>150</v>
      </c>
      <c r="C149" s="8" t="s">
        <v>1022</v>
      </c>
      <c r="D149" s="1" t="s">
        <v>4555</v>
      </c>
      <c r="E149" s="1" t="s">
        <v>34</v>
      </c>
      <c r="F149" s="1" t="s">
        <v>150</v>
      </c>
      <c r="G149" s="1" t="s">
        <v>698</v>
      </c>
      <c r="H149" s="1" t="str">
        <f t="shared" si="1"/>
        <v>ASHRAE 90.1-2004HospitalRecovery</v>
      </c>
      <c r="I149" s="1" t="str">
        <f>VLOOKUP(H149,'Interior Lighting'!$A$4:$G$1472,5,FALSE)</f>
        <v>0.8</v>
      </c>
      <c r="J149" s="1"/>
      <c r="K149" s="1"/>
      <c r="L149" s="1"/>
      <c r="M149" s="1">
        <v>0.0</v>
      </c>
      <c r="N149" s="1">
        <v>0.7</v>
      </c>
      <c r="O149" s="1">
        <v>0.2</v>
      </c>
      <c r="P149" s="1" t="s">
        <v>1803</v>
      </c>
      <c r="Q149" s="5" t="s">
        <v>26</v>
      </c>
      <c r="R149" s="5" t="s">
        <v>1311</v>
      </c>
      <c r="S149" s="5" t="s">
        <v>1315</v>
      </c>
      <c r="T149" s="8" t="str">
        <f t="shared" si="8"/>
        <v>AIA 2001Surgery and Critical CareNewborn Intensive Care</v>
      </c>
      <c r="U149" s="1" t="str">
        <f>VLOOKUP(T149,Ventilation!$A$4:$H$321,6,FALSE)</f>
        <v/>
      </c>
      <c r="V149" s="1" t="str">
        <f>VLOOKUP(T149,Ventilation!$A$4:$H$321,5,FALSE)</f>
        <v/>
      </c>
      <c r="W149" s="1" t="str">
        <f>VLOOKUP(T149,Ventilation!$A$4:$H$321,7,FALSE)</f>
        <v>2</v>
      </c>
      <c r="X149" s="1"/>
      <c r="Y149" s="5">
        <v>5.0</v>
      </c>
      <c r="Z149" s="1" t="s">
        <v>1814</v>
      </c>
      <c r="AA149" s="1" t="s">
        <v>1790</v>
      </c>
      <c r="AB149" s="1">
        <v>0.0595</v>
      </c>
      <c r="AC149" s="8"/>
      <c r="AD149" s="1"/>
      <c r="AE149" s="1" t="s">
        <v>1868</v>
      </c>
      <c r="AF149" s="1"/>
      <c r="AG149" s="1"/>
      <c r="AH149" s="1"/>
      <c r="AI149" s="1"/>
      <c r="AJ149" s="1"/>
      <c r="AK149" s="5">
        <v>3.0</v>
      </c>
      <c r="AL149" s="1">
        <v>0.0</v>
      </c>
      <c r="AM149" s="1">
        <v>0.5</v>
      </c>
      <c r="AN149" s="1">
        <v>0.0</v>
      </c>
      <c r="AO149" s="1" t="s">
        <v>1799</v>
      </c>
      <c r="AP149" s="1" t="s">
        <v>1860</v>
      </c>
      <c r="AQ149" s="1" t="s">
        <v>1819</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8" t="s">
        <v>7</v>
      </c>
      <c r="B150" s="8" t="s">
        <v>150</v>
      </c>
      <c r="C150" s="8" t="s">
        <v>1023</v>
      </c>
      <c r="D150" s="1" t="s">
        <v>4555</v>
      </c>
      <c r="E150" s="1" t="s">
        <v>34</v>
      </c>
      <c r="F150" s="1" t="s">
        <v>150</v>
      </c>
      <c r="G150" s="1" t="s">
        <v>695</v>
      </c>
      <c r="H150" s="1" t="str">
        <f t="shared" si="1"/>
        <v>ASHRAE 90.1-2004HospitalPatient Room</v>
      </c>
      <c r="I150" s="1" t="str">
        <f>VLOOKUP(H150,'Interior Lighting'!$A$4:$G$1472,5,FALSE)</f>
        <v>0.7</v>
      </c>
      <c r="J150" s="1"/>
      <c r="K150" s="1"/>
      <c r="L150" s="1"/>
      <c r="M150" s="1">
        <v>0.0</v>
      </c>
      <c r="N150" s="1">
        <v>0.7</v>
      </c>
      <c r="O150" s="1">
        <v>0.2</v>
      </c>
      <c r="P150" s="8" t="s">
        <v>1803</v>
      </c>
      <c r="Q150" s="5" t="s">
        <v>26</v>
      </c>
      <c r="R150" s="5" t="s">
        <v>1311</v>
      </c>
      <c r="S150" s="5" t="s">
        <v>1315</v>
      </c>
      <c r="T150" s="8"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8" t="s">
        <v>1814</v>
      </c>
      <c r="AA150" s="8" t="s">
        <v>1790</v>
      </c>
      <c r="AB150" s="1">
        <v>0.0595</v>
      </c>
      <c r="AC150" s="8"/>
      <c r="AD150" s="8"/>
      <c r="AE150" s="8" t="s">
        <v>1868</v>
      </c>
      <c r="AF150" s="1"/>
      <c r="AG150" s="1"/>
      <c r="AH150" s="1"/>
      <c r="AI150" s="1"/>
      <c r="AJ150" s="1"/>
      <c r="AK150" s="5">
        <v>3.0</v>
      </c>
      <c r="AL150" s="1">
        <v>0.0</v>
      </c>
      <c r="AM150" s="1">
        <v>0.5</v>
      </c>
      <c r="AN150" s="1">
        <v>0.0</v>
      </c>
      <c r="AO150" s="8" t="s">
        <v>1799</v>
      </c>
      <c r="AP150" s="8" t="s">
        <v>1860</v>
      </c>
      <c r="AQ150" s="8" t="s">
        <v>1819</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ht="14.25" hidden="1" customHeight="1">
      <c r="A151" s="8" t="s">
        <v>7</v>
      </c>
      <c r="B151" s="8" t="s">
        <v>150</v>
      </c>
      <c r="C151" s="8" t="s">
        <v>1026</v>
      </c>
      <c r="D151" s="1" t="s">
        <v>4546</v>
      </c>
      <c r="E151" s="1" t="s">
        <v>34</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1811</v>
      </c>
      <c r="Q151" s="1" t="s">
        <v>29</v>
      </c>
      <c r="R151" s="1" t="s">
        <v>477</v>
      </c>
      <c r="S151" s="1" t="s">
        <v>481</v>
      </c>
      <c r="T151" s="8"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1815</v>
      </c>
      <c r="AA151" s="1" t="s">
        <v>1790</v>
      </c>
      <c r="AB151" s="1">
        <v>0.0595</v>
      </c>
      <c r="AC151" s="8"/>
      <c r="AD151" s="1"/>
      <c r="AE151" s="1" t="s">
        <v>1868</v>
      </c>
      <c r="AF151" s="5">
        <v>51.16</v>
      </c>
      <c r="AG151" s="5">
        <v>0.0</v>
      </c>
      <c r="AH151" s="5">
        <v>0.5</v>
      </c>
      <c r="AI151" s="5">
        <v>0.0</v>
      </c>
      <c r="AJ151" s="1" t="s">
        <v>1800</v>
      </c>
      <c r="AK151" s="5">
        <v>7.5</v>
      </c>
      <c r="AL151" s="5">
        <v>0.0</v>
      </c>
      <c r="AM151" s="5">
        <v>0.5</v>
      </c>
      <c r="AN151" s="5">
        <v>0.0</v>
      </c>
      <c r="AO151" s="1" t="s">
        <v>1799</v>
      </c>
      <c r="AP151" s="1" t="s">
        <v>1860</v>
      </c>
      <c r="AQ151" s="1" t="s">
        <v>1819</v>
      </c>
      <c r="AR151" s="1">
        <v>150.0</v>
      </c>
      <c r="AS151" s="1">
        <v>10000.0</v>
      </c>
      <c r="AT151" s="1" t="str">
        <f t="shared" si="11"/>
        <v>0.015</v>
      </c>
      <c r="AU151" s="1">
        <v>49.0</v>
      </c>
      <c r="AV151" s="1">
        <v>0.2</v>
      </c>
      <c r="AW151" s="1">
        <v>0.05</v>
      </c>
      <c r="AX151" s="1" t="s">
        <v>1816</v>
      </c>
      <c r="AY151" s="1">
        <v>0.7</v>
      </c>
      <c r="AZ151" s="1">
        <v>5300.0</v>
      </c>
      <c r="BA151" s="1" t="str">
        <f t="shared" si="12"/>
        <v>30.26293858</v>
      </c>
      <c r="BB151" s="1">
        <v>0.338</v>
      </c>
      <c r="BC151" s="1" t="str">
        <f>AZ151*BD151/BB151/8.52</f>
        <v>229133.6778</v>
      </c>
      <c r="BD151" s="5">
        <v>124.5</v>
      </c>
      <c r="BE151" s="5">
        <v>7200.0</v>
      </c>
      <c r="BF151" s="1" t="s">
        <v>1874</v>
      </c>
      <c r="BG151" s="1"/>
      <c r="BH151" s="1"/>
      <c r="BJ151" s="1"/>
      <c r="BK151" s="1"/>
      <c r="BL151" s="1"/>
    </row>
    <row r="152" ht="14.25" hidden="1" customHeight="1">
      <c r="A152" s="8" t="s">
        <v>7</v>
      </c>
      <c r="B152" s="8" t="s">
        <v>150</v>
      </c>
      <c r="C152" s="8" t="s">
        <v>1027</v>
      </c>
      <c r="D152" s="1" t="s">
        <v>4556</v>
      </c>
      <c r="E152" s="1" t="s">
        <v>34</v>
      </c>
      <c r="F152" s="1" t="s">
        <v>682</v>
      </c>
      <c r="G152" s="1" t="s">
        <v>870</v>
      </c>
      <c r="H152" s="1" t="str">
        <f t="shared" si="1"/>
        <v>ASHRAE 90.1-2004LaboratoryGeneral</v>
      </c>
      <c r="I152" s="1" t="str">
        <f>VLOOKUP(H152,'Interior Lighting'!$A$4:$G$1472,5,FALSE)</f>
        <v>1.4</v>
      </c>
      <c r="J152" s="1"/>
      <c r="K152" s="1"/>
      <c r="L152" s="1"/>
      <c r="M152" s="1">
        <v>0.0</v>
      </c>
      <c r="N152" s="1">
        <v>0.7</v>
      </c>
      <c r="O152" s="1">
        <v>0.2</v>
      </c>
      <c r="P152" s="8" t="s">
        <v>1811</v>
      </c>
      <c r="Q152" s="1" t="s">
        <v>29</v>
      </c>
      <c r="R152" s="5" t="s">
        <v>550</v>
      </c>
      <c r="S152" s="5" t="s">
        <v>552</v>
      </c>
      <c r="T152" s="8" t="str">
        <f t="shared" si="8"/>
        <v>ASHRAE 62.1-1999EducationLaboratories</v>
      </c>
      <c r="U152" s="1" t="str">
        <f>VLOOKUP(T152,Ventilation!$A$4:$H$321,6,FALSE)</f>
        <v>0</v>
      </c>
      <c r="V152" s="1" t="str">
        <f>VLOOKUP(T152,Ventilation!$A$4:$H$321,5,FALSE)</f>
        <v>20</v>
      </c>
      <c r="W152" s="1" t="str">
        <f>VLOOKUP(T152,Ventilation!$A$4:$H$321,7,FALSE)</f>
        <v/>
      </c>
      <c r="X152" s="1"/>
      <c r="Y152" s="1">
        <v>5.0</v>
      </c>
      <c r="Z152" s="8" t="s">
        <v>1815</v>
      </c>
      <c r="AA152" s="8" t="s">
        <v>1790</v>
      </c>
      <c r="AB152" s="1">
        <v>0.0595</v>
      </c>
      <c r="AC152" s="8"/>
      <c r="AD152" s="8"/>
      <c r="AE152" s="8" t="s">
        <v>1868</v>
      </c>
      <c r="AF152" s="1"/>
      <c r="AG152" s="1"/>
      <c r="AH152" s="1"/>
      <c r="AI152" s="1"/>
      <c r="AJ152" s="1"/>
      <c r="AK152" s="5">
        <v>4.0</v>
      </c>
      <c r="AL152" s="1">
        <v>0.0</v>
      </c>
      <c r="AM152" s="1">
        <v>0.5</v>
      </c>
      <c r="AN152" s="1">
        <v>0.0</v>
      </c>
      <c r="AO152" s="8" t="s">
        <v>1800</v>
      </c>
      <c r="AP152" s="8" t="s">
        <v>1860</v>
      </c>
      <c r="AQ152" s="8" t="s">
        <v>1819</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7</v>
      </c>
      <c r="B153" s="8" t="s">
        <v>150</v>
      </c>
      <c r="C153" s="8" t="s">
        <v>684</v>
      </c>
      <c r="D153" s="1" t="s">
        <v>4554</v>
      </c>
      <c r="E153" s="1" t="s">
        <v>34</v>
      </c>
      <c r="F153" s="1" t="s">
        <v>684</v>
      </c>
      <c r="G153" s="1" t="s">
        <v>870</v>
      </c>
      <c r="H153" s="1" t="str">
        <f t="shared" si="1"/>
        <v>ASHRAE 90.1-2004LobbyGeneral</v>
      </c>
      <c r="I153" s="1" t="str">
        <f>VLOOKUP(H153,'Interior Lighting'!$A$4:$G$1472,5,FALSE)</f>
        <v>1.3</v>
      </c>
      <c r="J153" s="1"/>
      <c r="K153" s="1"/>
      <c r="L153" s="1"/>
      <c r="M153" s="1">
        <v>0.0</v>
      </c>
      <c r="N153" s="1">
        <v>0.7</v>
      </c>
      <c r="O153" s="1">
        <v>0.2</v>
      </c>
      <c r="P153" s="1" t="s">
        <v>1804</v>
      </c>
      <c r="Q153" s="1" t="s">
        <v>29</v>
      </c>
      <c r="R153" s="1" t="s">
        <v>486</v>
      </c>
      <c r="S153" s="1" t="s">
        <v>492</v>
      </c>
      <c r="T153" s="8"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1815</v>
      </c>
      <c r="AA153" s="1" t="s">
        <v>1790</v>
      </c>
      <c r="AB153" s="1">
        <v>0.0595</v>
      </c>
      <c r="AC153" s="8"/>
      <c r="AD153" s="1"/>
      <c r="AE153" s="1" t="s">
        <v>1868</v>
      </c>
      <c r="AF153" s="1"/>
      <c r="AG153" s="1"/>
      <c r="AH153" s="1"/>
      <c r="AI153" s="1"/>
      <c r="AJ153" s="1"/>
      <c r="AK153" s="1">
        <v>0.09999999999999999</v>
      </c>
      <c r="AL153" s="1">
        <v>0.0</v>
      </c>
      <c r="AM153" s="1">
        <v>0.5</v>
      </c>
      <c r="AN153" s="1">
        <v>0.0</v>
      </c>
      <c r="AO153" s="1" t="s">
        <v>1800</v>
      </c>
      <c r="AP153" s="1" t="s">
        <v>1860</v>
      </c>
      <c r="AQ153" s="1" t="s">
        <v>1819</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8" t="s">
        <v>7</v>
      </c>
      <c r="B154" s="8" t="s">
        <v>150</v>
      </c>
      <c r="C154" s="8" t="s">
        <v>1037</v>
      </c>
      <c r="D154" s="1" t="s">
        <v>4554</v>
      </c>
      <c r="E154" s="1" t="s">
        <v>34</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8" t="s">
        <v>1807</v>
      </c>
      <c r="Q154" s="1" t="s">
        <v>29</v>
      </c>
      <c r="R154" s="1" t="s">
        <v>497</v>
      </c>
      <c r="S154" s="1" t="s">
        <v>4558</v>
      </c>
      <c r="T154" s="8" t="str">
        <f t="shared" si="8"/>
        <v>ASHRAE 62.1-1999OfficesReception Areas</v>
      </c>
      <c r="U154" s="1" t="str">
        <f>VLOOKUP(T154,Ventilation!$A$4:$H$321,6,FALSE)</f>
        <v>0</v>
      </c>
      <c r="V154" s="1" t="str">
        <f>VLOOKUP(T154,Ventilation!$A$4:$H$321,5,FALSE)</f>
        <v>15</v>
      </c>
      <c r="W154" s="1" t="str">
        <f>VLOOKUP(T154,Ventilation!$A$4:$H$321,7,FALSE)</f>
        <v/>
      </c>
      <c r="X154" s="1"/>
      <c r="Y154" s="5">
        <v>1.333</v>
      </c>
      <c r="Z154" s="8" t="s">
        <v>1815</v>
      </c>
      <c r="AA154" s="8" t="s">
        <v>1790</v>
      </c>
      <c r="AB154" s="1">
        <v>0.0595</v>
      </c>
      <c r="AC154" s="8"/>
      <c r="AD154" s="8"/>
      <c r="AE154" s="8" t="s">
        <v>1868</v>
      </c>
      <c r="AF154" s="1"/>
      <c r="AG154" s="1"/>
      <c r="AH154" s="1"/>
      <c r="AI154" s="1"/>
      <c r="AJ154" s="1"/>
      <c r="AK154" s="5">
        <v>2.0</v>
      </c>
      <c r="AL154" s="1">
        <v>0.0</v>
      </c>
      <c r="AM154" s="1">
        <v>0.5</v>
      </c>
      <c r="AN154" s="1">
        <v>0.0</v>
      </c>
      <c r="AO154" s="8" t="s">
        <v>1800</v>
      </c>
      <c r="AP154" s="8" t="s">
        <v>1860</v>
      </c>
      <c r="AQ154" s="8" t="s">
        <v>1819</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8" t="s">
        <v>7</v>
      </c>
      <c r="B155" s="8" t="s">
        <v>150</v>
      </c>
      <c r="C155" s="8" t="s">
        <v>344</v>
      </c>
      <c r="D155" s="1" t="s">
        <v>4559</v>
      </c>
      <c r="E155" s="1" t="s">
        <v>34</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8" t="s">
        <v>1809</v>
      </c>
      <c r="Q155" s="1" t="s">
        <v>29</v>
      </c>
      <c r="R155" s="1" t="s">
        <v>497</v>
      </c>
      <c r="S155" s="1" t="s">
        <v>4560</v>
      </c>
      <c r="T155" s="8" t="str">
        <f t="shared" si="8"/>
        <v>ASHRAE 62.1-1999OfficesOffice Space</v>
      </c>
      <c r="U155" s="1" t="str">
        <f>VLOOKUP(T155,Ventilation!$A$4:$H$321,6,FALSE)</f>
        <v>0</v>
      </c>
      <c r="V155" s="1" t="str">
        <f>VLOOKUP(T155,Ventilation!$A$4:$H$321,5,FALSE)</f>
        <v>20</v>
      </c>
      <c r="W155" s="1" t="str">
        <f>VLOOKUP(T155,Ventilation!$A$4:$H$321,7,FALSE)</f>
        <v/>
      </c>
      <c r="X155" s="1"/>
      <c r="Y155" s="1">
        <v>6.99</v>
      </c>
      <c r="Z155" s="8" t="s">
        <v>1815</v>
      </c>
      <c r="AA155" s="8" t="s">
        <v>1790</v>
      </c>
      <c r="AB155" s="1">
        <v>0.0595</v>
      </c>
      <c r="AC155" s="8"/>
      <c r="AD155" s="8"/>
      <c r="AE155" s="8" t="s">
        <v>1868</v>
      </c>
      <c r="AF155" s="1"/>
      <c r="AG155" s="1"/>
      <c r="AH155" s="1"/>
      <c r="AI155" s="1"/>
      <c r="AJ155" s="1"/>
      <c r="AK155" s="1">
        <v>1.0</v>
      </c>
      <c r="AL155" s="1">
        <v>0.0</v>
      </c>
      <c r="AM155" s="1">
        <v>0.5</v>
      </c>
      <c r="AN155" s="1">
        <v>0.0</v>
      </c>
      <c r="AO155" s="8" t="s">
        <v>1800</v>
      </c>
      <c r="AP155" s="8" t="s">
        <v>1860</v>
      </c>
      <c r="AQ155" s="8" t="s">
        <v>1819</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ht="14.25" hidden="1" customHeight="1">
      <c r="A156" s="8" t="s">
        <v>7</v>
      </c>
      <c r="B156" s="8" t="s">
        <v>150</v>
      </c>
      <c r="C156" s="8" t="s">
        <v>1039</v>
      </c>
      <c r="D156" s="1" t="s">
        <v>4552</v>
      </c>
      <c r="E156" s="1" t="s">
        <v>34</v>
      </c>
      <c r="F156" s="1" t="s">
        <v>150</v>
      </c>
      <c r="G156" s="1" t="s">
        <v>693</v>
      </c>
      <c r="H156" s="1" t="str">
        <f t="shared" si="1"/>
        <v>ASHRAE 90.1-2004HospitalOperating Room</v>
      </c>
      <c r="I156" s="1" t="str">
        <f>VLOOKUP(H156,'Interior Lighting'!$A$4:$G$1472,5,FALSE)</f>
        <v>2.2</v>
      </c>
      <c r="J156" s="1"/>
      <c r="K156" s="1"/>
      <c r="L156" s="1"/>
      <c r="M156" s="1">
        <v>0.0</v>
      </c>
      <c r="N156" s="1">
        <v>0.7</v>
      </c>
      <c r="O156" s="1">
        <v>0.2</v>
      </c>
      <c r="P156" s="8" t="s">
        <v>1803</v>
      </c>
      <c r="Q156" s="5" t="s">
        <v>26</v>
      </c>
      <c r="R156" s="5" t="s">
        <v>1311</v>
      </c>
      <c r="S156" s="5" t="s">
        <v>1312</v>
      </c>
      <c r="T156" s="8"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8" t="s">
        <v>1814</v>
      </c>
      <c r="AA156" s="8" t="s">
        <v>1790</v>
      </c>
      <c r="AB156" s="1">
        <v>0.0595</v>
      </c>
      <c r="AC156" s="8"/>
      <c r="AD156" s="8"/>
      <c r="AE156" s="8" t="s">
        <v>1868</v>
      </c>
      <c r="AF156" s="1"/>
      <c r="AG156" s="1"/>
      <c r="AH156" s="1"/>
      <c r="AI156" s="1"/>
      <c r="AJ156" s="1"/>
      <c r="AK156" s="5">
        <v>4.0</v>
      </c>
      <c r="AL156" s="1">
        <v>0.0</v>
      </c>
      <c r="AM156" s="1">
        <v>0.5</v>
      </c>
      <c r="AN156" s="1">
        <v>0.0</v>
      </c>
      <c r="AO156" s="1" t="s">
        <v>1799</v>
      </c>
      <c r="AP156" s="8" t="s">
        <v>1860</v>
      </c>
      <c r="AQ156" s="8" t="s">
        <v>1819</v>
      </c>
      <c r="AR156" s="1">
        <v>2.0</v>
      </c>
      <c r="AS156" s="1">
        <v>600.0</v>
      </c>
      <c r="AT156" s="1" t="str">
        <f t="shared" si="11"/>
        <v>0.003333333333</v>
      </c>
      <c r="AU156" s="1">
        <v>49.0</v>
      </c>
      <c r="AV156" s="1">
        <v>0.2</v>
      </c>
      <c r="AW156" s="1">
        <v>0.05</v>
      </c>
      <c r="AX156" s="8" t="s">
        <v>160</v>
      </c>
      <c r="AY156" s="1"/>
      <c r="AZ156" s="1"/>
      <c r="BA156" s="1" t="str">
        <f t="shared" si="12"/>
        <v/>
      </c>
      <c r="BB156" s="1"/>
      <c r="BC156" s="1"/>
      <c r="BD156" s="1"/>
      <c r="BE156" s="1"/>
      <c r="BF156" s="1"/>
      <c r="BG156" s="1"/>
      <c r="BH156" s="1"/>
      <c r="BJ156" s="1"/>
      <c r="BK156" s="1"/>
      <c r="BL156" s="1"/>
    </row>
    <row r="157" ht="14.25" hidden="1" customHeight="1">
      <c r="A157" s="8" t="s">
        <v>7</v>
      </c>
      <c r="B157" s="8" t="s">
        <v>150</v>
      </c>
      <c r="C157" s="8" t="s">
        <v>1041</v>
      </c>
      <c r="D157" s="1" t="s">
        <v>4551</v>
      </c>
      <c r="E157" s="1" t="s">
        <v>34</v>
      </c>
      <c r="F157" s="1" t="s">
        <v>896</v>
      </c>
      <c r="G157" s="1" t="s">
        <v>656</v>
      </c>
      <c r="H157" s="1" t="str">
        <f t="shared" si="1"/>
        <v>ASHRAE 90.1-2004Corridor/TransitionFor Hospital</v>
      </c>
      <c r="I157" s="1" t="str">
        <f>VLOOKUP(H157,'Interior Lighting'!$A$4:$G$1472,5,FALSE)</f>
        <v>1</v>
      </c>
      <c r="J157" s="1"/>
      <c r="K157" s="1"/>
      <c r="L157" s="1"/>
      <c r="M157" s="1">
        <v>0.0</v>
      </c>
      <c r="N157" s="1">
        <v>0.7</v>
      </c>
      <c r="O157" s="1">
        <v>0.2</v>
      </c>
      <c r="P157" s="1" t="s">
        <v>1801</v>
      </c>
      <c r="Q157" s="1" t="s">
        <v>29</v>
      </c>
      <c r="R157" s="1" t="s">
        <v>501</v>
      </c>
      <c r="S157" s="1" t="s">
        <v>502</v>
      </c>
      <c r="T157" s="8"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1814</v>
      </c>
      <c r="AA157" s="1" t="s">
        <v>1790</v>
      </c>
      <c r="AB157" s="1">
        <v>0.0595</v>
      </c>
      <c r="AC157" s="8"/>
      <c r="AD157" s="1"/>
      <c r="AE157" s="1" t="s">
        <v>1868</v>
      </c>
      <c r="AF157" s="1"/>
      <c r="AG157" s="1"/>
      <c r="AH157" s="1"/>
      <c r="AI157" s="1"/>
      <c r="AJ157" s="1"/>
      <c r="AK157" s="1">
        <v>0.0</v>
      </c>
      <c r="AL157" s="1">
        <v>0.0</v>
      </c>
      <c r="AM157" s="1">
        <v>0.5</v>
      </c>
      <c r="AN157" s="1">
        <v>0.0</v>
      </c>
      <c r="AO157" s="1" t="s">
        <v>1800</v>
      </c>
      <c r="AP157" s="1" t="s">
        <v>1860</v>
      </c>
      <c r="AQ157" s="1" t="s">
        <v>1819</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8" t="s">
        <v>7</v>
      </c>
      <c r="B158" s="8" t="s">
        <v>150</v>
      </c>
      <c r="C158" s="8" t="s">
        <v>1042</v>
      </c>
      <c r="D158" s="8" t="s">
        <v>4555</v>
      </c>
      <c r="E158" s="8" t="s">
        <v>34</v>
      </c>
      <c r="F158" s="1" t="s">
        <v>150</v>
      </c>
      <c r="G158" s="1" t="s">
        <v>695</v>
      </c>
      <c r="H158" s="1" t="str">
        <f t="shared" si="1"/>
        <v>ASHRAE 90.1-2004HospitalPatient Room</v>
      </c>
      <c r="I158" s="1" t="str">
        <f>VLOOKUP(H158,'Interior Lighting'!$A$4:$G$1472,5,FALSE)</f>
        <v>0.7</v>
      </c>
      <c r="J158" s="1"/>
      <c r="K158" s="1"/>
      <c r="L158" s="1"/>
      <c r="M158" s="1">
        <v>0.0</v>
      </c>
      <c r="N158" s="1">
        <v>0.7</v>
      </c>
      <c r="O158" s="1">
        <v>0.2</v>
      </c>
      <c r="P158" s="8" t="s">
        <v>1811</v>
      </c>
      <c r="Q158" s="5" t="s">
        <v>26</v>
      </c>
      <c r="R158" s="5" t="s">
        <v>1305</v>
      </c>
      <c r="S158" s="5" t="s">
        <v>695</v>
      </c>
      <c r="T158" s="8" t="str">
        <f t="shared" si="8"/>
        <v>AIA 2001NursingPatient Room</v>
      </c>
      <c r="U158" s="1" t="str">
        <f>VLOOKUP(T158,Ventilation!$A$4:$H$321,6,FALSE)</f>
        <v/>
      </c>
      <c r="V158" s="1" t="str">
        <f>VLOOKUP(T158,Ventilation!$A$4:$H$321,5,FALSE)</f>
        <v/>
      </c>
      <c r="W158" s="1" t="str">
        <f>VLOOKUP(T158,Ventilation!$A$4:$H$321,7,FALSE)</f>
        <v>2</v>
      </c>
      <c r="X158" s="1"/>
      <c r="Y158" s="1">
        <v>5.0</v>
      </c>
      <c r="Z158" s="8" t="s">
        <v>1814</v>
      </c>
      <c r="AA158" s="8" t="s">
        <v>1790</v>
      </c>
      <c r="AB158" s="8">
        <v>0.0595</v>
      </c>
      <c r="AC158" s="8"/>
      <c r="AD158" s="8"/>
      <c r="AE158" s="8" t="s">
        <v>1868</v>
      </c>
      <c r="AF158" s="8"/>
      <c r="AG158" s="1"/>
      <c r="AH158" s="1"/>
      <c r="AI158" s="1"/>
      <c r="AJ158" s="1"/>
      <c r="AK158" s="5">
        <v>2.0</v>
      </c>
      <c r="AL158" s="1">
        <v>0.0</v>
      </c>
      <c r="AM158" s="1">
        <v>0.5</v>
      </c>
      <c r="AN158" s="1">
        <v>0.0</v>
      </c>
      <c r="AO158" s="8" t="s">
        <v>1799</v>
      </c>
      <c r="AP158" s="8" t="s">
        <v>1860</v>
      </c>
      <c r="AQ158" s="8" t="s">
        <v>1819</v>
      </c>
      <c r="AR158" s="8">
        <v>1.0</v>
      </c>
      <c r="AS158" s="8">
        <v>280.0</v>
      </c>
      <c r="AT158" s="1" t="str">
        <f t="shared" si="11"/>
        <v>0.003571428571</v>
      </c>
      <c r="AU158" s="8">
        <v>49.0</v>
      </c>
      <c r="AV158" s="8">
        <v>0.2</v>
      </c>
      <c r="AW158" s="8">
        <v>0.05</v>
      </c>
      <c r="AX158" s="8" t="s">
        <v>1816</v>
      </c>
      <c r="AY158" s="8"/>
      <c r="AZ158" s="8"/>
      <c r="BA158" s="8" t="str">
        <f t="shared" si="12"/>
        <v/>
      </c>
      <c r="BB158" s="8"/>
      <c r="BC158" s="8"/>
      <c r="BD158" s="8"/>
      <c r="BE158" s="8"/>
      <c r="BF158" s="8"/>
      <c r="BG158" s="8"/>
      <c r="BH158" s="5" t="s">
        <v>1297</v>
      </c>
      <c r="BJ158" s="8"/>
      <c r="BK158" s="8"/>
      <c r="BL158" s="8"/>
    </row>
    <row r="159" ht="14.25" hidden="1" customHeight="1">
      <c r="A159" s="8" t="s">
        <v>7</v>
      </c>
      <c r="B159" s="8" t="s">
        <v>150</v>
      </c>
      <c r="C159" s="8" t="s">
        <v>1044</v>
      </c>
      <c r="D159" s="1" t="s">
        <v>4561</v>
      </c>
      <c r="E159" s="1" t="s">
        <v>34</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8" t="s">
        <v>1811</v>
      </c>
      <c r="Q159" s="1" t="s">
        <v>29</v>
      </c>
      <c r="R159" s="1" t="s">
        <v>559</v>
      </c>
      <c r="S159" s="1" t="s">
        <v>565</v>
      </c>
      <c r="T159" s="8"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8" t="s">
        <v>1815</v>
      </c>
      <c r="AA159" s="8" t="s">
        <v>1790</v>
      </c>
      <c r="AB159" s="1">
        <v>0.0595</v>
      </c>
      <c r="AC159" s="8"/>
      <c r="AD159" s="8"/>
      <c r="AE159" s="8" t="s">
        <v>1868</v>
      </c>
      <c r="AF159" s="1"/>
      <c r="AG159" s="1"/>
      <c r="AH159" s="1"/>
      <c r="AI159" s="1"/>
      <c r="AJ159" s="1"/>
      <c r="AK159" s="5">
        <v>1.5</v>
      </c>
      <c r="AL159" s="1">
        <v>0.0</v>
      </c>
      <c r="AM159" s="1">
        <v>0.5</v>
      </c>
      <c r="AN159" s="1">
        <v>0.0</v>
      </c>
      <c r="AO159" s="8" t="s">
        <v>1800</v>
      </c>
      <c r="AP159" s="8" t="s">
        <v>1860</v>
      </c>
      <c r="AQ159" s="8" t="s">
        <v>1819</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8" t="s">
        <v>7</v>
      </c>
      <c r="B160" s="8" t="s">
        <v>150</v>
      </c>
      <c r="C160" s="8" t="s">
        <v>923</v>
      </c>
      <c r="D160" s="1" t="s">
        <v>4562</v>
      </c>
      <c r="E160" s="1" t="s">
        <v>34</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1810</v>
      </c>
      <c r="Q160" s="1" t="s">
        <v>29</v>
      </c>
      <c r="R160" s="1" t="s">
        <v>559</v>
      </c>
      <c r="S160" s="1" t="s">
        <v>561</v>
      </c>
      <c r="T160" s="8"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1815</v>
      </c>
      <c r="AA160" s="8" t="s">
        <v>1790</v>
      </c>
      <c r="AB160" s="1">
        <v>0.0595</v>
      </c>
      <c r="AC160" s="8"/>
      <c r="AD160" s="8"/>
      <c r="AE160" s="8" t="s">
        <v>1868</v>
      </c>
      <c r="AF160" s="1"/>
      <c r="AG160" s="1"/>
      <c r="AH160" s="1"/>
      <c r="AI160" s="1"/>
      <c r="AJ160" s="1"/>
      <c r="AK160" s="5">
        <v>10.0</v>
      </c>
      <c r="AL160" s="1">
        <v>0.0</v>
      </c>
      <c r="AM160" s="1">
        <v>0.5</v>
      </c>
      <c r="AN160" s="1">
        <v>0.0</v>
      </c>
      <c r="AO160" s="8" t="s">
        <v>1800</v>
      </c>
      <c r="AP160" s="1" t="s">
        <v>1860</v>
      </c>
      <c r="AQ160" s="8" t="s">
        <v>1819</v>
      </c>
      <c r="AR160" s="1">
        <v>1.0</v>
      </c>
      <c r="AS160" s="1">
        <v>5250.0</v>
      </c>
      <c r="AT160" s="1" t="str">
        <f t="shared" si="11"/>
        <v>0.0001904761905</v>
      </c>
      <c r="AU160" s="1">
        <v>49.0</v>
      </c>
      <c r="AV160" s="1">
        <v>0.2</v>
      </c>
      <c r="AW160" s="1">
        <v>0.05</v>
      </c>
      <c r="AX160" s="1" t="s">
        <v>1816</v>
      </c>
      <c r="AY160" s="1"/>
      <c r="AZ160" s="1"/>
      <c r="BA160" s="1" t="str">
        <f t="shared" si="12"/>
        <v/>
      </c>
      <c r="BB160" s="1"/>
      <c r="BC160" s="1"/>
      <c r="BD160" s="1"/>
      <c r="BE160" s="1"/>
      <c r="BF160" s="1"/>
      <c r="BG160" s="1"/>
      <c r="BH160" s="1"/>
      <c r="BJ160" s="1"/>
      <c r="BK160" s="1"/>
      <c r="BL160" s="1"/>
    </row>
    <row r="161" ht="14.25" hidden="1" customHeight="1">
      <c r="A161" s="8" t="s">
        <v>7</v>
      </c>
      <c r="B161" s="1" t="s">
        <v>166</v>
      </c>
      <c r="C161" s="1" t="s">
        <v>993</v>
      </c>
      <c r="D161" s="1" t="s">
        <v>4563</v>
      </c>
      <c r="E161" s="1" t="s">
        <v>34</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2036</v>
      </c>
      <c r="Q161" s="1" t="s">
        <v>29</v>
      </c>
      <c r="R161" s="1" t="s">
        <v>486</v>
      </c>
      <c r="S161" s="1" t="s">
        <v>493</v>
      </c>
      <c r="T161" s="8"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2089</v>
      </c>
      <c r="AA161" s="1" t="s">
        <v>2017</v>
      </c>
      <c r="AB161" s="1">
        <v>0.0595</v>
      </c>
      <c r="AC161" s="8"/>
      <c r="AD161" s="1"/>
      <c r="AE161" s="1" t="s">
        <v>2067</v>
      </c>
      <c r="AF161" s="1"/>
      <c r="AG161" s="1"/>
      <c r="AH161" s="1"/>
      <c r="AI161" s="1"/>
      <c r="AJ161" s="1"/>
      <c r="AK161" s="16">
        <v>6.301</v>
      </c>
      <c r="AL161" s="1">
        <v>0.0</v>
      </c>
      <c r="AM161" s="1">
        <v>0.5</v>
      </c>
      <c r="AN161" s="1">
        <v>0.0</v>
      </c>
      <c r="AO161" s="16" t="s">
        <v>2069</v>
      </c>
      <c r="AP161" s="1" t="s">
        <v>2062</v>
      </c>
      <c r="AQ161" s="1" t="s">
        <v>2042</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hidden="1" customHeight="1">
      <c r="A162" s="16" t="s">
        <v>7</v>
      </c>
      <c r="B162" s="5" t="s">
        <v>166</v>
      </c>
      <c r="C162" s="16" t="s">
        <v>655</v>
      </c>
      <c r="D162" s="16" t="s">
        <v>4566</v>
      </c>
      <c r="E162" s="16" t="s">
        <v>34</v>
      </c>
      <c r="F162" s="5" t="s">
        <v>655</v>
      </c>
      <c r="G162" s="5" t="s">
        <v>875</v>
      </c>
      <c r="H162" s="1" t="str">
        <f t="shared" si="1"/>
        <v>ASHRAE 90.1-2004BasementFor Hotel</v>
      </c>
      <c r="I162" s="1" t="str">
        <f>VLOOKUP(H162,'Interior Lighting'!$A$4:$G$1472,5,FALSE)</f>
        <v>0.9</v>
      </c>
      <c r="J162" s="1"/>
      <c r="K162" s="1"/>
      <c r="L162" s="5"/>
      <c r="M162" s="5">
        <v>0.0</v>
      </c>
      <c r="N162" s="5">
        <v>0.7</v>
      </c>
      <c r="O162" s="5">
        <v>0.2</v>
      </c>
      <c r="P162" s="16" t="s">
        <v>2034</v>
      </c>
      <c r="Q162" s="5" t="s">
        <v>31</v>
      </c>
      <c r="R162" s="5" t="s">
        <v>486</v>
      </c>
      <c r="S162" s="5" t="s">
        <v>1354</v>
      </c>
      <c r="T162" s="8"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5">
        <v>5.0</v>
      </c>
      <c r="Z162" s="16" t="s">
        <v>2039</v>
      </c>
      <c r="AA162" s="16" t="s">
        <v>2017</v>
      </c>
      <c r="AB162" s="5">
        <v>0.0</v>
      </c>
      <c r="AC162" s="8"/>
      <c r="AD162" s="16"/>
      <c r="AE162" s="16" t="s">
        <v>2066</v>
      </c>
      <c r="AF162" s="1"/>
      <c r="AG162" s="1"/>
      <c r="AH162" s="1"/>
      <c r="AI162" s="1"/>
      <c r="AJ162" s="1"/>
      <c r="AK162" s="5">
        <v>0.5</v>
      </c>
      <c r="AL162" s="5">
        <v>0.0</v>
      </c>
      <c r="AM162" s="5">
        <v>0.5</v>
      </c>
      <c r="AN162" s="5">
        <v>0.0</v>
      </c>
      <c r="AO162" s="16" t="s">
        <v>2027</v>
      </c>
      <c r="AP162" s="16" t="s">
        <v>2062</v>
      </c>
      <c r="AQ162" s="16" t="s">
        <v>2042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8" t="s">
        <v>7</v>
      </c>
      <c r="B163" s="1" t="s">
        <v>166</v>
      </c>
      <c r="C163" s="1" t="s">
        <v>997</v>
      </c>
      <c r="D163" s="1" t="s">
        <v>4549</v>
      </c>
      <c r="E163" s="1" t="s">
        <v>34</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2036</v>
      </c>
      <c r="Q163" s="1" t="s">
        <v>29</v>
      </c>
      <c r="R163" s="1" t="s">
        <v>477</v>
      </c>
      <c r="S163" s="1" t="s">
        <v>479</v>
      </c>
      <c r="T163" s="8"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2039</v>
      </c>
      <c r="AA163" s="1" t="s">
        <v>2017</v>
      </c>
      <c r="AB163" s="1">
        <v>0.0595</v>
      </c>
      <c r="AC163" s="8"/>
      <c r="AD163" s="1"/>
      <c r="AE163" s="1" t="s">
        <v>2067</v>
      </c>
      <c r="AF163" s="1"/>
      <c r="AG163" s="1"/>
      <c r="AH163" s="1"/>
      <c r="AI163" s="1"/>
      <c r="AJ163" s="1"/>
      <c r="AK163" s="1">
        <v>0.5</v>
      </c>
      <c r="AL163" s="1">
        <v>0.0</v>
      </c>
      <c r="AM163" s="1">
        <v>0.5</v>
      </c>
      <c r="AN163" s="1">
        <v>0.0</v>
      </c>
      <c r="AO163" s="1" t="s">
        <v>2029</v>
      </c>
      <c r="AP163" s="1" t="s">
        <v>2062</v>
      </c>
      <c r="AQ163" s="1" t="s">
        <v>2042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7</v>
      </c>
      <c r="B164" s="1" t="s">
        <v>166</v>
      </c>
      <c r="C164" s="1" t="s">
        <v>1002</v>
      </c>
      <c r="D164" s="1" t="s">
        <v>4551</v>
      </c>
      <c r="E164" s="1" t="s">
        <v>34</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8" t="s">
        <v>2030</v>
      </c>
      <c r="Q164" s="1" t="s">
        <v>29</v>
      </c>
      <c r="R164" s="1" t="s">
        <v>501</v>
      </c>
      <c r="S164" s="1" t="s">
        <v>502</v>
      </c>
      <c r="T164" s="8"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8" t="s">
        <v>2039</v>
      </c>
      <c r="AA164" s="8" t="s">
        <v>2017</v>
      </c>
      <c r="AB164" s="1">
        <v>0.0595</v>
      </c>
      <c r="AC164" s="8"/>
      <c r="AD164" s="8"/>
      <c r="AE164" s="8" t="s">
        <v>2067</v>
      </c>
      <c r="AF164" s="1"/>
      <c r="AG164" s="1"/>
      <c r="AH164" s="1"/>
      <c r="AI164" s="1"/>
      <c r="AJ164" s="1"/>
      <c r="AK164" s="1">
        <v>0.0</v>
      </c>
      <c r="AL164" s="1">
        <v>0.0</v>
      </c>
      <c r="AM164" s="1">
        <v>0.5</v>
      </c>
      <c r="AN164" s="1">
        <v>0.0</v>
      </c>
      <c r="AO164" s="8" t="s">
        <v>2029</v>
      </c>
      <c r="AP164" s="8" t="s">
        <v>2062</v>
      </c>
      <c r="AQ164" s="8" t="s">
        <v>2042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5" t="s">
        <v>7</v>
      </c>
      <c r="B165" s="5" t="s">
        <v>166</v>
      </c>
      <c r="C165" s="5" t="s">
        <v>4590</v>
      </c>
      <c r="D165" s="5" t="s">
        <v>4551</v>
      </c>
      <c r="E165" s="5" t="s">
        <v>36</v>
      </c>
      <c r="F165" s="5" t="s">
        <v>896</v>
      </c>
      <c r="G165" s="5" t="s">
        <v>870</v>
      </c>
      <c r="H165" s="1" t="str">
        <f t="shared" si="1"/>
        <v>ASHRAE 90.1-2010Corridor/TransitionGeneral</v>
      </c>
      <c r="I165" s="1" t="str">
        <f>VLOOKUP(H165,'Interior Lighting'!$A$4:$G$1472,5,FALSE)</f>
        <v>0.66</v>
      </c>
      <c r="J165" s="1"/>
      <c r="K165" s="1"/>
      <c r="L165" s="5"/>
      <c r="M165" s="5">
        <v>0.0</v>
      </c>
      <c r="N165" s="5">
        <v>0.7</v>
      </c>
      <c r="O165" s="5">
        <v>0.2</v>
      </c>
      <c r="P165" s="16" t="s">
        <v>2030</v>
      </c>
      <c r="Q165" s="5" t="s">
        <v>31</v>
      </c>
      <c r="R165" s="5" t="s">
        <v>870</v>
      </c>
      <c r="S165" s="5" t="s">
        <v>557</v>
      </c>
      <c r="T165" s="8" t="str">
        <f t="shared" si="8"/>
        <v>ASHRAE 62.1-2007GeneralCorridors</v>
      </c>
      <c r="U165" s="1" t="str">
        <f>VLOOKUP(T165,Ventilation!$A$4:$H$454,6,FALSE)</f>
        <v>0.06</v>
      </c>
      <c r="V165" s="1" t="str">
        <f>VLOOKUP(T165,Ventilation!$A$4:$H$454,5,FALSE)</f>
        <v/>
      </c>
      <c r="W165" s="1" t="str">
        <f>VLOOKUP(T165,Ventilation!$A$4:$H$454,7,FALSE)</f>
        <v/>
      </c>
      <c r="X165" s="1"/>
      <c r="Y165" s="5">
        <v>0.0</v>
      </c>
      <c r="Z165" s="16" t="s">
        <v>2039</v>
      </c>
      <c r="AA165" s="16" t="s">
        <v>2017</v>
      </c>
      <c r="AB165" s="5">
        <v>0.112</v>
      </c>
      <c r="AC165" s="8"/>
      <c r="AD165" s="16"/>
      <c r="AE165" s="16" t="s">
        <v>2066</v>
      </c>
      <c r="AF165" s="1"/>
      <c r="AG165" s="1"/>
      <c r="AH165" s="1"/>
      <c r="AI165" s="1"/>
      <c r="AJ165" s="1"/>
      <c r="AK165" s="5">
        <v>0.0</v>
      </c>
      <c r="AL165" s="5">
        <v>0.0</v>
      </c>
      <c r="AM165" s="5">
        <v>0.5</v>
      </c>
      <c r="AN165" s="5">
        <v>0.0</v>
      </c>
      <c r="AO165" s="16" t="s">
        <v>2029</v>
      </c>
      <c r="AP165" s="16" t="s">
        <v>2062</v>
      </c>
      <c r="AQ165" s="16" t="s">
        <v>2042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8" t="s">
        <v>7</v>
      </c>
      <c r="B166" s="8" t="s">
        <v>166</v>
      </c>
      <c r="C166" s="8" t="s">
        <v>1018</v>
      </c>
      <c r="D166" s="1" t="s">
        <v>4555</v>
      </c>
      <c r="E166" s="1" t="s">
        <v>34</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8" t="s">
        <v>2032</v>
      </c>
      <c r="Q166" s="1" t="s">
        <v>29</v>
      </c>
      <c r="R166" s="1" t="s">
        <v>486</v>
      </c>
      <c r="S166" s="1" t="s">
        <v>495</v>
      </c>
      <c r="T166" s="8"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8" t="s">
        <v>2059</v>
      </c>
      <c r="AA166" s="8" t="s">
        <v>2017</v>
      </c>
      <c r="AB166" s="1">
        <v>0.0595</v>
      </c>
      <c r="AC166" s="8"/>
      <c r="AD166" s="8"/>
      <c r="AE166" s="8" t="s">
        <v>2067</v>
      </c>
      <c r="AF166" s="1"/>
      <c r="AG166" s="1"/>
      <c r="AH166" s="1"/>
      <c r="AI166" s="1"/>
      <c r="AJ166" s="8"/>
      <c r="AK166" s="5">
        <v>0.627</v>
      </c>
      <c r="AL166" s="1">
        <v>0.0</v>
      </c>
      <c r="AM166" s="1">
        <v>0.5</v>
      </c>
      <c r="AN166" s="1">
        <v>0.0</v>
      </c>
      <c r="AO166" s="8" t="s">
        <v>2058</v>
      </c>
      <c r="AP166" s="8" t="s">
        <v>2062</v>
      </c>
      <c r="AQ166" s="8" t="s">
        <v>2042</v>
      </c>
      <c r="AR166" s="1">
        <v>1.25</v>
      </c>
      <c r="AS166" s="1">
        <v>420.0</v>
      </c>
      <c r="AT166" s="1" t="str">
        <f t="shared" si="11"/>
        <v>0.002976190476</v>
      </c>
      <c r="AU166" s="5">
        <v>60.0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ht="14.25" hidden="1" customHeight="1">
      <c r="A167" s="16" t="s">
        <v>7</v>
      </c>
      <c r="B167" s="16" t="s">
        <v>166</v>
      </c>
      <c r="C167" s="16" t="s">
        <v>4591</v>
      </c>
      <c r="D167" s="5" t="s">
        <v>4555</v>
      </c>
      <c r="E167" s="5" t="s">
        <v>36</v>
      </c>
      <c r="F167" s="5" t="s">
        <v>965</v>
      </c>
      <c r="G167" s="5" t="s">
        <v>875</v>
      </c>
      <c r="H167" s="1" t="str">
        <f t="shared" si="1"/>
        <v>ASHRAE 90.1-2010Guest RoomFor Hotel</v>
      </c>
      <c r="I167" s="1" t="str">
        <f>VLOOKUP(H167,'Interior Lighting'!$A$4:$G$1472,5,FALSE)</f>
        <v>1.11</v>
      </c>
      <c r="J167" s="1"/>
      <c r="K167" s="1"/>
      <c r="L167" s="5"/>
      <c r="M167" s="5">
        <v>0.0</v>
      </c>
      <c r="N167" s="5">
        <v>0.7</v>
      </c>
      <c r="O167" s="5">
        <v>0.2</v>
      </c>
      <c r="P167" s="5" t="s">
        <v>2032</v>
      </c>
      <c r="Q167" s="5" t="s">
        <v>31</v>
      </c>
      <c r="R167" s="5" t="s">
        <v>486</v>
      </c>
      <c r="S167" s="5" t="s">
        <v>1351</v>
      </c>
      <c r="T167" s="8"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5">
        <v>5.68</v>
      </c>
      <c r="Z167" s="5" t="s">
        <v>2059</v>
      </c>
      <c r="AA167" s="5" t="s">
        <v>2017</v>
      </c>
      <c r="AB167" s="5">
        <v>0.112</v>
      </c>
      <c r="AC167" s="8"/>
      <c r="AD167" s="5"/>
      <c r="AE167" s="5" t="s">
        <v>2066</v>
      </c>
      <c r="AF167" s="1"/>
      <c r="AG167" s="1"/>
      <c r="AH167" s="1"/>
      <c r="AI167" s="1"/>
      <c r="AJ167" s="1"/>
      <c r="AK167" s="5">
        <v>0.977</v>
      </c>
      <c r="AL167" s="5">
        <v>0.0</v>
      </c>
      <c r="AM167" s="5">
        <v>0.5</v>
      </c>
      <c r="AN167" s="5">
        <v>0.0</v>
      </c>
      <c r="AO167" s="5" t="s">
        <v>2058</v>
      </c>
      <c r="AP167" s="10" t="s">
        <v>2019</v>
      </c>
      <c r="AQ167" s="10" t="s">
        <v>2018</v>
      </c>
      <c r="AR167" s="5">
        <v>1.25</v>
      </c>
      <c r="AS167" s="5">
        <v>264.0</v>
      </c>
      <c r="AT167" s="1" t="str">
        <f t="shared" si="11"/>
        <v>0.004734848485</v>
      </c>
      <c r="AU167" s="5">
        <v>60.0</v>
      </c>
      <c r="AV167" s="5">
        <v>0.2</v>
      </c>
      <c r="AW167" s="5">
        <v>0.05</v>
      </c>
      <c r="AX167" s="5" t="s">
        <v>172</v>
      </c>
      <c r="AY167" s="1"/>
      <c r="AZ167" s="1"/>
      <c r="BA167" s="1"/>
      <c r="BB167" s="1"/>
      <c r="BC167" s="1"/>
      <c r="BD167" s="1"/>
      <c r="BE167" s="1"/>
      <c r="BF167" s="1"/>
      <c r="BG167" s="1"/>
      <c r="BH167" s="16" t="s">
        <v>1297</v>
      </c>
      <c r="BJ167" s="1"/>
      <c r="BK167" s="1"/>
      <c r="BL167" s="1"/>
    </row>
    <row r="168" ht="14.25" hidden="1" customHeight="1">
      <c r="A168" s="16" t="s">
        <v>7</v>
      </c>
      <c r="B168" s="16" t="s">
        <v>166</v>
      </c>
      <c r="C168" s="16" t="s">
        <v>4592</v>
      </c>
      <c r="D168" s="5" t="s">
        <v>4555</v>
      </c>
      <c r="E168" s="5" t="s">
        <v>36</v>
      </c>
      <c r="F168" s="5" t="s">
        <v>965</v>
      </c>
      <c r="G168" s="5" t="s">
        <v>875</v>
      </c>
      <c r="H168" s="1" t="str">
        <f t="shared" si="1"/>
        <v>ASHRAE 90.1-2010Guest RoomFor Hotel</v>
      </c>
      <c r="I168" s="1" t="str">
        <f>VLOOKUP(H168,'Interior Lighting'!$A$4:$G$1472,5,FALSE)</f>
        <v>1.11</v>
      </c>
      <c r="J168" s="1"/>
      <c r="K168" s="1"/>
      <c r="L168" s="5"/>
      <c r="M168" s="5">
        <v>0.0</v>
      </c>
      <c r="N168" s="5">
        <v>0.7</v>
      </c>
      <c r="O168" s="5">
        <v>0.2</v>
      </c>
      <c r="P168" s="5" t="s">
        <v>2032</v>
      </c>
      <c r="Q168" s="5" t="s">
        <v>31</v>
      </c>
      <c r="R168" s="5" t="s">
        <v>486</v>
      </c>
      <c r="S168" s="5" t="s">
        <v>1351</v>
      </c>
      <c r="T168" s="8"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5">
        <v>3.57</v>
      </c>
      <c r="Z168" s="5" t="s">
        <v>2059</v>
      </c>
      <c r="AA168" s="5" t="s">
        <v>2017</v>
      </c>
      <c r="AB168" s="5">
        <v>0.0566608</v>
      </c>
      <c r="AC168" s="8"/>
      <c r="AD168" s="5"/>
      <c r="AE168" s="5" t="s">
        <v>2066</v>
      </c>
      <c r="AF168" s="1"/>
      <c r="AG168" s="1"/>
      <c r="AH168" s="1"/>
      <c r="AI168" s="1"/>
      <c r="AJ168" s="1"/>
      <c r="AK168" s="5">
        <v>0.627</v>
      </c>
      <c r="AL168" s="5">
        <v>0.0</v>
      </c>
      <c r="AM168" s="5">
        <v>0.5</v>
      </c>
      <c r="AN168" s="5">
        <v>0.0</v>
      </c>
      <c r="AO168" s="5" t="s">
        <v>2058</v>
      </c>
      <c r="AP168" s="10" t="s">
        <v>2019</v>
      </c>
      <c r="AQ168" s="10" t="s">
        <v>2018</v>
      </c>
      <c r="AR168" s="5">
        <v>1.25</v>
      </c>
      <c r="AS168" s="5">
        <v>420.0</v>
      </c>
      <c r="AT168" s="1" t="str">
        <f t="shared" si="11"/>
        <v>0.002976190476</v>
      </c>
      <c r="AU168" s="5">
        <v>60.0</v>
      </c>
      <c r="AV168" s="5">
        <v>0.2</v>
      </c>
      <c r="AW168" s="5">
        <v>0.05</v>
      </c>
      <c r="AX168" s="5" t="s">
        <v>172</v>
      </c>
      <c r="AY168" s="1"/>
      <c r="AZ168" s="1"/>
      <c r="BA168" s="1"/>
      <c r="BB168" s="1"/>
      <c r="BC168" s="1"/>
      <c r="BD168" s="1"/>
      <c r="BE168" s="1"/>
      <c r="BF168" s="1"/>
      <c r="BG168" s="1"/>
      <c r="BH168" s="16" t="s">
        <v>1297</v>
      </c>
      <c r="BJ168" s="1"/>
      <c r="BK168" s="1"/>
      <c r="BL168" s="1"/>
    </row>
    <row r="169" ht="14.25" hidden="1" customHeight="1">
      <c r="A169" s="16" t="s">
        <v>7</v>
      </c>
      <c r="B169" s="16" t="s">
        <v>166</v>
      </c>
      <c r="C169" s="16" t="s">
        <v>4593</v>
      </c>
      <c r="D169" s="5" t="s">
        <v>4555</v>
      </c>
      <c r="E169" s="5" t="s">
        <v>36</v>
      </c>
      <c r="F169" s="5" t="s">
        <v>965</v>
      </c>
      <c r="G169" s="5" t="s">
        <v>875</v>
      </c>
      <c r="H169" s="1" t="str">
        <f t="shared" si="1"/>
        <v>ASHRAE 90.1-2010Guest RoomFor Hotel</v>
      </c>
      <c r="I169" s="1" t="str">
        <f>VLOOKUP(H169,'Interior Lighting'!$A$4:$G$1472,5,FALSE)</f>
        <v>1.11</v>
      </c>
      <c r="J169" s="1"/>
      <c r="K169" s="1"/>
      <c r="L169" s="5"/>
      <c r="M169" s="5">
        <v>0.0</v>
      </c>
      <c r="N169" s="5">
        <v>0.7</v>
      </c>
      <c r="O169" s="5">
        <v>0.2</v>
      </c>
      <c r="P169" s="5" t="s">
        <v>2032</v>
      </c>
      <c r="Q169" s="5" t="s">
        <v>31</v>
      </c>
      <c r="R169" s="5" t="s">
        <v>486</v>
      </c>
      <c r="S169" s="5" t="s">
        <v>1351</v>
      </c>
      <c r="T169" s="8"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5">
        <v>5.68</v>
      </c>
      <c r="Z169" s="5" t="s">
        <v>2059</v>
      </c>
      <c r="AA169" s="5" t="s">
        <v>2017</v>
      </c>
      <c r="AB169" s="5">
        <v>0.050904</v>
      </c>
      <c r="AC169" s="8"/>
      <c r="AD169" s="5"/>
      <c r="AE169" s="5" t="s">
        <v>2066</v>
      </c>
      <c r="AF169" s="1"/>
      <c r="AG169" s="1"/>
      <c r="AH169" s="1"/>
      <c r="AI169" s="1"/>
      <c r="AJ169" s="1"/>
      <c r="AK169" s="5">
        <v>0.977</v>
      </c>
      <c r="AL169" s="5">
        <v>0.0</v>
      </c>
      <c r="AM169" s="5">
        <v>0.5</v>
      </c>
      <c r="AN169" s="5">
        <v>0.0</v>
      </c>
      <c r="AO169" s="5" t="s">
        <v>2058</v>
      </c>
      <c r="AP169" s="10" t="s">
        <v>2019</v>
      </c>
      <c r="AQ169" s="10" t="s">
        <v>2018</v>
      </c>
      <c r="AR169" s="5">
        <v>1.25</v>
      </c>
      <c r="AS169" s="5">
        <v>264.0</v>
      </c>
      <c r="AT169" s="1" t="str">
        <f t="shared" si="11"/>
        <v>0.004734848485</v>
      </c>
      <c r="AU169" s="5">
        <v>60.0</v>
      </c>
      <c r="AV169" s="5">
        <v>0.2</v>
      </c>
      <c r="AW169" s="5">
        <v>0.05</v>
      </c>
      <c r="AX169" s="5" t="s">
        <v>172</v>
      </c>
      <c r="AY169" s="1"/>
      <c r="AZ169" s="1"/>
      <c r="BA169" s="1"/>
      <c r="BB169" s="1"/>
      <c r="BC169" s="1"/>
      <c r="BD169" s="1"/>
      <c r="BE169" s="1"/>
      <c r="BF169" s="1"/>
      <c r="BG169" s="1"/>
      <c r="BH169" s="16" t="s">
        <v>1297</v>
      </c>
      <c r="BJ169" s="1"/>
      <c r="BK169" s="1"/>
      <c r="BL169" s="1"/>
    </row>
    <row r="170" ht="14.25" hidden="1" customHeight="1">
      <c r="A170" s="1" t="s">
        <v>7</v>
      </c>
      <c r="B170" s="1" t="s">
        <v>166</v>
      </c>
      <c r="C170" s="1" t="s">
        <v>1026</v>
      </c>
      <c r="D170" s="1" t="s">
        <v>4546</v>
      </c>
      <c r="E170" s="1" t="s">
        <v>34</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2036</v>
      </c>
      <c r="Q170" s="1" t="s">
        <v>29</v>
      </c>
      <c r="R170" s="1" t="s">
        <v>477</v>
      </c>
      <c r="S170" s="1" t="s">
        <v>481</v>
      </c>
      <c r="T170" s="8"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2039</v>
      </c>
      <c r="AA170" s="1" t="s">
        <v>2017</v>
      </c>
      <c r="AB170" s="1">
        <v>0.0595</v>
      </c>
      <c r="AC170" s="8"/>
      <c r="AD170" s="1"/>
      <c r="AE170" s="1" t="s">
        <v>2067</v>
      </c>
      <c r="AF170" s="5">
        <v>767.0</v>
      </c>
      <c r="AG170" s="1">
        <v>0.1</v>
      </c>
      <c r="AH170" s="1">
        <v>0.2</v>
      </c>
      <c r="AI170" s="1">
        <v>0.7</v>
      </c>
      <c r="AJ170" s="1" t="s">
        <v>2077</v>
      </c>
      <c r="AK170" s="5">
        <v>47.2</v>
      </c>
      <c r="AL170" s="1">
        <v>0.2</v>
      </c>
      <c r="AM170" s="1">
        <v>0.5</v>
      </c>
      <c r="AN170" s="1">
        <v>0.1</v>
      </c>
      <c r="AO170" s="1" t="s">
        <v>2069</v>
      </c>
      <c r="AP170" s="1" t="s">
        <v>2062</v>
      </c>
      <c r="AQ170" s="1" t="s">
        <v>2042</v>
      </c>
      <c r="AR170" s="1">
        <v>133.0</v>
      </c>
      <c r="AS170" s="1">
        <v>1112.0</v>
      </c>
      <c r="AT170" s="1" t="str">
        <f t="shared" si="11"/>
        <v>0.1196043165</v>
      </c>
      <c r="AU170" s="5">
        <v>60.0</v>
      </c>
      <c r="AV170" s="1">
        <v>0.2</v>
      </c>
      <c r="AW170" s="1">
        <v>0.05</v>
      </c>
      <c r="AX170" s="1" t="s">
        <v>174</v>
      </c>
      <c r="AY170" s="1"/>
      <c r="AZ170" s="1"/>
      <c r="BA170" s="1"/>
      <c r="BB170" s="5">
        <v>0.16</v>
      </c>
      <c r="BC170" s="1"/>
      <c r="BD170" s="5">
        <v>125.0</v>
      </c>
      <c r="BE170" s="5">
        <v>4000.0</v>
      </c>
      <c r="BF170" s="5" t="s">
        <v>2070</v>
      </c>
      <c r="BG170" s="1"/>
      <c r="BH170" s="1"/>
      <c r="BJ170" s="1"/>
      <c r="BK170" s="1"/>
      <c r="BL170" s="1"/>
    </row>
    <row r="171" ht="14.25" hidden="1" customHeight="1">
      <c r="A171" s="1" t="s">
        <v>7</v>
      </c>
      <c r="B171" s="1" t="s">
        <v>166</v>
      </c>
      <c r="C171" s="1" t="s">
        <v>1028</v>
      </c>
      <c r="D171" s="1" t="s">
        <v>4566</v>
      </c>
      <c r="E171" s="1" t="s">
        <v>34</v>
      </c>
      <c r="F171" s="1" t="s">
        <v>150</v>
      </c>
      <c r="G171" s="1" t="s">
        <v>957</v>
      </c>
      <c r="H171" s="1" t="str">
        <f t="shared" si="1"/>
        <v>ASHRAE 90.1-2004HospitalLaundry-Washing</v>
      </c>
      <c r="I171" s="1" t="str">
        <f>VLOOKUP(H171,'Interior Lighting'!$A$4:$G$1472,5,FALSE)</f>
        <v>0.6</v>
      </c>
      <c r="J171" s="1"/>
      <c r="K171" s="1"/>
      <c r="L171" s="1"/>
      <c r="M171" s="1">
        <v>0.0</v>
      </c>
      <c r="N171" s="1">
        <v>0.7</v>
      </c>
      <c r="O171" s="1">
        <v>0.2</v>
      </c>
      <c r="P171" s="8" t="s">
        <v>2036</v>
      </c>
      <c r="Q171" s="1" t="s">
        <v>29</v>
      </c>
      <c r="R171" s="1" t="s">
        <v>471</v>
      </c>
      <c r="S171" s="1" t="s">
        <v>4567</v>
      </c>
      <c r="T171" s="8"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8" t="s">
        <v>2082</v>
      </c>
      <c r="AA171" s="8" t="s">
        <v>2017</v>
      </c>
      <c r="AB171" s="1">
        <v>0.0595</v>
      </c>
      <c r="AC171" s="8"/>
      <c r="AD171" s="8"/>
      <c r="AE171" s="8" t="s">
        <v>2067</v>
      </c>
      <c r="AF171" s="1">
        <v>170.0</v>
      </c>
      <c r="AG171" s="1">
        <v>0.0</v>
      </c>
      <c r="AH171" s="1">
        <v>0.5</v>
      </c>
      <c r="AI171" s="1">
        <v>0.0</v>
      </c>
      <c r="AJ171" s="5" t="s">
        <v>2029</v>
      </c>
      <c r="AK171" s="1">
        <v>5.73</v>
      </c>
      <c r="AL171" s="1">
        <v>0.0</v>
      </c>
      <c r="AM171" s="1">
        <v>0.5</v>
      </c>
      <c r="AN171" s="1">
        <v>0.0</v>
      </c>
      <c r="AO171" s="16" t="s">
        <v>2029</v>
      </c>
      <c r="AP171" s="8" t="s">
        <v>2062</v>
      </c>
      <c r="AQ171" s="8" t="s">
        <v>2042</v>
      </c>
      <c r="AR171" s="5"/>
      <c r="AS171" s="1">
        <v>840.0</v>
      </c>
      <c r="AT171" s="1" t="str">
        <f t="shared" si="11"/>
        <v/>
      </c>
      <c r="AU171" s="5">
        <v>60.0</v>
      </c>
      <c r="AV171" s="1">
        <v>0.2</v>
      </c>
      <c r="AW171" s="1">
        <v>0.05</v>
      </c>
      <c r="AX171" s="16" t="s">
        <v>2084</v>
      </c>
      <c r="AY171" s="1"/>
      <c r="AZ171" s="1"/>
      <c r="BA171" s="1"/>
      <c r="BB171" s="5">
        <v>0.16</v>
      </c>
      <c r="BC171" s="1"/>
      <c r="BD171" s="5">
        <v>125.0</v>
      </c>
      <c r="BE171" s="5">
        <v>500.0</v>
      </c>
      <c r="BF171" s="16" t="s">
        <v>2061</v>
      </c>
      <c r="BG171" s="8"/>
      <c r="BH171" s="1"/>
      <c r="BJ171" s="1"/>
      <c r="BK171" s="1"/>
      <c r="BL171" s="1"/>
    </row>
    <row r="172" ht="14.25" hidden="1" customHeight="1">
      <c r="A172" s="1" t="s">
        <v>7</v>
      </c>
      <c r="B172" s="8" t="s">
        <v>166</v>
      </c>
      <c r="C172" s="8" t="s">
        <v>684</v>
      </c>
      <c r="D172" s="1" t="s">
        <v>4570</v>
      </c>
      <c r="E172" s="1" t="s">
        <v>34</v>
      </c>
      <c r="F172" s="1" t="s">
        <v>684</v>
      </c>
      <c r="G172" s="1" t="s">
        <v>875</v>
      </c>
      <c r="H172" s="1" t="str">
        <f t="shared" si="1"/>
        <v>ASHRAE 90.1-2004LobbyFor Hotel</v>
      </c>
      <c r="I172" s="1" t="str">
        <f>VLOOKUP(H172,'Interior Lighting'!$A$4:$G$1472,5,FALSE)</f>
        <v>1.1</v>
      </c>
      <c r="J172" s="1"/>
      <c r="K172" s="1"/>
      <c r="L172" s="1"/>
      <c r="M172" s="1">
        <v>0.0</v>
      </c>
      <c r="N172" s="1">
        <v>0.7</v>
      </c>
      <c r="O172" s="1">
        <v>0.2</v>
      </c>
      <c r="P172" s="1" t="s">
        <v>2036</v>
      </c>
      <c r="Q172" s="1" t="s">
        <v>29</v>
      </c>
      <c r="R172" s="1" t="s">
        <v>486</v>
      </c>
      <c r="S172" s="1" t="s">
        <v>492</v>
      </c>
      <c r="T172" s="8"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8" t="s">
        <v>2086</v>
      </c>
      <c r="AA172" s="8" t="s">
        <v>2017</v>
      </c>
      <c r="AB172" s="1">
        <v>0.0595</v>
      </c>
      <c r="AC172" s="8"/>
      <c r="AD172" s="8"/>
      <c r="AE172" s="8" t="s">
        <v>2067</v>
      </c>
      <c r="AF172" s="1"/>
      <c r="AG172" s="1"/>
      <c r="AH172" s="1"/>
      <c r="AI172" s="1"/>
      <c r="AJ172" s="1"/>
      <c r="AK172" s="1">
        <v>0.7500000000000001</v>
      </c>
      <c r="AL172" s="1">
        <v>0.0</v>
      </c>
      <c r="AM172" s="1">
        <v>0.5</v>
      </c>
      <c r="AN172" s="1">
        <v>0.0</v>
      </c>
      <c r="AO172" s="8" t="s">
        <v>2029</v>
      </c>
      <c r="AP172" s="8" t="s">
        <v>2062</v>
      </c>
      <c r="AQ172" s="8" t="s">
        <v>2042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7</v>
      </c>
      <c r="B173" s="1" t="s">
        <v>166</v>
      </c>
      <c r="C173" s="1" t="s">
        <v>1031</v>
      </c>
      <c r="D173" s="1" t="s">
        <v>4571</v>
      </c>
      <c r="E173" s="1" t="s">
        <v>34</v>
      </c>
      <c r="F173" s="1" t="s">
        <v>757</v>
      </c>
      <c r="G173" s="1" t="s">
        <v>870</v>
      </c>
      <c r="H173" s="1" t="str">
        <f t="shared" si="1"/>
        <v>ASHRAE 90.1-2004Electrical/MechanicalGeneral</v>
      </c>
      <c r="I173" s="1" t="str">
        <f>VLOOKUP(H173,'Interior Lighting'!$A$4:$G$1472,5,FALSE)</f>
        <v>1.5</v>
      </c>
      <c r="J173" s="1"/>
      <c r="K173" s="1"/>
      <c r="L173" s="1"/>
      <c r="M173" s="1">
        <v>0.0</v>
      </c>
      <c r="N173" s="1">
        <v>0.7</v>
      </c>
      <c r="O173" s="1">
        <v>0.2</v>
      </c>
      <c r="P173" s="1" t="s">
        <v>2036</v>
      </c>
      <c r="Q173" s="1" t="s">
        <v>29</v>
      </c>
      <c r="R173" s="1" t="s">
        <v>501</v>
      </c>
      <c r="S173" s="1" t="s">
        <v>502</v>
      </c>
      <c r="T173" s="8"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2039</v>
      </c>
      <c r="AA173" s="1" t="s">
        <v>2017</v>
      </c>
      <c r="AB173" s="1">
        <v>0.0595</v>
      </c>
      <c r="AC173" s="8"/>
      <c r="AD173" s="1"/>
      <c r="AE173" s="1" t="s">
        <v>2067</v>
      </c>
      <c r="AF173" s="1"/>
      <c r="AG173" s="1"/>
      <c r="AH173" s="1"/>
      <c r="AI173" s="1"/>
      <c r="AJ173" s="1"/>
      <c r="AK173" s="1">
        <v>0.5</v>
      </c>
      <c r="AL173" s="1">
        <v>0.0</v>
      </c>
      <c r="AM173" s="1">
        <v>0.5</v>
      </c>
      <c r="AN173" s="1">
        <v>0.0</v>
      </c>
      <c r="AO173" s="1" t="s">
        <v>2027</v>
      </c>
      <c r="AP173" s="1" t="s">
        <v>2062</v>
      </c>
      <c r="AQ173" s="1" t="s">
        <v>2042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7</v>
      </c>
      <c r="B174" s="1" t="s">
        <v>166</v>
      </c>
      <c r="C174" s="1" t="s">
        <v>348</v>
      </c>
      <c r="D174" s="1" t="s">
        <v>4572</v>
      </c>
      <c r="E174" s="1" t="s">
        <v>34</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2036</v>
      </c>
      <c r="Q174" s="1" t="s">
        <v>29</v>
      </c>
      <c r="R174" s="1" t="s">
        <v>508</v>
      </c>
      <c r="S174" s="1" t="s">
        <v>509</v>
      </c>
      <c r="T174" s="8"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2039</v>
      </c>
      <c r="AA174" s="1" t="s">
        <v>2017</v>
      </c>
      <c r="AB174" s="1">
        <v>0.0595</v>
      </c>
      <c r="AC174" s="8"/>
      <c r="AD174" s="1"/>
      <c r="AE174" s="1" t="s">
        <v>2067</v>
      </c>
      <c r="AF174" s="1"/>
      <c r="AG174" s="1"/>
      <c r="AH174" s="1"/>
      <c r="AI174" s="1"/>
      <c r="AJ174" s="1"/>
      <c r="AK174" s="1">
        <v>1.0</v>
      </c>
      <c r="AL174" s="1">
        <v>0.0</v>
      </c>
      <c r="AM174" s="1">
        <v>0.5</v>
      </c>
      <c r="AN174" s="1">
        <v>0.0</v>
      </c>
      <c r="AO174" s="1" t="s">
        <v>2029</v>
      </c>
      <c r="AP174" s="1" t="s">
        <v>2062</v>
      </c>
      <c r="AQ174" s="1" t="s">
        <v>2042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5" t="s">
        <v>7</v>
      </c>
      <c r="B175" s="5" t="s">
        <v>166</v>
      </c>
      <c r="C175" s="5" t="s">
        <v>4594</v>
      </c>
      <c r="D175" s="5" t="s">
        <v>4572</v>
      </c>
      <c r="E175" s="5" t="s">
        <v>36</v>
      </c>
      <c r="F175" s="5" t="s">
        <v>348</v>
      </c>
      <c r="G175" s="5" t="s">
        <v>875</v>
      </c>
      <c r="H175" s="1" t="str">
        <f t="shared" si="1"/>
        <v>ASHRAE 90.1-2010RetailFor Hotel</v>
      </c>
      <c r="I175" s="1" t="str">
        <f>VLOOKUP(H175,'Interior Lighting'!$A$4:$G$1472,5,FALSE)</f>
        <v>1.4</v>
      </c>
      <c r="J175" s="1"/>
      <c r="K175" s="1"/>
      <c r="L175" s="5"/>
      <c r="M175" s="5">
        <v>0.0</v>
      </c>
      <c r="N175" s="5">
        <v>0.7</v>
      </c>
      <c r="O175" s="5">
        <v>0.2</v>
      </c>
      <c r="P175" s="16" t="s">
        <v>2036</v>
      </c>
      <c r="Q175" s="5" t="s">
        <v>31</v>
      </c>
      <c r="R175" s="5" t="s">
        <v>348</v>
      </c>
      <c r="S175" s="5" t="s">
        <v>626</v>
      </c>
      <c r="T175" s="8" t="str">
        <f t="shared" si="8"/>
        <v>ASHRAE 62.1-2007RetailGeneral Sales</v>
      </c>
      <c r="U175" s="1" t="str">
        <f>VLOOKUP(T175,Ventilation!$A$4:$H$454,6,FALSE)</f>
        <v>0.12</v>
      </c>
      <c r="V175" s="1" t="str">
        <f>VLOOKUP(T175,Ventilation!$A$4:$H$454,5,FALSE)</f>
        <v>7.5</v>
      </c>
      <c r="W175" s="1" t="str">
        <f>VLOOKUP(T175,Ventilation!$A$4:$H$454,7,FALSE)</f>
        <v/>
      </c>
      <c r="X175" s="1"/>
      <c r="Y175" s="5">
        <v>15.0</v>
      </c>
      <c r="Z175" s="16" t="s">
        <v>2039</v>
      </c>
      <c r="AA175" s="16" t="s">
        <v>2017</v>
      </c>
      <c r="AB175" s="5">
        <v>0.112</v>
      </c>
      <c r="AC175" s="8"/>
      <c r="AD175" s="16"/>
      <c r="AE175" s="16" t="s">
        <v>2066</v>
      </c>
      <c r="AF175" s="1"/>
      <c r="AG175" s="1"/>
      <c r="AH175" s="1"/>
      <c r="AI175" s="1"/>
      <c r="AJ175" s="1"/>
      <c r="AK175" s="5">
        <v>1.0</v>
      </c>
      <c r="AL175" s="5">
        <v>0.0</v>
      </c>
      <c r="AM175" s="5">
        <v>0.5</v>
      </c>
      <c r="AN175" s="5">
        <v>0.0</v>
      </c>
      <c r="AO175" s="16" t="s">
        <v>2029</v>
      </c>
      <c r="AP175" s="16" t="s">
        <v>2062</v>
      </c>
      <c r="AQ175" s="16" t="s">
        <v>2042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8" t="s">
        <v>7</v>
      </c>
      <c r="B176" s="1" t="s">
        <v>166</v>
      </c>
      <c r="C176" s="1" t="s">
        <v>975</v>
      </c>
      <c r="D176" s="1" t="s">
        <v>4566</v>
      </c>
      <c r="E176" s="1" t="s">
        <v>34</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2037</v>
      </c>
      <c r="Q176" s="1" t="s">
        <v>29</v>
      </c>
      <c r="R176" s="1" t="s">
        <v>508</v>
      </c>
      <c r="S176" s="1" t="s">
        <v>514</v>
      </c>
      <c r="T176" s="8"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2039</v>
      </c>
      <c r="AA176" s="1" t="s">
        <v>2017</v>
      </c>
      <c r="AB176" s="1">
        <v>0.0595</v>
      </c>
      <c r="AC176" s="8"/>
      <c r="AD176" s="1"/>
      <c r="AE176" s="1" t="s">
        <v>2067</v>
      </c>
      <c r="AF176" s="1"/>
      <c r="AG176" s="1"/>
      <c r="AH176" s="1"/>
      <c r="AI176" s="1"/>
      <c r="AJ176" s="1"/>
      <c r="AK176" s="1">
        <v>0.24999999999999997</v>
      </c>
      <c r="AL176" s="1">
        <v>0.0</v>
      </c>
      <c r="AM176" s="1">
        <v>0.5</v>
      </c>
      <c r="AN176" s="1">
        <v>0.0</v>
      </c>
      <c r="AO176" s="1" t="s">
        <v>2027</v>
      </c>
      <c r="AP176" s="1" t="s">
        <v>2062</v>
      </c>
      <c r="AQ176" s="1" t="s">
        <v>2042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8" t="s">
        <v>7</v>
      </c>
      <c r="B177" s="1" t="s">
        <v>211</v>
      </c>
      <c r="C177" s="1" t="s">
        <v>990</v>
      </c>
      <c r="D177" s="1" t="s">
        <v>4555</v>
      </c>
      <c r="E177" s="1" t="s">
        <v>34</v>
      </c>
      <c r="F177" s="1" t="s">
        <v>211</v>
      </c>
      <c r="G177" s="1" t="s">
        <v>990</v>
      </c>
      <c r="H177" s="1" t="str">
        <f t="shared" si="1"/>
        <v>ASHRAE 90.1-2004MidriseApartmentApartment</v>
      </c>
      <c r="I177" s="1" t="str">
        <f>VLOOKUP(H177,'Interior Lighting'!$A$4:$G$1472,5,FALSE)</f>
        <v>0.36</v>
      </c>
      <c r="J177" s="1"/>
      <c r="K177" s="1"/>
      <c r="L177" s="5">
        <v>0.09</v>
      </c>
      <c r="M177" s="1">
        <v>0.0</v>
      </c>
      <c r="N177" s="5">
        <v>0.0</v>
      </c>
      <c r="O177" s="5">
        <v>0.0</v>
      </c>
      <c r="P177" s="1" t="s">
        <v>1758</v>
      </c>
      <c r="Q177" s="1" t="s">
        <v>30</v>
      </c>
      <c r="R177" s="1" t="s">
        <v>486</v>
      </c>
      <c r="S177" s="5" t="s">
        <v>990</v>
      </c>
      <c r="T177" s="8"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0.0</v>
      </c>
      <c r="AM177" s="1">
        <v>0.5</v>
      </c>
      <c r="AN177" s="1">
        <v>0.0</v>
      </c>
      <c r="AO177" s="1" t="s">
        <v>1743</v>
      </c>
      <c r="AP177" s="1" t="s">
        <v>1750</v>
      </c>
      <c r="AQ177" s="1" t="s">
        <v>1733</v>
      </c>
      <c r="AR177" s="5">
        <v>3.48</v>
      </c>
      <c r="AS177" s="1">
        <v>950.0</v>
      </c>
      <c r="AT177" s="1" t="str">
        <f t="shared" si="11"/>
        <v>0.003663157895</v>
      </c>
      <c r="AU177" s="5">
        <v>60.0</v>
      </c>
      <c r="AV177" s="1">
        <v>0.2</v>
      </c>
      <c r="AW177" s="1">
        <v>0.05</v>
      </c>
      <c r="AX177" s="1" t="s">
        <v>213</v>
      </c>
      <c r="AY177" s="1"/>
      <c r="AZ177" s="1"/>
      <c r="BA177" s="1" t="str">
        <f t="shared" si="15"/>
        <v/>
      </c>
      <c r="BB177" s="1"/>
      <c r="BC177" s="1"/>
      <c r="BD177" s="1"/>
      <c r="BE177" s="1"/>
      <c r="BF177" s="1"/>
      <c r="BG177" s="1"/>
      <c r="BH177" s="5" t="s">
        <v>1297</v>
      </c>
      <c r="BJ177" s="1"/>
      <c r="BK177" s="1"/>
      <c r="BL177" s="1"/>
    </row>
    <row r="178" ht="14.25" hidden="1" customHeight="1">
      <c r="A178" s="8" t="s">
        <v>7</v>
      </c>
      <c r="B178" s="1" t="s">
        <v>211</v>
      </c>
      <c r="C178" s="5" t="s">
        <v>4587</v>
      </c>
      <c r="D178" s="1" t="s">
        <v>4555</v>
      </c>
      <c r="E178" s="1" t="s">
        <v>34</v>
      </c>
      <c r="F178" s="1" t="s">
        <v>211</v>
      </c>
      <c r="G178" s="1" t="s">
        <v>990</v>
      </c>
      <c r="H178" s="1" t="str">
        <f t="shared" si="1"/>
        <v>ASHRAE 90.1-2004MidriseApartmentApartment</v>
      </c>
      <c r="I178" s="1" t="str">
        <f>VLOOKUP(H178,'Interior Lighting'!$A$4:$G$1472,5,FALSE)</f>
        <v>0.36</v>
      </c>
      <c r="J178" s="1"/>
      <c r="K178" s="1"/>
      <c r="L178" s="5">
        <v>0.09</v>
      </c>
      <c r="M178" s="1">
        <v>0.0</v>
      </c>
      <c r="N178" s="5">
        <v>0.0</v>
      </c>
      <c r="O178" s="5">
        <v>0.0</v>
      </c>
      <c r="P178" s="1" t="s">
        <v>1758</v>
      </c>
      <c r="Q178" s="1" t="s">
        <v>30</v>
      </c>
      <c r="R178" s="1" t="s">
        <v>486</v>
      </c>
      <c r="S178" s="5" t="s">
        <v>990</v>
      </c>
      <c r="T178" s="8"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1766</v>
      </c>
      <c r="AA178" s="1" t="s">
        <v>1730</v>
      </c>
      <c r="AB178" s="5">
        <v>0.0575970048</v>
      </c>
      <c r="AC178" s="8"/>
      <c r="AD178" s="1"/>
      <c r="AE178" s="1" t="s">
        <v>1753</v>
      </c>
      <c r="AF178" s="1"/>
      <c r="AG178" s="1"/>
      <c r="AH178" s="1"/>
      <c r="AI178" s="1"/>
      <c r="AJ178" s="1"/>
      <c r="AK178" s="5">
        <v>0.6196632768</v>
      </c>
      <c r="AL178" s="1">
        <v>0.0</v>
      </c>
      <c r="AM178" s="1">
        <v>0.5</v>
      </c>
      <c r="AN178" s="1">
        <v>0.0</v>
      </c>
      <c r="AO178" s="1" t="s">
        <v>1743</v>
      </c>
      <c r="AP178" s="1" t="s">
        <v>1750</v>
      </c>
      <c r="AQ178" s="1" t="s">
        <v>1733</v>
      </c>
      <c r="AR178" s="5">
        <v>3.48</v>
      </c>
      <c r="AS178" s="1">
        <v>950.0</v>
      </c>
      <c r="AT178" s="1" t="str">
        <f t="shared" si="11"/>
        <v>0.003663157895</v>
      </c>
      <c r="AU178" s="5">
        <v>60.0</v>
      </c>
      <c r="AV178" s="1">
        <v>0.2</v>
      </c>
      <c r="AW178" s="1">
        <v>0.05</v>
      </c>
      <c r="AX178" s="1" t="s">
        <v>213</v>
      </c>
      <c r="AY178" s="1"/>
      <c r="AZ178" s="1"/>
      <c r="BA178" s="1" t="str">
        <f t="shared" si="15"/>
        <v/>
      </c>
      <c r="BB178" s="1"/>
      <c r="BC178" s="1"/>
      <c r="BD178" s="1"/>
      <c r="BE178" s="1"/>
      <c r="BF178" s="1"/>
      <c r="BG178" s="1"/>
      <c r="BH178" s="5" t="s">
        <v>1297</v>
      </c>
      <c r="BJ178" s="1"/>
      <c r="BK178" s="1"/>
      <c r="BL178" s="1"/>
    </row>
    <row r="179" ht="14.25" hidden="1" customHeight="1">
      <c r="A179" s="8" t="s">
        <v>7</v>
      </c>
      <c r="B179" s="1" t="s">
        <v>211</v>
      </c>
      <c r="C179" s="5" t="s">
        <v>4588</v>
      </c>
      <c r="D179" s="1" t="s">
        <v>4555</v>
      </c>
      <c r="E179" s="1" t="s">
        <v>34</v>
      </c>
      <c r="F179" s="1" t="s">
        <v>211</v>
      </c>
      <c r="G179" s="1" t="s">
        <v>990</v>
      </c>
      <c r="H179" s="1" t="str">
        <f t="shared" si="1"/>
        <v>ASHRAE 90.1-2004MidriseApartmentApartment</v>
      </c>
      <c r="I179" s="1" t="str">
        <f>VLOOKUP(H179,'Interior Lighting'!$A$4:$G$1472,5,FALSE)</f>
        <v>0.36</v>
      </c>
      <c r="J179" s="1"/>
      <c r="K179" s="1"/>
      <c r="L179" s="5">
        <v>0.09</v>
      </c>
      <c r="M179" s="1">
        <v>0.0</v>
      </c>
      <c r="N179" s="5">
        <v>0.0</v>
      </c>
      <c r="O179" s="5">
        <v>0.0</v>
      </c>
      <c r="P179" s="1" t="s">
        <v>1758</v>
      </c>
      <c r="Q179" s="1" t="s">
        <v>30</v>
      </c>
      <c r="R179" s="1" t="s">
        <v>486</v>
      </c>
      <c r="S179" s="5" t="s">
        <v>990</v>
      </c>
      <c r="T179" s="8"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1766</v>
      </c>
      <c r="AA179" s="1" t="s">
        <v>1730</v>
      </c>
      <c r="AB179" s="5">
        <v>0.0803777592</v>
      </c>
      <c r="AC179" s="8"/>
      <c r="AD179" s="1"/>
      <c r="AE179" s="1" t="s">
        <v>1753</v>
      </c>
      <c r="AF179" s="1"/>
      <c r="AG179" s="1"/>
      <c r="AH179" s="1"/>
      <c r="AI179" s="1"/>
      <c r="AJ179" s="1"/>
      <c r="AK179" s="5">
        <v>0.6196632768</v>
      </c>
      <c r="AL179" s="1">
        <v>0.0</v>
      </c>
      <c r="AM179" s="1">
        <v>0.5</v>
      </c>
      <c r="AN179" s="1">
        <v>0.0</v>
      </c>
      <c r="AO179" s="1" t="s">
        <v>1743</v>
      </c>
      <c r="AP179" s="1" t="s">
        <v>1750</v>
      </c>
      <c r="AQ179" s="1" t="s">
        <v>1733</v>
      </c>
      <c r="AR179" s="5">
        <v>3.48</v>
      </c>
      <c r="AS179" s="1">
        <v>950.0</v>
      </c>
      <c r="AT179" s="1" t="str">
        <f t="shared" si="11"/>
        <v>0.003663157895</v>
      </c>
      <c r="AU179" s="5">
        <v>60.0</v>
      </c>
      <c r="AV179" s="1">
        <v>0.2</v>
      </c>
      <c r="AW179" s="1">
        <v>0.05</v>
      </c>
      <c r="AX179" s="1" t="s">
        <v>213</v>
      </c>
      <c r="AY179" s="1"/>
      <c r="AZ179" s="1"/>
      <c r="BA179" s="1" t="str">
        <f t="shared" si="15"/>
        <v/>
      </c>
      <c r="BB179" s="1"/>
      <c r="BC179" s="1"/>
      <c r="BD179" s="1"/>
      <c r="BE179" s="1"/>
      <c r="BF179" s="1"/>
      <c r="BG179" s="1"/>
      <c r="BH179" s="5" t="s">
        <v>1297</v>
      </c>
      <c r="BJ179" s="1"/>
      <c r="BK179" s="1"/>
      <c r="BL179" s="1"/>
    </row>
    <row r="180" ht="14.25" hidden="1" customHeight="1">
      <c r="A180" s="8" t="s">
        <v>7</v>
      </c>
      <c r="B180" s="1" t="s">
        <v>211</v>
      </c>
      <c r="C180" s="1" t="s">
        <v>1002</v>
      </c>
      <c r="D180" s="1" t="s">
        <v>4551</v>
      </c>
      <c r="E180" s="1" t="s">
        <v>34</v>
      </c>
      <c r="F180" s="1" t="s">
        <v>211</v>
      </c>
      <c r="G180" s="1" t="s">
        <v>1002</v>
      </c>
      <c r="H180" s="1" t="str">
        <f t="shared" si="1"/>
        <v>ASHRAE 90.1-2004MidriseApartmentCorridor</v>
      </c>
      <c r="I180" s="1" t="str">
        <f>VLOOKUP(H180,'Interior Lighting'!$A$4:$G$1472,5,FALSE)</f>
        <v>0.5</v>
      </c>
      <c r="J180" s="1"/>
      <c r="K180" s="1"/>
      <c r="L180" s="1"/>
      <c r="M180" s="1">
        <v>0.0</v>
      </c>
      <c r="N180" s="5">
        <v>0.0</v>
      </c>
      <c r="O180" s="5">
        <v>0.0</v>
      </c>
      <c r="P180" s="5" t="s">
        <v>1759</v>
      </c>
      <c r="Q180" s="1" t="s">
        <v>29</v>
      </c>
      <c r="R180" s="1" t="s">
        <v>501</v>
      </c>
      <c r="S180" s="5" t="s">
        <v>503</v>
      </c>
      <c r="T180" s="8"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8" t="s">
        <v>1731</v>
      </c>
      <c r="AA180" s="1"/>
      <c r="AB180" s="5">
        <v>0.2016</v>
      </c>
      <c r="AC180" s="8"/>
      <c r="AD180" s="8"/>
      <c r="AE180" s="8" t="s">
        <v>1754</v>
      </c>
      <c r="AF180" s="1"/>
      <c r="AG180" s="1"/>
      <c r="AH180" s="1"/>
      <c r="AI180" s="1"/>
      <c r="AJ180" s="1"/>
      <c r="AK180" s="5">
        <v>0.0</v>
      </c>
      <c r="AL180" s="1">
        <v>0.0</v>
      </c>
      <c r="AM180" s="1">
        <v>0.5</v>
      </c>
      <c r="AN180" s="1">
        <v>0.0</v>
      </c>
      <c r="AO180" s="29" t="s">
        <v>216</v>
      </c>
      <c r="AP180" s="8" t="s">
        <v>1750</v>
      </c>
      <c r="AQ180" s="8" t="s">
        <v>1733</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8" t="s">
        <v>7</v>
      </c>
      <c r="B181" s="1" t="s">
        <v>211</v>
      </c>
      <c r="C181" s="5" t="s">
        <v>4589</v>
      </c>
      <c r="D181" s="1" t="s">
        <v>4551</v>
      </c>
      <c r="E181" s="1" t="s">
        <v>34</v>
      </c>
      <c r="F181" s="1" t="s">
        <v>211</v>
      </c>
      <c r="G181" s="1" t="s">
        <v>1002</v>
      </c>
      <c r="H181" s="1" t="str">
        <f t="shared" si="1"/>
        <v>ASHRAE 90.1-2004MidriseApartmentCorridor</v>
      </c>
      <c r="I181" s="1" t="str">
        <f>VLOOKUP(H181,'Interior Lighting'!$A$4:$G$1472,5,FALSE)</f>
        <v>0.5</v>
      </c>
      <c r="J181" s="1"/>
      <c r="K181" s="1"/>
      <c r="L181" s="1"/>
      <c r="M181" s="1">
        <v>0.0</v>
      </c>
      <c r="N181" s="5">
        <v>0.0</v>
      </c>
      <c r="O181" s="5">
        <v>0.0</v>
      </c>
      <c r="P181" s="5" t="s">
        <v>1759</v>
      </c>
      <c r="Q181" s="1" t="s">
        <v>29</v>
      </c>
      <c r="R181" s="1" t="s">
        <v>501</v>
      </c>
      <c r="S181" s="5" t="s">
        <v>503</v>
      </c>
      <c r="T181" s="8"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8" t="s">
        <v>1731</v>
      </c>
      <c r="AA181" s="1"/>
      <c r="AB181" s="5">
        <v>0.0234460331</v>
      </c>
      <c r="AC181" s="8"/>
      <c r="AD181" s="8"/>
      <c r="AE181" s="8" t="s">
        <v>1754</v>
      </c>
      <c r="AF181" s="1"/>
      <c r="AG181" s="1"/>
      <c r="AH181" s="1"/>
      <c r="AI181" s="1"/>
      <c r="AJ181" s="1"/>
      <c r="AK181" s="5">
        <v>0.0</v>
      </c>
      <c r="AL181" s="1">
        <v>0.0</v>
      </c>
      <c r="AM181" s="1">
        <v>0.5</v>
      </c>
      <c r="AN181" s="1">
        <v>0.0</v>
      </c>
      <c r="AO181" s="29" t="s">
        <v>216</v>
      </c>
      <c r="AP181" s="8" t="s">
        <v>1750</v>
      </c>
      <c r="AQ181" s="8" t="s">
        <v>1733</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8" t="s">
        <v>7</v>
      </c>
      <c r="B182" s="1" t="s">
        <v>211</v>
      </c>
      <c r="C182" s="1" t="s">
        <v>344</v>
      </c>
      <c r="D182" s="1" t="s">
        <v>4559</v>
      </c>
      <c r="E182" s="1" t="s">
        <v>34</v>
      </c>
      <c r="F182" s="1" t="s">
        <v>211</v>
      </c>
      <c r="G182" s="1" t="s">
        <v>344</v>
      </c>
      <c r="H182" s="1" t="str">
        <f t="shared" si="1"/>
        <v>ASHRAE 90.1-2004MidriseApartmentOffice</v>
      </c>
      <c r="I182" s="1" t="str">
        <f>VLOOKUP(H182,'Interior Lighting'!$A$4:$G$1472,5,FALSE)</f>
        <v>1.11</v>
      </c>
      <c r="J182" s="1"/>
      <c r="K182" s="1"/>
      <c r="L182" s="5">
        <v>1.1</v>
      </c>
      <c r="M182" s="1">
        <v>0.0</v>
      </c>
      <c r="N182" s="5">
        <v>0.0</v>
      </c>
      <c r="O182" s="5">
        <v>0.0</v>
      </c>
      <c r="P182" s="5" t="s">
        <v>1762</v>
      </c>
      <c r="Q182" s="1" t="s">
        <v>29</v>
      </c>
      <c r="R182" s="1" t="s">
        <v>486</v>
      </c>
      <c r="S182" s="5" t="s">
        <v>487</v>
      </c>
      <c r="T182" s="8"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1767</v>
      </c>
      <c r="AA182" s="1" t="s">
        <v>1730</v>
      </c>
      <c r="AB182" s="5">
        <v>0.2016</v>
      </c>
      <c r="AC182" s="8"/>
      <c r="AD182" s="1"/>
      <c r="AE182" s="1" t="s">
        <v>1755</v>
      </c>
      <c r="AF182" s="1"/>
      <c r="AG182" s="1"/>
      <c r="AH182" s="1"/>
      <c r="AI182" s="1"/>
      <c r="AJ182" s="1"/>
      <c r="AK182" s="5">
        <v>0.6196632768</v>
      </c>
      <c r="AL182" s="1">
        <v>0.0</v>
      </c>
      <c r="AM182" s="1">
        <v>0.5</v>
      </c>
      <c r="AN182" s="1">
        <v>0.0</v>
      </c>
      <c r="AO182" s="5" t="s">
        <v>1746</v>
      </c>
      <c r="AP182" s="8" t="s">
        <v>1751</v>
      </c>
      <c r="AQ182" s="29" t="s">
        <v>1736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8" t="s">
        <v>7</v>
      </c>
      <c r="B183" s="8" t="s">
        <v>344</v>
      </c>
      <c r="C183" s="8" t="s">
        <v>1059</v>
      </c>
      <c r="D183" s="1" t="s">
        <v>4559</v>
      </c>
      <c r="E183" s="1" t="s">
        <v>34</v>
      </c>
      <c r="F183" s="1" t="s">
        <v>849</v>
      </c>
      <c r="G183" s="1" t="s">
        <v>344</v>
      </c>
      <c r="H183" s="1" t="str">
        <f t="shared" si="1"/>
        <v>ASHRAE 90.1-2004Whole BuildingOffice</v>
      </c>
      <c r="I183" s="1" t="str">
        <f>VLOOKUP(H183,'Interior Lighting'!$A$4:$G$1472,5,FALSE)</f>
        <v>1</v>
      </c>
      <c r="J183" s="1"/>
      <c r="K183" s="1"/>
      <c r="L183" s="1"/>
      <c r="M183" s="1">
        <v>0.0</v>
      </c>
      <c r="N183" s="1">
        <v>0.7</v>
      </c>
      <c r="O183" s="1">
        <v>0.2</v>
      </c>
      <c r="P183" s="1" t="s">
        <v>2570</v>
      </c>
      <c r="Q183" s="1" t="s">
        <v>29</v>
      </c>
      <c r="R183" s="5" t="s">
        <v>1328</v>
      </c>
      <c r="S183" s="5" t="s">
        <v>849</v>
      </c>
      <c r="T183" s="8"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2571</v>
      </c>
      <c r="AA183" s="1" t="s">
        <v>2565</v>
      </c>
      <c r="AB183" s="1">
        <v>0.0595</v>
      </c>
      <c r="AC183" s="8"/>
      <c r="AD183" s="5"/>
      <c r="AE183" s="5" t="s">
        <v>2589</v>
      </c>
      <c r="AF183" s="1"/>
      <c r="AG183" s="1"/>
      <c r="AH183" s="1"/>
      <c r="AI183" s="1"/>
      <c r="AJ183" s="1"/>
      <c r="AK183" s="1">
        <v>0.63</v>
      </c>
      <c r="AL183" s="1">
        <v>0.0</v>
      </c>
      <c r="AM183" s="1">
        <v>0.5</v>
      </c>
      <c r="AN183" s="1">
        <v>0.0</v>
      </c>
      <c r="AO183" s="1" t="s">
        <v>2569</v>
      </c>
      <c r="AP183" s="1" t="s">
        <v>324</v>
      </c>
      <c r="AQ183" s="1" t="s">
        <v>2573</v>
      </c>
      <c r="AR183" s="1">
        <v>3.0</v>
      </c>
      <c r="AS183" s="1">
        <v>5502.0</v>
      </c>
      <c r="AT183" s="1" t="str">
        <f t="shared" si="11"/>
        <v>0.0005452562704</v>
      </c>
      <c r="AU183" s="1">
        <v>43.3</v>
      </c>
      <c r="AV183" s="1">
        <v>0.2</v>
      </c>
      <c r="AW183" s="1">
        <v>0.05</v>
      </c>
      <c r="AX183" s="1" t="s">
        <v>323</v>
      </c>
      <c r="AY183" s="1"/>
      <c r="AZ183" s="1"/>
      <c r="BA183" s="1"/>
      <c r="BB183" s="1"/>
      <c r="BC183" s="1"/>
      <c r="BD183" s="1"/>
      <c r="BE183" s="1"/>
      <c r="BF183" s="1"/>
      <c r="BG183" s="1"/>
      <c r="BH183" s="1"/>
      <c r="BJ183" s="1"/>
      <c r="BK183" s="1"/>
      <c r="BL183" s="1"/>
    </row>
    <row r="184" ht="14.25" hidden="1" customHeight="1">
      <c r="A184" s="8" t="s">
        <v>7</v>
      </c>
      <c r="B184" s="8" t="s">
        <v>344</v>
      </c>
      <c r="C184" s="8" t="s">
        <v>1058</v>
      </c>
      <c r="D184" s="1" t="s">
        <v>4559</v>
      </c>
      <c r="E184" s="1" t="s">
        <v>34</v>
      </c>
      <c r="F184" s="1" t="s">
        <v>849</v>
      </c>
      <c r="G184" s="1" t="s">
        <v>344</v>
      </c>
      <c r="H184" s="1" t="str">
        <f t="shared" si="1"/>
        <v>ASHRAE 90.1-2004Whole BuildingOffice</v>
      </c>
      <c r="I184" s="1" t="str">
        <f>VLOOKUP(H184,'Interior Lighting'!$A$4:$G$1472,5,FALSE)</f>
        <v>1</v>
      </c>
      <c r="J184" s="1"/>
      <c r="K184" s="1"/>
      <c r="L184" s="5"/>
      <c r="M184" s="5">
        <v>0.0</v>
      </c>
      <c r="N184" s="5">
        <v>0.7</v>
      </c>
      <c r="O184" s="1">
        <v>0.2</v>
      </c>
      <c r="P184" s="5" t="s">
        <v>2466</v>
      </c>
      <c r="Q184" s="1" t="s">
        <v>29</v>
      </c>
      <c r="R184" s="5" t="s">
        <v>1328</v>
      </c>
      <c r="S184" s="5" t="s">
        <v>849</v>
      </c>
      <c r="T184" s="8"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8" t="s">
        <v>2469</v>
      </c>
      <c r="AA184" s="8" t="s">
        <v>2457</v>
      </c>
      <c r="AB184" s="1">
        <v>0.0595</v>
      </c>
      <c r="AC184" s="8"/>
      <c r="AD184" s="8"/>
      <c r="AE184" s="8" t="s">
        <v>2506</v>
      </c>
      <c r="AF184" s="1"/>
      <c r="AG184" s="1"/>
      <c r="AH184" s="1"/>
      <c r="AI184" s="1"/>
      <c r="AJ184" s="1"/>
      <c r="AK184" s="16">
        <v>0.75</v>
      </c>
      <c r="AL184" s="1">
        <v>0.0</v>
      </c>
      <c r="AM184" s="1">
        <v>0.5</v>
      </c>
      <c r="AN184" s="1">
        <v>0.0</v>
      </c>
      <c r="AO184" s="16" t="s">
        <v>2463</v>
      </c>
      <c r="AP184" s="8" t="s">
        <v>2497</v>
      </c>
      <c r="AQ184" s="8" t="s">
        <v>2470</v>
      </c>
      <c r="AR184" s="5">
        <v>51.0</v>
      </c>
      <c r="AS184" s="1">
        <v>53628.0</v>
      </c>
      <c r="AT184" s="1" t="str">
        <f t="shared" si="11"/>
        <v>0.0009509957485</v>
      </c>
      <c r="AU184" s="1">
        <v>43.3</v>
      </c>
      <c r="AV184" s="1">
        <v>0.2</v>
      </c>
      <c r="AW184" s="1">
        <v>0.05</v>
      </c>
      <c r="AX184" s="1" t="s">
        <v>194</v>
      </c>
      <c r="AY184" s="1"/>
      <c r="AZ184" s="1"/>
      <c r="BA184" s="1"/>
      <c r="BB184" s="1"/>
      <c r="BC184" s="1"/>
      <c r="BD184" s="1"/>
      <c r="BE184" s="1"/>
      <c r="BF184" s="1"/>
      <c r="BG184" s="1"/>
      <c r="BH184" s="1"/>
      <c r="BJ184" s="1"/>
      <c r="BK184" s="1"/>
      <c r="BL184" s="1"/>
    </row>
    <row r="185" ht="14.25" hidden="1" customHeight="1">
      <c r="A185" s="8" t="s">
        <v>7</v>
      </c>
      <c r="B185" s="8" t="s">
        <v>344</v>
      </c>
      <c r="C185" s="8" t="s">
        <v>1057</v>
      </c>
      <c r="D185" s="1" t="s">
        <v>4559</v>
      </c>
      <c r="E185" s="1" t="s">
        <v>34</v>
      </c>
      <c r="F185" s="1" t="s">
        <v>849</v>
      </c>
      <c r="G185" s="1" t="s">
        <v>344</v>
      </c>
      <c r="H185" s="1" t="str">
        <f t="shared" si="1"/>
        <v>ASHRAE 90.1-2004Whole BuildingOffice</v>
      </c>
      <c r="I185" s="1" t="str">
        <f>VLOOKUP(H185,'Interior Lighting'!$A$4:$G$1472,5,FALSE)</f>
        <v>1</v>
      </c>
      <c r="J185" s="1"/>
      <c r="K185" s="1"/>
      <c r="L185" s="1"/>
      <c r="M185" s="5">
        <v>0.0</v>
      </c>
      <c r="N185" s="5">
        <v>0.7</v>
      </c>
      <c r="O185" s="1">
        <v>0.2</v>
      </c>
      <c r="P185" s="1" t="s">
        <v>2397</v>
      </c>
      <c r="Q185" s="1" t="s">
        <v>29</v>
      </c>
      <c r="R185" s="5" t="s">
        <v>1328</v>
      </c>
      <c r="S185" s="5" t="s">
        <v>849</v>
      </c>
      <c r="T185" s="8"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2399</v>
      </c>
      <c r="AA185" s="1" t="s">
        <v>2391</v>
      </c>
      <c r="AB185" s="5">
        <v>0.201599</v>
      </c>
      <c r="AC185" s="8"/>
      <c r="AD185" s="1"/>
      <c r="AE185" s="5" t="s">
        <v>2440</v>
      </c>
      <c r="AF185" s="1"/>
      <c r="AG185" s="1"/>
      <c r="AH185" s="1"/>
      <c r="AI185" s="1"/>
      <c r="AJ185" s="1"/>
      <c r="AK185" s="5">
        <v>0.74973447</v>
      </c>
      <c r="AL185" s="1">
        <v>0.0</v>
      </c>
      <c r="AM185" s="1">
        <v>0.5</v>
      </c>
      <c r="AN185" s="1">
        <v>0.0</v>
      </c>
      <c r="AO185" s="1" t="s">
        <v>2396</v>
      </c>
      <c r="AP185" s="5" t="s">
        <v>190</v>
      </c>
      <c r="AQ185" s="5" t="s">
        <v>191</v>
      </c>
      <c r="AR185" s="1">
        <v>27.7</v>
      </c>
      <c r="AS185" s="1">
        <v>53628.0</v>
      </c>
      <c r="AT185" s="1" t="str">
        <f t="shared" si="11"/>
        <v>0.0005165212203</v>
      </c>
      <c r="AU185" s="1">
        <v>43.3</v>
      </c>
      <c r="AV185" s="1">
        <v>0.2</v>
      </c>
      <c r="AW185" s="1">
        <v>0.05</v>
      </c>
      <c r="AX185" s="1" t="s">
        <v>189</v>
      </c>
      <c r="AY185" s="1"/>
      <c r="AZ185" s="1"/>
      <c r="BA185" s="1"/>
      <c r="BB185" s="1"/>
      <c r="BC185" s="1"/>
      <c r="BD185" s="1"/>
      <c r="BE185" s="1"/>
      <c r="BF185" s="1"/>
      <c r="BG185" s="1"/>
      <c r="BH185" s="1"/>
      <c r="BJ185" s="1"/>
      <c r="BK185" s="1"/>
      <c r="BL185" s="1"/>
    </row>
    <row r="186" ht="14.25" hidden="1" customHeight="1">
      <c r="A186" s="8" t="s">
        <v>7</v>
      </c>
      <c r="B186" s="8" t="s">
        <v>344</v>
      </c>
      <c r="C186" s="8" t="s">
        <v>1056</v>
      </c>
      <c r="D186" s="1" t="s">
        <v>4570</v>
      </c>
      <c r="E186" s="1" t="s">
        <v>34</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5" t="s">
        <v>2466</v>
      </c>
      <c r="Q186" s="1" t="s">
        <v>29</v>
      </c>
      <c r="R186" s="1" t="s">
        <v>501</v>
      </c>
      <c r="S186" s="1" t="s">
        <v>502</v>
      </c>
      <c r="T186" s="8"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2469</v>
      </c>
      <c r="AA186" s="1" t="s">
        <v>2457</v>
      </c>
      <c r="AB186" s="1">
        <v>0.0595</v>
      </c>
      <c r="AC186" s="8"/>
      <c r="AD186" s="1"/>
      <c r="AE186" s="1" t="s">
        <v>2506</v>
      </c>
      <c r="AF186" s="1"/>
      <c r="AG186" s="1"/>
      <c r="AH186" s="1"/>
      <c r="AI186" s="1"/>
      <c r="AJ186" s="1"/>
      <c r="AK186" s="1">
        <v>3.85</v>
      </c>
      <c r="AL186" s="1">
        <v>0.0</v>
      </c>
      <c r="AM186" s="1">
        <v>0.5</v>
      </c>
      <c r="AN186" s="1">
        <v>0.0</v>
      </c>
      <c r="AO186" s="1" t="s">
        <v>2462</v>
      </c>
      <c r="AP186" s="1" t="s">
        <v>2497</v>
      </c>
      <c r="AQ186" s="1" t="s">
        <v>2470</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8" t="s">
        <v>7</v>
      </c>
      <c r="B187" s="8" t="s">
        <v>344</v>
      </c>
      <c r="C187" s="8" t="s">
        <v>975</v>
      </c>
      <c r="D187" s="1" t="s">
        <v>4566</v>
      </c>
      <c r="E187" s="1" t="s">
        <v>34</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5" t="s">
        <v>2466</v>
      </c>
      <c r="Q187" s="1" t="s">
        <v>29</v>
      </c>
      <c r="R187" s="1" t="s">
        <v>501</v>
      </c>
      <c r="S187" s="1" t="s">
        <v>502</v>
      </c>
      <c r="T187" s="8"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2469</v>
      </c>
      <c r="AA187" s="1" t="s">
        <v>2457</v>
      </c>
      <c r="AB187" s="1">
        <v>0.0595</v>
      </c>
      <c r="AC187" s="8"/>
      <c r="AD187" s="1"/>
      <c r="AE187" s="1" t="s">
        <v>2506</v>
      </c>
      <c r="AF187" s="1"/>
      <c r="AG187" s="1"/>
      <c r="AH187" s="1"/>
      <c r="AI187" s="1"/>
      <c r="AJ187" s="1"/>
      <c r="AK187" s="1">
        <v>0.0</v>
      </c>
      <c r="AL187" s="1">
        <v>0.0</v>
      </c>
      <c r="AM187" s="1">
        <v>0.5</v>
      </c>
      <c r="AN187" s="1">
        <v>0.0</v>
      </c>
      <c r="AO187" s="1" t="s">
        <v>2462</v>
      </c>
      <c r="AP187" s="1" t="s">
        <v>2497</v>
      </c>
      <c r="AQ187" s="1" t="s">
        <v>2470</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8" t="s">
        <v>7</v>
      </c>
      <c r="B188" s="1" t="s">
        <v>344</v>
      </c>
      <c r="C188" s="1" t="s">
        <v>1054</v>
      </c>
      <c r="D188" s="1" t="s">
        <v>4570</v>
      </c>
      <c r="E188" s="1" t="s">
        <v>34</v>
      </c>
      <c r="F188" s="1" t="s">
        <v>958</v>
      </c>
      <c r="G188" s="1" t="s">
        <v>870</v>
      </c>
      <c r="H188" s="1" t="str">
        <f t="shared" si="1"/>
        <v>ASHRAE 90.1-2004Stairs-ActiveGeneral</v>
      </c>
      <c r="I188" s="1" t="str">
        <f>VLOOKUP(H188,'Interior Lighting'!$A$4:$G$1472,5,FALSE)</f>
        <v>0.6</v>
      </c>
      <c r="J188" s="1"/>
      <c r="K188" s="1"/>
      <c r="L188" s="1"/>
      <c r="M188" s="1">
        <v>0.4</v>
      </c>
      <c r="N188" s="1">
        <v>0.4</v>
      </c>
      <c r="O188" s="1">
        <v>0.2</v>
      </c>
      <c r="P188" s="5" t="s">
        <v>2466</v>
      </c>
      <c r="Q188" s="1" t="s">
        <v>29</v>
      </c>
      <c r="R188" s="1" t="s">
        <v>501</v>
      </c>
      <c r="S188" s="1" t="s">
        <v>502</v>
      </c>
      <c r="T188" s="8"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2469</v>
      </c>
      <c r="AA188" s="1" t="s">
        <v>2457</v>
      </c>
      <c r="AB188" s="1">
        <v>0.0595</v>
      </c>
      <c r="AC188" s="8"/>
      <c r="AD188" s="1"/>
      <c r="AE188" s="1" t="s">
        <v>2506</v>
      </c>
      <c r="AF188" s="1"/>
      <c r="AG188" s="1"/>
      <c r="AH188" s="1"/>
      <c r="AI188" s="1"/>
      <c r="AJ188" s="1"/>
      <c r="AK188" s="1">
        <v>0.0</v>
      </c>
      <c r="AL188" s="1">
        <v>0.0</v>
      </c>
      <c r="AM188" s="1">
        <v>0.5</v>
      </c>
      <c r="AN188" s="1">
        <v>0.0</v>
      </c>
      <c r="AO188" s="1" t="s">
        <v>2462</v>
      </c>
      <c r="AP188" s="1" t="s">
        <v>2497</v>
      </c>
      <c r="AQ188" s="1" t="s">
        <v>2470</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7</v>
      </c>
      <c r="B189" s="1" t="s">
        <v>344</v>
      </c>
      <c r="C189" s="1" t="s">
        <v>1050</v>
      </c>
      <c r="D189" s="1" t="s">
        <v>4575</v>
      </c>
      <c r="E189" s="1" t="s">
        <v>34</v>
      </c>
      <c r="F189" s="1" t="s">
        <v>894</v>
      </c>
      <c r="G189" s="1" t="s">
        <v>870</v>
      </c>
      <c r="H189" s="1" t="str">
        <f t="shared" si="1"/>
        <v>ASHRAE 90.1-2004RestroomsGeneral</v>
      </c>
      <c r="I189" s="1" t="str">
        <f>VLOOKUP(H189,'Interior Lighting'!$A$4:$G$1472,5,FALSE)</f>
        <v>0.9</v>
      </c>
      <c r="J189" s="1"/>
      <c r="K189" s="1"/>
      <c r="L189" s="1"/>
      <c r="M189" s="1">
        <v>0.4</v>
      </c>
      <c r="N189" s="1">
        <v>0.4</v>
      </c>
      <c r="O189" s="1">
        <v>0.2</v>
      </c>
      <c r="P189" s="5" t="s">
        <v>2466</v>
      </c>
      <c r="Q189" s="1" t="s">
        <v>29</v>
      </c>
      <c r="R189" s="1" t="s">
        <v>501</v>
      </c>
      <c r="S189" s="1" t="s">
        <v>1330</v>
      </c>
      <c r="T189" s="8"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8" t="s">
        <v>2469</v>
      </c>
      <c r="AA189" s="8" t="s">
        <v>2457</v>
      </c>
      <c r="AB189" s="1">
        <v>0.0595</v>
      </c>
      <c r="AC189" s="8"/>
      <c r="AD189" s="8"/>
      <c r="AE189" s="8" t="s">
        <v>2506</v>
      </c>
      <c r="AF189" s="1"/>
      <c r="AG189" s="1"/>
      <c r="AH189" s="1"/>
      <c r="AI189" s="1"/>
      <c r="AJ189" s="1"/>
      <c r="AK189" s="1">
        <v>0.27</v>
      </c>
      <c r="AL189" s="1">
        <v>0.0</v>
      </c>
      <c r="AM189" s="1">
        <v>0.5</v>
      </c>
      <c r="AN189" s="1">
        <v>0.0</v>
      </c>
      <c r="AO189" s="8" t="s">
        <v>2462</v>
      </c>
      <c r="AP189" s="8" t="s">
        <v>2497</v>
      </c>
      <c r="AQ189" s="8" t="s">
        <v>2470</v>
      </c>
      <c r="AR189" s="1"/>
      <c r="AS189" s="1"/>
      <c r="AT189" s="1" t="str">
        <f t="shared" si="11"/>
        <v/>
      </c>
      <c r="AU189" s="1">
        <v>43.3</v>
      </c>
      <c r="AV189" s="1">
        <v>0.2</v>
      </c>
      <c r="AW189" s="1">
        <v>0.05</v>
      </c>
      <c r="AX189" s="1" t="s">
        <v>194</v>
      </c>
      <c r="AY189" s="1"/>
      <c r="AZ189" s="1"/>
      <c r="BA189" s="1"/>
      <c r="BB189" s="1"/>
      <c r="BC189" s="1"/>
      <c r="BD189" s="1"/>
      <c r="BE189" s="1"/>
      <c r="BF189" s="1"/>
      <c r="BG189" s="1"/>
      <c r="BH189" s="1"/>
      <c r="BJ189" s="1"/>
      <c r="BK189" s="1"/>
      <c r="BL189" s="1"/>
    </row>
    <row r="190" ht="14.25" hidden="1" customHeight="1">
      <c r="A190" s="8" t="s">
        <v>7</v>
      </c>
      <c r="B190" s="1" t="s">
        <v>344</v>
      </c>
      <c r="C190" s="1" t="s">
        <v>1047</v>
      </c>
      <c r="D190" s="1" t="s">
        <v>4571</v>
      </c>
      <c r="E190" s="1" t="s">
        <v>34</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5" t="s">
        <v>2466</v>
      </c>
      <c r="Q190" s="1" t="s">
        <v>29</v>
      </c>
      <c r="R190" s="1" t="s">
        <v>501</v>
      </c>
      <c r="S190" s="1" t="s">
        <v>502</v>
      </c>
      <c r="T190" s="8"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8" t="s">
        <v>2469</v>
      </c>
      <c r="AA190" s="8" t="s">
        <v>2457</v>
      </c>
      <c r="AB190" s="1">
        <v>0.0595</v>
      </c>
      <c r="AC190" s="8"/>
      <c r="AD190" s="8"/>
      <c r="AE190" s="8" t="s">
        <v>2506</v>
      </c>
      <c r="AF190" s="1"/>
      <c r="AG190" s="1"/>
      <c r="AH190" s="1"/>
      <c r="AI190" s="1"/>
      <c r="AJ190" s="1"/>
      <c r="AK190" s="1">
        <v>5.4</v>
      </c>
      <c r="AL190" s="1">
        <v>0.0</v>
      </c>
      <c r="AM190" s="1">
        <v>0.5</v>
      </c>
      <c r="AN190" s="1">
        <v>0.0</v>
      </c>
      <c r="AO190" s="8" t="s">
        <v>2462</v>
      </c>
      <c r="AP190" s="8" t="s">
        <v>2497</v>
      </c>
      <c r="AQ190" s="8" t="s">
        <v>2470</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7</v>
      </c>
      <c r="B191" s="1" t="s">
        <v>344</v>
      </c>
      <c r="C191" s="1" t="s">
        <v>1038</v>
      </c>
      <c r="D191" s="1" t="s">
        <v>4559</v>
      </c>
      <c r="E191" s="1" t="s">
        <v>34</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5" t="s">
        <v>2466</v>
      </c>
      <c r="Q191" s="1" t="s">
        <v>29</v>
      </c>
      <c r="R191" s="1" t="s">
        <v>497</v>
      </c>
      <c r="S191" s="1" t="s">
        <v>4560</v>
      </c>
      <c r="T191" s="8" t="str">
        <f t="shared" si="8"/>
        <v>ASHRAE 62.1-1999OfficesOffice Space</v>
      </c>
      <c r="U191" s="1" t="str">
        <f>VLOOKUP(T191,Ventilation!$A$4:$H$321,6,FALSE)</f>
        <v>0</v>
      </c>
      <c r="V191" s="1" t="str">
        <f>VLOOKUP(T191,Ventilation!$A$4:$H$321,5,FALSE)</f>
        <v>20</v>
      </c>
      <c r="W191" s="1" t="str">
        <f>VLOOKUP(T191,Ventilation!$A$4:$H$321,7,FALSE)</f>
        <v/>
      </c>
      <c r="X191" s="1"/>
      <c r="Y191" s="1">
        <v>5.25</v>
      </c>
      <c r="Z191" s="8" t="s">
        <v>2469</v>
      </c>
      <c r="AA191" s="8" t="s">
        <v>2457</v>
      </c>
      <c r="AB191" s="1">
        <v>0.0595</v>
      </c>
      <c r="AC191" s="8"/>
      <c r="AD191" s="8"/>
      <c r="AE191" s="8" t="s">
        <v>2506</v>
      </c>
      <c r="AF191" s="1"/>
      <c r="AG191" s="1"/>
      <c r="AH191" s="1"/>
      <c r="AI191" s="1"/>
      <c r="AJ191" s="1"/>
      <c r="AK191" s="1">
        <v>0.96</v>
      </c>
      <c r="AL191" s="1">
        <v>0.0</v>
      </c>
      <c r="AM191" s="1">
        <v>0.5</v>
      </c>
      <c r="AN191" s="1">
        <v>0.0</v>
      </c>
      <c r="AO191" s="8" t="s">
        <v>2462</v>
      </c>
      <c r="AP191" s="8" t="s">
        <v>2497</v>
      </c>
      <c r="AQ191" s="8" t="s">
        <v>2470</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7</v>
      </c>
      <c r="B192" s="1" t="s">
        <v>344</v>
      </c>
      <c r="C192" s="1" t="s">
        <v>684</v>
      </c>
      <c r="D192" s="1" t="s">
        <v>4570</v>
      </c>
      <c r="E192" s="1" t="s">
        <v>34</v>
      </c>
      <c r="F192" s="1" t="s">
        <v>684</v>
      </c>
      <c r="G192" s="1" t="s">
        <v>870</v>
      </c>
      <c r="H192" s="1" t="str">
        <f t="shared" si="1"/>
        <v>ASHRAE 90.1-2004LobbyGeneral</v>
      </c>
      <c r="I192" s="1" t="str">
        <f>VLOOKUP(H192,'Interior Lighting'!$A$4:$G$1472,5,FALSE)</f>
        <v>1.3</v>
      </c>
      <c r="J192" s="1"/>
      <c r="K192" s="1"/>
      <c r="L192" s="1"/>
      <c r="M192" s="1">
        <v>0.4</v>
      </c>
      <c r="N192" s="1">
        <v>0.4</v>
      </c>
      <c r="O192" s="1">
        <v>0.2</v>
      </c>
      <c r="P192" s="5" t="s">
        <v>2466</v>
      </c>
      <c r="Q192" s="1" t="s">
        <v>29</v>
      </c>
      <c r="R192" s="1" t="s">
        <v>497</v>
      </c>
      <c r="S192" s="1" t="s">
        <v>4558</v>
      </c>
      <c r="T192" s="8"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2469</v>
      </c>
      <c r="AA192" s="1" t="s">
        <v>2457</v>
      </c>
      <c r="AB192" s="1">
        <v>0.0595</v>
      </c>
      <c r="AC192" s="8"/>
      <c r="AD192" s="1"/>
      <c r="AE192" s="1" t="s">
        <v>2506</v>
      </c>
      <c r="AF192" s="1"/>
      <c r="AG192" s="1"/>
      <c r="AH192" s="1"/>
      <c r="AI192" s="1"/>
      <c r="AJ192" s="1"/>
      <c r="AK192" s="1">
        <v>0.27</v>
      </c>
      <c r="AL192" s="1">
        <v>0.0</v>
      </c>
      <c r="AM192" s="1">
        <v>0.5</v>
      </c>
      <c r="AN192" s="1">
        <v>0.0</v>
      </c>
      <c r="AO192" s="1" t="s">
        <v>2462</v>
      </c>
      <c r="AP192" s="1" t="s">
        <v>2497</v>
      </c>
      <c r="AQ192" s="1" t="s">
        <v>2470</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8" t="s">
        <v>7</v>
      </c>
      <c r="B193" s="1" t="s">
        <v>344</v>
      </c>
      <c r="C193" s="1" t="s">
        <v>1024</v>
      </c>
      <c r="D193" s="1" t="s">
        <v>4571</v>
      </c>
      <c r="E193" s="1" t="s">
        <v>34</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5" t="s">
        <v>2466</v>
      </c>
      <c r="Q193" s="1" t="s">
        <v>29</v>
      </c>
      <c r="R193" s="1" t="s">
        <v>501</v>
      </c>
      <c r="S193" s="1" t="s">
        <v>502</v>
      </c>
      <c r="T193" s="8"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2469</v>
      </c>
      <c r="AA193" s="1" t="s">
        <v>2457</v>
      </c>
      <c r="AB193" s="1">
        <v>0.0595</v>
      </c>
      <c r="AC193" s="8"/>
      <c r="AD193" s="1"/>
      <c r="AE193" s="1" t="s">
        <v>2506</v>
      </c>
      <c r="AF193" s="1"/>
      <c r="AG193" s="1"/>
      <c r="AH193" s="1"/>
      <c r="AI193" s="1"/>
      <c r="AJ193" s="1"/>
      <c r="AK193" s="1">
        <v>2.0</v>
      </c>
      <c r="AL193" s="1">
        <v>0.0</v>
      </c>
      <c r="AM193" s="1">
        <v>0.5</v>
      </c>
      <c r="AN193" s="1">
        <v>0.0</v>
      </c>
      <c r="AO193" s="1" t="s">
        <v>2462</v>
      </c>
      <c r="AP193" s="1" t="s">
        <v>2497</v>
      </c>
      <c r="AQ193" s="1" t="s">
        <v>2470</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8" t="s">
        <v>7</v>
      </c>
      <c r="B194" s="1" t="s">
        <v>344</v>
      </c>
      <c r="C194" s="1" t="s">
        <v>1007</v>
      </c>
      <c r="D194" s="1" t="s">
        <v>4571</v>
      </c>
      <c r="E194" s="1" t="s">
        <v>34</v>
      </c>
      <c r="F194" s="1" t="s">
        <v>757</v>
      </c>
      <c r="G194" s="1" t="s">
        <v>870</v>
      </c>
      <c r="H194" s="1" t="str">
        <f t="shared" si="1"/>
        <v>ASHRAE 90.1-2004Electrical/MechanicalGeneral</v>
      </c>
      <c r="I194" s="1" t="str">
        <f>VLOOKUP(H194,'Interior Lighting'!$A$4:$G$1472,5,FALSE)</f>
        <v>1.5</v>
      </c>
      <c r="J194" s="1"/>
      <c r="K194" s="1"/>
      <c r="L194" s="1"/>
      <c r="M194" s="1">
        <v>0.4</v>
      </c>
      <c r="N194" s="1">
        <v>0.4</v>
      </c>
      <c r="O194" s="1">
        <v>0.2</v>
      </c>
      <c r="P194" s="5" t="s">
        <v>2466</v>
      </c>
      <c r="Q194" s="1" t="s">
        <v>29</v>
      </c>
      <c r="R194" s="1" t="s">
        <v>497</v>
      </c>
      <c r="S194" s="1" t="s">
        <v>4560</v>
      </c>
      <c r="T194" s="8"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2469</v>
      </c>
      <c r="AA194" s="1" t="s">
        <v>2457</v>
      </c>
      <c r="AB194" s="1">
        <v>0.0595</v>
      </c>
      <c r="AC194" s="8"/>
      <c r="AD194" s="1"/>
      <c r="AE194" s="1" t="s">
        <v>2506</v>
      </c>
      <c r="AF194" s="1"/>
      <c r="AG194" s="1"/>
      <c r="AH194" s="1"/>
      <c r="AI194" s="1"/>
      <c r="AJ194" s="1"/>
      <c r="AK194" s="1">
        <v>0.27</v>
      </c>
      <c r="AL194" s="1">
        <v>0.0</v>
      </c>
      <c r="AM194" s="1">
        <v>0.5</v>
      </c>
      <c r="AN194" s="1">
        <v>0.0</v>
      </c>
      <c r="AO194" s="1" t="s">
        <v>2462</v>
      </c>
      <c r="AP194" s="1" t="s">
        <v>2497</v>
      </c>
      <c r="AQ194" s="1" t="s">
        <v>2470</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8" t="s">
        <v>7</v>
      </c>
      <c r="B195" s="1" t="s">
        <v>344</v>
      </c>
      <c r="C195" s="8" t="s">
        <v>1002</v>
      </c>
      <c r="D195" s="1" t="s">
        <v>4551</v>
      </c>
      <c r="E195" s="1" t="s">
        <v>34</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5" t="s">
        <v>2466</v>
      </c>
      <c r="Q195" s="1" t="s">
        <v>29</v>
      </c>
      <c r="R195" s="1" t="s">
        <v>501</v>
      </c>
      <c r="S195" s="1" t="s">
        <v>502</v>
      </c>
      <c r="T195" s="8"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8" t="s">
        <v>2469</v>
      </c>
      <c r="AA195" s="8" t="s">
        <v>2457</v>
      </c>
      <c r="AB195" s="1">
        <v>0.0595</v>
      </c>
      <c r="AC195" s="8"/>
      <c r="AD195" s="8"/>
      <c r="AE195" s="8" t="s">
        <v>2506</v>
      </c>
      <c r="AF195" s="1"/>
      <c r="AG195" s="1"/>
      <c r="AH195" s="1"/>
      <c r="AI195" s="1"/>
      <c r="AJ195" s="1"/>
      <c r="AK195" s="1">
        <v>0.29</v>
      </c>
      <c r="AL195" s="1">
        <v>0.0</v>
      </c>
      <c r="AM195" s="1">
        <v>0.5</v>
      </c>
      <c r="AN195" s="1">
        <v>0.0</v>
      </c>
      <c r="AO195" s="8" t="s">
        <v>2462</v>
      </c>
      <c r="AP195" s="8" t="s">
        <v>2497</v>
      </c>
      <c r="AQ195" s="8" t="s">
        <v>2470</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8" t="s">
        <v>7</v>
      </c>
      <c r="B196" s="8" t="s">
        <v>344</v>
      </c>
      <c r="C196" s="8" t="s">
        <v>1001</v>
      </c>
      <c r="D196" s="1" t="s">
        <v>4563</v>
      </c>
      <c r="E196" s="1" t="s">
        <v>34</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5" t="s">
        <v>2466</v>
      </c>
      <c r="Q196" s="1" t="s">
        <v>29</v>
      </c>
      <c r="R196" s="1" t="s">
        <v>497</v>
      </c>
      <c r="S196" s="1" t="s">
        <v>493</v>
      </c>
      <c r="T196" s="8"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2469</v>
      </c>
      <c r="AA196" s="1" t="s">
        <v>2457</v>
      </c>
      <c r="AB196" s="1">
        <v>0.0595</v>
      </c>
      <c r="AC196" s="8"/>
      <c r="AD196" s="1"/>
      <c r="AE196" s="1" t="s">
        <v>2506</v>
      </c>
      <c r="AF196" s="1"/>
      <c r="AG196" s="1"/>
      <c r="AH196" s="1"/>
      <c r="AI196" s="1"/>
      <c r="AJ196" s="1"/>
      <c r="AK196" s="1">
        <v>1.0</v>
      </c>
      <c r="AL196" s="1">
        <v>0.0</v>
      </c>
      <c r="AM196" s="1">
        <v>0.5</v>
      </c>
      <c r="AN196" s="1">
        <v>0.0</v>
      </c>
      <c r="AO196" s="1" t="s">
        <v>2462</v>
      </c>
      <c r="AP196" s="1" t="s">
        <v>2497</v>
      </c>
      <c r="AQ196" s="1" t="s">
        <v>2470</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8" t="s">
        <v>7</v>
      </c>
      <c r="B197" s="8" t="s">
        <v>344</v>
      </c>
      <c r="C197" s="8" t="s">
        <v>1000</v>
      </c>
      <c r="D197" s="1" t="s">
        <v>4559</v>
      </c>
      <c r="E197" s="1" t="s">
        <v>34</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5" t="s">
        <v>2466</v>
      </c>
      <c r="Q197" s="1" t="s">
        <v>29</v>
      </c>
      <c r="R197" s="1" t="s">
        <v>497</v>
      </c>
      <c r="S197" s="1" t="s">
        <v>4560</v>
      </c>
      <c r="T197" s="8"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2469</v>
      </c>
      <c r="AA197" s="1" t="s">
        <v>2457</v>
      </c>
      <c r="AB197" s="1">
        <v>0.0595</v>
      </c>
      <c r="AC197" s="8"/>
      <c r="AD197" s="1"/>
      <c r="AE197" s="1" t="s">
        <v>2506</v>
      </c>
      <c r="AF197" s="1"/>
      <c r="AG197" s="1"/>
      <c r="AH197" s="1"/>
      <c r="AI197" s="1"/>
      <c r="AJ197" s="1"/>
      <c r="AK197" s="1">
        <v>0.87</v>
      </c>
      <c r="AL197" s="1">
        <v>0.0</v>
      </c>
      <c r="AM197" s="1">
        <v>0.5</v>
      </c>
      <c r="AN197" s="1">
        <v>0.0</v>
      </c>
      <c r="AO197" s="1" t="s">
        <v>2462</v>
      </c>
      <c r="AP197" s="1" t="s">
        <v>2497</v>
      </c>
      <c r="AQ197" s="1" t="s">
        <v>2470</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8" t="s">
        <v>7</v>
      </c>
      <c r="B198" s="8" t="s">
        <v>344</v>
      </c>
      <c r="C198" s="8" t="s">
        <v>995</v>
      </c>
      <c r="D198" s="1" t="s">
        <v>4570</v>
      </c>
      <c r="E198" s="1" t="s">
        <v>34</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5" t="s">
        <v>2466</v>
      </c>
      <c r="Q198" s="1" t="s">
        <v>29</v>
      </c>
      <c r="R198" s="1" t="s">
        <v>497</v>
      </c>
      <c r="S198" s="1" t="s">
        <v>4558</v>
      </c>
      <c r="T198" s="8"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2469</v>
      </c>
      <c r="AA198" s="1" t="s">
        <v>2457</v>
      </c>
      <c r="AB198" s="1">
        <v>0.0595</v>
      </c>
      <c r="AC198" s="8"/>
      <c r="AD198" s="1"/>
      <c r="AE198" s="1" t="s">
        <v>2506</v>
      </c>
      <c r="AF198" s="1"/>
      <c r="AG198" s="1"/>
      <c r="AH198" s="1"/>
      <c r="AI198" s="1"/>
      <c r="AJ198" s="1"/>
      <c r="AK198" s="1">
        <v>5.58</v>
      </c>
      <c r="AL198" s="1">
        <v>0.0</v>
      </c>
      <c r="AM198" s="1">
        <v>0.5</v>
      </c>
      <c r="AN198" s="1">
        <v>0.0</v>
      </c>
      <c r="AO198" s="1" t="s">
        <v>2462</v>
      </c>
      <c r="AP198" s="1" t="s">
        <v>2497</v>
      </c>
      <c r="AQ198" s="1" t="s">
        <v>2470</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8" t="s">
        <v>7</v>
      </c>
      <c r="B199" s="8" t="s">
        <v>344</v>
      </c>
      <c r="C199" s="8" t="s">
        <v>991</v>
      </c>
      <c r="D199" s="1" t="s">
        <v>4566</v>
      </c>
      <c r="E199" s="16" t="s">
        <v>28</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0.0595</v>
      </c>
      <c r="AC199" s="8"/>
      <c r="AD199" s="1"/>
      <c r="AE199" s="1" t="s">
        <v>2506</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36" t="s">
        <v>7</v>
      </c>
      <c r="B200" s="37" t="s">
        <v>344</v>
      </c>
      <c r="C200" s="40" t="s">
        <v>4595</v>
      </c>
      <c r="D200" s="37" t="s">
        <v>4559</v>
      </c>
      <c r="E200" s="36" t="s">
        <v>34</v>
      </c>
      <c r="F200" s="40" t="s">
        <v>979</v>
      </c>
      <c r="G200" s="40" t="s">
        <v>980</v>
      </c>
      <c r="H200" s="37" t="str">
        <f t="shared" si="1"/>
        <v>ASHRAE 90.1-2004OfficeLargeData Center</v>
      </c>
      <c r="I200" s="211" t="str">
        <f>VLOOKUP(H200,'Interior Lighting'!$A$4:$G$1472,5,FALSE)</f>
        <v>1</v>
      </c>
      <c r="J200" s="76"/>
      <c r="K200" s="76"/>
      <c r="L200" s="76"/>
      <c r="M200" s="211">
        <v>0.0</v>
      </c>
      <c r="N200" s="211">
        <v>0.7</v>
      </c>
      <c r="O200" s="212">
        <v>0.2</v>
      </c>
      <c r="P200" s="40" t="s">
        <v>2397</v>
      </c>
      <c r="Q200" s="213"/>
      <c r="R200" s="213"/>
      <c r="S200" s="213"/>
      <c r="T200" s="76"/>
      <c r="U200" s="213"/>
      <c r="V200" s="213"/>
      <c r="W200" s="213"/>
      <c r="X200" s="213"/>
      <c r="Y200" s="76"/>
      <c r="Z200" s="76"/>
      <c r="AA200" s="76"/>
      <c r="AB200" s="213"/>
      <c r="AC200" s="76"/>
      <c r="AD200" s="76"/>
      <c r="AE200" s="213"/>
      <c r="AF200" s="76"/>
      <c r="AG200" s="76"/>
      <c r="AH200" s="76"/>
      <c r="AI200" s="76"/>
      <c r="AJ200" s="76"/>
      <c r="AK200" s="211">
        <v>20.0</v>
      </c>
      <c r="AL200" s="212">
        <v>0.0</v>
      </c>
      <c r="AM200" s="212">
        <v>0.5</v>
      </c>
      <c r="AN200" s="212">
        <v>0.0</v>
      </c>
      <c r="AO200" s="40" t="s">
        <v>2394</v>
      </c>
      <c r="AP200" s="40" t="s">
        <v>2433</v>
      </c>
      <c r="AQ200" s="40" t="s">
        <v>2400</v>
      </c>
      <c r="AR200" s="76"/>
      <c r="AS200" s="76"/>
      <c r="AT200" s="213"/>
      <c r="AU200" s="76"/>
      <c r="AV200" s="76"/>
      <c r="AW200" s="76"/>
      <c r="AX200" s="76"/>
      <c r="AY200" s="76"/>
      <c r="AZ200" s="76"/>
      <c r="BA200" s="76"/>
      <c r="BB200" s="76"/>
      <c r="BC200" s="76"/>
      <c r="BD200" s="76"/>
      <c r="BE200" s="76"/>
      <c r="BF200" s="76"/>
      <c r="BG200" s="76"/>
      <c r="BH200" s="76"/>
      <c r="BI200" s="76"/>
      <c r="BJ200" s="76"/>
      <c r="BK200" s="76"/>
      <c r="BL200" s="76"/>
    </row>
    <row r="201" ht="14.25" hidden="1" customHeight="1">
      <c r="A201" s="36" t="s">
        <v>7</v>
      </c>
      <c r="B201" s="37" t="s">
        <v>344</v>
      </c>
      <c r="C201" s="40" t="s">
        <v>4596</v>
      </c>
      <c r="D201" s="37" t="s">
        <v>4559</v>
      </c>
      <c r="E201" s="36" t="s">
        <v>34</v>
      </c>
      <c r="F201" s="40" t="s">
        <v>979</v>
      </c>
      <c r="G201" s="40" t="s">
        <v>980</v>
      </c>
      <c r="H201" s="37" t="str">
        <f t="shared" si="1"/>
        <v>ASHRAE 90.1-2004OfficeLargeData Center</v>
      </c>
      <c r="I201" s="211" t="str">
        <f>VLOOKUP(H201,'Interior Lighting'!$A$4:$G$1472,5,FALSE)</f>
        <v>1</v>
      </c>
      <c r="J201" s="76"/>
      <c r="K201" s="76"/>
      <c r="L201" s="76"/>
      <c r="M201" s="211">
        <v>0.0</v>
      </c>
      <c r="N201" s="211">
        <v>0.7</v>
      </c>
      <c r="O201" s="212">
        <v>0.2</v>
      </c>
      <c r="P201" s="40" t="s">
        <v>2397</v>
      </c>
      <c r="Q201" s="213"/>
      <c r="R201" s="213"/>
      <c r="S201" s="213"/>
      <c r="T201" s="76"/>
      <c r="U201" s="213"/>
      <c r="V201" s="213"/>
      <c r="W201" s="213"/>
      <c r="X201" s="213"/>
      <c r="Y201" s="76"/>
      <c r="Z201" s="76"/>
      <c r="AA201" s="76"/>
      <c r="AB201" s="213"/>
      <c r="AC201" s="76"/>
      <c r="AD201" s="76"/>
      <c r="AE201" s="213"/>
      <c r="AF201" s="76"/>
      <c r="AG201" s="76"/>
      <c r="AH201" s="76"/>
      <c r="AI201" s="76"/>
      <c r="AJ201" s="76"/>
      <c r="AK201" s="211">
        <v>45.0</v>
      </c>
      <c r="AL201" s="212">
        <v>0.0</v>
      </c>
      <c r="AM201" s="212">
        <v>0.5</v>
      </c>
      <c r="AN201" s="212">
        <v>0.0</v>
      </c>
      <c r="AO201" s="40" t="s">
        <v>2394</v>
      </c>
      <c r="AP201" s="40" t="s">
        <v>2433</v>
      </c>
      <c r="AQ201" s="40" t="s">
        <v>2400</v>
      </c>
      <c r="AR201" s="76"/>
      <c r="AS201" s="76"/>
      <c r="AT201" s="213"/>
      <c r="AU201" s="76"/>
      <c r="AV201" s="76"/>
      <c r="AW201" s="76"/>
      <c r="AX201" s="76"/>
      <c r="AY201" s="76"/>
      <c r="AZ201" s="76"/>
      <c r="BA201" s="76"/>
      <c r="BB201" s="76"/>
      <c r="BC201" s="76"/>
      <c r="BD201" s="76"/>
      <c r="BE201" s="76"/>
      <c r="BF201" s="76"/>
      <c r="BG201" s="76"/>
      <c r="BH201" s="76"/>
      <c r="BI201" s="76"/>
      <c r="BJ201" s="76"/>
      <c r="BK201" s="76"/>
      <c r="BL201" s="76"/>
    </row>
    <row r="202" ht="14.25" hidden="1" customHeight="1">
      <c r="A202" s="1" t="s">
        <v>7</v>
      </c>
      <c r="B202" s="1" t="s">
        <v>225</v>
      </c>
      <c r="C202" s="8" t="s">
        <v>989</v>
      </c>
      <c r="D202" s="1" t="s">
        <v>4556</v>
      </c>
      <c r="E202" s="1" t="s">
        <v>34</v>
      </c>
      <c r="F202" s="78" t="s">
        <v>150</v>
      </c>
      <c r="G202" s="78" t="s">
        <v>919</v>
      </c>
      <c r="H202" s="1" t="str">
        <f t="shared" si="1"/>
        <v>ASHRAE 90.1-2004HospitalExam/Treatment</v>
      </c>
      <c r="I202" s="1" t="str">
        <f>VLOOKUP(H202,'Interior Lighting'!$A$4:$G$1472,5,FALSE)</f>
        <v>1.5</v>
      </c>
      <c r="J202" s="1"/>
      <c r="K202" s="1"/>
      <c r="L202" s="1"/>
      <c r="M202" s="1">
        <v>0.0</v>
      </c>
      <c r="N202" s="1">
        <v>0.7</v>
      </c>
      <c r="O202" s="1">
        <v>0.2</v>
      </c>
      <c r="P202" s="1" t="s">
        <v>2627</v>
      </c>
      <c r="Q202" s="1" t="s">
        <v>38</v>
      </c>
      <c r="R202" s="1" t="s">
        <v>657</v>
      </c>
      <c r="S202" s="33" t="s">
        <v>709</v>
      </c>
      <c r="T202" s="8"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5">
        <v>8.0</v>
      </c>
      <c r="Y202" s="5">
        <v>20.02</v>
      </c>
      <c r="Z202" s="1" t="s">
        <v>2635</v>
      </c>
      <c r="AA202" s="1" t="s">
        <v>2609</v>
      </c>
      <c r="AB202" s="1">
        <v>0.0595</v>
      </c>
      <c r="AC202" s="8"/>
      <c r="AD202" s="1"/>
      <c r="AE202" s="1" t="s">
        <v>2719</v>
      </c>
      <c r="AF202" s="1"/>
      <c r="AG202" s="1"/>
      <c r="AH202" s="1"/>
      <c r="AI202" s="1"/>
      <c r="AJ202" s="1"/>
      <c r="AK202" s="5">
        <v>2.0</v>
      </c>
      <c r="AL202" s="1">
        <v>0.0</v>
      </c>
      <c r="AM202" s="1">
        <v>0.5</v>
      </c>
      <c r="AN202" s="1">
        <v>0.0</v>
      </c>
      <c r="AO202" s="1" t="s">
        <v>2621</v>
      </c>
      <c r="AP202" s="33" t="s">
        <v>2713</v>
      </c>
      <c r="AQ202" s="33" t="s">
        <v>229</v>
      </c>
      <c r="AR202" s="5">
        <v>2.0</v>
      </c>
      <c r="AS202" s="1">
        <v>108.0</v>
      </c>
      <c r="AT202" s="1" t="str">
        <f t="shared" ref="AT202:AT245" si="17">IF(AR202=0,"",AR202/AS202)</f>
        <v>0.01851851852</v>
      </c>
      <c r="AU202" s="5">
        <v>60.0</v>
      </c>
      <c r="AV202" s="1">
        <v>0.2</v>
      </c>
      <c r="AW202" s="1">
        <v>0.05</v>
      </c>
      <c r="AX202" s="1" t="s">
        <v>227</v>
      </c>
      <c r="AY202" s="1">
        <v>1.3333346236599153</v>
      </c>
      <c r="AZ202" s="1">
        <v>144.0</v>
      </c>
      <c r="BA202" s="1" t="str">
        <f t="shared" ref="BA202:BA245" si="18">IF(ISBLANK(BC202),"",BC202/(AZ202/AY202))</f>
        <v>0.5048215295</v>
      </c>
      <c r="BB202" s="1">
        <v>0.31</v>
      </c>
      <c r="BC202" s="1">
        <v>54.520672421626536</v>
      </c>
      <c r="BD202" s="1">
        <v>1.0</v>
      </c>
      <c r="BE202" s="1"/>
      <c r="BF202" s="1" t="s">
        <v>2712</v>
      </c>
      <c r="BG202" s="1"/>
      <c r="BH202" s="1"/>
      <c r="BJ202" s="1"/>
      <c r="BK202" s="1"/>
      <c r="BL202" s="1"/>
    </row>
    <row r="203" ht="14.25" hidden="1" customHeight="1">
      <c r="A203" s="8" t="s">
        <v>7</v>
      </c>
      <c r="B203" s="8" t="s">
        <v>225</v>
      </c>
      <c r="C203" s="8" t="s">
        <v>994</v>
      </c>
      <c r="D203" s="1" t="s">
        <v>4556</v>
      </c>
      <c r="E203" s="1" t="s">
        <v>34</v>
      </c>
      <c r="F203" s="1" t="s">
        <v>899</v>
      </c>
      <c r="G203" s="1" t="s">
        <v>656</v>
      </c>
      <c r="H203" s="1" t="str">
        <f t="shared" si="1"/>
        <v>ASHRAE 90.1-2004Active StorageFor Hospital</v>
      </c>
      <c r="I203" s="1" t="str">
        <f>VLOOKUP(H203,'Interior Lighting'!$A$4:$G$1472,5,FALSE)</f>
        <v>0.9</v>
      </c>
      <c r="J203" s="1"/>
      <c r="K203" s="1"/>
      <c r="L203" s="1"/>
      <c r="M203" s="1">
        <v>0.0</v>
      </c>
      <c r="N203" s="1">
        <v>0.7</v>
      </c>
      <c r="O203" s="1">
        <v>0.2</v>
      </c>
      <c r="P203" s="8" t="s">
        <v>2627</v>
      </c>
      <c r="Q203" s="1" t="s">
        <v>38</v>
      </c>
      <c r="R203" s="1" t="s">
        <v>657</v>
      </c>
      <c r="S203" s="1" t="s">
        <v>663</v>
      </c>
      <c r="T203" s="8" t="str">
        <f t="shared" si="16"/>
        <v>GGHC v2.2Health CareBedpan Room</v>
      </c>
      <c r="U203" s="1" t="str">
        <f>VLOOKUP(T203,Ventilation!$A$4:$H$321,6,FALSE)</f>
        <v>0.15</v>
      </c>
      <c r="V203" s="1" t="str">
        <f>VLOOKUP(T203,Ventilation!$A$4:$H$321,5,FALSE)</f>
        <v/>
      </c>
      <c r="W203" s="1" t="str">
        <f>VLOOKUP(T203,Ventilation!$A$4:$H$321,7,FALSE)</f>
        <v/>
      </c>
      <c r="X203" s="1"/>
      <c r="Y203" s="5">
        <v>0.0</v>
      </c>
      <c r="Z203" s="8" t="s">
        <v>2635</v>
      </c>
      <c r="AA203" s="8" t="s">
        <v>2609</v>
      </c>
      <c r="AB203" s="1">
        <v>0.0595</v>
      </c>
      <c r="AC203" s="8"/>
      <c r="AD203" s="8"/>
      <c r="AE203" s="8" t="s">
        <v>2719</v>
      </c>
      <c r="AF203" s="1"/>
      <c r="AG203" s="1"/>
      <c r="AH203" s="1"/>
      <c r="AI203" s="1"/>
      <c r="AJ203" s="1"/>
      <c r="AK203" s="5">
        <v>0.1</v>
      </c>
      <c r="AL203" s="1">
        <v>0.0</v>
      </c>
      <c r="AM203" s="1">
        <v>0.5</v>
      </c>
      <c r="AN203" s="1">
        <v>0.0</v>
      </c>
      <c r="AO203" s="8" t="s">
        <v>2621</v>
      </c>
      <c r="AP203" s="33" t="s">
        <v>2713</v>
      </c>
      <c r="AQ203" s="33" t="s">
        <v>229</v>
      </c>
      <c r="AR203" s="1"/>
      <c r="AS203" s="1"/>
      <c r="AT203" s="1" t="str">
        <f t="shared" si="17"/>
        <v/>
      </c>
      <c r="AU203" s="1"/>
      <c r="AV203" s="1"/>
      <c r="AW203" s="1"/>
      <c r="AX203" s="8"/>
      <c r="AY203" s="1"/>
      <c r="AZ203" s="1"/>
      <c r="BA203" s="1" t="str">
        <f t="shared" si="18"/>
        <v/>
      </c>
      <c r="BB203" s="1"/>
      <c r="BC203" s="1"/>
      <c r="BD203" s="1"/>
      <c r="BE203" s="1"/>
      <c r="BF203" s="1"/>
      <c r="BG203" s="1"/>
      <c r="BH203" s="1"/>
      <c r="BJ203" s="1"/>
      <c r="BK203" s="1"/>
      <c r="BL203" s="1"/>
    </row>
    <row r="204" ht="14.25" hidden="1" customHeight="1">
      <c r="A204" s="8" t="s">
        <v>7</v>
      </c>
      <c r="B204" s="8" t="s">
        <v>225</v>
      </c>
      <c r="C204" s="8" t="s">
        <v>997</v>
      </c>
      <c r="D204" s="1" t="s">
        <v>4549</v>
      </c>
      <c r="E204" s="1" t="s">
        <v>34</v>
      </c>
      <c r="F204" s="1" t="s">
        <v>889</v>
      </c>
      <c r="G204" s="1" t="s">
        <v>870</v>
      </c>
      <c r="H204" s="1" t="str">
        <f t="shared" si="1"/>
        <v>ASHRAE 90.1-2004Dining AreaGeneral</v>
      </c>
      <c r="I204" s="1" t="str">
        <f>VLOOKUP(H204,'Interior Lighting'!$A$4:$G$1472,5,FALSE)</f>
        <v>0.9</v>
      </c>
      <c r="J204" s="1"/>
      <c r="K204" s="1"/>
      <c r="L204" s="1"/>
      <c r="M204" s="1">
        <v>0.0</v>
      </c>
      <c r="N204" s="1">
        <v>0.7</v>
      </c>
      <c r="O204" s="1">
        <v>0.2</v>
      </c>
      <c r="P204" s="8" t="s">
        <v>2627</v>
      </c>
      <c r="Q204" s="1" t="s">
        <v>29</v>
      </c>
      <c r="R204" s="1" t="s">
        <v>477</v>
      </c>
      <c r="S204" s="1" t="s">
        <v>479</v>
      </c>
      <c r="T204" s="8"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5">
        <v>99.89</v>
      </c>
      <c r="Z204" s="8" t="s">
        <v>2635</v>
      </c>
      <c r="AA204" s="8" t="s">
        <v>2609</v>
      </c>
      <c r="AB204" s="1">
        <v>0.0595</v>
      </c>
      <c r="AC204" s="8"/>
      <c r="AD204" s="8"/>
      <c r="AE204" s="8" t="s">
        <v>2719</v>
      </c>
      <c r="AF204" s="1"/>
      <c r="AG204" s="1"/>
      <c r="AH204" s="1"/>
      <c r="AI204" s="1"/>
      <c r="AJ204" s="1"/>
      <c r="AK204" s="5">
        <v>1.0</v>
      </c>
      <c r="AL204" s="1">
        <v>0.0</v>
      </c>
      <c r="AM204" s="1">
        <v>0.5</v>
      </c>
      <c r="AN204" s="1">
        <v>0.0</v>
      </c>
      <c r="AO204" s="8" t="s">
        <v>2621</v>
      </c>
      <c r="AP204" s="33" t="s">
        <v>2713</v>
      </c>
      <c r="AQ204" s="33" t="s">
        <v>229</v>
      </c>
      <c r="AR204" s="1"/>
      <c r="AS204" s="1"/>
      <c r="AT204" s="1" t="str">
        <f t="shared" si="17"/>
        <v/>
      </c>
      <c r="AU204" s="1"/>
      <c r="AV204" s="1"/>
      <c r="AW204" s="1"/>
      <c r="AX204" s="1"/>
      <c r="AY204" s="1"/>
      <c r="AZ204" s="1"/>
      <c r="BA204" s="1" t="str">
        <f t="shared" si="18"/>
        <v/>
      </c>
      <c r="BB204" s="1"/>
      <c r="BC204" s="1"/>
      <c r="BD204" s="1"/>
      <c r="BE204" s="1"/>
      <c r="BF204" s="8"/>
      <c r="BG204" s="8"/>
      <c r="BH204" s="1"/>
      <c r="BJ204" s="1"/>
      <c r="BK204" s="1"/>
      <c r="BL204" s="1"/>
    </row>
    <row r="205" ht="14.25" hidden="1" customHeight="1">
      <c r="A205" s="8" t="s">
        <v>7</v>
      </c>
      <c r="B205" s="8" t="s">
        <v>225</v>
      </c>
      <c r="C205" s="8" t="s">
        <v>999</v>
      </c>
      <c r="D205" s="1" t="s">
        <v>4556</v>
      </c>
      <c r="E205" s="1" t="s">
        <v>34</v>
      </c>
      <c r="F205" s="1" t="s">
        <v>150</v>
      </c>
      <c r="G205" s="5" t="s">
        <v>919</v>
      </c>
      <c r="H205" s="1" t="str">
        <f t="shared" si="1"/>
        <v>ASHRAE 90.1-2004HospitalExam/Treatment</v>
      </c>
      <c r="I205" s="1" t="str">
        <f>VLOOKUP(H205,'Interior Lighting'!$A$4:$G$1472,5,FALSE)</f>
        <v>1.5</v>
      </c>
      <c r="J205" s="1"/>
      <c r="K205" s="1"/>
      <c r="L205" s="1"/>
      <c r="M205" s="1">
        <v>0.0</v>
      </c>
      <c r="N205" s="1">
        <v>0.7</v>
      </c>
      <c r="O205" s="1">
        <v>0.2</v>
      </c>
      <c r="P205" s="1" t="s">
        <v>2627</v>
      </c>
      <c r="Q205" s="1" t="s">
        <v>38</v>
      </c>
      <c r="R205" s="1" t="s">
        <v>657</v>
      </c>
      <c r="S205" s="1" t="s">
        <v>666</v>
      </c>
      <c r="T205" s="8" t="str">
        <f t="shared" si="16"/>
        <v>GGHC v2.2Health CareClean Utility / Workroom</v>
      </c>
      <c r="U205" s="1" t="str">
        <f>VLOOKUP(T205,Ventilation!$A$4:$H$321,6,FALSE)</f>
        <v>0.3</v>
      </c>
      <c r="V205" s="1" t="str">
        <f>VLOOKUP(T205,Ventilation!$A$4:$H$321,5,FALSE)</f>
        <v/>
      </c>
      <c r="W205" s="1" t="str">
        <f>VLOOKUP(T205,Ventilation!$A$4:$H$321,7,FALSE)</f>
        <v/>
      </c>
      <c r="X205" s="5">
        <v>4.0</v>
      </c>
      <c r="Y205" s="5">
        <v>20.02</v>
      </c>
      <c r="Z205" s="1" t="s">
        <v>2635</v>
      </c>
      <c r="AA205" s="1" t="s">
        <v>2609</v>
      </c>
      <c r="AB205" s="1">
        <v>0.0595</v>
      </c>
      <c r="AC205" s="8"/>
      <c r="AD205" s="1"/>
      <c r="AE205" s="1" t="s">
        <v>2719</v>
      </c>
      <c r="AF205" s="1"/>
      <c r="AG205" s="1"/>
      <c r="AH205" s="1"/>
      <c r="AI205" s="1"/>
      <c r="AJ205" s="1"/>
      <c r="AK205" s="5">
        <v>2.0</v>
      </c>
      <c r="AL205" s="1">
        <v>0.0</v>
      </c>
      <c r="AM205" s="1">
        <v>0.5</v>
      </c>
      <c r="AN205" s="1">
        <v>0.0</v>
      </c>
      <c r="AO205" s="1" t="s">
        <v>2621</v>
      </c>
      <c r="AP205" s="33" t="s">
        <v>2713</v>
      </c>
      <c r="AQ205" s="33" t="s">
        <v>229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7</v>
      </c>
      <c r="B206" s="1" t="s">
        <v>225</v>
      </c>
      <c r="C206" s="8" t="s">
        <v>1001</v>
      </c>
      <c r="D206" s="1" t="s">
        <v>4563</v>
      </c>
      <c r="E206" s="1" t="s">
        <v>34</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2627</v>
      </c>
      <c r="Q206" s="1" t="s">
        <v>29</v>
      </c>
      <c r="R206" s="1" t="s">
        <v>486</v>
      </c>
      <c r="S206" s="1" t="s">
        <v>493</v>
      </c>
      <c r="T206" s="8"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5">
        <v>49.95</v>
      </c>
      <c r="Z206" s="1" t="s">
        <v>2635</v>
      </c>
      <c r="AA206" s="1" t="s">
        <v>2609</v>
      </c>
      <c r="AB206" s="1">
        <v>0.0595</v>
      </c>
      <c r="AC206" s="8"/>
      <c r="AD206" s="1"/>
      <c r="AE206" s="1" t="s">
        <v>2719</v>
      </c>
      <c r="AF206" s="1"/>
      <c r="AG206" s="1"/>
      <c r="AH206" s="1"/>
      <c r="AI206" s="1"/>
      <c r="AJ206" s="1"/>
      <c r="AK206" s="5">
        <v>1.0</v>
      </c>
      <c r="AL206" s="1">
        <v>0.0</v>
      </c>
      <c r="AM206" s="1">
        <v>0.5</v>
      </c>
      <c r="AN206" s="1">
        <v>0.0</v>
      </c>
      <c r="AO206" s="1" t="s">
        <v>2621</v>
      </c>
      <c r="AP206" s="33" t="s">
        <v>2713</v>
      </c>
      <c r="AQ206" s="33" t="s">
        <v>229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8" t="s">
        <v>7</v>
      </c>
      <c r="B207" s="1" t="s">
        <v>225</v>
      </c>
      <c r="C207" s="1" t="s">
        <v>1005</v>
      </c>
      <c r="D207" s="1" t="s">
        <v>4562</v>
      </c>
      <c r="E207" s="1" t="s">
        <v>34</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2627</v>
      </c>
      <c r="Q207" s="1" t="s">
        <v>29</v>
      </c>
      <c r="R207" s="1" t="s">
        <v>497</v>
      </c>
      <c r="S207" s="1" t="s">
        <v>4560</v>
      </c>
      <c r="T207" s="8" t="str">
        <f t="shared" si="16"/>
        <v>ASHRAE 62.1-1999OfficesOffice Space</v>
      </c>
      <c r="U207" s="1" t="str">
        <f>VLOOKUP(T207,Ventilation!$A$4:$H$321,6,FALSE)</f>
        <v>0</v>
      </c>
      <c r="V207" s="1" t="str">
        <f>VLOOKUP(T207,Ventilation!$A$4:$H$321,5,FALSE)</f>
        <v>20</v>
      </c>
      <c r="W207" s="1" t="str">
        <f>VLOOKUP(T207,Ventilation!$A$4:$H$321,7,FALSE)</f>
        <v/>
      </c>
      <c r="X207" s="1"/>
      <c r="Y207" s="5">
        <v>5.0</v>
      </c>
      <c r="Z207" s="1" t="s">
        <v>2635</v>
      </c>
      <c r="AA207" s="1" t="s">
        <v>2609</v>
      </c>
      <c r="AB207" s="1">
        <v>0.0595</v>
      </c>
      <c r="AC207" s="8"/>
      <c r="AD207" s="1"/>
      <c r="AE207" s="1" t="s">
        <v>2719</v>
      </c>
      <c r="AF207" s="1"/>
      <c r="AG207" s="1"/>
      <c r="AH207" s="1"/>
      <c r="AI207" s="1"/>
      <c r="AJ207" s="1"/>
      <c r="AK207" s="5">
        <v>1.1</v>
      </c>
      <c r="AL207" s="1">
        <v>0.0</v>
      </c>
      <c r="AM207" s="1">
        <v>0.5</v>
      </c>
      <c r="AN207" s="1">
        <v>0.0</v>
      </c>
      <c r="AO207" s="1" t="s">
        <v>2621</v>
      </c>
      <c r="AP207" s="33" t="s">
        <v>2713</v>
      </c>
      <c r="AQ207" s="33" t="s">
        <v>229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7</v>
      </c>
      <c r="B208" s="1" t="s">
        <v>225</v>
      </c>
      <c r="C208" s="1" t="s">
        <v>1007</v>
      </c>
      <c r="D208" s="1" t="s">
        <v>4571</v>
      </c>
      <c r="E208" s="1" t="s">
        <v>34</v>
      </c>
      <c r="F208" s="1" t="s">
        <v>757</v>
      </c>
      <c r="G208" s="1" t="s">
        <v>870</v>
      </c>
      <c r="H208" s="1" t="str">
        <f t="shared" si="1"/>
        <v>ASHRAE 90.1-2004Electrical/MechanicalGeneral</v>
      </c>
      <c r="I208" s="1" t="str">
        <f>VLOOKUP(H208,'Interior Lighting'!$A$4:$G$1472,5,FALSE)</f>
        <v>1.5</v>
      </c>
      <c r="J208" s="1"/>
      <c r="K208" s="1"/>
      <c r="L208" s="1"/>
      <c r="M208" s="1">
        <v>0.0</v>
      </c>
      <c r="N208" s="1">
        <v>0.7</v>
      </c>
      <c r="O208" s="1">
        <v>0.2</v>
      </c>
      <c r="P208" s="8" t="s">
        <v>2628</v>
      </c>
      <c r="Q208" s="47" t="s">
        <v>29</v>
      </c>
      <c r="R208" s="1" t="s">
        <v>501</v>
      </c>
      <c r="S208" s="5" t="s">
        <v>503</v>
      </c>
      <c r="T208" s="8" t="str">
        <f t="shared" si="16"/>
        <v>ASHRAE 62.1-1999Public SpacesPublic restrooms</v>
      </c>
      <c r="U208" s="1" t="str">
        <f>VLOOKUP(T208,Ventilation!$A$4:$H$321,6,FALSE)</f>
        <v>0</v>
      </c>
      <c r="V208" s="1" t="str">
        <f>VLOOKUP(T208,Ventilation!$A$4:$H$321,5,FALSE)</f>
        <v>0</v>
      </c>
      <c r="W208" s="1" t="str">
        <f>VLOOKUP(T208,Ventilation!$A$4:$H$321,7,FALSE)</f>
        <v/>
      </c>
      <c r="X208" s="1"/>
      <c r="Y208" s="5">
        <v>0.0</v>
      </c>
      <c r="Z208" s="8" t="s">
        <v>2635</v>
      </c>
      <c r="AA208" s="8" t="s">
        <v>2609</v>
      </c>
      <c r="AB208" s="1">
        <v>0.0595</v>
      </c>
      <c r="AC208" s="8"/>
      <c r="AD208" s="8"/>
      <c r="AE208" s="8" t="s">
        <v>2719</v>
      </c>
      <c r="AF208" s="1"/>
      <c r="AG208" s="1"/>
      <c r="AH208" s="1"/>
      <c r="AI208" s="1"/>
      <c r="AJ208" s="1"/>
      <c r="AK208" s="5">
        <v>5.0</v>
      </c>
      <c r="AL208" s="1">
        <v>0.0</v>
      </c>
      <c r="AM208" s="5">
        <v>0.5</v>
      </c>
      <c r="AN208" s="5">
        <v>0.0</v>
      </c>
      <c r="AO208" s="8" t="s">
        <v>2621</v>
      </c>
      <c r="AP208" s="33" t="s">
        <v>2713</v>
      </c>
      <c r="AQ208" s="33" t="s">
        <v>229</v>
      </c>
      <c r="AR208" s="1"/>
      <c r="AS208" s="1"/>
      <c r="AT208" s="1" t="str">
        <f t="shared" si="17"/>
        <v/>
      </c>
      <c r="AU208" s="1"/>
      <c r="AV208" s="1"/>
      <c r="AW208" s="1"/>
      <c r="AX208" s="8"/>
      <c r="AY208" s="1"/>
      <c r="AZ208" s="1"/>
      <c r="BA208" s="1" t="str">
        <f t="shared" si="18"/>
        <v/>
      </c>
      <c r="BB208" s="1"/>
      <c r="BC208" s="1"/>
      <c r="BD208" s="1"/>
      <c r="BE208" s="1"/>
      <c r="BF208" s="1"/>
      <c r="BG208" s="1"/>
      <c r="BH208" s="1"/>
      <c r="BJ208" s="1"/>
      <c r="BK208" s="1"/>
      <c r="BL208" s="1"/>
    </row>
    <row r="209" ht="14.25" hidden="1" customHeight="1">
      <c r="A209" s="1" t="s">
        <v>7</v>
      </c>
      <c r="B209" s="1" t="s">
        <v>225</v>
      </c>
      <c r="C209" s="10" t="s">
        <v>4597</v>
      </c>
      <c r="D209" s="1" t="s">
        <v>4571</v>
      </c>
      <c r="E209" s="1" t="s">
        <v>34</v>
      </c>
      <c r="F209" s="1" t="s">
        <v>757</v>
      </c>
      <c r="G209" s="1" t="s">
        <v>870</v>
      </c>
      <c r="H209" s="1" t="str">
        <f t="shared" si="1"/>
        <v>ASHRAE 90.1-2004Electrical/MechanicalGeneral</v>
      </c>
      <c r="I209" s="1" t="str">
        <f>VLOOKUP(H209,'Interior Lighting'!$A$4:$G$1472,5,FALSE)</f>
        <v>1.5</v>
      </c>
      <c r="J209" s="1"/>
      <c r="K209" s="1"/>
      <c r="L209" s="1"/>
      <c r="M209" s="1">
        <v>0.0</v>
      </c>
      <c r="N209" s="1">
        <v>0.7</v>
      </c>
      <c r="O209" s="1">
        <v>0.2</v>
      </c>
      <c r="P209" s="8" t="s">
        <v>2628</v>
      </c>
      <c r="Q209" s="47" t="s">
        <v>29</v>
      </c>
      <c r="R209" s="1" t="s">
        <v>501</v>
      </c>
      <c r="S209" s="5" t="s">
        <v>503</v>
      </c>
      <c r="T209" s="8" t="str">
        <f t="shared" si="16"/>
        <v>ASHRAE 62.1-1999Public SpacesPublic restrooms</v>
      </c>
      <c r="U209" s="1" t="str">
        <f>VLOOKUP(T209,Ventilation!$A$4:$H$321,6,FALSE)</f>
        <v>0</v>
      </c>
      <c r="V209" s="1" t="str">
        <f>VLOOKUP(T209,Ventilation!$A$4:$H$321,5,FALSE)</f>
        <v>0</v>
      </c>
      <c r="W209" s="1" t="str">
        <f>VLOOKUP(T209,Ventilation!$A$4:$H$321,7,FALSE)</f>
        <v/>
      </c>
      <c r="X209" s="1"/>
      <c r="Y209" s="5">
        <v>0.0</v>
      </c>
      <c r="Z209" s="8" t="s">
        <v>2635</v>
      </c>
      <c r="AA209" s="8" t="s">
        <v>2609</v>
      </c>
      <c r="AB209" s="1">
        <v>0.0595</v>
      </c>
      <c r="AC209" s="8"/>
      <c r="AD209" s="8"/>
      <c r="AE209" s="8" t="s">
        <v>2719</v>
      </c>
      <c r="AF209" s="1"/>
      <c r="AG209" s="1"/>
      <c r="AH209" s="1"/>
      <c r="AI209" s="1"/>
      <c r="AJ209" s="1"/>
      <c r="AK209" s="5">
        <v>5.3</v>
      </c>
      <c r="AL209" s="1">
        <v>0.0</v>
      </c>
      <c r="AM209" s="5">
        <v>0.1</v>
      </c>
      <c r="AN209" s="5">
        <v>0.9</v>
      </c>
      <c r="AO209" s="33" t="s">
        <v>2645</v>
      </c>
      <c r="AP209" s="33" t="s">
        <v>2713</v>
      </c>
      <c r="AQ209" s="33" t="s">
        <v>229</v>
      </c>
      <c r="AR209" s="1"/>
      <c r="AS209" s="1"/>
      <c r="AT209" s="1" t="str">
        <f t="shared" si="17"/>
        <v/>
      </c>
      <c r="AU209" s="1"/>
      <c r="AV209" s="1"/>
      <c r="AW209" s="1"/>
      <c r="AX209" s="8"/>
      <c r="AY209" s="1"/>
      <c r="AZ209" s="1"/>
      <c r="BA209" s="1" t="str">
        <f t="shared" si="18"/>
        <v/>
      </c>
      <c r="BB209" s="1"/>
      <c r="BC209" s="1"/>
      <c r="BD209" s="1"/>
      <c r="BE209" s="1"/>
      <c r="BF209" s="1"/>
      <c r="BG209" s="1"/>
      <c r="BH209" s="1"/>
      <c r="BJ209" s="1"/>
      <c r="BK209" s="1"/>
      <c r="BL209" s="1"/>
    </row>
    <row r="210" ht="14.25" hidden="1" customHeight="1">
      <c r="A210" s="1" t="s">
        <v>7</v>
      </c>
      <c r="B210" s="1" t="s">
        <v>225</v>
      </c>
      <c r="C210" s="1" t="s">
        <v>1014</v>
      </c>
      <c r="D210" s="1" t="s">
        <v>4562</v>
      </c>
      <c r="E210" s="1" t="s">
        <v>34</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8" t="s">
        <v>2623</v>
      </c>
      <c r="Q210" s="1" t="s">
        <v>38</v>
      </c>
      <c r="R210" s="1" t="s">
        <v>657</v>
      </c>
      <c r="S210" s="1" t="s">
        <v>701</v>
      </c>
      <c r="T210" s="8" t="str">
        <f t="shared" si="16"/>
        <v>GGHC v2.2Health CareSpecial Procedure Room, Diagnostic</v>
      </c>
      <c r="U210" s="1" t="str">
        <f>VLOOKUP(T210,Ventilation!$A$4:$H$321,6,FALSE)</f>
        <v>0.3</v>
      </c>
      <c r="V210" s="1" t="str">
        <f>VLOOKUP(T210,Ventilation!$A$4:$H$321,5,FALSE)</f>
        <v/>
      </c>
      <c r="W210" s="1" t="str">
        <f>VLOOKUP(T210,Ventilation!$A$4:$H$321,7,FALSE)</f>
        <v/>
      </c>
      <c r="X210" s="5">
        <v>6.0</v>
      </c>
      <c r="Y210" s="5">
        <v>20.02</v>
      </c>
      <c r="Z210" s="8" t="s">
        <v>2635</v>
      </c>
      <c r="AA210" s="8" t="s">
        <v>2609</v>
      </c>
      <c r="AB210" s="1">
        <v>0.0595</v>
      </c>
      <c r="AC210" s="8"/>
      <c r="AD210" s="8"/>
      <c r="AE210" s="8" t="s">
        <v>2719</v>
      </c>
      <c r="AF210" s="1"/>
      <c r="AG210" s="1"/>
      <c r="AH210" s="1"/>
      <c r="AI210" s="1"/>
      <c r="AJ210" s="1"/>
      <c r="AK210" s="5">
        <v>1.1</v>
      </c>
      <c r="AL210" s="1">
        <v>0.0</v>
      </c>
      <c r="AM210" s="1">
        <v>0.5</v>
      </c>
      <c r="AN210" s="1">
        <v>0.0</v>
      </c>
      <c r="AO210" s="8" t="s">
        <v>2621</v>
      </c>
      <c r="AP210" s="33" t="s">
        <v>2713</v>
      </c>
      <c r="AQ210" s="33" t="s">
        <v>229</v>
      </c>
      <c r="AR210" s="1"/>
      <c r="AS210" s="1"/>
      <c r="AT210" s="1" t="str">
        <f t="shared" si="17"/>
        <v/>
      </c>
      <c r="AU210" s="1"/>
      <c r="AV210" s="1"/>
      <c r="AW210" s="1"/>
      <c r="AX210" s="8"/>
      <c r="AY210" s="1"/>
      <c r="AZ210" s="1"/>
      <c r="BA210" s="1" t="str">
        <f t="shared" si="18"/>
        <v/>
      </c>
      <c r="BB210" s="1"/>
      <c r="BC210" s="1"/>
      <c r="BD210" s="1"/>
      <c r="BE210" s="1"/>
      <c r="BF210" s="1"/>
      <c r="BG210" s="1"/>
      <c r="BH210" s="1"/>
      <c r="BJ210" s="1"/>
      <c r="BK210" s="1"/>
      <c r="BL210" s="1"/>
    </row>
    <row r="211" ht="14.25" hidden="1" customHeight="1">
      <c r="A211" s="1" t="s">
        <v>7</v>
      </c>
      <c r="B211" s="1" t="s">
        <v>225</v>
      </c>
      <c r="C211" s="1" t="s">
        <v>1020</v>
      </c>
      <c r="D211" s="1" t="s">
        <v>4551</v>
      </c>
      <c r="E211" s="1" t="s">
        <v>34</v>
      </c>
      <c r="F211" s="1" t="s">
        <v>896</v>
      </c>
      <c r="G211" s="1" t="s">
        <v>656</v>
      </c>
      <c r="H211" s="1" t="str">
        <f t="shared" si="1"/>
        <v>ASHRAE 90.1-2004Corridor/TransitionFor Hospital</v>
      </c>
      <c r="I211" s="1" t="str">
        <f>VLOOKUP(H211,'Interior Lighting'!$A$4:$G$1472,5,FALSE)</f>
        <v>1</v>
      </c>
      <c r="J211" s="1"/>
      <c r="K211" s="1"/>
      <c r="L211" s="1"/>
      <c r="M211" s="1">
        <v>0.0</v>
      </c>
      <c r="N211" s="1">
        <v>0.7</v>
      </c>
      <c r="O211" s="1">
        <v>0.2</v>
      </c>
      <c r="P211" s="8" t="s">
        <v>2622</v>
      </c>
      <c r="Q211" s="1" t="s">
        <v>29</v>
      </c>
      <c r="R211" s="1" t="s">
        <v>501</v>
      </c>
      <c r="S211" s="1" t="s">
        <v>502</v>
      </c>
      <c r="T211" s="8" t="str">
        <f t="shared" si="16"/>
        <v>ASHRAE 62.1-1999Public SpacesCorridors and utilities</v>
      </c>
      <c r="U211" s="1" t="str">
        <f>VLOOKUP(T211,Ventilation!$A$4:$H$321,6,FALSE)</f>
        <v>0.05</v>
      </c>
      <c r="V211" s="1" t="str">
        <f>VLOOKUP(T211,Ventilation!$A$4:$H$321,5,FALSE)</f>
        <v>0</v>
      </c>
      <c r="W211" s="1" t="str">
        <f>VLOOKUP(T211,Ventilation!$A$4:$H$321,7,FALSE)</f>
        <v/>
      </c>
      <c r="X211" s="1"/>
      <c r="Y211" s="5">
        <v>0.0</v>
      </c>
      <c r="Z211" s="8" t="s">
        <v>2635</v>
      </c>
      <c r="AA211" s="8" t="s">
        <v>2609</v>
      </c>
      <c r="AB211" s="1">
        <v>0.0595</v>
      </c>
      <c r="AC211" s="8"/>
      <c r="AD211" s="8"/>
      <c r="AE211" s="8" t="s">
        <v>2719</v>
      </c>
      <c r="AF211" s="1"/>
      <c r="AG211" s="1"/>
      <c r="AH211" s="1"/>
      <c r="AI211" s="1"/>
      <c r="AJ211" s="1"/>
      <c r="AK211" s="5">
        <v>0.4</v>
      </c>
      <c r="AL211" s="1">
        <v>0.0</v>
      </c>
      <c r="AM211" s="1">
        <v>0.5</v>
      </c>
      <c r="AN211" s="1">
        <v>0.0</v>
      </c>
      <c r="AO211" s="8" t="s">
        <v>2621</v>
      </c>
      <c r="AP211" s="33" t="s">
        <v>2713</v>
      </c>
      <c r="AQ211" s="33" t="s">
        <v>229</v>
      </c>
      <c r="AR211" s="1"/>
      <c r="AS211" s="1"/>
      <c r="AT211" s="1" t="str">
        <f t="shared" si="17"/>
        <v/>
      </c>
      <c r="AU211" s="1"/>
      <c r="AV211" s="1"/>
      <c r="AW211" s="1"/>
      <c r="AX211" s="8"/>
      <c r="AY211" s="1"/>
      <c r="AZ211" s="1"/>
      <c r="BA211" s="1" t="str">
        <f t="shared" si="18"/>
        <v/>
      </c>
      <c r="BB211" s="1"/>
      <c r="BC211" s="1"/>
      <c r="BD211" s="1"/>
      <c r="BE211" s="1"/>
      <c r="BF211" s="1"/>
      <c r="BG211" s="1"/>
      <c r="BH211" s="1"/>
      <c r="BJ211" s="1"/>
      <c r="BK211" s="1"/>
      <c r="BL211" s="1"/>
    </row>
    <row r="212" ht="14.25" hidden="1" customHeight="1">
      <c r="A212" s="1" t="s">
        <v>7</v>
      </c>
      <c r="B212" s="1" t="s">
        <v>225</v>
      </c>
      <c r="C212" s="5" t="s">
        <v>4598</v>
      </c>
      <c r="D212" s="1" t="s">
        <v>4551</v>
      </c>
      <c r="E212" s="1" t="s">
        <v>34</v>
      </c>
      <c r="F212" s="1" t="s">
        <v>896</v>
      </c>
      <c r="G212" s="1" t="s">
        <v>656</v>
      </c>
      <c r="H212" s="1" t="str">
        <f t="shared" si="1"/>
        <v>ASHRAE 90.1-2004Corridor/TransitionFor Hospital</v>
      </c>
      <c r="I212" s="1" t="str">
        <f>VLOOKUP(H212,'Interior Lighting'!$A$4:$G$1472,5,FALSE)</f>
        <v>1</v>
      </c>
      <c r="J212" s="1"/>
      <c r="K212" s="1"/>
      <c r="L212" s="1"/>
      <c r="M212" s="1">
        <v>0.0</v>
      </c>
      <c r="N212" s="1">
        <v>0.7</v>
      </c>
      <c r="O212" s="1">
        <v>0.2</v>
      </c>
      <c r="P212" s="8" t="s">
        <v>2622</v>
      </c>
      <c r="Q212" s="1" t="s">
        <v>29</v>
      </c>
      <c r="R212" s="1" t="s">
        <v>501</v>
      </c>
      <c r="S212" s="1" t="s">
        <v>502</v>
      </c>
      <c r="T212" s="8" t="str">
        <f t="shared" si="16"/>
        <v>ASHRAE 62.1-1999Public SpacesCorridors and utilities</v>
      </c>
      <c r="U212" s="1" t="str">
        <f>VLOOKUP(T212,Ventilation!$A$4:$H$321,6,FALSE)</f>
        <v>0.05</v>
      </c>
      <c r="V212" s="1" t="str">
        <f>VLOOKUP(T212,Ventilation!$A$4:$H$321,5,FALSE)</f>
        <v>0</v>
      </c>
      <c r="W212" s="1" t="str">
        <f>VLOOKUP(T212,Ventilation!$A$4:$H$321,7,FALSE)</f>
        <v/>
      </c>
      <c r="X212" s="1"/>
      <c r="Y212" s="5">
        <v>0.0</v>
      </c>
      <c r="Z212" s="8" t="s">
        <v>2635</v>
      </c>
      <c r="AA212" s="8" t="s">
        <v>2609</v>
      </c>
      <c r="AB212" s="1">
        <v>0.0595</v>
      </c>
      <c r="AC212" s="8"/>
      <c r="AD212" s="8"/>
      <c r="AE212" s="8" t="s">
        <v>2719</v>
      </c>
      <c r="AF212" s="1"/>
      <c r="AG212" s="1"/>
      <c r="AH212" s="1"/>
      <c r="AI212" s="1"/>
      <c r="AJ212" s="1"/>
      <c r="AK212" s="5">
        <v>0.4</v>
      </c>
      <c r="AL212" s="1">
        <v>0.0</v>
      </c>
      <c r="AM212" s="1">
        <v>0.5</v>
      </c>
      <c r="AN212" s="1">
        <v>0.0</v>
      </c>
      <c r="AO212" s="8" t="s">
        <v>2621</v>
      </c>
      <c r="AP212" s="33" t="s">
        <v>2713</v>
      </c>
      <c r="AQ212" s="33" t="s">
        <v>229</v>
      </c>
      <c r="AR212" s="1"/>
      <c r="AS212" s="1"/>
      <c r="AT212" s="1" t="str">
        <f t="shared" si="17"/>
        <v/>
      </c>
      <c r="AU212" s="1"/>
      <c r="AV212" s="1"/>
      <c r="AW212" s="1"/>
      <c r="AX212" s="8"/>
      <c r="AY212" s="1"/>
      <c r="AZ212" s="1"/>
      <c r="BA212" s="1" t="str">
        <f t="shared" si="18"/>
        <v/>
      </c>
      <c r="BB212" s="1"/>
      <c r="BC212" s="1"/>
      <c r="BD212" s="1"/>
      <c r="BE212" s="1"/>
      <c r="BF212" s="1"/>
      <c r="BG212" s="1"/>
      <c r="BH212" s="1"/>
      <c r="BJ212" s="1"/>
      <c r="BK212" s="1"/>
      <c r="BL212" s="1"/>
    </row>
    <row r="213" ht="14.25" hidden="1" customHeight="1">
      <c r="A213" s="1" t="s">
        <v>7</v>
      </c>
      <c r="B213" s="1" t="s">
        <v>225</v>
      </c>
      <c r="C213" s="1" t="s">
        <v>1024</v>
      </c>
      <c r="D213" s="1" t="s">
        <v>4571</v>
      </c>
      <c r="E213" s="1" t="s">
        <v>34</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2627</v>
      </c>
      <c r="Q213" s="1" t="s">
        <v>29</v>
      </c>
      <c r="R213" s="1" t="s">
        <v>497</v>
      </c>
      <c r="S213" s="1" t="s">
        <v>500</v>
      </c>
      <c r="T213" s="8"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5">
        <v>5.0</v>
      </c>
      <c r="Z213" s="1" t="s">
        <v>2635</v>
      </c>
      <c r="AA213" s="1" t="s">
        <v>2609</v>
      </c>
      <c r="AB213" s="1">
        <v>0.0595</v>
      </c>
      <c r="AC213" s="8"/>
      <c r="AD213" s="1"/>
      <c r="AE213" s="1" t="s">
        <v>2719</v>
      </c>
      <c r="AF213" s="1"/>
      <c r="AG213" s="1"/>
      <c r="AH213" s="1"/>
      <c r="AI213" s="1"/>
      <c r="AJ213" s="1"/>
      <c r="AK213" s="5">
        <v>1.1</v>
      </c>
      <c r="AL213" s="1">
        <v>0.0</v>
      </c>
      <c r="AM213" s="1">
        <v>0.5</v>
      </c>
      <c r="AN213" s="1">
        <v>0.0</v>
      </c>
      <c r="AO213" s="1" t="s">
        <v>2621</v>
      </c>
      <c r="AP213" s="33" t="s">
        <v>2713</v>
      </c>
      <c r="AQ213" s="33" t="s">
        <v>229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7</v>
      </c>
      <c r="B214" s="1" t="s">
        <v>225</v>
      </c>
      <c r="C214" s="1" t="s">
        <v>1025</v>
      </c>
      <c r="D214" s="1" t="s">
        <v>4566</v>
      </c>
      <c r="E214" s="1" t="s">
        <v>34</v>
      </c>
      <c r="F214" s="1" t="s">
        <v>899</v>
      </c>
      <c r="G214" s="5" t="s">
        <v>656</v>
      </c>
      <c r="H214" s="1" t="str">
        <f t="shared" si="1"/>
        <v>ASHRAE 90.1-2004Active StorageFor Hospital</v>
      </c>
      <c r="I214" s="1" t="str">
        <f>VLOOKUP(H214,'Interior Lighting'!$A$4:$G$1472,5,FALSE)</f>
        <v>0.9</v>
      </c>
      <c r="J214" s="1"/>
      <c r="K214" s="1"/>
      <c r="L214" s="1"/>
      <c r="M214" s="1">
        <v>0.0</v>
      </c>
      <c r="N214" s="1">
        <v>0.7</v>
      </c>
      <c r="O214" s="1">
        <v>0.2</v>
      </c>
      <c r="P214" s="8" t="s">
        <v>2628</v>
      </c>
      <c r="Q214" s="1" t="s">
        <v>38</v>
      </c>
      <c r="R214" s="1" t="s">
        <v>657</v>
      </c>
      <c r="S214" s="5" t="s">
        <v>662</v>
      </c>
      <c r="T214" s="8" t="str">
        <f t="shared" si="16"/>
        <v>GGHC v2.2Health CareBathroom/ Public</v>
      </c>
      <c r="U214" s="1" t="str">
        <f>VLOOKUP(T214,Ventilation!$A$4:$H$321,6,FALSE)</f>
        <v>0.15</v>
      </c>
      <c r="V214" s="1" t="str">
        <f>VLOOKUP(T214,Ventilation!$A$4:$H$321,5,FALSE)</f>
        <v/>
      </c>
      <c r="W214" s="1" t="str">
        <f>VLOOKUP(T214,Ventilation!$A$4:$H$321,7,FALSE)</f>
        <v/>
      </c>
      <c r="X214" s="1"/>
      <c r="Y214" s="5">
        <v>0.0</v>
      </c>
      <c r="Z214" s="8" t="s">
        <v>2635</v>
      </c>
      <c r="AA214" s="8" t="s">
        <v>2609</v>
      </c>
      <c r="AB214" s="1">
        <v>0.0595</v>
      </c>
      <c r="AC214" s="8"/>
      <c r="AD214" s="8"/>
      <c r="AE214" s="8" t="s">
        <v>2719</v>
      </c>
      <c r="AF214" s="1"/>
      <c r="AG214" s="1"/>
      <c r="AH214" s="1"/>
      <c r="AI214" s="1"/>
      <c r="AJ214" s="1"/>
      <c r="AK214" s="5">
        <v>0.1</v>
      </c>
      <c r="AL214" s="1">
        <v>0.0</v>
      </c>
      <c r="AM214" s="1">
        <v>0.3</v>
      </c>
      <c r="AN214" s="1">
        <v>0.7</v>
      </c>
      <c r="AO214" s="8" t="s">
        <v>2621</v>
      </c>
      <c r="AP214" s="33" t="s">
        <v>2713</v>
      </c>
      <c r="AQ214" s="33" t="s">
        <v>229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7</v>
      </c>
      <c r="B215" s="1" t="s">
        <v>225</v>
      </c>
      <c r="C215" s="1" t="s">
        <v>684</v>
      </c>
      <c r="D215" s="1" t="s">
        <v>4570</v>
      </c>
      <c r="E215" s="1" t="s">
        <v>34</v>
      </c>
      <c r="F215" s="1" t="s">
        <v>684</v>
      </c>
      <c r="G215" s="1" t="s">
        <v>870</v>
      </c>
      <c r="H215" s="1" t="str">
        <f t="shared" si="1"/>
        <v>ASHRAE 90.1-2004LobbyGeneral</v>
      </c>
      <c r="I215" s="1" t="str">
        <f>VLOOKUP(H215,'Interior Lighting'!$A$4:$G$1472,5,FALSE)</f>
        <v>1.3</v>
      </c>
      <c r="J215" s="1"/>
      <c r="K215" s="1"/>
      <c r="L215" s="1"/>
      <c r="M215" s="1">
        <v>0.0</v>
      </c>
      <c r="N215" s="1">
        <v>0.7</v>
      </c>
      <c r="O215" s="1">
        <v>0.2</v>
      </c>
      <c r="P215" s="8" t="s">
        <v>2627</v>
      </c>
      <c r="Q215" s="1" t="s">
        <v>29</v>
      </c>
      <c r="R215" s="1" t="s">
        <v>486</v>
      </c>
      <c r="S215" s="1" t="s">
        <v>492</v>
      </c>
      <c r="T215" s="8" t="str">
        <f t="shared" si="16"/>
        <v>ASHRAE 62.1-1999Hotels, Motels, Resorts, DormitoriesLobbies</v>
      </c>
      <c r="U215" s="1" t="str">
        <f>VLOOKUP(T215,Ventilation!$A$4:$H$321,6,FALSE)</f>
        <v>0</v>
      </c>
      <c r="V215" s="1" t="str">
        <f>VLOOKUP(T215,Ventilation!$A$4:$H$321,5,FALSE)</f>
        <v>15</v>
      </c>
      <c r="W215" s="1" t="str">
        <f>VLOOKUP(T215,Ventilation!$A$4:$H$321,7,FALSE)</f>
        <v/>
      </c>
      <c r="X215" s="1"/>
      <c r="Y215" s="5">
        <v>10.0</v>
      </c>
      <c r="Z215" s="8" t="s">
        <v>2635</v>
      </c>
      <c r="AA215" s="8" t="s">
        <v>2609</v>
      </c>
      <c r="AB215" s="1">
        <v>0.0595</v>
      </c>
      <c r="AC215" s="8"/>
      <c r="AD215" s="8"/>
      <c r="AE215" s="8" t="s">
        <v>2719</v>
      </c>
      <c r="AF215" s="1"/>
      <c r="AG215" s="1"/>
      <c r="AH215" s="1"/>
      <c r="AI215" s="1"/>
      <c r="AJ215" s="1"/>
      <c r="AK215" s="5">
        <v>1.1</v>
      </c>
      <c r="AL215" s="1">
        <v>0.0</v>
      </c>
      <c r="AM215" s="1">
        <v>0.5</v>
      </c>
      <c r="AN215" s="1">
        <v>0.0</v>
      </c>
      <c r="AO215" s="8" t="s">
        <v>2621</v>
      </c>
      <c r="AP215" s="33" t="s">
        <v>2713</v>
      </c>
      <c r="AQ215" s="33" t="s">
        <v>229</v>
      </c>
      <c r="AR215" s="1"/>
      <c r="AS215" s="1"/>
      <c r="AT215" s="1" t="str">
        <f t="shared" si="17"/>
        <v/>
      </c>
      <c r="AU215" s="1"/>
      <c r="AV215" s="1"/>
      <c r="AW215" s="1"/>
      <c r="AX215" s="8"/>
      <c r="AY215" s="1"/>
      <c r="AZ215" s="1"/>
      <c r="BA215" s="1" t="str">
        <f t="shared" si="18"/>
        <v/>
      </c>
      <c r="BB215" s="1"/>
      <c r="BC215" s="1"/>
      <c r="BD215" s="1"/>
      <c r="BE215" s="1"/>
      <c r="BF215" s="8"/>
      <c r="BG215" s="8"/>
      <c r="BH215" s="1"/>
      <c r="BJ215" s="1"/>
      <c r="BK215" s="1"/>
      <c r="BL215" s="1"/>
    </row>
    <row r="216" ht="14.25" hidden="1" customHeight="1">
      <c r="A216" s="1" t="s">
        <v>7</v>
      </c>
      <c r="B216" s="1" t="s">
        <v>225</v>
      </c>
      <c r="C216" s="1" t="s">
        <v>1029</v>
      </c>
      <c r="D216" s="1" t="s">
        <v>4575</v>
      </c>
      <c r="E216" s="1" t="s">
        <v>34</v>
      </c>
      <c r="F216" s="78" t="s">
        <v>888</v>
      </c>
      <c r="G216" s="78" t="s">
        <v>656</v>
      </c>
      <c r="H216" s="1" t="str">
        <f t="shared" si="1"/>
        <v>ASHRAE 90.1-2004Lounge/RecreationFor Hospital</v>
      </c>
      <c r="I216" s="1" t="str">
        <f>VLOOKUP(H216,'Interior Lighting'!$A$4:$G$1472,5,FALSE)</f>
        <v>0.8</v>
      </c>
      <c r="J216" s="1"/>
      <c r="K216" s="1"/>
      <c r="L216" s="1"/>
      <c r="M216" s="1">
        <v>0.0</v>
      </c>
      <c r="N216" s="1">
        <v>0.7</v>
      </c>
      <c r="O216" s="1">
        <v>0.2</v>
      </c>
      <c r="P216" s="1" t="s">
        <v>2627</v>
      </c>
      <c r="Q216" s="1" t="s">
        <v>29</v>
      </c>
      <c r="R216" s="1" t="s">
        <v>486</v>
      </c>
      <c r="S216" s="1" t="s">
        <v>492</v>
      </c>
      <c r="T216" s="8" t="str">
        <f t="shared" si="16"/>
        <v>ASHRAE 62.1-1999Hotels, Motels, Resorts, DormitoriesLobbies</v>
      </c>
      <c r="U216" s="1" t="str">
        <f>VLOOKUP(T216,Ventilation!$A$4:$H$321,6,FALSE)</f>
        <v>0</v>
      </c>
      <c r="V216" s="1" t="str">
        <f>VLOOKUP(T216,Ventilation!$A$4:$H$321,5,FALSE)</f>
        <v>15</v>
      </c>
      <c r="W216" s="1" t="str">
        <f>VLOOKUP(T216,Ventilation!$A$4:$H$321,7,FALSE)</f>
        <v/>
      </c>
      <c r="X216" s="1"/>
      <c r="Y216" s="5">
        <v>15.01</v>
      </c>
      <c r="Z216" s="1" t="s">
        <v>2635</v>
      </c>
      <c r="AA216" s="1" t="s">
        <v>2609</v>
      </c>
      <c r="AB216" s="1">
        <v>0.0595</v>
      </c>
      <c r="AC216" s="8"/>
      <c r="AD216" s="1"/>
      <c r="AE216" s="1" t="s">
        <v>2719</v>
      </c>
      <c r="AF216" s="1"/>
      <c r="AG216" s="1"/>
      <c r="AH216" s="1"/>
      <c r="AI216" s="1"/>
      <c r="AJ216" s="1"/>
      <c r="AK216" s="5">
        <v>3.0</v>
      </c>
      <c r="AL216" s="1">
        <v>0.0</v>
      </c>
      <c r="AM216" s="1">
        <v>0.5</v>
      </c>
      <c r="AN216" s="1">
        <v>0.0</v>
      </c>
      <c r="AO216" s="1" t="s">
        <v>2621</v>
      </c>
      <c r="AP216" s="33" t="s">
        <v>2713</v>
      </c>
      <c r="AQ216" s="33" t="s">
        <v>229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7</v>
      </c>
      <c r="B217" s="1" t="s">
        <v>225</v>
      </c>
      <c r="C217" s="1" t="s">
        <v>1030</v>
      </c>
      <c r="D217" s="1" t="s">
        <v>4570</v>
      </c>
      <c r="E217" s="1" t="s">
        <v>34</v>
      </c>
      <c r="F217" s="1" t="s">
        <v>888</v>
      </c>
      <c r="G217" s="1" t="s">
        <v>656</v>
      </c>
      <c r="H217" s="1" t="str">
        <f t="shared" si="1"/>
        <v>ASHRAE 90.1-2004Lounge/RecreationFor Hospital</v>
      </c>
      <c r="I217" s="1" t="str">
        <f>VLOOKUP(H217,'Interior Lighting'!$A$4:$G$1472,5,FALSE)</f>
        <v>0.8</v>
      </c>
      <c r="J217" s="1"/>
      <c r="K217" s="1"/>
      <c r="L217" s="1"/>
      <c r="M217" s="1">
        <v>0.0</v>
      </c>
      <c r="N217" s="1">
        <v>0.7</v>
      </c>
      <c r="O217" s="1">
        <v>0.2</v>
      </c>
      <c r="P217" s="8" t="s">
        <v>2627</v>
      </c>
      <c r="Q217" s="1" t="s">
        <v>29</v>
      </c>
      <c r="R217" s="1" t="s">
        <v>486</v>
      </c>
      <c r="S217" s="1" t="s">
        <v>492</v>
      </c>
      <c r="T217" s="8" t="str">
        <f t="shared" si="16"/>
        <v>ASHRAE 62.1-1999Hotels, Motels, Resorts, DormitoriesLobbies</v>
      </c>
      <c r="U217" s="1" t="str">
        <f>VLOOKUP(T217,Ventilation!$A$4:$H$321,6,FALSE)</f>
        <v>0</v>
      </c>
      <c r="V217" s="1" t="str">
        <f>VLOOKUP(T217,Ventilation!$A$4:$H$321,5,FALSE)</f>
        <v>15</v>
      </c>
      <c r="W217" s="1" t="str">
        <f>VLOOKUP(T217,Ventilation!$A$4:$H$321,7,FALSE)</f>
        <v/>
      </c>
      <c r="X217" s="1"/>
      <c r="Y217" s="5">
        <v>15.01</v>
      </c>
      <c r="Z217" s="8" t="s">
        <v>2635</v>
      </c>
      <c r="AA217" s="8" t="s">
        <v>2609</v>
      </c>
      <c r="AB217" s="1">
        <v>0.0595</v>
      </c>
      <c r="AC217" s="8"/>
      <c r="AD217" s="8"/>
      <c r="AE217" s="8" t="s">
        <v>2719</v>
      </c>
      <c r="AF217" s="1"/>
      <c r="AG217" s="1"/>
      <c r="AH217" s="1"/>
      <c r="AI217" s="1"/>
      <c r="AJ217" s="1"/>
      <c r="AK217" s="5">
        <v>3.0</v>
      </c>
      <c r="AL217" s="1">
        <v>0.0</v>
      </c>
      <c r="AM217" s="1">
        <v>0.5</v>
      </c>
      <c r="AN217" s="1">
        <v>0.0</v>
      </c>
      <c r="AO217" s="8" t="s">
        <v>2621</v>
      </c>
      <c r="AP217" s="33" t="s">
        <v>2713</v>
      </c>
      <c r="AQ217" s="33" t="s">
        <v>229</v>
      </c>
      <c r="AR217" s="1"/>
      <c r="AS217" s="1"/>
      <c r="AT217" s="1" t="str">
        <f t="shared" si="17"/>
        <v/>
      </c>
      <c r="AU217" s="1"/>
      <c r="AV217" s="1"/>
      <c r="AW217" s="1"/>
      <c r="AX217" s="8"/>
      <c r="AY217" s="1"/>
      <c r="AZ217" s="1"/>
      <c r="BA217" s="1" t="str">
        <f t="shared" si="18"/>
        <v/>
      </c>
      <c r="BB217" s="1"/>
      <c r="BC217" s="1"/>
      <c r="BD217" s="1"/>
      <c r="BE217" s="1"/>
      <c r="BF217" s="8"/>
      <c r="BG217" s="8"/>
      <c r="BH217" s="1"/>
      <c r="BJ217" s="1"/>
      <c r="BK217" s="1"/>
      <c r="BL217" s="1"/>
    </row>
    <row r="218" ht="14.25" hidden="1" customHeight="1">
      <c r="A218" s="1" t="s">
        <v>7</v>
      </c>
      <c r="B218" s="1" t="s">
        <v>225</v>
      </c>
      <c r="C218" s="1" t="s">
        <v>1032</v>
      </c>
      <c r="D218" s="1" t="s">
        <v>4556</v>
      </c>
      <c r="E218" s="1" t="s">
        <v>34</v>
      </c>
      <c r="F218" s="1" t="s">
        <v>899</v>
      </c>
      <c r="G218" s="1" t="s">
        <v>656</v>
      </c>
      <c r="H218" s="1" t="str">
        <f t="shared" si="1"/>
        <v>ASHRAE 90.1-2004Active StorageFor Hospital</v>
      </c>
      <c r="I218" s="1" t="str">
        <f>VLOOKUP(H218,'Interior Lighting'!$A$4:$G$1472,5,FALSE)</f>
        <v>0.9</v>
      </c>
      <c r="J218" s="1"/>
      <c r="K218" s="1"/>
      <c r="L218" s="1"/>
      <c r="M218" s="1">
        <v>0.0</v>
      </c>
      <c r="N218" s="1">
        <v>0.7</v>
      </c>
      <c r="O218" s="1">
        <v>0.2</v>
      </c>
      <c r="P218" s="8" t="s">
        <v>2627</v>
      </c>
      <c r="Q218" s="1" t="s">
        <v>29</v>
      </c>
      <c r="R218" s="1" t="s">
        <v>508</v>
      </c>
      <c r="S218" s="1" t="s">
        <v>511</v>
      </c>
      <c r="T218" s="8"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5">
        <v>0.0</v>
      </c>
      <c r="Z218" s="8" t="s">
        <v>2635</v>
      </c>
      <c r="AA218" s="8" t="s">
        <v>2609</v>
      </c>
      <c r="AB218" s="1">
        <v>0.0595</v>
      </c>
      <c r="AC218" s="8"/>
      <c r="AD218" s="8"/>
      <c r="AE218" s="8" t="s">
        <v>2719</v>
      </c>
      <c r="AF218" s="1"/>
      <c r="AG218" s="1"/>
      <c r="AH218" s="1"/>
      <c r="AI218" s="1"/>
      <c r="AJ218" s="1"/>
      <c r="AK218" s="5">
        <v>0.1</v>
      </c>
      <c r="AL218" s="1">
        <v>0.0</v>
      </c>
      <c r="AM218" s="1">
        <v>0.5</v>
      </c>
      <c r="AN218" s="1">
        <v>0.0</v>
      </c>
      <c r="AO218" s="8" t="s">
        <v>2621</v>
      </c>
      <c r="AP218" s="33" t="s">
        <v>2713</v>
      </c>
      <c r="AQ218" s="33" t="s">
        <v>229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7</v>
      </c>
      <c r="B219" s="1" t="s">
        <v>225</v>
      </c>
      <c r="C219" s="1" t="s">
        <v>1034</v>
      </c>
      <c r="D219" s="1" t="s">
        <v>4552</v>
      </c>
      <c r="E219" s="1" t="s">
        <v>34</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2627</v>
      </c>
      <c r="Q219" s="1" t="s">
        <v>38</v>
      </c>
      <c r="R219" s="1" t="s">
        <v>657</v>
      </c>
      <c r="S219" s="1" t="s">
        <v>712</v>
      </c>
      <c r="T219" s="8" t="str">
        <f t="shared" si="16"/>
        <v>GGHC v2.2Health CareX-ray, Diagnostic and Treatment</v>
      </c>
      <c r="U219" s="1" t="str">
        <f>VLOOKUP(T219,Ventilation!$A$4:$H$321,6,FALSE)</f>
        <v>0.3</v>
      </c>
      <c r="V219" s="1" t="str">
        <f>VLOOKUP(T219,Ventilation!$A$4:$H$321,5,FALSE)</f>
        <v/>
      </c>
      <c r="W219" s="1" t="str">
        <f>VLOOKUP(T219,Ventilation!$A$4:$H$321,7,FALSE)</f>
        <v/>
      </c>
      <c r="X219" s="1"/>
      <c r="Y219" s="5">
        <v>20.02</v>
      </c>
      <c r="Z219" s="1" t="s">
        <v>2635</v>
      </c>
      <c r="AA219" s="1" t="s">
        <v>2609</v>
      </c>
      <c r="AB219" s="1">
        <v>0.0595</v>
      </c>
      <c r="AC219" s="8"/>
      <c r="AD219" s="1"/>
      <c r="AE219" s="1" t="s">
        <v>2719</v>
      </c>
      <c r="AF219" s="1"/>
      <c r="AG219" s="1"/>
      <c r="AH219" s="1"/>
      <c r="AI219" s="1"/>
      <c r="AJ219" s="1"/>
      <c r="AK219" s="5">
        <v>10.0</v>
      </c>
      <c r="AL219" s="1">
        <v>0.0</v>
      </c>
      <c r="AM219" s="1">
        <v>0.5</v>
      </c>
      <c r="AN219" s="1">
        <v>0.0</v>
      </c>
      <c r="AO219" s="1" t="s">
        <v>2621</v>
      </c>
      <c r="AP219" s="33" t="s">
        <v>2713</v>
      </c>
      <c r="AQ219" s="33" t="s">
        <v>229</v>
      </c>
      <c r="AR219" s="5">
        <v>2.0</v>
      </c>
      <c r="AS219" s="1">
        <v>440.0</v>
      </c>
      <c r="AT219" s="1" t="str">
        <f t="shared" si="17"/>
        <v>0.004545454545</v>
      </c>
      <c r="AU219" s="5">
        <v>60.0</v>
      </c>
      <c r="AV219" s="1">
        <v>0.2</v>
      </c>
      <c r="AW219" s="1">
        <v>0.05</v>
      </c>
      <c r="AX219" s="1" t="s">
        <v>227</v>
      </c>
      <c r="AY219" s="1">
        <v>1.0000009677449364</v>
      </c>
      <c r="AZ219" s="1">
        <v>440.0</v>
      </c>
      <c r="BA219" s="1" t="str">
        <f t="shared" si="18"/>
        <v>0.3786161471</v>
      </c>
      <c r="BB219" s="1">
        <v>0.31</v>
      </c>
      <c r="BC219" s="1">
        <v>166.5909435105255</v>
      </c>
      <c r="BD219" s="1">
        <v>1.0</v>
      </c>
      <c r="BE219" s="1"/>
      <c r="BF219" s="1" t="s">
        <v>2712</v>
      </c>
      <c r="BG219" s="1"/>
      <c r="BH219" s="1"/>
      <c r="BJ219" s="1"/>
      <c r="BK219" s="1"/>
      <c r="BL219" s="1"/>
    </row>
    <row r="220" ht="14.25" hidden="1" customHeight="1">
      <c r="A220" s="1" t="s">
        <v>7</v>
      </c>
      <c r="B220" s="1" t="s">
        <v>225</v>
      </c>
      <c r="C220" s="1" t="s">
        <v>1035</v>
      </c>
      <c r="D220" s="1" t="s">
        <v>4562</v>
      </c>
      <c r="E220" s="1" t="s">
        <v>34</v>
      </c>
      <c r="F220" s="1" t="s">
        <v>150</v>
      </c>
      <c r="G220" s="1" t="s">
        <v>923</v>
      </c>
      <c r="H220" s="1" t="str">
        <f t="shared" si="1"/>
        <v>ASHRAE 90.1-2004HospitalRadiology</v>
      </c>
      <c r="I220" s="1" t="str">
        <f>VLOOKUP(H220,'Interior Lighting'!$A$4:$G$1472,5,FALSE)</f>
        <v>0.4</v>
      </c>
      <c r="J220" s="1"/>
      <c r="K220" s="1"/>
      <c r="L220" s="1"/>
      <c r="M220" s="1">
        <v>0.0</v>
      </c>
      <c r="N220" s="1">
        <v>0.7</v>
      </c>
      <c r="O220" s="1">
        <v>0.2</v>
      </c>
      <c r="P220" s="8" t="s">
        <v>2627</v>
      </c>
      <c r="Q220" s="1" t="s">
        <v>38</v>
      </c>
      <c r="R220" s="1" t="s">
        <v>657</v>
      </c>
      <c r="S220" s="1" t="s">
        <v>712</v>
      </c>
      <c r="T220" s="8" t="str">
        <f t="shared" si="16"/>
        <v>GGHC v2.2Health CareX-ray, Diagnostic and Treatment</v>
      </c>
      <c r="U220" s="1" t="str">
        <f>VLOOKUP(T220,Ventilation!$A$4:$H$321,6,FALSE)</f>
        <v>0.3</v>
      </c>
      <c r="V220" s="1" t="str">
        <f>VLOOKUP(T220,Ventilation!$A$4:$H$321,5,FALSE)</f>
        <v/>
      </c>
      <c r="W220" s="1" t="str">
        <f>VLOOKUP(T220,Ventilation!$A$4:$H$321,7,FALSE)</f>
        <v/>
      </c>
      <c r="X220" s="1"/>
      <c r="Y220" s="5">
        <v>20.02</v>
      </c>
      <c r="Z220" s="8" t="s">
        <v>2635</v>
      </c>
      <c r="AA220" s="8" t="s">
        <v>2609</v>
      </c>
      <c r="AB220" s="1">
        <v>0.0595</v>
      </c>
      <c r="AC220" s="8"/>
      <c r="AD220" s="8"/>
      <c r="AE220" s="8" t="s">
        <v>2719</v>
      </c>
      <c r="AF220" s="1"/>
      <c r="AG220" s="1"/>
      <c r="AH220" s="1"/>
      <c r="AI220" s="1"/>
      <c r="AJ220" s="1"/>
      <c r="AK220" s="5">
        <v>10.0</v>
      </c>
      <c r="AL220" s="1">
        <v>0.0</v>
      </c>
      <c r="AM220" s="1">
        <v>0.5</v>
      </c>
      <c r="AN220" s="1">
        <v>0.0</v>
      </c>
      <c r="AO220" s="8" t="s">
        <v>2621</v>
      </c>
      <c r="AP220" s="33" t="s">
        <v>2713</v>
      </c>
      <c r="AQ220" s="33" t="s">
        <v>229</v>
      </c>
      <c r="AR220" s="5">
        <v>2.0</v>
      </c>
      <c r="AS220" s="1">
        <v>168.0</v>
      </c>
      <c r="AT220" s="1" t="str">
        <f t="shared" si="17"/>
        <v>0.0119047619</v>
      </c>
      <c r="AU220" s="5">
        <v>60.0</v>
      </c>
      <c r="AV220" s="1">
        <v>0.2</v>
      </c>
      <c r="AW220" s="1">
        <v>0.05</v>
      </c>
      <c r="AX220" s="1" t="s">
        <v>227</v>
      </c>
      <c r="AY220" s="1">
        <v>1.0000009677449364</v>
      </c>
      <c r="AZ220" s="1">
        <v>168.0</v>
      </c>
      <c r="BA220" s="1" t="str">
        <f t="shared" si="18"/>
        <v>0.3786161471</v>
      </c>
      <c r="BB220" s="1">
        <v>0.31</v>
      </c>
      <c r="BC220" s="1">
        <v>63.6074511585643</v>
      </c>
      <c r="BD220" s="1">
        <v>1.0</v>
      </c>
      <c r="BE220" s="1"/>
      <c r="BF220" s="1" t="s">
        <v>2712</v>
      </c>
      <c r="BG220" s="1"/>
      <c r="BH220" s="1"/>
      <c r="BJ220" s="1"/>
      <c r="BK220" s="1"/>
      <c r="BL220" s="1"/>
    </row>
    <row r="221" ht="14.25" hidden="1" customHeight="1">
      <c r="A221" s="1" t="s">
        <v>7</v>
      </c>
      <c r="B221" s="1" t="s">
        <v>225</v>
      </c>
      <c r="C221" s="1" t="s">
        <v>1036</v>
      </c>
      <c r="D221" s="1" t="s">
        <v>4554</v>
      </c>
      <c r="E221" s="1" t="s">
        <v>34</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8" t="s">
        <v>2627</v>
      </c>
      <c r="Q221" s="47" t="s">
        <v>29</v>
      </c>
      <c r="R221" s="1" t="s">
        <v>559</v>
      </c>
      <c r="S221" s="1" t="s">
        <v>565</v>
      </c>
      <c r="T221" s="8"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5">
        <v>20.02</v>
      </c>
      <c r="Z221" s="8" t="s">
        <v>2635</v>
      </c>
      <c r="AA221" s="8" t="s">
        <v>2609</v>
      </c>
      <c r="AB221" s="1">
        <v>0.0595</v>
      </c>
      <c r="AC221" s="8"/>
      <c r="AD221" s="8"/>
      <c r="AE221" s="8" t="s">
        <v>2719</v>
      </c>
      <c r="AF221" s="1"/>
      <c r="AG221" s="1"/>
      <c r="AH221" s="1"/>
      <c r="AI221" s="1"/>
      <c r="AJ221" s="1"/>
      <c r="AK221" s="5">
        <v>2.0</v>
      </c>
      <c r="AL221" s="1">
        <v>0.0</v>
      </c>
      <c r="AM221" s="1">
        <v>0.5</v>
      </c>
      <c r="AN221" s="1">
        <v>0.0</v>
      </c>
      <c r="AO221" s="8" t="s">
        <v>2621</v>
      </c>
      <c r="AP221" s="33" t="s">
        <v>2713</v>
      </c>
      <c r="AQ221" s="33" t="s">
        <v>229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7</v>
      </c>
      <c r="B222" s="1" t="s">
        <v>225</v>
      </c>
      <c r="C222" s="1" t="s">
        <v>344</v>
      </c>
      <c r="D222" s="1" t="s">
        <v>4559</v>
      </c>
      <c r="E222" s="1" t="s">
        <v>34</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8" t="s">
        <v>2625</v>
      </c>
      <c r="Q222" s="1" t="s">
        <v>29</v>
      </c>
      <c r="R222" s="1" t="s">
        <v>497</v>
      </c>
      <c r="S222" s="1" t="s">
        <v>4560</v>
      </c>
      <c r="T222" s="8" t="str">
        <f t="shared" si="16"/>
        <v>ASHRAE 62.1-1999OfficesOffice Space</v>
      </c>
      <c r="U222" s="1" t="str">
        <f>VLOOKUP(T222,Ventilation!$A$4:$H$321,6,FALSE)</f>
        <v>0</v>
      </c>
      <c r="V222" s="1" t="str">
        <f>VLOOKUP(T222,Ventilation!$A$4:$H$321,5,FALSE)</f>
        <v>20</v>
      </c>
      <c r="W222" s="1" t="str">
        <f>VLOOKUP(T222,Ventilation!$A$4:$H$321,7,FALSE)</f>
        <v/>
      </c>
      <c r="X222" s="1"/>
      <c r="Y222" s="5">
        <v>5.0</v>
      </c>
      <c r="Z222" s="8" t="s">
        <v>2635</v>
      </c>
      <c r="AA222" s="8" t="s">
        <v>2609</v>
      </c>
      <c r="AB222" s="1">
        <v>0.0595</v>
      </c>
      <c r="AC222" s="8"/>
      <c r="AD222" s="8"/>
      <c r="AE222" s="8" t="s">
        <v>2719</v>
      </c>
      <c r="AF222" s="1"/>
      <c r="AG222" s="1"/>
      <c r="AH222" s="1"/>
      <c r="AI222" s="1"/>
      <c r="AJ222" s="1"/>
      <c r="AK222" s="5">
        <v>1.1</v>
      </c>
      <c r="AL222" s="1">
        <v>0.0</v>
      </c>
      <c r="AM222" s="1">
        <v>0.5</v>
      </c>
      <c r="AN222" s="1">
        <v>0.0</v>
      </c>
      <c r="AO222" s="8" t="s">
        <v>2621</v>
      </c>
      <c r="AP222" s="33" t="s">
        <v>2713</v>
      </c>
      <c r="AQ222" s="33" t="s">
        <v>229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7</v>
      </c>
      <c r="B223" s="1" t="s">
        <v>225</v>
      </c>
      <c r="C223" s="1" t="s">
        <v>1039</v>
      </c>
      <c r="D223" s="1" t="s">
        <v>4552</v>
      </c>
      <c r="E223" s="1" t="s">
        <v>34</v>
      </c>
      <c r="F223" s="1" t="s">
        <v>150</v>
      </c>
      <c r="G223" s="1" t="s">
        <v>693</v>
      </c>
      <c r="H223" s="1" t="str">
        <f t="shared" si="1"/>
        <v>ASHRAE 90.1-2004HospitalOperating Room</v>
      </c>
      <c r="I223" s="1" t="str">
        <f>VLOOKUP(H223,'Interior Lighting'!$A$4:$G$1472,5,FALSE)</f>
        <v>2.2</v>
      </c>
      <c r="J223" s="1"/>
      <c r="K223" s="1"/>
      <c r="L223" s="1"/>
      <c r="M223" s="1">
        <v>0.0</v>
      </c>
      <c r="N223" s="1">
        <v>0.7</v>
      </c>
      <c r="O223" s="1">
        <v>0.2</v>
      </c>
      <c r="P223" s="8" t="s">
        <v>2623</v>
      </c>
      <c r="Q223" s="57" t="s">
        <v>29</v>
      </c>
      <c r="R223" s="1" t="s">
        <v>559</v>
      </c>
      <c r="S223" s="5" t="s">
        <v>4599</v>
      </c>
      <c r="T223" s="8"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5">
        <v>20.0</v>
      </c>
      <c r="Y223" s="5">
        <v>20.02</v>
      </c>
      <c r="Z223" s="8" t="s">
        <v>2635</v>
      </c>
      <c r="AA223" s="8" t="s">
        <v>2609</v>
      </c>
      <c r="AB223" s="1">
        <v>0.0595</v>
      </c>
      <c r="AC223" s="8"/>
      <c r="AD223" s="8"/>
      <c r="AE223" s="8" t="s">
        <v>2719</v>
      </c>
      <c r="AF223" s="214">
        <v>23.87</v>
      </c>
      <c r="AG223" s="1">
        <v>0.0</v>
      </c>
      <c r="AH223" s="1">
        <v>0.0</v>
      </c>
      <c r="AI223" s="1">
        <v>0.5</v>
      </c>
      <c r="AJ223" s="1" t="s">
        <v>2620</v>
      </c>
      <c r="AK223" s="5">
        <v>4.0</v>
      </c>
      <c r="AL223" s="1">
        <v>0.0</v>
      </c>
      <c r="AM223" s="1">
        <v>0.5</v>
      </c>
      <c r="AN223" s="1">
        <v>0.0</v>
      </c>
      <c r="AO223" s="8" t="s">
        <v>2621</v>
      </c>
      <c r="AP223" s="8" t="s">
        <v>2725</v>
      </c>
      <c r="AQ223" s="8" t="s">
        <v>2724</v>
      </c>
      <c r="AR223" s="5">
        <v>12.0</v>
      </c>
      <c r="AS223" s="5">
        <v>472.0</v>
      </c>
      <c r="AT223" s="1" t="str">
        <f t="shared" si="17"/>
        <v>0.02542372881</v>
      </c>
      <c r="AU223" s="5">
        <v>60.0</v>
      </c>
      <c r="AV223" s="1">
        <v>0.2</v>
      </c>
      <c r="AW223" s="1">
        <v>0.05</v>
      </c>
      <c r="AX223" s="1" t="s">
        <v>227</v>
      </c>
      <c r="AY223" s="1"/>
      <c r="AZ223" s="1"/>
      <c r="BA223" s="1" t="str">
        <f t="shared" si="18"/>
        <v/>
      </c>
      <c r="BB223" s="1"/>
      <c r="BC223" s="1"/>
      <c r="BD223" s="1"/>
      <c r="BE223" s="1"/>
      <c r="BF223" s="1"/>
      <c r="BG223" s="1"/>
      <c r="BH223" s="1"/>
      <c r="BJ223" s="1"/>
      <c r="BK223" s="1"/>
      <c r="BL223" s="1"/>
    </row>
    <row r="224" ht="14.25" hidden="1" customHeight="1">
      <c r="A224" s="1" t="s">
        <v>7</v>
      </c>
      <c r="B224" s="1" t="s">
        <v>225</v>
      </c>
      <c r="C224" s="1" t="s">
        <v>1040</v>
      </c>
      <c r="D224" s="1" t="s">
        <v>4552</v>
      </c>
      <c r="E224" s="1" t="s">
        <v>34</v>
      </c>
      <c r="F224" s="1" t="s">
        <v>150</v>
      </c>
      <c r="G224" s="1" t="s">
        <v>698</v>
      </c>
      <c r="H224" s="1" t="str">
        <f t="shared" si="1"/>
        <v>ASHRAE 90.1-2004HospitalRecovery</v>
      </c>
      <c r="I224" s="1" t="str">
        <f>VLOOKUP(H224,'Interior Lighting'!$A$4:$G$1472,5,FALSE)</f>
        <v>0.8</v>
      </c>
      <c r="J224" s="1"/>
      <c r="K224" s="1"/>
      <c r="L224" s="1"/>
      <c r="M224" s="1">
        <v>0.0</v>
      </c>
      <c r="N224" s="1">
        <v>0.7</v>
      </c>
      <c r="O224" s="1">
        <v>0.2</v>
      </c>
      <c r="P224" s="1" t="s">
        <v>2623</v>
      </c>
      <c r="Q224" s="57" t="s">
        <v>29</v>
      </c>
      <c r="R224" s="1" t="s">
        <v>559</v>
      </c>
      <c r="S224" s="5" t="s">
        <v>1388</v>
      </c>
      <c r="T224" s="8"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5">
        <v>6.0</v>
      </c>
      <c r="Y224" s="5">
        <v>20.02</v>
      </c>
      <c r="Z224" s="1" t="s">
        <v>2635</v>
      </c>
      <c r="AA224" s="1" t="s">
        <v>2609</v>
      </c>
      <c r="AB224" s="1">
        <v>0.0595</v>
      </c>
      <c r="AC224" s="8"/>
      <c r="AD224" s="1"/>
      <c r="AE224" s="1" t="s">
        <v>2719</v>
      </c>
      <c r="AF224" s="1"/>
      <c r="AG224" s="1"/>
      <c r="AH224" s="1"/>
      <c r="AI224" s="1"/>
      <c r="AJ224" s="1"/>
      <c r="AK224" s="5">
        <v>3.0</v>
      </c>
      <c r="AL224" s="1">
        <v>0.0</v>
      </c>
      <c r="AM224" s="1">
        <v>0.5</v>
      </c>
      <c r="AN224" s="1">
        <v>0.0</v>
      </c>
      <c r="AO224" s="1" t="s">
        <v>2621</v>
      </c>
      <c r="AP224" s="33" t="s">
        <v>2713</v>
      </c>
      <c r="AQ224" s="33" t="s">
        <v>229</v>
      </c>
      <c r="AR224" s="5">
        <v>2.0</v>
      </c>
      <c r="AS224" s="5">
        <v>316.0</v>
      </c>
      <c r="AT224" s="1" t="str">
        <f t="shared" si="17"/>
        <v>0.006329113924</v>
      </c>
      <c r="AU224" s="5">
        <v>60.0</v>
      </c>
      <c r="AV224" s="1">
        <v>0.2</v>
      </c>
      <c r="AW224" s="1">
        <v>0.05</v>
      </c>
      <c r="AX224" s="1" t="s">
        <v>227</v>
      </c>
      <c r="AY224" s="1"/>
      <c r="AZ224" s="1"/>
      <c r="BA224" s="1" t="str">
        <f t="shared" si="18"/>
        <v/>
      </c>
      <c r="BB224" s="1"/>
      <c r="BC224" s="1"/>
      <c r="BD224" s="1"/>
      <c r="BE224" s="1"/>
      <c r="BF224" s="1"/>
      <c r="BG224" s="1"/>
      <c r="BH224" s="1"/>
      <c r="BJ224" s="1"/>
      <c r="BK224" s="1"/>
      <c r="BL224" s="1"/>
    </row>
    <row r="225" ht="14.25" hidden="1" customHeight="1">
      <c r="A225" s="1" t="s">
        <v>7</v>
      </c>
      <c r="B225" s="1" t="s">
        <v>225</v>
      </c>
      <c r="C225" s="1" t="s">
        <v>1043</v>
      </c>
      <c r="D225" s="1" t="s">
        <v>4561</v>
      </c>
      <c r="E225" s="1" t="s">
        <v>34</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2623</v>
      </c>
      <c r="Q225" s="1" t="s">
        <v>29</v>
      </c>
      <c r="R225" s="1" t="s">
        <v>559</v>
      </c>
      <c r="S225" s="1" t="s">
        <v>565</v>
      </c>
      <c r="T225" s="8"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5">
        <v>6.0</v>
      </c>
      <c r="Y225" s="5">
        <v>20.02</v>
      </c>
      <c r="Z225" s="1" t="s">
        <v>2635</v>
      </c>
      <c r="AA225" s="1" t="s">
        <v>2609</v>
      </c>
      <c r="AB225" s="1">
        <v>0.0595</v>
      </c>
      <c r="AC225" s="8"/>
      <c r="AD225" s="1"/>
      <c r="AE225" s="1" t="s">
        <v>2719</v>
      </c>
      <c r="AF225" s="1"/>
      <c r="AG225" s="1"/>
      <c r="AH225" s="1"/>
      <c r="AI225" s="1"/>
      <c r="AJ225" s="1"/>
      <c r="AK225" s="5">
        <v>1.5</v>
      </c>
      <c r="AL225" s="1">
        <v>0.0</v>
      </c>
      <c r="AM225" s="1">
        <v>0.5</v>
      </c>
      <c r="AN225" s="1">
        <v>0.0</v>
      </c>
      <c r="AO225" s="1" t="s">
        <v>2621</v>
      </c>
      <c r="AP225" s="33" t="s">
        <v>2713</v>
      </c>
      <c r="AQ225" s="33" t="s">
        <v>229</v>
      </c>
      <c r="AR225" s="5">
        <v>2.0</v>
      </c>
      <c r="AS225" s="1" t="str">
        <f>(1300+592)/2</f>
        <v>946</v>
      </c>
      <c r="AT225" s="1" t="str">
        <f t="shared" si="17"/>
        <v>0.002114164905</v>
      </c>
      <c r="AU225" s="5">
        <v>60.0</v>
      </c>
      <c r="AV225" s="1">
        <v>0.2</v>
      </c>
      <c r="AW225" s="1">
        <v>0.05</v>
      </c>
      <c r="AX225" s="1" t="s">
        <v>227</v>
      </c>
      <c r="AY225" s="1"/>
      <c r="AZ225" s="1"/>
      <c r="BA225" s="1" t="str">
        <f t="shared" si="18"/>
        <v/>
      </c>
      <c r="BB225" s="1"/>
      <c r="BC225" s="1"/>
      <c r="BD225" s="1"/>
      <c r="BE225" s="1"/>
      <c r="BF225" s="1"/>
      <c r="BG225" s="1"/>
      <c r="BH225" s="1"/>
      <c r="BJ225" s="1"/>
      <c r="BK225" s="1"/>
      <c r="BL225" s="1"/>
    </row>
    <row r="226" ht="14.25" hidden="1" customHeight="1">
      <c r="A226" s="1" t="s">
        <v>7</v>
      </c>
      <c r="B226" s="1" t="s">
        <v>225</v>
      </c>
      <c r="C226" s="1" t="s">
        <v>1046</v>
      </c>
      <c r="D226" s="1" t="s">
        <v>4552</v>
      </c>
      <c r="E226" s="1" t="s">
        <v>34</v>
      </c>
      <c r="F226" s="1" t="s">
        <v>150</v>
      </c>
      <c r="G226" s="1" t="s">
        <v>695</v>
      </c>
      <c r="H226" s="1" t="str">
        <f t="shared" si="1"/>
        <v>ASHRAE 90.1-2004HospitalPatient Room</v>
      </c>
      <c r="I226" s="1" t="str">
        <f>VLOOKUP(H226,'Interior Lighting'!$A$4:$G$1472,5,FALSE)</f>
        <v>0.7</v>
      </c>
      <c r="J226" s="1"/>
      <c r="K226" s="1"/>
      <c r="L226" s="1"/>
      <c r="M226" s="1">
        <v>0.0</v>
      </c>
      <c r="N226" s="1">
        <v>0.7</v>
      </c>
      <c r="O226" s="1">
        <v>0.2</v>
      </c>
      <c r="P226" s="1" t="s">
        <v>2623</v>
      </c>
      <c r="Q226" s="57" t="s">
        <v>29</v>
      </c>
      <c r="R226" s="1" t="s">
        <v>559</v>
      </c>
      <c r="S226" s="5" t="s">
        <v>1388</v>
      </c>
      <c r="T226" s="8"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5">
        <v>6.0</v>
      </c>
      <c r="Y226" s="5">
        <v>10.0</v>
      </c>
      <c r="Z226" s="1" t="s">
        <v>2635</v>
      </c>
      <c r="AA226" s="1" t="s">
        <v>2609</v>
      </c>
      <c r="AB226" s="1">
        <v>0.0595</v>
      </c>
      <c r="AC226" s="8"/>
      <c r="AD226" s="1"/>
      <c r="AE226" s="1" t="s">
        <v>2719</v>
      </c>
      <c r="AF226" s="1"/>
      <c r="AG226" s="1"/>
      <c r="AH226" s="1"/>
      <c r="AI226" s="1"/>
      <c r="AJ226" s="1"/>
      <c r="AK226" s="5">
        <v>2.0</v>
      </c>
      <c r="AL226" s="1">
        <v>0.0</v>
      </c>
      <c r="AM226" s="1">
        <v>0.5</v>
      </c>
      <c r="AN226" s="1">
        <v>0.0</v>
      </c>
      <c r="AO226" s="1" t="s">
        <v>2621</v>
      </c>
      <c r="AP226" s="33" t="s">
        <v>2713</v>
      </c>
      <c r="AQ226" s="33" t="s">
        <v>229</v>
      </c>
      <c r="AR226" s="5">
        <v>2.0</v>
      </c>
      <c r="AS226" s="1" t="str">
        <f>(189+338)/2</f>
        <v>263.5</v>
      </c>
      <c r="AT226" s="1" t="str">
        <f t="shared" si="17"/>
        <v>0.007590132827</v>
      </c>
      <c r="AU226" s="5">
        <v>60.0</v>
      </c>
      <c r="AV226" s="1">
        <v>0.2</v>
      </c>
      <c r="AW226" s="1">
        <v>0.05</v>
      </c>
      <c r="AX226" s="1" t="s">
        <v>227</v>
      </c>
      <c r="AY226" s="1"/>
      <c r="AZ226" s="1"/>
      <c r="BA226" s="1" t="str">
        <f t="shared" si="18"/>
        <v/>
      </c>
      <c r="BB226" s="1"/>
      <c r="BC226" s="1"/>
      <c r="BD226" s="1"/>
      <c r="BE226" s="1"/>
      <c r="BF226" s="1"/>
      <c r="BG226" s="1"/>
      <c r="BH226" s="1"/>
      <c r="BJ226" s="1"/>
      <c r="BK226" s="1"/>
      <c r="BL226" s="1"/>
    </row>
    <row r="227" ht="14.25" hidden="1" customHeight="1">
      <c r="A227" s="1" t="s">
        <v>7</v>
      </c>
      <c r="B227" s="1" t="s">
        <v>225</v>
      </c>
      <c r="C227" s="1" t="s">
        <v>1048</v>
      </c>
      <c r="D227" s="1" t="s">
        <v>4552</v>
      </c>
      <c r="E227" s="1" t="s">
        <v>34</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2623</v>
      </c>
      <c r="Q227" s="47" t="s">
        <v>29</v>
      </c>
      <c r="R227" s="1" t="s">
        <v>559</v>
      </c>
      <c r="S227" s="5" t="s">
        <v>1384</v>
      </c>
      <c r="T227" s="8"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5">
        <v>15.0</v>
      </c>
      <c r="Y227" s="5">
        <v>20.02</v>
      </c>
      <c r="Z227" s="1" t="s">
        <v>2635</v>
      </c>
      <c r="AA227" s="1" t="s">
        <v>2609</v>
      </c>
      <c r="AB227" s="1">
        <v>0.0595</v>
      </c>
      <c r="AC227" s="8"/>
      <c r="AD227" s="1"/>
      <c r="AE227" s="1" t="s">
        <v>2719</v>
      </c>
      <c r="AF227" s="1"/>
      <c r="AG227" s="1"/>
      <c r="AH227" s="1"/>
      <c r="AI227" s="1"/>
      <c r="AJ227" s="1"/>
      <c r="AK227" s="5">
        <v>3.0</v>
      </c>
      <c r="AL227" s="1">
        <v>0.0</v>
      </c>
      <c r="AM227" s="1">
        <v>0.5</v>
      </c>
      <c r="AN227" s="1">
        <v>0.0</v>
      </c>
      <c r="AO227" s="1" t="s">
        <v>2621</v>
      </c>
      <c r="AP227" s="33" t="s">
        <v>2713</v>
      </c>
      <c r="AQ227" s="33" t="s">
        <v>229</v>
      </c>
      <c r="AR227" s="5">
        <v>2.0</v>
      </c>
      <c r="AS227" s="1">
        <v>285.0</v>
      </c>
      <c r="AT227" s="1" t="str">
        <f t="shared" si="17"/>
        <v>0.00701754386</v>
      </c>
      <c r="AU227" s="5">
        <v>60.0</v>
      </c>
      <c r="AV227" s="1">
        <v>0.2</v>
      </c>
      <c r="AW227" s="1">
        <v>0.05</v>
      </c>
      <c r="AX227" s="1" t="s">
        <v>227</v>
      </c>
      <c r="AY227" s="1"/>
      <c r="AZ227" s="1"/>
      <c r="BA227" s="1" t="str">
        <f t="shared" si="18"/>
        <v/>
      </c>
      <c r="BB227" s="1"/>
      <c r="BC227" s="1"/>
      <c r="BD227" s="1"/>
      <c r="BE227" s="1"/>
      <c r="BF227" s="1"/>
      <c r="BG227" s="1"/>
      <c r="BH227" s="1"/>
      <c r="BJ227" s="1"/>
      <c r="BK227" s="1"/>
      <c r="BL227" s="1"/>
    </row>
    <row r="228" ht="14.25" hidden="1" customHeight="1">
      <c r="A228" s="1" t="s">
        <v>7</v>
      </c>
      <c r="B228" s="1" t="s">
        <v>225</v>
      </c>
      <c r="C228" s="5" t="s">
        <v>4600</v>
      </c>
      <c r="D228" s="1" t="s">
        <v>4570</v>
      </c>
      <c r="E228" s="1" t="s">
        <v>34</v>
      </c>
      <c r="F228" s="1" t="s">
        <v>684</v>
      </c>
      <c r="G228" s="1" t="s">
        <v>870</v>
      </c>
      <c r="H228" s="1" t="str">
        <f t="shared" si="1"/>
        <v>ASHRAE 90.1-2004LobbyGeneral</v>
      </c>
      <c r="I228" s="1" t="str">
        <f>VLOOKUP(H228,'Interior Lighting'!$A$4:$G$1472,5,FALSE)</f>
        <v>1.3</v>
      </c>
      <c r="J228" s="1"/>
      <c r="K228" s="1"/>
      <c r="L228" s="1"/>
      <c r="M228" s="1">
        <v>0.0</v>
      </c>
      <c r="N228" s="1">
        <v>0.7</v>
      </c>
      <c r="O228" s="1">
        <v>0.2</v>
      </c>
      <c r="P228" s="8" t="s">
        <v>2627</v>
      </c>
      <c r="Q228" s="1" t="s">
        <v>29</v>
      </c>
      <c r="R228" s="1" t="s">
        <v>486</v>
      </c>
      <c r="S228" s="1" t="s">
        <v>492</v>
      </c>
      <c r="T228" s="8" t="str">
        <f t="shared" si="16"/>
        <v>ASHRAE 62.1-1999Hotels, Motels, Resorts, DormitoriesLobbies</v>
      </c>
      <c r="U228" s="1" t="str">
        <f>VLOOKUP(T228,Ventilation!$A$4:$H$321,6,FALSE)</f>
        <v>0</v>
      </c>
      <c r="V228" s="1" t="str">
        <f>VLOOKUP(T228,Ventilation!$A$4:$H$321,5,FALSE)</f>
        <v>15</v>
      </c>
      <c r="W228" s="1" t="str">
        <f>VLOOKUP(T228,Ventilation!$A$4:$H$321,7,FALSE)</f>
        <v/>
      </c>
      <c r="X228" s="1"/>
      <c r="Y228" s="5">
        <v>29.97</v>
      </c>
      <c r="Z228" s="8" t="s">
        <v>2635</v>
      </c>
      <c r="AA228" s="8" t="s">
        <v>2609</v>
      </c>
      <c r="AB228" s="1">
        <v>0.0595</v>
      </c>
      <c r="AC228" s="8"/>
      <c r="AD228" s="8"/>
      <c r="AE228" s="8" t="s">
        <v>2719</v>
      </c>
      <c r="AF228" s="1"/>
      <c r="AG228" s="1"/>
      <c r="AH228" s="1"/>
      <c r="AI228" s="1"/>
      <c r="AJ228" s="1"/>
      <c r="AK228" s="5">
        <v>1.1</v>
      </c>
      <c r="AL228" s="1">
        <v>0.0</v>
      </c>
      <c r="AM228" s="1">
        <v>0.5</v>
      </c>
      <c r="AN228" s="1">
        <v>0.0</v>
      </c>
      <c r="AO228" s="8" t="s">
        <v>2621</v>
      </c>
      <c r="AP228" s="33" t="s">
        <v>2713</v>
      </c>
      <c r="AQ228" s="33" t="s">
        <v>229</v>
      </c>
      <c r="AR228" s="1"/>
      <c r="AS228" s="1"/>
      <c r="AT228" s="1" t="str">
        <f t="shared" si="17"/>
        <v/>
      </c>
      <c r="AU228" s="1"/>
      <c r="AV228" s="1"/>
      <c r="AW228" s="1"/>
      <c r="AX228" s="8"/>
      <c r="AY228" s="1"/>
      <c r="AZ228" s="1"/>
      <c r="BA228" s="1" t="str">
        <f t="shared" si="18"/>
        <v/>
      </c>
      <c r="BB228" s="1"/>
      <c r="BC228" s="1"/>
      <c r="BD228" s="1"/>
      <c r="BE228" s="1"/>
      <c r="BF228" s="8"/>
      <c r="BG228" s="8"/>
      <c r="BH228" s="1"/>
      <c r="BJ228" s="1"/>
      <c r="BK228" s="1"/>
      <c r="BL228" s="1"/>
    </row>
    <row r="229" ht="14.25" hidden="1" customHeight="1">
      <c r="A229" s="8" t="s">
        <v>7</v>
      </c>
      <c r="B229" s="8" t="s">
        <v>225</v>
      </c>
      <c r="C229" s="8" t="s">
        <v>1052</v>
      </c>
      <c r="D229" s="1" t="s">
        <v>4556</v>
      </c>
      <c r="E229" s="1" t="s">
        <v>34</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2623</v>
      </c>
      <c r="Q229" s="47" t="s">
        <v>38</v>
      </c>
      <c r="R229" s="48" t="s">
        <v>657</v>
      </c>
      <c r="S229" s="1" t="s">
        <v>665</v>
      </c>
      <c r="T229" s="8" t="str">
        <f t="shared" si="16"/>
        <v>GGHC v2.2Health CareClean Linen Storage</v>
      </c>
      <c r="U229" s="1" t="str">
        <f>VLOOKUP(T229,Ventilation!$A$4:$H$321,6,FALSE)</f>
        <v>0.3</v>
      </c>
      <c r="V229" s="1" t="str">
        <f>VLOOKUP(T229,Ventilation!$A$4:$H$321,5,FALSE)</f>
        <v/>
      </c>
      <c r="W229" s="1" t="str">
        <f>VLOOKUP(T229,Ventilation!$A$4:$H$321,7,FALSE)</f>
        <v/>
      </c>
      <c r="X229" s="5">
        <v>10.0</v>
      </c>
      <c r="Y229" s="5">
        <v>20.02</v>
      </c>
      <c r="Z229" s="8" t="s">
        <v>2635</v>
      </c>
      <c r="AA229" s="8" t="s">
        <v>2609</v>
      </c>
      <c r="AB229" s="1">
        <v>0.0595</v>
      </c>
      <c r="AC229" s="8"/>
      <c r="AD229" s="8"/>
      <c r="AE229" s="8" t="s">
        <v>2719</v>
      </c>
      <c r="AF229" s="1"/>
      <c r="AG229" s="1"/>
      <c r="AH229" s="1"/>
      <c r="AI229" s="1"/>
      <c r="AJ229" s="1"/>
      <c r="AK229" s="5">
        <v>2.0</v>
      </c>
      <c r="AL229" s="1">
        <v>0.0</v>
      </c>
      <c r="AM229" s="1">
        <v>0.5</v>
      </c>
      <c r="AN229" s="1">
        <v>0.0</v>
      </c>
      <c r="AO229" s="8" t="s">
        <v>2621</v>
      </c>
      <c r="AP229" s="33" t="s">
        <v>2713</v>
      </c>
      <c r="AQ229" s="33" t="s">
        <v>229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2712</v>
      </c>
      <c r="BG229" s="1"/>
      <c r="BH229" s="1"/>
      <c r="BJ229" s="1"/>
      <c r="BK229" s="1"/>
      <c r="BL229" s="1"/>
    </row>
    <row r="230" ht="14.25" hidden="1" customHeight="1">
      <c r="A230" s="1" t="s">
        <v>7</v>
      </c>
      <c r="B230" s="1" t="s">
        <v>225</v>
      </c>
      <c r="C230" s="8" t="s">
        <v>1054</v>
      </c>
      <c r="D230" s="1" t="s">
        <v>4570</v>
      </c>
      <c r="E230" s="1" t="s">
        <v>34</v>
      </c>
      <c r="F230" s="1" t="s">
        <v>896</v>
      </c>
      <c r="G230" s="1" t="s">
        <v>656</v>
      </c>
      <c r="H230" s="1" t="str">
        <f t="shared" si="1"/>
        <v>ASHRAE 90.1-2004Corridor/TransitionFor Hospital</v>
      </c>
      <c r="I230" s="1" t="str">
        <f>VLOOKUP(H230,'Interior Lighting'!$A$4:$G$1472,5,FALSE)</f>
        <v>1</v>
      </c>
      <c r="J230" s="1"/>
      <c r="K230" s="1"/>
      <c r="L230" s="1"/>
      <c r="M230" s="1">
        <v>0.0</v>
      </c>
      <c r="N230" s="1">
        <v>0.7</v>
      </c>
      <c r="O230" s="1">
        <v>0.2</v>
      </c>
      <c r="P230" s="1" t="s">
        <v>2622</v>
      </c>
      <c r="Q230" s="1" t="s">
        <v>29</v>
      </c>
      <c r="R230" s="1" t="s">
        <v>501</v>
      </c>
      <c r="S230" s="1" t="s">
        <v>502</v>
      </c>
      <c r="T230" s="8" t="str">
        <f t="shared" si="16"/>
        <v>ASHRAE 62.1-1999Public SpacesCorridors and utilities</v>
      </c>
      <c r="U230" s="1" t="str">
        <f>VLOOKUP(T230,Ventilation!$A$4:$H$321,6,FALSE)</f>
        <v>0.05</v>
      </c>
      <c r="V230" s="1" t="str">
        <f>VLOOKUP(T230,Ventilation!$A$4:$H$321,5,FALSE)</f>
        <v>0</v>
      </c>
      <c r="W230" s="1" t="str">
        <f>VLOOKUP(T230,Ventilation!$A$4:$H$321,7,FALSE)</f>
        <v/>
      </c>
      <c r="X230" s="1"/>
      <c r="Y230" s="5">
        <v>0.0</v>
      </c>
      <c r="Z230" s="8" t="s">
        <v>2635</v>
      </c>
      <c r="AA230" s="8" t="s">
        <v>2609</v>
      </c>
      <c r="AB230" s="1">
        <v>0.0595</v>
      </c>
      <c r="AC230" s="8"/>
      <c r="AD230" s="8"/>
      <c r="AE230" s="8" t="s">
        <v>2719</v>
      </c>
      <c r="AF230" s="1"/>
      <c r="AG230" s="1"/>
      <c r="AH230" s="1"/>
      <c r="AI230" s="1"/>
      <c r="AJ230" s="1"/>
      <c r="AK230" s="5">
        <v>0.4</v>
      </c>
      <c r="AL230" s="1">
        <v>0.0</v>
      </c>
      <c r="AM230" s="1">
        <v>0.5</v>
      </c>
      <c r="AN230" s="1">
        <v>0.0</v>
      </c>
      <c r="AO230" s="8" t="s">
        <v>2621</v>
      </c>
      <c r="AP230" s="33" t="s">
        <v>2713</v>
      </c>
      <c r="AQ230" s="33" t="s">
        <v>229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7</v>
      </c>
      <c r="B231" s="1" t="s">
        <v>225</v>
      </c>
      <c r="C231" s="1" t="s">
        <v>1055</v>
      </c>
      <c r="D231" s="1" t="s">
        <v>4575</v>
      </c>
      <c r="E231" s="1" t="s">
        <v>34</v>
      </c>
      <c r="F231" s="1" t="s">
        <v>894</v>
      </c>
      <c r="G231" s="1" t="s">
        <v>870</v>
      </c>
      <c r="H231" s="1" t="str">
        <f t="shared" si="1"/>
        <v>ASHRAE 90.1-2004RestroomsGeneral</v>
      </c>
      <c r="I231" s="1" t="str">
        <f>VLOOKUP(H231,'Interior Lighting'!$A$4:$G$1472,5,FALSE)</f>
        <v>0.9</v>
      </c>
      <c r="J231" s="1"/>
      <c r="K231" s="1"/>
      <c r="L231" s="1"/>
      <c r="M231" s="1">
        <v>0.0</v>
      </c>
      <c r="N231" s="1">
        <v>0.7</v>
      </c>
      <c r="O231" s="1">
        <v>0.2</v>
      </c>
      <c r="P231" s="8" t="s">
        <v>2627</v>
      </c>
      <c r="Q231" s="47" t="s">
        <v>29</v>
      </c>
      <c r="R231" s="1" t="s">
        <v>501</v>
      </c>
      <c r="S231" s="5" t="s">
        <v>503</v>
      </c>
      <c r="T231" s="8" t="str">
        <f t="shared" si="16"/>
        <v>ASHRAE 62.1-1999Public SpacesPublic restrooms</v>
      </c>
      <c r="U231" s="1" t="str">
        <f>VLOOKUP(T231,Ventilation!$A$4:$H$321,6,FALSE)</f>
        <v>0</v>
      </c>
      <c r="V231" s="1" t="str">
        <f>VLOOKUP(T231,Ventilation!$A$4:$H$321,5,FALSE)</f>
        <v>0</v>
      </c>
      <c r="W231" s="1" t="str">
        <f>VLOOKUP(T231,Ventilation!$A$4:$H$321,7,FALSE)</f>
        <v/>
      </c>
      <c r="X231" s="5">
        <v>10.0</v>
      </c>
      <c r="Y231" s="5">
        <v>0.0</v>
      </c>
      <c r="Z231" s="8" t="s">
        <v>2635</v>
      </c>
      <c r="AA231" s="8" t="s">
        <v>2609</v>
      </c>
      <c r="AB231" s="1">
        <v>0.0595</v>
      </c>
      <c r="AC231" s="8"/>
      <c r="AD231" s="8"/>
      <c r="AE231" s="8" t="s">
        <v>2719</v>
      </c>
      <c r="AF231" s="1"/>
      <c r="AG231" s="1"/>
      <c r="AH231" s="1"/>
      <c r="AI231" s="1"/>
      <c r="AJ231" s="1"/>
      <c r="AK231" s="5">
        <v>0.4</v>
      </c>
      <c r="AL231" s="1">
        <v>0.0</v>
      </c>
      <c r="AM231" s="1">
        <v>0.3</v>
      </c>
      <c r="AN231" s="1">
        <v>0.7</v>
      </c>
      <c r="AO231" s="8" t="s">
        <v>2621</v>
      </c>
      <c r="AP231" s="33" t="s">
        <v>2713</v>
      </c>
      <c r="AQ231" s="33" t="s">
        <v>229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2712</v>
      </c>
      <c r="BG231" s="1"/>
      <c r="BH231" s="1"/>
      <c r="BJ231" s="1"/>
      <c r="BK231" s="1"/>
      <c r="BL231" s="1"/>
    </row>
    <row r="232" ht="14.25" hidden="1" customHeight="1">
      <c r="A232" s="1" t="s">
        <v>7</v>
      </c>
      <c r="B232" s="1" t="s">
        <v>225</v>
      </c>
      <c r="C232" s="5" t="s">
        <v>4601</v>
      </c>
      <c r="D232" s="1" t="s">
        <v>4566</v>
      </c>
      <c r="E232" s="1" t="s">
        <v>34</v>
      </c>
      <c r="F232" s="1" t="s">
        <v>899</v>
      </c>
      <c r="G232" s="5" t="s">
        <v>656</v>
      </c>
      <c r="H232" s="1" t="str">
        <f t="shared" si="1"/>
        <v>ASHRAE 90.1-2004Active StorageFor Hospital</v>
      </c>
      <c r="I232" s="1" t="str">
        <f>VLOOKUP(H232,'Interior Lighting'!$A$4:$G$1472,5,FALSE)</f>
        <v>0.9</v>
      </c>
      <c r="J232" s="1"/>
      <c r="K232" s="1"/>
      <c r="L232" s="1"/>
      <c r="M232" s="1">
        <v>0.0</v>
      </c>
      <c r="N232" s="1">
        <v>0.7</v>
      </c>
      <c r="O232" s="1">
        <v>0.2</v>
      </c>
      <c r="P232" s="8" t="s">
        <v>2628</v>
      </c>
      <c r="Q232" s="1" t="s">
        <v>38</v>
      </c>
      <c r="R232" s="1" t="s">
        <v>657</v>
      </c>
      <c r="S232" s="5" t="s">
        <v>662</v>
      </c>
      <c r="T232" s="8" t="str">
        <f t="shared" si="16"/>
        <v>GGHC v2.2Health CareBathroom/ Public</v>
      </c>
      <c r="U232" s="1" t="str">
        <f>VLOOKUP(T232,Ventilation!$A$4:$H$321,6,FALSE)</f>
        <v>0.15</v>
      </c>
      <c r="V232" s="1" t="str">
        <f>VLOOKUP(T232,Ventilation!$A$4:$H$321,5,FALSE)</f>
        <v/>
      </c>
      <c r="W232" s="1" t="str">
        <f>VLOOKUP(T232,Ventilation!$A$4:$H$321,7,FALSE)</f>
        <v/>
      </c>
      <c r="X232" s="1"/>
      <c r="Y232" s="5">
        <v>0.0</v>
      </c>
      <c r="Z232" s="8" t="s">
        <v>2635</v>
      </c>
      <c r="AA232" s="8" t="s">
        <v>2609</v>
      </c>
      <c r="AB232" s="1">
        <v>0.0595</v>
      </c>
      <c r="AC232" s="8"/>
      <c r="AD232" s="8"/>
      <c r="AE232" s="8" t="s">
        <v>2719</v>
      </c>
      <c r="AF232" s="1"/>
      <c r="AG232" s="1"/>
      <c r="AH232" s="1"/>
      <c r="AI232" s="1"/>
      <c r="AJ232" s="1"/>
      <c r="AK232" s="5">
        <v>1.1</v>
      </c>
      <c r="AL232" s="1">
        <v>0.0</v>
      </c>
      <c r="AM232" s="1">
        <v>0.3</v>
      </c>
      <c r="AN232" s="1">
        <v>0.7</v>
      </c>
      <c r="AO232" s="8" t="s">
        <v>2621</v>
      </c>
      <c r="AP232" s="33" t="s">
        <v>2713</v>
      </c>
      <c r="AQ232" s="33" t="s">
        <v>229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8" t="s">
        <v>7</v>
      </c>
      <c r="B233" s="1" t="s">
        <v>225</v>
      </c>
      <c r="C233" s="1" t="s">
        <v>1060</v>
      </c>
      <c r="D233" s="1" t="s">
        <v>4552</v>
      </c>
      <c r="E233" s="1" t="s">
        <v>34</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2623</v>
      </c>
      <c r="Q233" s="1" t="s">
        <v>38</v>
      </c>
      <c r="R233" s="1" t="s">
        <v>657</v>
      </c>
      <c r="S233" s="1" t="s">
        <v>712</v>
      </c>
      <c r="T233" s="8" t="str">
        <f t="shared" si="16"/>
        <v>GGHC v2.2Health CareX-ray, Diagnostic and Treatment</v>
      </c>
      <c r="U233" s="1" t="str">
        <f>VLOOKUP(T233,Ventilation!$A$4:$H$321,6,FALSE)</f>
        <v>0.3</v>
      </c>
      <c r="V233" s="1" t="str">
        <f>VLOOKUP(T233,Ventilation!$A$4:$H$321,5,FALSE)</f>
        <v/>
      </c>
      <c r="W233" s="1" t="str">
        <f>VLOOKUP(T233,Ventilation!$A$4:$H$321,7,FALSE)</f>
        <v/>
      </c>
      <c r="X233" s="1"/>
      <c r="Y233" s="5">
        <v>20.02</v>
      </c>
      <c r="Z233" s="1" t="s">
        <v>2635</v>
      </c>
      <c r="AA233" s="1" t="s">
        <v>2609</v>
      </c>
      <c r="AB233" s="1">
        <v>0.0595</v>
      </c>
      <c r="AC233" s="8"/>
      <c r="AD233" s="1"/>
      <c r="AE233" s="1" t="s">
        <v>2719</v>
      </c>
      <c r="AF233" s="1"/>
      <c r="AG233" s="1"/>
      <c r="AH233" s="1"/>
      <c r="AI233" s="1"/>
      <c r="AJ233" s="1"/>
      <c r="AK233" s="5">
        <v>10.0</v>
      </c>
      <c r="AL233" s="1">
        <v>0.0</v>
      </c>
      <c r="AM233" s="1">
        <v>0.5</v>
      </c>
      <c r="AN233" s="1">
        <v>0.0</v>
      </c>
      <c r="AO233" s="1" t="s">
        <v>2621</v>
      </c>
      <c r="AP233" s="33" t="s">
        <v>2713</v>
      </c>
      <c r="AQ233" s="33" t="s">
        <v>229</v>
      </c>
      <c r="AR233" s="5">
        <v>2.0</v>
      </c>
      <c r="AS233" s="1">
        <v>900.0</v>
      </c>
      <c r="AT233" s="1" t="str">
        <f t="shared" si="17"/>
        <v>0.002222222222</v>
      </c>
      <c r="AU233" s="5">
        <v>60.0</v>
      </c>
      <c r="AV233" s="1">
        <v>0.2</v>
      </c>
      <c r="AW233" s="1">
        <v>0.05</v>
      </c>
      <c r="AX233" s="1" t="s">
        <v>227</v>
      </c>
      <c r="AY233" s="1"/>
      <c r="AZ233" s="1"/>
      <c r="BA233" s="1" t="str">
        <f t="shared" si="18"/>
        <v/>
      </c>
      <c r="BB233" s="1"/>
      <c r="BC233" s="1"/>
      <c r="BD233" s="1"/>
      <c r="BE233" s="1"/>
      <c r="BF233" s="1"/>
      <c r="BG233" s="1"/>
      <c r="BH233" s="1"/>
      <c r="BJ233" s="1"/>
      <c r="BK233" s="1"/>
      <c r="BL233" s="1"/>
    </row>
    <row r="234" ht="14.25" hidden="1" customHeight="1">
      <c r="A234" s="1" t="s">
        <v>7</v>
      </c>
      <c r="B234" s="1" t="s">
        <v>237</v>
      </c>
      <c r="C234" s="1" t="s">
        <v>1050</v>
      </c>
      <c r="D234" s="1" t="s">
        <v>4575</v>
      </c>
      <c r="E234" s="1" t="s">
        <v>34</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2983</v>
      </c>
      <c r="Q234" s="1" t="s">
        <v>29</v>
      </c>
      <c r="R234" s="1" t="s">
        <v>501</v>
      </c>
      <c r="S234" s="1" t="s">
        <v>1330</v>
      </c>
      <c r="T234" s="8"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5" t="s">
        <v>2991</v>
      </c>
      <c r="AA234" s="8" t="s">
        <v>2974</v>
      </c>
      <c r="AB234" s="1">
        <v>0.0595</v>
      </c>
      <c r="AC234" s="8"/>
      <c r="AD234" s="8"/>
      <c r="AE234" s="8" t="s">
        <v>3030</v>
      </c>
      <c r="AF234" s="1"/>
      <c r="AG234" s="1"/>
      <c r="AH234" s="1"/>
      <c r="AI234" s="1"/>
      <c r="AJ234" s="1"/>
      <c r="AK234" s="1">
        <v>0.37</v>
      </c>
      <c r="AL234" s="1">
        <v>0.0</v>
      </c>
      <c r="AM234" s="1">
        <v>0.5</v>
      </c>
      <c r="AN234" s="1">
        <v>0.0</v>
      </c>
      <c r="AO234" s="8" t="s">
        <v>2982</v>
      </c>
      <c r="AP234" s="8" t="s">
        <v>3018</v>
      </c>
      <c r="AQ234" s="8" t="s">
        <v>2999</v>
      </c>
      <c r="AR234" s="1">
        <v>56.5</v>
      </c>
      <c r="AS234" s="1">
        <v>2045.0</v>
      </c>
      <c r="AT234" s="1" t="str">
        <f t="shared" si="17"/>
        <v>0.02762836186</v>
      </c>
      <c r="AU234" s="1">
        <v>43.3</v>
      </c>
      <c r="AV234" s="1">
        <v>0.2</v>
      </c>
      <c r="AW234" s="1">
        <v>0.05</v>
      </c>
      <c r="AX234" s="1" t="s">
        <v>241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hidden="1" customHeight="1">
      <c r="A235" s="1" t="s">
        <v>7</v>
      </c>
      <c r="B235" s="1" t="s">
        <v>237</v>
      </c>
      <c r="C235" s="1" t="s">
        <v>344</v>
      </c>
      <c r="D235" s="1" t="s">
        <v>4559</v>
      </c>
      <c r="E235" s="1" t="s">
        <v>34</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2990</v>
      </c>
      <c r="Q235" s="1" t="s">
        <v>29</v>
      </c>
      <c r="R235" s="1" t="s">
        <v>497</v>
      </c>
      <c r="S235" s="1" t="s">
        <v>4560</v>
      </c>
      <c r="T235" s="8"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2995</v>
      </c>
      <c r="AA235" s="8" t="s">
        <v>2974</v>
      </c>
      <c r="AB235" s="1">
        <v>0.0595</v>
      </c>
      <c r="AC235" s="8"/>
      <c r="AD235" s="8"/>
      <c r="AE235" s="8" t="s">
        <v>3030</v>
      </c>
      <c r="AF235" s="1"/>
      <c r="AG235" s="1"/>
      <c r="AH235" s="1"/>
      <c r="AI235" s="1"/>
      <c r="AJ235" s="1"/>
      <c r="AK235" s="1">
        <v>1.0</v>
      </c>
      <c r="AL235" s="1">
        <v>0.0</v>
      </c>
      <c r="AM235" s="1">
        <v>0.5</v>
      </c>
      <c r="AN235" s="1">
        <v>0.0</v>
      </c>
      <c r="AO235" s="8" t="s">
        <v>2982</v>
      </c>
      <c r="AP235" s="8" t="s">
        <v>3018</v>
      </c>
      <c r="AQ235" s="8" t="s">
        <v>2999</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7</v>
      </c>
      <c r="B236" s="1" t="s">
        <v>237</v>
      </c>
      <c r="C236" s="1" t="s">
        <v>1031</v>
      </c>
      <c r="D236" s="1" t="s">
        <v>4571</v>
      </c>
      <c r="E236" s="1" t="s">
        <v>34</v>
      </c>
      <c r="F236" s="1" t="s">
        <v>757</v>
      </c>
      <c r="G236" s="1" t="s">
        <v>870</v>
      </c>
      <c r="H236" s="1" t="str">
        <f t="shared" si="1"/>
        <v>ASHRAE 90.1-2004Electrical/MechanicalGeneral</v>
      </c>
      <c r="I236" s="1" t="str">
        <f>VLOOKUP(H236,'Interior Lighting'!$A$4:$G$1472,5,FALSE)</f>
        <v>1.5</v>
      </c>
      <c r="J236" s="1"/>
      <c r="K236" s="1"/>
      <c r="L236" s="1"/>
      <c r="M236" s="1">
        <v>0.0</v>
      </c>
      <c r="N236" s="1">
        <v>0.37</v>
      </c>
      <c r="O236" s="1">
        <v>0.2</v>
      </c>
      <c r="P236" s="8" t="s">
        <v>2990</v>
      </c>
      <c r="Q236" s="1" t="s">
        <v>29</v>
      </c>
      <c r="R236" s="1" t="s">
        <v>501</v>
      </c>
      <c r="S236" s="1" t="s">
        <v>502</v>
      </c>
      <c r="T236" s="8"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5" t="s">
        <v>2991</v>
      </c>
      <c r="AA236" s="8" t="s">
        <v>2974</v>
      </c>
      <c r="AB236" s="1">
        <v>0.0595</v>
      </c>
      <c r="AC236" s="8"/>
      <c r="AD236" s="8"/>
      <c r="AE236" s="8" t="s">
        <v>3030</v>
      </c>
      <c r="AF236" s="1"/>
      <c r="AG236" s="1"/>
      <c r="AH236" s="1"/>
      <c r="AI236" s="1"/>
      <c r="AJ236" s="1"/>
      <c r="AK236" s="1">
        <v>0.37</v>
      </c>
      <c r="AL236" s="1">
        <v>0.0</v>
      </c>
      <c r="AM236" s="1">
        <v>0.5</v>
      </c>
      <c r="AN236" s="1">
        <v>0.0</v>
      </c>
      <c r="AO236" s="8" t="s">
        <v>2982</v>
      </c>
      <c r="AP236" s="8" t="s">
        <v>3018</v>
      </c>
      <c r="AQ236" s="8" t="s">
        <v>2999</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7</v>
      </c>
      <c r="B237" s="1" t="s">
        <v>237</v>
      </c>
      <c r="C237" s="1" t="s">
        <v>684</v>
      </c>
      <c r="D237" s="1" t="s">
        <v>4570</v>
      </c>
      <c r="E237" s="1" t="s">
        <v>34</v>
      </c>
      <c r="F237" s="1" t="s">
        <v>684</v>
      </c>
      <c r="G237" s="1" t="s">
        <v>870</v>
      </c>
      <c r="H237" s="1" t="str">
        <f t="shared" si="1"/>
        <v>ASHRAE 90.1-2004LobbyGeneral</v>
      </c>
      <c r="I237" s="1" t="str">
        <f>VLOOKUP(H237,'Interior Lighting'!$A$4:$G$1472,5,FALSE)</f>
        <v>1.3</v>
      </c>
      <c r="J237" s="1"/>
      <c r="K237" s="1"/>
      <c r="L237" s="1"/>
      <c r="M237" s="1">
        <v>0.0</v>
      </c>
      <c r="N237" s="1">
        <v>0.37</v>
      </c>
      <c r="O237" s="1">
        <v>0.2</v>
      </c>
      <c r="P237" s="8" t="s">
        <v>2988</v>
      </c>
      <c r="Q237" s="1" t="s">
        <v>29</v>
      </c>
      <c r="R237" s="1" t="s">
        <v>550</v>
      </c>
      <c r="S237" s="1" t="s">
        <v>557</v>
      </c>
      <c r="T237" s="8" t="str">
        <f t="shared" si="16"/>
        <v>ASHRAE 62.1-1999EducationCorridors</v>
      </c>
      <c r="U237" s="1" t="str">
        <f>VLOOKUP(T237,Ventilation!$A$4:$H$321,6,FALSE)</f>
        <v>0.1</v>
      </c>
      <c r="V237" s="1" t="str">
        <f>VLOOKUP(T237,Ventilation!$A$4:$H$321,5,FALSE)</f>
        <v>0</v>
      </c>
      <c r="W237" s="1" t="str">
        <f>VLOOKUP(T237,Ventilation!$A$4:$H$321,7,FALSE)</f>
        <v/>
      </c>
      <c r="X237" s="1"/>
      <c r="Y237" s="1">
        <v>0.0</v>
      </c>
      <c r="Z237" s="5" t="s">
        <v>2991</v>
      </c>
      <c r="AA237" s="8" t="s">
        <v>2974</v>
      </c>
      <c r="AB237" s="1">
        <v>0.0595</v>
      </c>
      <c r="AC237" s="8"/>
      <c r="AD237" s="8"/>
      <c r="AE237" s="8" t="s">
        <v>3030</v>
      </c>
      <c r="AF237" s="1"/>
      <c r="AG237" s="1"/>
      <c r="AH237" s="1"/>
      <c r="AI237" s="1"/>
      <c r="AJ237" s="8"/>
      <c r="AK237" s="1">
        <v>0.37</v>
      </c>
      <c r="AL237" s="1">
        <v>0.0</v>
      </c>
      <c r="AM237" s="1">
        <v>0.5</v>
      </c>
      <c r="AN237" s="1">
        <v>0.0</v>
      </c>
      <c r="AO237" s="8" t="s">
        <v>2982</v>
      </c>
      <c r="AP237" s="8" t="s">
        <v>3018</v>
      </c>
      <c r="AQ237" s="8" t="s">
        <v>2999</v>
      </c>
      <c r="AR237" s="1"/>
      <c r="AS237" s="1"/>
      <c r="AT237" s="1" t="str">
        <f t="shared" si="17"/>
        <v/>
      </c>
      <c r="AU237" s="1"/>
      <c r="AV237" s="1"/>
      <c r="AW237" s="1"/>
      <c r="AX237" s="8"/>
      <c r="AY237" s="1"/>
      <c r="AZ237" s="1"/>
      <c r="BA237" s="1" t="str">
        <f t="shared" si="18"/>
        <v/>
      </c>
      <c r="BB237" s="1"/>
      <c r="BC237" s="1"/>
      <c r="BD237" s="1"/>
      <c r="BE237" s="1"/>
      <c r="BF237" s="8"/>
      <c r="BG237" s="8"/>
      <c r="BH237" s="1"/>
      <c r="BJ237" s="1"/>
      <c r="BK237" s="1"/>
      <c r="BL237" s="1"/>
    </row>
    <row r="238" ht="14.25" hidden="1" customHeight="1">
      <c r="A238" s="1" t="s">
        <v>7</v>
      </c>
      <c r="B238" s="1" t="s">
        <v>237</v>
      </c>
      <c r="C238" s="1" t="s">
        <v>726</v>
      </c>
      <c r="D238" s="1" t="s">
        <v>4563</v>
      </c>
      <c r="E238" s="1" t="s">
        <v>34</v>
      </c>
      <c r="F238" s="78" t="s">
        <v>849</v>
      </c>
      <c r="G238" s="78" t="s">
        <v>726</v>
      </c>
      <c r="H238" s="1" t="str">
        <f t="shared" si="1"/>
        <v>ASHRAE 90.1-2004Whole BuildingLibrary</v>
      </c>
      <c r="I238" s="1" t="str">
        <f>VLOOKUP(H238,'Interior Lighting'!$A$4:$G$1472,5,FALSE)</f>
        <v>1.3</v>
      </c>
      <c r="J238" s="1"/>
      <c r="K238" s="1"/>
      <c r="L238" s="1"/>
      <c r="M238" s="1">
        <v>0.0</v>
      </c>
      <c r="N238" s="1">
        <v>0.37</v>
      </c>
      <c r="O238" s="1">
        <v>0.2</v>
      </c>
      <c r="P238" s="1" t="s">
        <v>2987</v>
      </c>
      <c r="Q238" s="1" t="s">
        <v>29</v>
      </c>
      <c r="R238" s="1" t="s">
        <v>550</v>
      </c>
      <c r="S238" s="1" t="s">
        <v>555</v>
      </c>
      <c r="T238" s="8" t="str">
        <f t="shared" si="16"/>
        <v>ASHRAE 62.1-1999EducationLibraries</v>
      </c>
      <c r="U238" s="1" t="str">
        <f>VLOOKUP(T238,Ventilation!$A$4:$H$321,6,FALSE)</f>
        <v>0</v>
      </c>
      <c r="V238" s="1" t="str">
        <f>VLOOKUP(T238,Ventilation!$A$4:$H$321,5,FALSE)</f>
        <v>16.95</v>
      </c>
      <c r="W238" s="1" t="str">
        <f>VLOOKUP(T238,Ventilation!$A$4:$H$321,7,FALSE)</f>
        <v/>
      </c>
      <c r="X238" s="1"/>
      <c r="Y238" s="1">
        <v>10.0</v>
      </c>
      <c r="Z238" s="5" t="s">
        <v>2991</v>
      </c>
      <c r="AA238" s="1" t="s">
        <v>2974</v>
      </c>
      <c r="AB238" s="1">
        <v>0.0595</v>
      </c>
      <c r="AC238" s="8"/>
      <c r="AD238" s="1"/>
      <c r="AE238" s="1" t="s">
        <v>3030</v>
      </c>
      <c r="AF238" s="1">
        <v>0.0</v>
      </c>
      <c r="AG238" s="1"/>
      <c r="AH238" s="1"/>
      <c r="AI238" s="1"/>
      <c r="AJ238" s="1"/>
      <c r="AK238" s="1">
        <v>1.39</v>
      </c>
      <c r="AL238" s="1">
        <v>0.0</v>
      </c>
      <c r="AM238" s="1">
        <v>0.5</v>
      </c>
      <c r="AN238" s="1">
        <v>0.0</v>
      </c>
      <c r="AO238" s="1" t="s">
        <v>2982</v>
      </c>
      <c r="AP238" s="1" t="s">
        <v>3018</v>
      </c>
      <c r="AQ238" s="1" t="s">
        <v>2999</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7</v>
      </c>
      <c r="B239" s="1" t="s">
        <v>237</v>
      </c>
      <c r="C239" s="1" t="s">
        <v>1026</v>
      </c>
      <c r="D239" s="1" t="s">
        <v>4546</v>
      </c>
      <c r="E239" s="1" t="s">
        <v>34</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8" t="s">
        <v>2990</v>
      </c>
      <c r="Q239" s="1" t="s">
        <v>29</v>
      </c>
      <c r="R239" s="1" t="s">
        <v>477</v>
      </c>
      <c r="S239" s="1" t="s">
        <v>481</v>
      </c>
      <c r="T239" s="8"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5" t="s">
        <v>2991</v>
      </c>
      <c r="AA239" s="8" t="s">
        <v>2974</v>
      </c>
      <c r="AB239" s="1">
        <v>0.0595</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100.0</v>
      </c>
      <c r="AS239" s="1">
        <v>1808.0</v>
      </c>
      <c r="AT239" s="1" t="str">
        <f t="shared" si="17"/>
        <v>0.05530973451</v>
      </c>
      <c r="AU239" s="1">
        <v>49.0</v>
      </c>
      <c r="AV239" s="1">
        <v>0.2</v>
      </c>
      <c r="AW239" s="1">
        <v>0.05</v>
      </c>
      <c r="AX239" s="1" t="s">
        <v>241</v>
      </c>
      <c r="AY239" s="1">
        <v>0.7</v>
      </c>
      <c r="AZ239" s="1">
        <v>3300.0</v>
      </c>
      <c r="BA239" s="1" t="str">
        <f t="shared" si="18"/>
        <v>0.1215379059</v>
      </c>
      <c r="BB239" s="1">
        <v>0.338</v>
      </c>
      <c r="BC239" s="1">
        <v>572.9644137011418</v>
      </c>
      <c r="BD239" s="1">
        <v>0.5</v>
      </c>
      <c r="BE239" s="1"/>
      <c r="BF239" s="1" t="s">
        <v>3033</v>
      </c>
      <c r="BG239" s="1"/>
      <c r="BH239" s="1"/>
      <c r="BJ239" s="1"/>
      <c r="BK239" s="1"/>
      <c r="BL239" s="1"/>
    </row>
    <row r="240" ht="14.25" hidden="1" customHeight="1">
      <c r="A240" s="1" t="s">
        <v>7</v>
      </c>
      <c r="B240" s="1" t="s">
        <v>237</v>
      </c>
      <c r="C240" s="1" t="s">
        <v>1019</v>
      </c>
      <c r="D240" s="1" t="s">
        <v>4561</v>
      </c>
      <c r="E240" s="1" t="s">
        <v>34</v>
      </c>
      <c r="F240" s="1" t="s">
        <v>902</v>
      </c>
      <c r="G240" s="5" t="s">
        <v>904</v>
      </c>
      <c r="H240" s="1" t="str">
        <f t="shared" si="1"/>
        <v>ASHRAE 90.1-2004Gymnasium/Exercise CenterExercise Area</v>
      </c>
      <c r="I240" s="1" t="str">
        <f>VLOOKUP(H240,'Interior Lighting'!$A$4:$G$1472,5,FALSE)</f>
        <v>0.9</v>
      </c>
      <c r="J240" s="1"/>
      <c r="K240" s="1"/>
      <c r="L240" s="1"/>
      <c r="M240" s="1">
        <v>0.0</v>
      </c>
      <c r="N240" s="1">
        <v>0.37</v>
      </c>
      <c r="O240" s="1">
        <v>0.2</v>
      </c>
      <c r="P240" s="1" t="s">
        <v>2986</v>
      </c>
      <c r="Q240" s="1" t="s">
        <v>29</v>
      </c>
      <c r="R240" s="1" t="s">
        <v>525</v>
      </c>
      <c r="S240" s="1" t="s">
        <v>532</v>
      </c>
      <c r="T240" s="8"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5" t="s">
        <v>2994</v>
      </c>
      <c r="AA240" s="1" t="s">
        <v>2974</v>
      </c>
      <c r="AB240" s="1">
        <v>0.0595</v>
      </c>
      <c r="AC240" s="8"/>
      <c r="AD240" s="1"/>
      <c r="AE240" s="1" t="s">
        <v>3030</v>
      </c>
      <c r="AF240" s="1"/>
      <c r="AG240" s="1"/>
      <c r="AH240" s="1"/>
      <c r="AI240" s="1"/>
      <c r="AJ240" s="1"/>
      <c r="AK240" s="1">
        <v>0.46</v>
      </c>
      <c r="AL240" s="1">
        <v>0.0</v>
      </c>
      <c r="AM240" s="1">
        <v>0.5</v>
      </c>
      <c r="AN240" s="1">
        <v>0.0</v>
      </c>
      <c r="AO240" s="1" t="s">
        <v>2982</v>
      </c>
      <c r="AP240" s="1" t="s">
        <v>3018</v>
      </c>
      <c r="AQ240" s="1" t="s">
        <v>2999</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7</v>
      </c>
      <c r="B241" s="1" t="s">
        <v>237</v>
      </c>
      <c r="C241" s="1" t="s">
        <v>1002</v>
      </c>
      <c r="D241" s="1" t="s">
        <v>4551</v>
      </c>
      <c r="E241" s="1" t="s">
        <v>34</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2985</v>
      </c>
      <c r="Q241" s="1" t="s">
        <v>29</v>
      </c>
      <c r="R241" s="1" t="s">
        <v>550</v>
      </c>
      <c r="S241" s="1" t="s">
        <v>557</v>
      </c>
      <c r="T241" s="8" t="str">
        <f t="shared" si="16"/>
        <v>ASHRAE 62.1-1999EducationCorridors</v>
      </c>
      <c r="U241" s="1" t="str">
        <f>VLOOKUP(T241,Ventilation!$A$4:$H$321,6,FALSE)</f>
        <v>0.1</v>
      </c>
      <c r="V241" s="1" t="str">
        <f>VLOOKUP(T241,Ventilation!$A$4:$H$321,5,FALSE)</f>
        <v>0</v>
      </c>
      <c r="W241" s="1" t="str">
        <f>VLOOKUP(T241,Ventilation!$A$4:$H$321,7,FALSE)</f>
        <v/>
      </c>
      <c r="X241" s="1"/>
      <c r="Y241" s="1">
        <v>0.0</v>
      </c>
      <c r="Z241" s="5" t="s">
        <v>2991</v>
      </c>
      <c r="AA241" s="1" t="s">
        <v>2974</v>
      </c>
      <c r="AB241" s="1">
        <v>0.0595</v>
      </c>
      <c r="AC241" s="8"/>
      <c r="AD241" s="1"/>
      <c r="AE241" s="1" t="s">
        <v>3030</v>
      </c>
      <c r="AF241" s="1"/>
      <c r="AG241" s="1"/>
      <c r="AH241" s="1"/>
      <c r="AI241" s="1"/>
      <c r="AJ241" s="1"/>
      <c r="AK241" s="1">
        <v>0.37</v>
      </c>
      <c r="AL241" s="1">
        <v>0.0</v>
      </c>
      <c r="AM241" s="1">
        <v>0.5</v>
      </c>
      <c r="AN241" s="1">
        <v>0.0</v>
      </c>
      <c r="AO241" s="1" t="s">
        <v>2982</v>
      </c>
      <c r="AP241" s="1" t="s">
        <v>3018</v>
      </c>
      <c r="AQ241" s="1" t="s">
        <v>2999</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8" t="s">
        <v>7</v>
      </c>
      <c r="B242" s="8" t="s">
        <v>237</v>
      </c>
      <c r="C242" s="8" t="s">
        <v>551</v>
      </c>
      <c r="D242" s="1" t="s">
        <v>4559</v>
      </c>
      <c r="E242" s="1" t="s">
        <v>34</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2984</v>
      </c>
      <c r="Q242" s="1" t="s">
        <v>29</v>
      </c>
      <c r="R242" s="1" t="s">
        <v>550</v>
      </c>
      <c r="S242" s="1" t="s">
        <v>551</v>
      </c>
      <c r="T242" s="8" t="str">
        <f t="shared" si="16"/>
        <v>ASHRAE 62.1-1999EducationClassroom</v>
      </c>
      <c r="U242" s="1" t="str">
        <f>VLOOKUP(T242,Ventilation!$A$4:$H$321,6,FALSE)</f>
        <v>0</v>
      </c>
      <c r="V242" s="1" t="str">
        <f>VLOOKUP(T242,Ventilation!$A$4:$H$321,5,FALSE)</f>
        <v>16.95</v>
      </c>
      <c r="W242" s="1" t="str">
        <f>VLOOKUP(T242,Ventilation!$A$4:$H$321,7,FALSE)</f>
        <v/>
      </c>
      <c r="X242" s="1"/>
      <c r="Y242" s="1">
        <v>25.0</v>
      </c>
      <c r="Z242" s="5" t="s">
        <v>2991</v>
      </c>
      <c r="AA242" s="1" t="s">
        <v>2974</v>
      </c>
      <c r="AB242" s="1">
        <v>0.0595</v>
      </c>
      <c r="AC242" s="8"/>
      <c r="AD242" s="1"/>
      <c r="AE242" s="1" t="s">
        <v>3030</v>
      </c>
      <c r="AF242" s="1"/>
      <c r="AG242" s="1"/>
      <c r="AH242" s="1"/>
      <c r="AI242" s="1"/>
      <c r="AJ242" s="1"/>
      <c r="AK242" s="1">
        <v>1.39</v>
      </c>
      <c r="AL242" s="1">
        <v>0.0</v>
      </c>
      <c r="AM242" s="1">
        <v>0.5</v>
      </c>
      <c r="AN242" s="1">
        <v>0.0</v>
      </c>
      <c r="AO242" s="1" t="s">
        <v>2982</v>
      </c>
      <c r="AP242" s="1" t="s">
        <v>3018</v>
      </c>
      <c r="AQ242" s="1" t="s">
        <v>2999</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8" t="s">
        <v>7</v>
      </c>
      <c r="B243" s="8" t="s">
        <v>237</v>
      </c>
      <c r="C243" s="8" t="s">
        <v>998</v>
      </c>
      <c r="D243" s="1" t="s">
        <v>4549</v>
      </c>
      <c r="E243" s="1" t="s">
        <v>34</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2990</v>
      </c>
      <c r="Q243" s="1" t="s">
        <v>29</v>
      </c>
      <c r="R243" s="1" t="s">
        <v>477</v>
      </c>
      <c r="S243" s="1" t="s">
        <v>479</v>
      </c>
      <c r="T243" s="8"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2992</v>
      </c>
      <c r="AA243" s="1" t="s">
        <v>2974</v>
      </c>
      <c r="AB243" s="1">
        <v>0.0595</v>
      </c>
      <c r="AC243" s="8"/>
      <c r="AD243" s="1"/>
      <c r="AE243" s="1" t="s">
        <v>3030</v>
      </c>
      <c r="AF243" s="1"/>
      <c r="AG243" s="1"/>
      <c r="AH243" s="1"/>
      <c r="AI243" s="1"/>
      <c r="AJ243" s="1"/>
      <c r="AK243" s="1">
        <v>2.36</v>
      </c>
      <c r="AL243" s="1">
        <v>0.0</v>
      </c>
      <c r="AM243" s="1">
        <v>0.5</v>
      </c>
      <c r="AN243" s="1">
        <v>0.0</v>
      </c>
      <c r="AO243" s="1" t="s">
        <v>2982</v>
      </c>
      <c r="AP243" s="1" t="s">
        <v>3018</v>
      </c>
      <c r="AQ243" s="1" t="s">
        <v>2999</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8" t="s">
        <v>7</v>
      </c>
      <c r="B244" s="8" t="s">
        <v>249</v>
      </c>
      <c r="C244" s="8" t="s">
        <v>1026</v>
      </c>
      <c r="D244" s="1" t="s">
        <v>4546</v>
      </c>
      <c r="E244" s="1" t="s">
        <v>34</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2773</v>
      </c>
      <c r="Q244" s="1" t="s">
        <v>29</v>
      </c>
      <c r="R244" s="1" t="s">
        <v>477</v>
      </c>
      <c r="S244" s="1" t="s">
        <v>481</v>
      </c>
      <c r="T244" s="8"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40.0</v>
      </c>
      <c r="AS244" s="1">
        <v>1250.0</v>
      </c>
      <c r="AT244" s="1" t="str">
        <f t="shared" si="17"/>
        <v>0.032</v>
      </c>
      <c r="AU244" s="1">
        <v>49.0</v>
      </c>
      <c r="AV244" s="1">
        <v>0.2</v>
      </c>
      <c r="AW244" s="1">
        <v>0.05</v>
      </c>
      <c r="AX244" s="1" t="s">
        <v>253</v>
      </c>
      <c r="AY244" s="1">
        <v>0.7</v>
      </c>
      <c r="AZ244" s="1">
        <v>3300.0</v>
      </c>
      <c r="BA244" s="1" t="str">
        <f t="shared" si="18"/>
        <v>0.1221241016</v>
      </c>
      <c r="BB244" s="1">
        <v>0.338</v>
      </c>
      <c r="BC244" s="1">
        <v>575.7279076578998</v>
      </c>
      <c r="BD244" s="1">
        <v>0.502411575562701</v>
      </c>
      <c r="BE244" s="1"/>
      <c r="BF244" s="1" t="s">
        <v>2789</v>
      </c>
      <c r="BG244" s="1"/>
      <c r="BH244" s="1"/>
      <c r="BJ244" s="1"/>
      <c r="BK244" s="1"/>
      <c r="BL244" s="1"/>
    </row>
    <row r="245" ht="14.25" hidden="1" customHeight="1">
      <c r="A245" s="8" t="s">
        <v>7</v>
      </c>
      <c r="B245" s="8" t="s">
        <v>249</v>
      </c>
      <c r="C245" s="8" t="s">
        <v>1004</v>
      </c>
      <c r="D245" s="1" t="s">
        <v>4549</v>
      </c>
      <c r="E245" s="1" t="s">
        <v>34</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5" t="s">
        <v>2770</v>
      </c>
      <c r="Q245" s="1" t="s">
        <v>29</v>
      </c>
      <c r="R245" s="1" t="s">
        <v>477</v>
      </c>
      <c r="S245" s="1" t="s">
        <v>479</v>
      </c>
      <c r="T245" s="8"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5">
        <v>70.0</v>
      </c>
      <c r="Z245" s="8" t="s">
        <v>2777</v>
      </c>
      <c r="AA245" s="8" t="s">
        <v>2765</v>
      </c>
      <c r="AB245" s="1"/>
      <c r="AC245" s="16">
        <v>0.2016</v>
      </c>
      <c r="AD245" s="8"/>
      <c r="AE245" s="17" t="s">
        <v>2794</v>
      </c>
      <c r="AF245" s="1"/>
      <c r="AG245" s="1"/>
      <c r="AH245" s="1"/>
      <c r="AI245" s="1"/>
      <c r="AJ245" s="1"/>
      <c r="AK245" s="5">
        <v>10.85</v>
      </c>
      <c r="AL245" s="1">
        <v>0.25</v>
      </c>
      <c r="AM245" s="1">
        <v>0.3</v>
      </c>
      <c r="AN245" s="1">
        <v>0.0</v>
      </c>
      <c r="AO245" s="8" t="s">
        <v>2769</v>
      </c>
      <c r="AP245" s="8" t="s">
        <v>254</v>
      </c>
      <c r="AQ245" s="16" t="s">
        <v>255</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8" t="s">
        <v>7</v>
      </c>
      <c r="B246" s="8" t="s">
        <v>249</v>
      </c>
      <c r="C246" s="16" t="s">
        <v>991</v>
      </c>
      <c r="D246" s="8" t="s">
        <v>4566</v>
      </c>
      <c r="E246" s="16" t="s">
        <v>28</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7</v>
      </c>
      <c r="B247" s="1" t="s">
        <v>348</v>
      </c>
      <c r="C247" s="1" t="s">
        <v>992</v>
      </c>
      <c r="D247" s="1" t="s">
        <v>4566</v>
      </c>
      <c r="E247" s="1" t="s">
        <v>34</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2887</v>
      </c>
      <c r="Q247" s="1" t="s">
        <v>29</v>
      </c>
      <c r="R247" s="1" t="s">
        <v>508</v>
      </c>
      <c r="S247" s="1" t="s">
        <v>511</v>
      </c>
      <c r="T247" s="8"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8" t="s">
        <v>2891</v>
      </c>
      <c r="AA247" s="8" t="s">
        <v>2881</v>
      </c>
      <c r="AB247" s="1">
        <v>0.0595</v>
      </c>
      <c r="AC247" s="8"/>
      <c r="AD247" s="16"/>
      <c r="AE247" s="16" t="s">
        <v>2919</v>
      </c>
      <c r="AF247" s="1"/>
      <c r="AG247" s="1"/>
      <c r="AH247" s="1"/>
      <c r="AI247" s="1"/>
      <c r="AJ247" s="1"/>
      <c r="AK247" s="1">
        <v>0.75</v>
      </c>
      <c r="AL247" s="1">
        <v>0.0</v>
      </c>
      <c r="AM247" s="1">
        <v>0.5</v>
      </c>
      <c r="AN247" s="1">
        <v>0.0</v>
      </c>
      <c r="AO247" s="16" t="s">
        <v>2886</v>
      </c>
      <c r="AP247" s="8" t="s">
        <v>267</v>
      </c>
      <c r="AQ247" s="5" t="s">
        <v>268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7</v>
      </c>
      <c r="B248" s="1" t="s">
        <v>348</v>
      </c>
      <c r="C248" s="1" t="s">
        <v>1009</v>
      </c>
      <c r="D248" s="1" t="s">
        <v>4551</v>
      </c>
      <c r="E248" s="1" t="s">
        <v>34</v>
      </c>
      <c r="F248" s="5" t="s">
        <v>684</v>
      </c>
      <c r="G248" s="1" t="s">
        <v>870</v>
      </c>
      <c r="H248" s="1" t="str">
        <f t="shared" si="1"/>
        <v>ASHRAE 90.1-2004LobbyGeneral</v>
      </c>
      <c r="I248" s="1" t="str">
        <f>VLOOKUP(H248,'Interior Lighting'!$A$4:$G$1472,5,FALSE)</f>
        <v>1.3</v>
      </c>
      <c r="J248" s="1"/>
      <c r="K248" s="1"/>
      <c r="L248" s="1"/>
      <c r="M248" s="1">
        <v>0.0</v>
      </c>
      <c r="N248" s="1">
        <v>0.7</v>
      </c>
      <c r="O248" s="1">
        <v>0.2</v>
      </c>
      <c r="P248" s="8" t="s">
        <v>2888</v>
      </c>
      <c r="Q248" s="1" t="s">
        <v>29</v>
      </c>
      <c r="R248" s="1" t="s">
        <v>508</v>
      </c>
      <c r="S248" s="1" t="s">
        <v>509</v>
      </c>
      <c r="T248" s="8"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8" t="s">
        <v>2891</v>
      </c>
      <c r="AA248" s="8" t="s">
        <v>2881</v>
      </c>
      <c r="AB248" s="1">
        <v>0.0595</v>
      </c>
      <c r="AC248" s="8"/>
      <c r="AD248" s="16"/>
      <c r="AE248" s="16" t="s">
        <v>2919</v>
      </c>
      <c r="AF248" s="1"/>
      <c r="AG248" s="1"/>
      <c r="AH248" s="1"/>
      <c r="AI248" s="1"/>
      <c r="AJ248" s="1"/>
      <c r="AK248" s="5">
        <v>0.3</v>
      </c>
      <c r="AL248" s="1">
        <v>0.0</v>
      </c>
      <c r="AM248" s="1">
        <v>0.5</v>
      </c>
      <c r="AN248" s="1">
        <v>0.0</v>
      </c>
      <c r="AO248" s="16" t="s">
        <v>2886</v>
      </c>
      <c r="AP248" s="8" t="s">
        <v>267</v>
      </c>
      <c r="AQ248" s="5" t="s">
        <v>2904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8" t="s">
        <v>7</v>
      </c>
      <c r="B249" s="1" t="s">
        <v>348</v>
      </c>
      <c r="C249" s="1" t="s">
        <v>1045</v>
      </c>
      <c r="D249" s="1" t="s">
        <v>4572</v>
      </c>
      <c r="E249" s="1" t="s">
        <v>34</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8" t="s">
        <v>2889</v>
      </c>
      <c r="Q249" s="1" t="s">
        <v>29</v>
      </c>
      <c r="R249" s="1" t="s">
        <v>508</v>
      </c>
      <c r="S249" s="1" t="s">
        <v>509</v>
      </c>
      <c r="T249" s="8"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8" t="s">
        <v>2891</v>
      </c>
      <c r="AA249" s="8" t="s">
        <v>2881</v>
      </c>
      <c r="AB249" s="1">
        <v>0.0595</v>
      </c>
      <c r="AC249" s="8"/>
      <c r="AD249" s="16"/>
      <c r="AE249" s="16" t="s">
        <v>2919</v>
      </c>
      <c r="AF249" s="1"/>
      <c r="AG249" s="1"/>
      <c r="AH249" s="1"/>
      <c r="AI249" s="1"/>
      <c r="AJ249" s="1"/>
      <c r="AK249" s="1">
        <v>2.0</v>
      </c>
      <c r="AL249" s="1">
        <v>0.0</v>
      </c>
      <c r="AM249" s="1">
        <v>0.5</v>
      </c>
      <c r="AN249" s="1">
        <v>0.0</v>
      </c>
      <c r="AO249" s="16" t="s">
        <v>2886</v>
      </c>
      <c r="AP249" s="8" t="s">
        <v>267</v>
      </c>
      <c r="AQ249" s="5" t="s">
        <v>268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8" t="s">
        <v>7</v>
      </c>
      <c r="B250" s="1" t="s">
        <v>348</v>
      </c>
      <c r="C250" s="1" t="s">
        <v>348</v>
      </c>
      <c r="D250" s="1" t="s">
        <v>4572</v>
      </c>
      <c r="E250" s="1" t="s">
        <v>34</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2890</v>
      </c>
      <c r="Q250" s="1" t="s">
        <v>29</v>
      </c>
      <c r="R250" s="1" t="s">
        <v>516</v>
      </c>
      <c r="S250" s="1" t="s">
        <v>521</v>
      </c>
      <c r="T250" s="8"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2891</v>
      </c>
      <c r="AA250" s="1" t="s">
        <v>2881</v>
      </c>
      <c r="AB250" s="1">
        <v>0.0595</v>
      </c>
      <c r="AC250" s="8"/>
      <c r="AD250" s="16"/>
      <c r="AE250" s="16" t="s">
        <v>2919</v>
      </c>
      <c r="AF250" s="1"/>
      <c r="AG250" s="1"/>
      <c r="AH250" s="1"/>
      <c r="AI250" s="1"/>
      <c r="AJ250" s="1"/>
      <c r="AK250" s="1">
        <v>0.3</v>
      </c>
      <c r="AL250" s="1">
        <v>0.0</v>
      </c>
      <c r="AM250" s="1">
        <v>0.5</v>
      </c>
      <c r="AN250" s="1">
        <v>0.0</v>
      </c>
      <c r="AO250" s="16" t="s">
        <v>2886</v>
      </c>
      <c r="AP250" s="1" t="s">
        <v>267</v>
      </c>
      <c r="AQ250" s="5" t="s">
        <v>268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7</v>
      </c>
      <c r="B251" s="1" t="s">
        <v>290</v>
      </c>
      <c r="C251" s="1" t="s">
        <v>537</v>
      </c>
      <c r="D251" s="1" t="s">
        <v>4563</v>
      </c>
      <c r="E251" s="1" t="s">
        <v>34</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3073</v>
      </c>
      <c r="Q251" s="1" t="s">
        <v>29</v>
      </c>
      <c r="R251" s="1" t="s">
        <v>550</v>
      </c>
      <c r="S251" s="1" t="s">
        <v>537</v>
      </c>
      <c r="T251" s="8"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3075</v>
      </c>
      <c r="AA251" s="1" t="s">
        <v>3053</v>
      </c>
      <c r="AB251" s="1">
        <v>0.0595</v>
      </c>
      <c r="AC251" s="8"/>
      <c r="AD251" s="1"/>
      <c r="AE251" s="1" t="s">
        <v>3105</v>
      </c>
      <c r="AF251" s="1"/>
      <c r="AG251" s="1"/>
      <c r="AH251" s="1"/>
      <c r="AI251" s="1"/>
      <c r="AJ251" s="1"/>
      <c r="AK251" s="1">
        <v>0.46</v>
      </c>
      <c r="AL251" s="1">
        <v>0.0</v>
      </c>
      <c r="AM251" s="1">
        <v>0.5</v>
      </c>
      <c r="AN251" s="1">
        <v>0.0</v>
      </c>
      <c r="AO251" s="1" t="s">
        <v>3065</v>
      </c>
      <c r="AP251" s="215" t="s">
        <v>3097</v>
      </c>
      <c r="AQ251" s="5" t="s">
        <v>3083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7</v>
      </c>
      <c r="B252" s="1" t="s">
        <v>290</v>
      </c>
      <c r="C252" s="1" t="s">
        <v>998</v>
      </c>
      <c r="D252" s="1" t="s">
        <v>4549</v>
      </c>
      <c r="E252" s="1" t="s">
        <v>34</v>
      </c>
      <c r="F252" s="1" t="s">
        <v>889</v>
      </c>
      <c r="G252" s="1" t="s">
        <v>870</v>
      </c>
      <c r="H252" s="1" t="str">
        <f t="shared" si="1"/>
        <v>ASHRAE 90.1-2004Dining AreaGeneral</v>
      </c>
      <c r="I252" s="1" t="str">
        <f>VLOOKUP(H252,'Interior Lighting'!$A$4:$G$1472,5,FALSE)</f>
        <v>0.9</v>
      </c>
      <c r="J252" s="1"/>
      <c r="K252" s="1"/>
      <c r="L252" s="1"/>
      <c r="M252" s="1">
        <v>0.0</v>
      </c>
      <c r="N252" s="1">
        <v>0.37</v>
      </c>
      <c r="O252" s="1">
        <v>0.2</v>
      </c>
      <c r="P252" s="8" t="s">
        <v>3073</v>
      </c>
      <c r="Q252" s="1" t="s">
        <v>29</v>
      </c>
      <c r="R252" s="1" t="s">
        <v>477</v>
      </c>
      <c r="S252" s="1" t="s">
        <v>479</v>
      </c>
      <c r="T252" s="8"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8" t="s">
        <v>3076</v>
      </c>
      <c r="AA252" s="8" t="s">
        <v>3053</v>
      </c>
      <c r="AB252" s="1">
        <v>0.0595</v>
      </c>
      <c r="AC252" s="8"/>
      <c r="AD252" s="8"/>
      <c r="AE252" s="8" t="s">
        <v>3105</v>
      </c>
      <c r="AF252" s="1"/>
      <c r="AG252" s="1"/>
      <c r="AH252" s="1"/>
      <c r="AI252" s="1"/>
      <c r="AJ252" s="1"/>
      <c r="AK252" s="16">
        <v>7.15</v>
      </c>
      <c r="AL252" s="1">
        <v>0.0</v>
      </c>
      <c r="AM252" s="1">
        <v>0.5</v>
      </c>
      <c r="AN252" s="1">
        <v>0.0</v>
      </c>
      <c r="AO252" s="8" t="s">
        <v>3107</v>
      </c>
      <c r="AP252" s="215" t="s">
        <v>3097</v>
      </c>
      <c r="AQ252" s="16" t="s">
        <v>3083</v>
      </c>
      <c r="AR252" s="1"/>
      <c r="AS252" s="1"/>
      <c r="AT252" s="1" t="str">
        <f t="shared" si="20"/>
        <v/>
      </c>
      <c r="AU252" s="1"/>
      <c r="AV252" s="1"/>
      <c r="AW252" s="1"/>
      <c r="AX252" s="8"/>
      <c r="AY252" s="1"/>
      <c r="AZ252" s="1"/>
      <c r="BA252" s="1" t="str">
        <f t="shared" si="21"/>
        <v/>
      </c>
      <c r="BB252" s="1"/>
      <c r="BC252" s="1"/>
      <c r="BD252" s="1"/>
      <c r="BE252" s="1"/>
      <c r="BF252" s="1"/>
      <c r="BG252" s="1"/>
      <c r="BH252" s="1"/>
      <c r="BJ252" s="1"/>
      <c r="BK252" s="1"/>
      <c r="BL252" s="1"/>
    </row>
    <row r="253" ht="14.25" hidden="1" customHeight="1">
      <c r="A253" s="1" t="s">
        <v>7</v>
      </c>
      <c r="B253" s="1" t="s">
        <v>290</v>
      </c>
      <c r="C253" s="1" t="s">
        <v>551</v>
      </c>
      <c r="D253" s="1" t="s">
        <v>4559</v>
      </c>
      <c r="E253" s="1" t="s">
        <v>34</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8" t="s">
        <v>3067</v>
      </c>
      <c r="Q253" s="1" t="s">
        <v>29</v>
      </c>
      <c r="R253" s="1" t="s">
        <v>550</v>
      </c>
      <c r="S253" s="1" t="s">
        <v>551</v>
      </c>
      <c r="T253" s="8" t="str">
        <f t="shared" si="19"/>
        <v>ASHRAE 62.1-1999EducationClassroom</v>
      </c>
      <c r="U253" s="1" t="str">
        <f>VLOOKUP(T253,Ventilation!$A$4:$H$321,6,FALSE)</f>
        <v>0</v>
      </c>
      <c r="V253" s="1" t="str">
        <f>VLOOKUP(T253,Ventilation!$A$4:$H$321,5,FALSE)</f>
        <v>16.95</v>
      </c>
      <c r="W253" s="1" t="str">
        <f>VLOOKUP(T253,Ventilation!$A$4:$H$321,7,FALSE)</f>
        <v/>
      </c>
      <c r="X253" s="1"/>
      <c r="Y253" s="1">
        <v>35.0</v>
      </c>
      <c r="Z253" s="8" t="s">
        <v>3074</v>
      </c>
      <c r="AA253" s="8" t="s">
        <v>3053</v>
      </c>
      <c r="AB253" s="1">
        <v>0.0595</v>
      </c>
      <c r="AC253" s="8"/>
      <c r="AD253" s="8"/>
      <c r="AE253" s="8" t="s">
        <v>3105</v>
      </c>
      <c r="AF253" s="1"/>
      <c r="AG253" s="1"/>
      <c r="AH253" s="1"/>
      <c r="AI253" s="1"/>
      <c r="AJ253" s="1"/>
      <c r="AK253" s="1">
        <v>0.929</v>
      </c>
      <c r="AL253" s="1">
        <v>0.0</v>
      </c>
      <c r="AM253" s="1">
        <v>0.5</v>
      </c>
      <c r="AN253" s="1">
        <v>0.0</v>
      </c>
      <c r="AO253" s="8" t="s">
        <v>3065</v>
      </c>
      <c r="AP253" s="16" t="s">
        <v>3099</v>
      </c>
      <c r="AQ253" s="16" t="s">
        <v>3083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7</v>
      </c>
      <c r="B254" s="1" t="s">
        <v>290</v>
      </c>
      <c r="C254" s="1" t="s">
        <v>1002</v>
      </c>
      <c r="D254" s="1" t="s">
        <v>4551</v>
      </c>
      <c r="E254" s="1" t="s">
        <v>34</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8" t="s">
        <v>3068</v>
      </c>
      <c r="Q254" s="1" t="s">
        <v>29</v>
      </c>
      <c r="R254" s="1" t="s">
        <v>550</v>
      </c>
      <c r="S254" s="1" t="s">
        <v>557</v>
      </c>
      <c r="T254" s="8" t="str">
        <f t="shared" si="19"/>
        <v>ASHRAE 62.1-1999EducationCorridors</v>
      </c>
      <c r="U254" s="1" t="str">
        <f>VLOOKUP(T254,Ventilation!$A$4:$H$321,6,FALSE)</f>
        <v>0.1</v>
      </c>
      <c r="V254" s="1" t="str">
        <f>VLOOKUP(T254,Ventilation!$A$4:$H$321,5,FALSE)</f>
        <v>0</v>
      </c>
      <c r="W254" s="1" t="str">
        <f>VLOOKUP(T254,Ventilation!$A$4:$H$321,7,FALSE)</f>
        <v/>
      </c>
      <c r="X254" s="1"/>
      <c r="Y254" s="1">
        <v>0.0</v>
      </c>
      <c r="Z254" s="8" t="s">
        <v>3074</v>
      </c>
      <c r="AA254" s="8" t="s">
        <v>3053</v>
      </c>
      <c r="AB254" s="1">
        <v>0.0595</v>
      </c>
      <c r="AC254" s="8"/>
      <c r="AD254" s="8"/>
      <c r="AE254" s="8" t="s">
        <v>3105</v>
      </c>
      <c r="AF254" s="1"/>
      <c r="AG254" s="1"/>
      <c r="AH254" s="1"/>
      <c r="AI254" s="1"/>
      <c r="AJ254" s="1"/>
      <c r="AK254" s="1">
        <v>0.37</v>
      </c>
      <c r="AL254" s="1">
        <v>0.0</v>
      </c>
      <c r="AM254" s="1">
        <v>0.5</v>
      </c>
      <c r="AN254" s="1">
        <v>0.0</v>
      </c>
      <c r="AO254" s="8" t="s">
        <v>3065</v>
      </c>
      <c r="AP254" s="16" t="s">
        <v>3099</v>
      </c>
      <c r="AQ254" s="16" t="s">
        <v>3083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7</v>
      </c>
      <c r="B255" s="1" t="s">
        <v>290</v>
      </c>
      <c r="C255" s="1" t="s">
        <v>1019</v>
      </c>
      <c r="D255" s="1" t="s">
        <v>4561</v>
      </c>
      <c r="E255" s="1" t="s">
        <v>34</v>
      </c>
      <c r="F255" s="1" t="s">
        <v>902</v>
      </c>
      <c r="G255" s="5" t="s">
        <v>903</v>
      </c>
      <c r="H255" s="1" t="str">
        <f t="shared" si="1"/>
        <v>ASHRAE 90.1-2004Gymnasium/Exercise CenterPlaying Area</v>
      </c>
      <c r="I255" s="1" t="str">
        <f>VLOOKUP(H255,'Interior Lighting'!$A$4:$G$1472,5,FALSE)</f>
        <v>1.4</v>
      </c>
      <c r="J255" s="1"/>
      <c r="K255" s="1"/>
      <c r="L255" s="1"/>
      <c r="M255" s="1">
        <v>0.0</v>
      </c>
      <c r="N255" s="1">
        <v>0.37</v>
      </c>
      <c r="O255" s="1">
        <v>0.2</v>
      </c>
      <c r="P255" s="8" t="s">
        <v>3069</v>
      </c>
      <c r="Q255" s="1" t="s">
        <v>29</v>
      </c>
      <c r="R255" s="1" t="s">
        <v>525</v>
      </c>
      <c r="S255" s="1" t="s">
        <v>532</v>
      </c>
      <c r="T255" s="8"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8" t="s">
        <v>3078</v>
      </c>
      <c r="AA255" s="8" t="s">
        <v>3053</v>
      </c>
      <c r="AB255" s="1">
        <v>0.0595</v>
      </c>
      <c r="AC255" s="8"/>
      <c r="AD255" s="8"/>
      <c r="AE255" s="8" t="s">
        <v>3105</v>
      </c>
      <c r="AF255" s="1"/>
      <c r="AG255" s="1"/>
      <c r="AH255" s="1"/>
      <c r="AI255" s="1"/>
      <c r="AJ255" s="1"/>
      <c r="AK255" s="1">
        <v>0.46</v>
      </c>
      <c r="AL255" s="1">
        <v>0.0</v>
      </c>
      <c r="AM255" s="1">
        <v>0.5</v>
      </c>
      <c r="AN255" s="1">
        <v>0.0</v>
      </c>
      <c r="AO255" s="8" t="s">
        <v>3065</v>
      </c>
      <c r="AP255" s="215" t="s">
        <v>3097</v>
      </c>
      <c r="AQ255" s="16" t="s">
        <v>3083</v>
      </c>
      <c r="AR255" s="1">
        <v>159.5</v>
      </c>
      <c r="AS255" s="1">
        <v>21269.0</v>
      </c>
      <c r="AT255" s="1" t="str">
        <f t="shared" si="20"/>
        <v>0.007499177206</v>
      </c>
      <c r="AU255" s="1">
        <v>43.3</v>
      </c>
      <c r="AV255" s="1">
        <v>0.2</v>
      </c>
      <c r="AW255" s="1">
        <v>0.05</v>
      </c>
      <c r="AX255" s="1" t="s">
        <v>294</v>
      </c>
      <c r="AY255" s="1"/>
      <c r="AZ255" s="1"/>
      <c r="BA255" s="1" t="str">
        <f t="shared" si="21"/>
        <v/>
      </c>
      <c r="BB255" s="1"/>
      <c r="BC255" s="1"/>
      <c r="BD255" s="1"/>
      <c r="BE255" s="1"/>
      <c r="BF255" s="1"/>
      <c r="BG255" s="1"/>
      <c r="BH255" s="1"/>
      <c r="BJ255" s="1"/>
      <c r="BK255" s="1"/>
      <c r="BL255" s="1"/>
    </row>
    <row r="256" ht="14.25" hidden="1" customHeight="1">
      <c r="A256" s="8" t="s">
        <v>7</v>
      </c>
      <c r="B256" s="8" t="s">
        <v>290</v>
      </c>
      <c r="C256" s="8" t="s">
        <v>1026</v>
      </c>
      <c r="D256" s="1" t="s">
        <v>4546</v>
      </c>
      <c r="E256" s="1" t="s">
        <v>34</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8" t="s">
        <v>3073</v>
      </c>
      <c r="Q256" s="1" t="s">
        <v>29</v>
      </c>
      <c r="R256" s="1" t="s">
        <v>477</v>
      </c>
      <c r="S256" s="1" t="s">
        <v>481</v>
      </c>
      <c r="T256" s="8" t="str">
        <f t="shared" si="19"/>
        <v>ASHRAE 62.1-1999Food and Beverage ServiceKitchens (cooking)</v>
      </c>
      <c r="U256" s="1" t="str">
        <f>VLOOKUP(T256,Ventilation!$A$4:$H$321,6,FALSE)</f>
        <v>0.47</v>
      </c>
      <c r="V256" s="1" t="str">
        <f>VLOOKUP(T256,Ventilation!$A$4:$H$321,5,FALSE)</f>
        <v>0</v>
      </c>
      <c r="W256" s="1" t="str">
        <f>VLOOKUP(T256,Ventilation!$A$4:$H$321,7,FALSE)</f>
        <v/>
      </c>
      <c r="X256" s="1"/>
      <c r="Y256" s="8">
        <v>15.23</v>
      </c>
      <c r="Z256" s="8" t="s">
        <v>3074</v>
      </c>
      <c r="AA256" s="8" t="s">
        <v>3053</v>
      </c>
      <c r="AB256" s="1">
        <v>0.0595</v>
      </c>
      <c r="AC256" s="8"/>
      <c r="AD256" s="8"/>
      <c r="AE256" s="8" t="s">
        <v>3105</v>
      </c>
      <c r="AF256" s="1">
        <v>532.1</v>
      </c>
      <c r="AG256" s="1">
        <v>0.1</v>
      </c>
      <c r="AH256" s="1">
        <v>0.2</v>
      </c>
      <c r="AI256" s="1">
        <v>0.7</v>
      </c>
      <c r="AJ256" s="1" t="s">
        <v>3110</v>
      </c>
      <c r="AK256" s="1">
        <v>20.65</v>
      </c>
      <c r="AL256" s="1">
        <v>0.25</v>
      </c>
      <c r="AM256" s="1">
        <v>0.3</v>
      </c>
      <c r="AN256" s="1">
        <v>0.2</v>
      </c>
      <c r="AO256" s="8" t="s">
        <v>3107</v>
      </c>
      <c r="AP256" s="215" t="s">
        <v>3097</v>
      </c>
      <c r="AQ256" s="16" t="s">
        <v>3083</v>
      </c>
      <c r="AR256" s="1">
        <v>133.0</v>
      </c>
      <c r="AS256" s="1">
        <v>2325.0</v>
      </c>
      <c r="AT256" s="1" t="str">
        <f t="shared" si="20"/>
        <v>0.05720430108</v>
      </c>
      <c r="AU256" s="1">
        <v>49.0</v>
      </c>
      <c r="AV256" s="1">
        <v>0.2</v>
      </c>
      <c r="AW256" s="1">
        <v>0.05</v>
      </c>
      <c r="AX256" s="1" t="s">
        <v>294</v>
      </c>
      <c r="AY256" s="1">
        <v>0.7</v>
      </c>
      <c r="AZ256" s="1">
        <v>4000.0</v>
      </c>
      <c r="BA256" s="1" t="str">
        <f t="shared" si="21"/>
        <v>0.1215379059</v>
      </c>
      <c r="BB256" s="1">
        <v>0.338</v>
      </c>
      <c r="BC256" s="1">
        <v>694.5023196377475</v>
      </c>
      <c r="BD256" s="1">
        <v>0.5</v>
      </c>
      <c r="BE256" s="1"/>
      <c r="BF256" s="1" t="s">
        <v>3108</v>
      </c>
      <c r="BG256" s="1"/>
      <c r="BH256" s="1"/>
      <c r="BJ256" s="1"/>
      <c r="BK256" s="1"/>
      <c r="BL256" s="1"/>
    </row>
    <row r="257" ht="14.25" hidden="1" customHeight="1">
      <c r="A257" s="1" t="s">
        <v>7</v>
      </c>
      <c r="B257" s="1" t="s">
        <v>290</v>
      </c>
      <c r="C257" s="1" t="s">
        <v>726</v>
      </c>
      <c r="D257" s="1" t="s">
        <v>4563</v>
      </c>
      <c r="E257" s="1" t="s">
        <v>34</v>
      </c>
      <c r="F257" s="78" t="s">
        <v>849</v>
      </c>
      <c r="G257" s="78" t="s">
        <v>726</v>
      </c>
      <c r="H257" s="1" t="str">
        <f t="shared" si="1"/>
        <v>ASHRAE 90.1-2004Whole BuildingLibrary</v>
      </c>
      <c r="I257" s="1" t="str">
        <f>VLOOKUP(H257,'Interior Lighting'!$A$4:$G$1472,5,FALSE)</f>
        <v>1.3</v>
      </c>
      <c r="J257" s="1"/>
      <c r="K257" s="1"/>
      <c r="L257" s="1"/>
      <c r="M257" s="1">
        <v>0.0</v>
      </c>
      <c r="N257" s="1">
        <v>0.37</v>
      </c>
      <c r="O257" s="1">
        <v>0.2</v>
      </c>
      <c r="P257" s="8" t="s">
        <v>3070</v>
      </c>
      <c r="Q257" s="1" t="s">
        <v>29</v>
      </c>
      <c r="R257" s="1" t="s">
        <v>550</v>
      </c>
      <c r="S257" s="1" t="s">
        <v>555</v>
      </c>
      <c r="T257" s="8" t="str">
        <f t="shared" si="19"/>
        <v>ASHRAE 62.1-1999EducationLibraries</v>
      </c>
      <c r="U257" s="1" t="str">
        <f>VLOOKUP(T257,Ventilation!$A$4:$H$321,6,FALSE)</f>
        <v>0</v>
      </c>
      <c r="V257" s="1" t="str">
        <f>VLOOKUP(T257,Ventilation!$A$4:$H$321,5,FALSE)</f>
        <v>16.95</v>
      </c>
      <c r="W257" s="1" t="str">
        <f>VLOOKUP(T257,Ventilation!$A$4:$H$321,7,FALSE)</f>
        <v/>
      </c>
      <c r="X257" s="1"/>
      <c r="Y257" s="1">
        <v>10.0</v>
      </c>
      <c r="Z257" s="8" t="s">
        <v>3074</v>
      </c>
      <c r="AA257" s="8" t="s">
        <v>3053</v>
      </c>
      <c r="AB257" s="1">
        <v>0.0595</v>
      </c>
      <c r="AC257" s="8"/>
      <c r="AD257" s="8"/>
      <c r="AE257" s="8" t="s">
        <v>3105</v>
      </c>
      <c r="AF257" s="1"/>
      <c r="AG257" s="1"/>
      <c r="AH257" s="1"/>
      <c r="AI257" s="1"/>
      <c r="AJ257" s="8"/>
      <c r="AK257" s="1">
        <v>0.93</v>
      </c>
      <c r="AL257" s="1">
        <v>0.0</v>
      </c>
      <c r="AM257" s="1">
        <v>0.5</v>
      </c>
      <c r="AN257" s="1">
        <v>0.0</v>
      </c>
      <c r="AO257" s="8" t="s">
        <v>3065</v>
      </c>
      <c r="AP257" s="16" t="s">
        <v>3099</v>
      </c>
      <c r="AQ257" s="16" t="s">
        <v>3083</v>
      </c>
      <c r="AR257" s="1"/>
      <c r="AS257" s="1"/>
      <c r="AT257" s="1" t="str">
        <f t="shared" si="20"/>
        <v/>
      </c>
      <c r="AU257" s="1"/>
      <c r="AV257" s="1"/>
      <c r="AW257" s="1"/>
      <c r="AX257" s="8"/>
      <c r="AY257" s="1"/>
      <c r="AZ257" s="1"/>
      <c r="BA257" s="1" t="str">
        <f t="shared" si="21"/>
        <v/>
      </c>
      <c r="BB257" s="1"/>
      <c r="BC257" s="1"/>
      <c r="BD257" s="1"/>
      <c r="BE257" s="1"/>
      <c r="BF257" s="8"/>
      <c r="BG257" s="8"/>
      <c r="BH257" s="1"/>
      <c r="BJ257" s="1"/>
      <c r="BK257" s="1"/>
      <c r="BL257" s="1"/>
    </row>
    <row r="258" ht="14.25" hidden="1" customHeight="1">
      <c r="A258" s="1" t="s">
        <v>7</v>
      </c>
      <c r="B258" s="1" t="s">
        <v>290</v>
      </c>
      <c r="C258" s="1" t="s">
        <v>684</v>
      </c>
      <c r="D258" s="1" t="s">
        <v>4570</v>
      </c>
      <c r="E258" s="1" t="s">
        <v>34</v>
      </c>
      <c r="F258" s="1" t="s">
        <v>684</v>
      </c>
      <c r="G258" s="1" t="s">
        <v>870</v>
      </c>
      <c r="H258" s="1" t="str">
        <f t="shared" si="1"/>
        <v>ASHRAE 90.1-2004LobbyGeneral</v>
      </c>
      <c r="I258" s="1" t="str">
        <f>VLOOKUP(H258,'Interior Lighting'!$A$4:$G$1472,5,FALSE)</f>
        <v>1.3</v>
      </c>
      <c r="J258" s="1"/>
      <c r="K258" s="1"/>
      <c r="L258" s="1"/>
      <c r="M258" s="1">
        <v>0.0</v>
      </c>
      <c r="N258" s="1">
        <v>0.37</v>
      </c>
      <c r="O258" s="1">
        <v>0.2</v>
      </c>
      <c r="P258" s="8" t="s">
        <v>3071</v>
      </c>
      <c r="Q258" s="1" t="s">
        <v>29</v>
      </c>
      <c r="R258" s="1" t="s">
        <v>550</v>
      </c>
      <c r="S258" s="1" t="s">
        <v>557</v>
      </c>
      <c r="T258" s="8" t="str">
        <f t="shared" si="19"/>
        <v>ASHRAE 62.1-1999EducationCorridors</v>
      </c>
      <c r="U258" s="1" t="str">
        <f>VLOOKUP(T258,Ventilation!$A$4:$H$321,6,FALSE)</f>
        <v>0.1</v>
      </c>
      <c r="V258" s="1" t="str">
        <f>VLOOKUP(T258,Ventilation!$A$4:$H$321,5,FALSE)</f>
        <v>0</v>
      </c>
      <c r="W258" s="1" t="str">
        <f>VLOOKUP(T258,Ventilation!$A$4:$H$321,7,FALSE)</f>
        <v/>
      </c>
      <c r="X258" s="1"/>
      <c r="Y258" s="1">
        <v>0.0</v>
      </c>
      <c r="Z258" s="8" t="s">
        <v>3074</v>
      </c>
      <c r="AA258" s="8" t="s">
        <v>3053</v>
      </c>
      <c r="AB258" s="1">
        <v>0.0595</v>
      </c>
      <c r="AC258" s="8"/>
      <c r="AD258" s="8"/>
      <c r="AE258" s="8" t="s">
        <v>3105</v>
      </c>
      <c r="AF258" s="1"/>
      <c r="AG258" s="1"/>
      <c r="AH258" s="1"/>
      <c r="AI258" s="1"/>
      <c r="AJ258" s="1"/>
      <c r="AK258" s="1">
        <v>0.37</v>
      </c>
      <c r="AL258" s="1">
        <v>0.0</v>
      </c>
      <c r="AM258" s="1">
        <v>0.5</v>
      </c>
      <c r="AN258" s="1">
        <v>0.0</v>
      </c>
      <c r="AO258" s="8" t="s">
        <v>3065</v>
      </c>
      <c r="AP258" s="16" t="s">
        <v>3099</v>
      </c>
      <c r="AQ258" s="16" t="s">
        <v>3083</v>
      </c>
      <c r="AR258" s="1"/>
      <c r="AS258" s="1"/>
      <c r="AT258" s="1" t="str">
        <f t="shared" si="20"/>
        <v/>
      </c>
      <c r="AU258" s="1"/>
      <c r="AV258" s="1"/>
      <c r="AW258" s="1"/>
      <c r="AX258" s="8"/>
      <c r="AY258" s="1"/>
      <c r="AZ258" s="1"/>
      <c r="BA258" s="1" t="str">
        <f t="shared" si="21"/>
        <v/>
      </c>
      <c r="BB258" s="1"/>
      <c r="BC258" s="1"/>
      <c r="BD258" s="1"/>
      <c r="BE258" s="1"/>
      <c r="BF258" s="1"/>
      <c r="BG258" s="1"/>
      <c r="BH258" s="1"/>
      <c r="BJ258" s="1"/>
      <c r="BK258" s="1"/>
      <c r="BL258" s="1"/>
    </row>
    <row r="259" ht="14.25" hidden="1" customHeight="1">
      <c r="A259" s="8" t="s">
        <v>7</v>
      </c>
      <c r="B259" s="8" t="s">
        <v>290</v>
      </c>
      <c r="C259" s="8" t="s">
        <v>1031</v>
      </c>
      <c r="D259" s="1" t="s">
        <v>4571</v>
      </c>
      <c r="E259" s="1" t="s">
        <v>34</v>
      </c>
      <c r="F259" s="1" t="s">
        <v>757</v>
      </c>
      <c r="G259" s="1" t="s">
        <v>870</v>
      </c>
      <c r="H259" s="1" t="str">
        <f t="shared" si="1"/>
        <v>ASHRAE 90.1-2004Electrical/MechanicalGeneral</v>
      </c>
      <c r="I259" s="1" t="str">
        <f>VLOOKUP(H259,'Interior Lighting'!$A$4:$G$1472,5,FALSE)</f>
        <v>1.5</v>
      </c>
      <c r="J259" s="1"/>
      <c r="K259" s="1"/>
      <c r="L259" s="1"/>
      <c r="M259" s="1">
        <v>0.0</v>
      </c>
      <c r="N259" s="1">
        <v>0.37</v>
      </c>
      <c r="O259" s="1">
        <v>0.2</v>
      </c>
      <c r="P259" s="8" t="s">
        <v>3073</v>
      </c>
      <c r="Q259" s="1" t="s">
        <v>29</v>
      </c>
      <c r="R259" s="1" t="s">
        <v>501</v>
      </c>
      <c r="S259" s="1" t="s">
        <v>502</v>
      </c>
      <c r="T259" s="8"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8" t="s">
        <v>3074</v>
      </c>
      <c r="AA259" s="8" t="s">
        <v>3053</v>
      </c>
      <c r="AB259" s="1">
        <v>0.0595</v>
      </c>
      <c r="AC259" s="8"/>
      <c r="AD259" s="8"/>
      <c r="AE259" s="8" t="s">
        <v>3105</v>
      </c>
      <c r="AF259" s="1"/>
      <c r="AG259" s="1"/>
      <c r="AH259" s="1"/>
      <c r="AI259" s="1"/>
      <c r="AJ259" s="1"/>
      <c r="AK259" s="1">
        <v>0.37</v>
      </c>
      <c r="AL259" s="1">
        <v>0.0</v>
      </c>
      <c r="AM259" s="1">
        <v>0.5</v>
      </c>
      <c r="AN259" s="1">
        <v>0.0</v>
      </c>
      <c r="AO259" s="8" t="s">
        <v>3065</v>
      </c>
      <c r="AP259" s="215" t="s">
        <v>3098</v>
      </c>
      <c r="AQ259" s="215" t="s">
        <v>3085</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7</v>
      </c>
      <c r="B260" s="1" t="s">
        <v>290</v>
      </c>
      <c r="C260" s="1" t="s">
        <v>344</v>
      </c>
      <c r="D260" s="1" t="s">
        <v>4559</v>
      </c>
      <c r="E260" s="1" t="s">
        <v>34</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3072</v>
      </c>
      <c r="Q260" s="1" t="s">
        <v>29</v>
      </c>
      <c r="R260" s="1" t="s">
        <v>497</v>
      </c>
      <c r="S260" s="1" t="s">
        <v>4560</v>
      </c>
      <c r="T260" s="8" t="str">
        <f t="shared" si="19"/>
        <v>ASHRAE 62.1-1999OfficesOffice Space</v>
      </c>
      <c r="U260" s="1" t="str">
        <f>VLOOKUP(T260,Ventilation!$A$4:$H$321,6,FALSE)</f>
        <v>0</v>
      </c>
      <c r="V260" s="1" t="str">
        <f>VLOOKUP(T260,Ventilation!$A$4:$H$321,5,FALSE)</f>
        <v>20</v>
      </c>
      <c r="W260" s="1" t="str">
        <f>VLOOKUP(T260,Ventilation!$A$4:$H$321,7,FALSE)</f>
        <v/>
      </c>
      <c r="X260" s="1"/>
      <c r="Y260" s="1">
        <v>5.0</v>
      </c>
      <c r="Z260" s="8" t="s">
        <v>3079</v>
      </c>
      <c r="AA260" s="8" t="s">
        <v>3053</v>
      </c>
      <c r="AB260" s="1">
        <v>0.0595</v>
      </c>
      <c r="AC260" s="8"/>
      <c r="AD260" s="8"/>
      <c r="AE260" s="8" t="s">
        <v>3105</v>
      </c>
      <c r="AF260" s="1"/>
      <c r="AG260" s="1"/>
      <c r="AH260" s="1"/>
      <c r="AI260" s="1"/>
      <c r="AJ260" s="1"/>
      <c r="AK260" s="1">
        <v>1.0</v>
      </c>
      <c r="AL260" s="1">
        <v>0.0</v>
      </c>
      <c r="AM260" s="1">
        <v>0.5</v>
      </c>
      <c r="AN260" s="1">
        <v>0.0</v>
      </c>
      <c r="AO260" s="8" t="s">
        <v>3065</v>
      </c>
      <c r="AP260" s="16" t="s">
        <v>3099</v>
      </c>
      <c r="AQ260" s="16" t="s">
        <v>3083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7</v>
      </c>
      <c r="B261" s="1" t="s">
        <v>290</v>
      </c>
      <c r="C261" s="1" t="s">
        <v>1050</v>
      </c>
      <c r="D261" s="1" t="s">
        <v>4575</v>
      </c>
      <c r="E261" s="1" t="s">
        <v>34</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3066</v>
      </c>
      <c r="Q261" s="1" t="s">
        <v>29</v>
      </c>
      <c r="R261" s="1" t="s">
        <v>501</v>
      </c>
      <c r="S261" s="1" t="s">
        <v>1330</v>
      </c>
      <c r="T261" s="8"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8" t="s">
        <v>3074</v>
      </c>
      <c r="AA261" s="8" t="s">
        <v>3053</v>
      </c>
      <c r="AB261" s="1">
        <v>0.0595</v>
      </c>
      <c r="AC261" s="8"/>
      <c r="AD261" s="8"/>
      <c r="AE261" s="8" t="s">
        <v>3105</v>
      </c>
      <c r="AF261" s="1"/>
      <c r="AG261" s="1"/>
      <c r="AH261" s="1"/>
      <c r="AI261" s="1"/>
      <c r="AJ261" s="1"/>
      <c r="AK261" s="1">
        <v>0.37</v>
      </c>
      <c r="AL261" s="1">
        <v>0.0</v>
      </c>
      <c r="AM261" s="1">
        <v>0.5</v>
      </c>
      <c r="AN261" s="1">
        <v>0.0</v>
      </c>
      <c r="AO261" s="8" t="s">
        <v>3065</v>
      </c>
      <c r="AP261" s="215" t="s">
        <v>3098</v>
      </c>
      <c r="AQ261" s="215" t="s">
        <v>3085</v>
      </c>
      <c r="AR261" s="1">
        <v>52.2</v>
      </c>
      <c r="AS261" s="1">
        <v>2260.0</v>
      </c>
      <c r="AT261" s="1" t="str">
        <f t="shared" si="20"/>
        <v>0.02309734513</v>
      </c>
      <c r="AU261" s="1">
        <v>43.3</v>
      </c>
      <c r="AV261" s="1">
        <v>0.2</v>
      </c>
      <c r="AW261" s="1">
        <v>0.05</v>
      </c>
      <c r="AX261" s="1" t="s">
        <v>294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7</v>
      </c>
      <c r="B262" s="8" t="s">
        <v>306</v>
      </c>
      <c r="C262" s="8" t="s">
        <v>1002</v>
      </c>
      <c r="D262" s="8" t="s">
        <v>4551</v>
      </c>
      <c r="E262" s="8" t="s">
        <v>34</v>
      </c>
      <c r="F262" s="8" t="s">
        <v>896</v>
      </c>
      <c r="G262" s="8" t="s">
        <v>870</v>
      </c>
      <c r="H262" s="1" t="str">
        <f t="shared" si="1"/>
        <v>ASHRAE 90.1-2004Corridor/TransitionGeneral</v>
      </c>
      <c r="I262" s="1" t="str">
        <f>VLOOKUP(H262,'Interior Lighting'!$A$4:$G$1472,5,FALSE)</f>
        <v>0.5</v>
      </c>
      <c r="J262" s="1"/>
      <c r="K262" s="8"/>
      <c r="L262" s="8"/>
      <c r="M262" s="8">
        <v>0.0</v>
      </c>
      <c r="N262" s="8">
        <v>0.7</v>
      </c>
      <c r="O262" s="8">
        <v>0.2</v>
      </c>
      <c r="P262" s="8" t="s">
        <v>2166</v>
      </c>
      <c r="Q262" s="1" t="s">
        <v>29</v>
      </c>
      <c r="R262" s="8" t="s">
        <v>501</v>
      </c>
      <c r="S262" s="8" t="s">
        <v>502</v>
      </c>
      <c r="T262" s="8" t="str">
        <f t="shared" si="19"/>
        <v>ASHRAE 62.1-1999Public SpacesCorridors and utilities</v>
      </c>
      <c r="U262" s="1" t="str">
        <f>VLOOKUP(T262,Ventilation!$A$4:$H$321,6,FALSE)</f>
        <v>0.05</v>
      </c>
      <c r="V262" s="1" t="str">
        <f>VLOOKUP(T262,Ventilation!$A$4:$H$321,5,FALSE)</f>
        <v>0</v>
      </c>
      <c r="W262" s="1" t="str">
        <f>VLOOKUP(T262,Ventilation!$A$4:$H$321,7,FALSE)</f>
        <v/>
      </c>
      <c r="X262" s="1"/>
      <c r="Y262" s="8">
        <v>0.0</v>
      </c>
      <c r="Z262" s="8" t="s">
        <v>2159</v>
      </c>
      <c r="AA262" s="8" t="s">
        <v>2148</v>
      </c>
      <c r="AB262" s="8">
        <v>0.2016</v>
      </c>
      <c r="AC262" s="8"/>
      <c r="AD262" s="8"/>
      <c r="AE262" s="8" t="s">
        <v>169</v>
      </c>
      <c r="AF262" s="8"/>
      <c r="AG262" s="8"/>
      <c r="AH262" s="8"/>
      <c r="AI262" s="8"/>
      <c r="AJ262" s="8"/>
      <c r="AK262" s="8">
        <v>0.0</v>
      </c>
      <c r="AL262" s="8">
        <v>0.0</v>
      </c>
      <c r="AM262" s="8">
        <v>0.5</v>
      </c>
      <c r="AN262" s="8">
        <v>0.0</v>
      </c>
      <c r="AO262" s="8" t="s">
        <v>2159</v>
      </c>
      <c r="AP262" s="8" t="s">
        <v>2181</v>
      </c>
      <c r="AQ262" s="8" t="s">
        <v>2180</v>
      </c>
      <c r="AR262" s="8"/>
      <c r="AS262" s="8"/>
      <c r="AT262" s="1" t="str">
        <f t="shared" si="20"/>
        <v/>
      </c>
      <c r="AU262" s="8"/>
      <c r="AV262" s="8"/>
      <c r="AW262" s="8"/>
      <c r="AX262" s="8"/>
      <c r="AY262" s="8"/>
      <c r="AZ262" s="8"/>
      <c r="BA262" s="8" t="str">
        <f t="shared" si="21"/>
        <v/>
      </c>
      <c r="BB262" s="8"/>
      <c r="BC262" s="8"/>
      <c r="BD262" s="8"/>
      <c r="BE262" s="8"/>
      <c r="BF262" s="8"/>
      <c r="BG262" s="8"/>
      <c r="BH262" s="5" t="s">
        <v>1284</v>
      </c>
      <c r="BJ262" s="1"/>
      <c r="BK262" s="1"/>
      <c r="BL262" s="1"/>
    </row>
    <row r="263" ht="14.25" hidden="1" customHeight="1">
      <c r="A263" s="1" t="s">
        <v>7</v>
      </c>
      <c r="B263" s="8" t="s">
        <v>306</v>
      </c>
      <c r="C263" s="16" t="s">
        <v>4602</v>
      </c>
      <c r="D263" s="8" t="s">
        <v>4551</v>
      </c>
      <c r="E263" s="8" t="s">
        <v>34</v>
      </c>
      <c r="F263" s="8" t="s">
        <v>896</v>
      </c>
      <c r="G263" s="8" t="s">
        <v>870</v>
      </c>
      <c r="H263" s="1" t="str">
        <f t="shared" si="1"/>
        <v>ASHRAE 90.1-2004Corridor/TransitionGeneral</v>
      </c>
      <c r="I263" s="1" t="str">
        <f>VLOOKUP(H263,'Interior Lighting'!$A$4:$G$1472,5,FALSE)</f>
        <v>0.5</v>
      </c>
      <c r="J263" s="1"/>
      <c r="K263" s="8"/>
      <c r="L263" s="8"/>
      <c r="M263" s="8">
        <v>0.0</v>
      </c>
      <c r="N263" s="8">
        <v>0.7</v>
      </c>
      <c r="O263" s="8">
        <v>0.2</v>
      </c>
      <c r="P263" s="8" t="s">
        <v>2166</v>
      </c>
      <c r="Q263" s="1" t="s">
        <v>29</v>
      </c>
      <c r="R263" s="8" t="s">
        <v>501</v>
      </c>
      <c r="S263" s="8" t="s">
        <v>502</v>
      </c>
      <c r="T263" s="8" t="str">
        <f t="shared" si="19"/>
        <v>ASHRAE 62.1-1999Public SpacesCorridors and utilities</v>
      </c>
      <c r="U263" s="1" t="str">
        <f>VLOOKUP(T263,Ventilation!$A$4:$H$321,6,FALSE)</f>
        <v>0.05</v>
      </c>
      <c r="V263" s="1" t="str">
        <f>VLOOKUP(T263,Ventilation!$A$4:$H$321,5,FALSE)</f>
        <v>0</v>
      </c>
      <c r="W263" s="1" t="str">
        <f>VLOOKUP(T263,Ventilation!$A$4:$H$321,7,FALSE)</f>
        <v/>
      </c>
      <c r="X263" s="1"/>
      <c r="Y263" s="8">
        <v>0.0</v>
      </c>
      <c r="Z263" s="8" t="s">
        <v>2159</v>
      </c>
      <c r="AA263" s="8" t="s">
        <v>2148</v>
      </c>
      <c r="AB263" s="16">
        <v>0.0258</v>
      </c>
      <c r="AC263" s="8"/>
      <c r="AD263" s="8"/>
      <c r="AE263" s="8" t="s">
        <v>169</v>
      </c>
      <c r="AF263" s="8"/>
      <c r="AG263" s="8"/>
      <c r="AH263" s="8"/>
      <c r="AI263" s="8"/>
      <c r="AJ263" s="8"/>
      <c r="AK263" s="8">
        <v>0.0</v>
      </c>
      <c r="AL263" s="8">
        <v>0.0</v>
      </c>
      <c r="AM263" s="8">
        <v>0.5</v>
      </c>
      <c r="AN263" s="8">
        <v>0.0</v>
      </c>
      <c r="AO263" s="8" t="s">
        <v>2159</v>
      </c>
      <c r="AP263" s="8" t="s">
        <v>2181</v>
      </c>
      <c r="AQ263" s="8" t="s">
        <v>2180</v>
      </c>
      <c r="AR263" s="8"/>
      <c r="AS263" s="8"/>
      <c r="AT263" s="1" t="str">
        <f t="shared" si="20"/>
        <v/>
      </c>
      <c r="AU263" s="8"/>
      <c r="AV263" s="8"/>
      <c r="AW263" s="8"/>
      <c r="AX263" s="8"/>
      <c r="AY263" s="8"/>
      <c r="AZ263" s="8"/>
      <c r="BA263" s="8" t="str">
        <f t="shared" si="21"/>
        <v/>
      </c>
      <c r="BB263" s="8"/>
      <c r="BC263" s="8"/>
      <c r="BD263" s="8"/>
      <c r="BE263" s="8"/>
      <c r="BF263" s="8"/>
      <c r="BG263" s="8"/>
      <c r="BH263" s="5" t="s">
        <v>1284</v>
      </c>
      <c r="BJ263" s="1"/>
      <c r="BK263" s="1"/>
      <c r="BL263" s="1"/>
    </row>
    <row r="264" ht="14.25" hidden="1" customHeight="1">
      <c r="A264" s="8" t="s">
        <v>7</v>
      </c>
      <c r="B264" s="8" t="s">
        <v>306</v>
      </c>
      <c r="C264" s="8" t="s">
        <v>1007</v>
      </c>
      <c r="D264" s="8" t="s">
        <v>4603</v>
      </c>
      <c r="E264" s="8" t="s">
        <v>5</v>
      </c>
      <c r="F264" s="8" t="s">
        <v>306</v>
      </c>
      <c r="G264" s="8" t="s">
        <v>1007</v>
      </c>
      <c r="H264" s="1" t="str">
        <f t="shared" si="1"/>
        <v>DOE Ref 1980-2004SmallHotelElec/MechRoom</v>
      </c>
      <c r="I264" s="1" t="str">
        <f>VLOOKUP(H264,'Interior Lighting'!$A$4:$G$1472,5,FALSE)</f>
        <v>0</v>
      </c>
      <c r="J264" s="1"/>
      <c r="K264" s="8"/>
      <c r="L264" s="8"/>
      <c r="M264" s="8">
        <v>0.0</v>
      </c>
      <c r="N264" s="8">
        <v>0.7</v>
      </c>
      <c r="O264" s="8">
        <v>0.2</v>
      </c>
      <c r="P264" s="1" t="s">
        <v>2159</v>
      </c>
      <c r="Q264" s="8" t="s">
        <v>29</v>
      </c>
      <c r="R264" s="8" t="s">
        <v>501</v>
      </c>
      <c r="S264" s="8" t="s">
        <v>502</v>
      </c>
      <c r="T264" s="8" t="str">
        <f t="shared" si="19"/>
        <v>ASHRAE 62.1-1999Public SpacesCorridors and utilities</v>
      </c>
      <c r="U264" s="1" t="str">
        <f>VLOOKUP(T264,Ventilation!$A$4:$H$321,6,FALSE)</f>
        <v>0.05</v>
      </c>
      <c r="V264" s="1" t="str">
        <f>VLOOKUP(T264,Ventilation!$A$4:$H$321,5,FALSE)</f>
        <v>0</v>
      </c>
      <c r="W264" s="1" t="str">
        <f>VLOOKUP(T264,Ventilation!$A$4:$H$321,7,FALSE)</f>
        <v/>
      </c>
      <c r="X264" s="1"/>
      <c r="Y264" s="8">
        <v>0.0</v>
      </c>
      <c r="Z264" s="8"/>
      <c r="AA264" s="8"/>
      <c r="AB264" s="8">
        <v>0.2016</v>
      </c>
      <c r="AC264" s="8"/>
      <c r="AD264" s="8"/>
      <c r="AE264" s="8" t="s">
        <v>169</v>
      </c>
      <c r="AF264" s="8"/>
      <c r="AG264" s="8"/>
      <c r="AH264" s="8"/>
      <c r="AI264" s="8"/>
      <c r="AJ264" s="8"/>
      <c r="AK264" s="16">
        <v>198.2</v>
      </c>
      <c r="AL264" s="8">
        <v>0.0</v>
      </c>
      <c r="AM264" s="16">
        <v>0.5</v>
      </c>
      <c r="AN264" s="16">
        <v>0.0</v>
      </c>
      <c r="AO264" s="8" t="s">
        <v>2165</v>
      </c>
      <c r="AP264" s="8"/>
      <c r="AQ264" s="8"/>
      <c r="AR264" s="8"/>
      <c r="AS264" s="8"/>
      <c r="AT264" s="1" t="str">
        <f t="shared" si="20"/>
        <v/>
      </c>
      <c r="AU264" s="8"/>
      <c r="AV264" s="8"/>
      <c r="AW264" s="8"/>
      <c r="AX264" s="8"/>
      <c r="AY264" s="8"/>
      <c r="AZ264" s="8"/>
      <c r="BA264" s="8" t="str">
        <f t="shared" si="21"/>
        <v/>
      </c>
      <c r="BB264" s="8"/>
      <c r="BC264" s="8"/>
      <c r="BD264" s="8"/>
      <c r="BE264" s="8"/>
      <c r="BF264" s="8"/>
      <c r="BG264" s="8"/>
      <c r="BH264" s="5" t="s">
        <v>1284</v>
      </c>
      <c r="BJ264" s="8"/>
      <c r="BK264" s="8"/>
      <c r="BL264" s="8"/>
    </row>
    <row r="265" ht="14.25" hidden="1" customHeight="1">
      <c r="A265" s="8" t="s">
        <v>7</v>
      </c>
      <c r="B265" s="8" t="s">
        <v>306</v>
      </c>
      <c r="C265" s="16" t="s">
        <v>1008</v>
      </c>
      <c r="D265" s="8" t="s">
        <v>4603</v>
      </c>
      <c r="E265" s="8" t="s">
        <v>5</v>
      </c>
      <c r="F265" s="8" t="s">
        <v>306</v>
      </c>
      <c r="G265" s="16" t="s">
        <v>1008</v>
      </c>
      <c r="H265" s="1" t="str">
        <f t="shared" si="1"/>
        <v>DOE Ref 1980-2004SmallHotelElevatorCore</v>
      </c>
      <c r="I265" s="1" t="str">
        <f>VLOOKUP(H265,'Interior Lighting'!$A$4:$G$1472,5,FALSE)</f>
        <v>0</v>
      </c>
      <c r="J265" s="1"/>
      <c r="K265" s="8"/>
      <c r="L265" s="8"/>
      <c r="M265" s="8">
        <v>0.0</v>
      </c>
      <c r="N265" s="8">
        <v>0.7</v>
      </c>
      <c r="O265" s="8">
        <v>0.2</v>
      </c>
      <c r="P265" s="1" t="s">
        <v>2159</v>
      </c>
      <c r="Q265" s="8" t="s">
        <v>29</v>
      </c>
      <c r="R265" s="8" t="s">
        <v>501</v>
      </c>
      <c r="S265" s="8" t="s">
        <v>502</v>
      </c>
      <c r="T265" s="8" t="str">
        <f t="shared" si="19"/>
        <v>ASHRAE 62.1-1999Public SpacesCorridors and utilities</v>
      </c>
      <c r="U265" s="1" t="str">
        <f>VLOOKUP(T265,Ventilation!$A$4:$H$321,6,FALSE)</f>
        <v>0.05</v>
      </c>
      <c r="V265" s="1" t="str">
        <f>VLOOKUP(T265,Ventilation!$A$4:$H$321,5,FALSE)</f>
        <v>0</v>
      </c>
      <c r="W265" s="1" t="str">
        <f>VLOOKUP(T265,Ventilation!$A$4:$H$321,7,FALSE)</f>
        <v/>
      </c>
      <c r="X265" s="1"/>
      <c r="Y265" s="8">
        <v>0.0</v>
      </c>
      <c r="Z265" s="8"/>
      <c r="AA265" s="8"/>
      <c r="AB265" s="8">
        <v>0.2016</v>
      </c>
      <c r="AC265" s="8"/>
      <c r="AD265" s="8"/>
      <c r="AE265" s="8" t="s">
        <v>169</v>
      </c>
      <c r="AF265" s="8"/>
      <c r="AG265" s="8"/>
      <c r="AH265" s="8"/>
      <c r="AI265" s="8"/>
      <c r="AJ265" s="8"/>
      <c r="AK265" s="16"/>
      <c r="AL265" s="8">
        <v>0.0</v>
      </c>
      <c r="AM265" s="8">
        <v>0.5</v>
      </c>
      <c r="AN265" s="8">
        <v>0.0</v>
      </c>
      <c r="AO265" s="8" t="s">
        <v>2165</v>
      </c>
      <c r="AP265" s="8"/>
      <c r="AQ265" s="8"/>
      <c r="AR265" s="8"/>
      <c r="AS265" s="8"/>
      <c r="AT265" s="1" t="str">
        <f t="shared" si="20"/>
        <v/>
      </c>
      <c r="AU265" s="8"/>
      <c r="AV265" s="8"/>
      <c r="AW265" s="8"/>
      <c r="AX265" s="8"/>
      <c r="AY265" s="8"/>
      <c r="AZ265" s="8"/>
      <c r="BA265" s="8" t="str">
        <f t="shared" si="21"/>
        <v/>
      </c>
      <c r="BB265" s="8"/>
      <c r="BC265" s="8"/>
      <c r="BD265" s="8"/>
      <c r="BE265" s="8"/>
      <c r="BF265" s="8"/>
      <c r="BG265" s="8"/>
      <c r="BH265" s="5" t="s">
        <v>1284</v>
      </c>
      <c r="BJ265" s="8"/>
      <c r="BK265" s="8"/>
      <c r="BL265" s="8"/>
    </row>
    <row r="266" ht="14.25" hidden="1" customHeight="1">
      <c r="A266" s="8" t="s">
        <v>7</v>
      </c>
      <c r="B266" s="8" t="s">
        <v>306</v>
      </c>
      <c r="C266" s="16" t="s">
        <v>4604</v>
      </c>
      <c r="D266" s="8" t="s">
        <v>4603</v>
      </c>
      <c r="E266" s="8" t="s">
        <v>5</v>
      </c>
      <c r="F266" s="8" t="s">
        <v>306</v>
      </c>
      <c r="G266" s="16" t="s">
        <v>1008</v>
      </c>
      <c r="H266" s="1" t="str">
        <f t="shared" si="1"/>
        <v>DOE Ref 1980-2004SmallHotelElevatorCore</v>
      </c>
      <c r="I266" s="1" t="str">
        <f>VLOOKUP(H266,'Interior Lighting'!$A$4:$G$1472,5,FALSE)</f>
        <v>0</v>
      </c>
      <c r="J266" s="1"/>
      <c r="K266" s="8"/>
      <c r="L266" s="8"/>
      <c r="M266" s="8">
        <v>0.0</v>
      </c>
      <c r="N266" s="8">
        <v>0.7</v>
      </c>
      <c r="O266" s="8">
        <v>0.2</v>
      </c>
      <c r="P266" s="1" t="s">
        <v>2159</v>
      </c>
      <c r="Q266" s="8" t="s">
        <v>29</v>
      </c>
      <c r="R266" s="8" t="s">
        <v>501</v>
      </c>
      <c r="S266" s="8" t="s">
        <v>502</v>
      </c>
      <c r="T266" s="8" t="str">
        <f t="shared" si="19"/>
        <v>ASHRAE 62.1-1999Public SpacesCorridors and utilities</v>
      </c>
      <c r="U266" s="1" t="str">
        <f>VLOOKUP(T266,Ventilation!$A$4:$H$321,6,FALSE)</f>
        <v>0.05</v>
      </c>
      <c r="V266" s="1" t="str">
        <f>VLOOKUP(T266,Ventilation!$A$4:$H$321,5,FALSE)</f>
        <v>0</v>
      </c>
      <c r="W266" s="1" t="str">
        <f>VLOOKUP(T266,Ventilation!$A$4:$H$321,7,FALSE)</f>
        <v/>
      </c>
      <c r="X266" s="1"/>
      <c r="Y266" s="8">
        <v>0.0</v>
      </c>
      <c r="Z266" s="8"/>
      <c r="AA266" s="8"/>
      <c r="AB266" s="16">
        <v>0.05042</v>
      </c>
      <c r="AC266" s="8"/>
      <c r="AD266" s="8"/>
      <c r="AE266" s="8" t="s">
        <v>169</v>
      </c>
      <c r="AF266" s="8"/>
      <c r="AG266" s="8"/>
      <c r="AH266" s="8"/>
      <c r="AI266" s="8"/>
      <c r="AJ266" s="8"/>
      <c r="AK266" s="16"/>
      <c r="AL266" s="8">
        <v>0.0</v>
      </c>
      <c r="AM266" s="8">
        <v>0.5</v>
      </c>
      <c r="AN266" s="8">
        <v>0.0</v>
      </c>
      <c r="AO266" s="8" t="s">
        <v>2165</v>
      </c>
      <c r="AP266" s="8"/>
      <c r="AQ266" s="8"/>
      <c r="AR266" s="8"/>
      <c r="AS266" s="8"/>
      <c r="AT266" s="1" t="str">
        <f t="shared" si="20"/>
        <v/>
      </c>
      <c r="AU266" s="8"/>
      <c r="AV266" s="8"/>
      <c r="AW266" s="8"/>
      <c r="AX266" s="8"/>
      <c r="AY266" s="8"/>
      <c r="AZ266" s="8"/>
      <c r="BA266" s="8" t="str">
        <f t="shared" si="21"/>
        <v/>
      </c>
      <c r="BB266" s="8"/>
      <c r="BC266" s="8"/>
      <c r="BD266" s="8"/>
      <c r="BE266" s="8"/>
      <c r="BF266" s="8"/>
      <c r="BG266" s="8"/>
      <c r="BH266" s="5" t="s">
        <v>1284</v>
      </c>
      <c r="BJ266" s="8"/>
      <c r="BK266" s="8"/>
      <c r="BL266" s="8"/>
    </row>
    <row r="267" ht="14.25" hidden="1" customHeight="1">
      <c r="A267" s="8" t="s">
        <v>7</v>
      </c>
      <c r="B267" s="8" t="s">
        <v>306</v>
      </c>
      <c r="C267" s="8" t="s">
        <v>1015</v>
      </c>
      <c r="D267" s="8" t="s">
        <v>4561</v>
      </c>
      <c r="E267" s="8" t="s">
        <v>34</v>
      </c>
      <c r="F267" s="8" t="s">
        <v>902</v>
      </c>
      <c r="G267" s="8" t="s">
        <v>904</v>
      </c>
      <c r="H267" s="1" t="str">
        <f t="shared" si="1"/>
        <v>ASHRAE 90.1-2004Gymnasium/Exercise CenterExercise Area</v>
      </c>
      <c r="I267" s="1" t="str">
        <f>VLOOKUP(H267,'Interior Lighting'!$A$4:$G$1472,5,FALSE)</f>
        <v>0.9</v>
      </c>
      <c r="J267" s="1"/>
      <c r="K267" s="8"/>
      <c r="L267" s="8"/>
      <c r="M267" s="8">
        <v>0.0</v>
      </c>
      <c r="N267" s="8">
        <v>0.7</v>
      </c>
      <c r="O267" s="8">
        <v>0.2</v>
      </c>
      <c r="P267" s="8" t="s">
        <v>2169</v>
      </c>
      <c r="Q267" s="1" t="s">
        <v>29</v>
      </c>
      <c r="R267" s="8" t="s">
        <v>525</v>
      </c>
      <c r="S267" s="17" t="s">
        <v>526</v>
      </c>
      <c r="T267" s="8" t="str">
        <f t="shared" si="19"/>
        <v>ASHRAE 62.1-1999Sports and AmusementSpectator areas</v>
      </c>
      <c r="U267" s="1" t="str">
        <f>VLOOKUP(T267,Ventilation!$A$4:$H$321,6,FALSE)</f>
        <v>0</v>
      </c>
      <c r="V267" s="1" t="str">
        <f>VLOOKUP(T267,Ventilation!$A$4:$H$321,5,FALSE)</f>
        <v>15</v>
      </c>
      <c r="W267" s="1" t="str">
        <f>VLOOKUP(T267,Ventilation!$A$4:$H$321,7,FALSE)</f>
        <v/>
      </c>
      <c r="X267" s="1"/>
      <c r="Y267" s="8">
        <v>19.94</v>
      </c>
      <c r="Z267" s="8" t="s">
        <v>2191</v>
      </c>
      <c r="AA267" s="8" t="s">
        <v>2148</v>
      </c>
      <c r="AB267" s="8">
        <v>0.2016</v>
      </c>
      <c r="AC267" s="8"/>
      <c r="AD267" s="8"/>
      <c r="AE267" s="8" t="s">
        <v>2182</v>
      </c>
      <c r="AF267" s="8"/>
      <c r="AG267" s="8"/>
      <c r="AH267" s="8"/>
      <c r="AI267" s="8"/>
      <c r="AJ267" s="8"/>
      <c r="AK267" s="8">
        <v>1.73</v>
      </c>
      <c r="AL267" s="8">
        <v>0.0</v>
      </c>
      <c r="AM267" s="8">
        <v>0.5</v>
      </c>
      <c r="AN267" s="8">
        <v>0.0</v>
      </c>
      <c r="AO267" s="8" t="s">
        <v>2190</v>
      </c>
      <c r="AP267" s="8" t="s">
        <v>2181</v>
      </c>
      <c r="AQ267" s="8" t="s">
        <v>2180</v>
      </c>
      <c r="AR267" s="8"/>
      <c r="AS267" s="8"/>
      <c r="AT267" s="1" t="str">
        <f t="shared" si="20"/>
        <v/>
      </c>
      <c r="AU267" s="8"/>
      <c r="AV267" s="8"/>
      <c r="AW267" s="8"/>
      <c r="AX267" s="8"/>
      <c r="AY267" s="8"/>
      <c r="AZ267" s="8"/>
      <c r="BA267" s="8" t="str">
        <f t="shared" si="21"/>
        <v/>
      </c>
      <c r="BB267" s="8"/>
      <c r="BC267" s="8"/>
      <c r="BD267" s="8"/>
      <c r="BE267" s="8"/>
      <c r="BF267" s="8"/>
      <c r="BG267" s="8"/>
      <c r="BH267" s="5" t="s">
        <v>1284</v>
      </c>
      <c r="BJ267" s="1"/>
      <c r="BK267" s="1"/>
      <c r="BL267" s="1"/>
    </row>
    <row r="268" ht="46.5" hidden="1" customHeight="1">
      <c r="A268" s="1" t="s">
        <v>7</v>
      </c>
      <c r="B268" s="8" t="s">
        <v>306</v>
      </c>
      <c r="C268" s="8" t="s">
        <v>1017</v>
      </c>
      <c r="D268" s="8" t="s">
        <v>4570</v>
      </c>
      <c r="E268" s="8" t="s">
        <v>34</v>
      </c>
      <c r="F268" s="8" t="s">
        <v>888</v>
      </c>
      <c r="G268" s="8" t="s">
        <v>870</v>
      </c>
      <c r="H268" s="1" t="str">
        <f t="shared" si="1"/>
        <v>ASHRAE 90.1-2004Lounge/RecreationGeneral</v>
      </c>
      <c r="I268" s="1" t="str">
        <f>VLOOKUP(H268,'Interior Lighting'!$A$4:$G$1472,5,FALSE)</f>
        <v>1.2</v>
      </c>
      <c r="J268" s="1"/>
      <c r="K268" s="8"/>
      <c r="L268" s="8"/>
      <c r="M268" s="8">
        <v>0.0</v>
      </c>
      <c r="N268" s="8">
        <v>0.7</v>
      </c>
      <c r="O268" s="8">
        <v>0.2</v>
      </c>
      <c r="P268" s="8" t="s">
        <v>2170</v>
      </c>
      <c r="Q268" s="1" t="s">
        <v>29</v>
      </c>
      <c r="R268" s="8" t="s">
        <v>486</v>
      </c>
      <c r="S268" s="8" t="s">
        <v>492</v>
      </c>
      <c r="T268" s="8" t="str">
        <f t="shared" si="19"/>
        <v>ASHRAE 62.1-1999Hotels, Motels, Resorts, DormitoriesLobbies</v>
      </c>
      <c r="U268" s="1" t="str">
        <f>VLOOKUP(T268,Ventilation!$A$4:$H$321,6,FALSE)</f>
        <v>0</v>
      </c>
      <c r="V268" s="1" t="str">
        <f>VLOOKUP(T268,Ventilation!$A$4:$H$321,5,FALSE)</f>
        <v>15</v>
      </c>
      <c r="W268" s="1" t="str">
        <f>VLOOKUP(T268,Ventilation!$A$4:$H$321,7,FALSE)</f>
        <v/>
      </c>
      <c r="X268" s="1"/>
      <c r="Y268" s="8">
        <v>30.0</v>
      </c>
      <c r="Z268" s="8" t="s">
        <v>2203</v>
      </c>
      <c r="AA268" s="8" t="s">
        <v>2148</v>
      </c>
      <c r="AB268" s="8">
        <v>0.2016</v>
      </c>
      <c r="AC268" s="8"/>
      <c r="AD268" s="8"/>
      <c r="AE268" s="8" t="s">
        <v>2182</v>
      </c>
      <c r="AF268" s="8"/>
      <c r="AG268" s="8"/>
      <c r="AH268" s="8"/>
      <c r="AI268" s="8"/>
      <c r="AJ268" s="8"/>
      <c r="AK268" s="8">
        <v>2.42</v>
      </c>
      <c r="AL268" s="8">
        <v>0.0</v>
      </c>
      <c r="AM268" s="8">
        <v>0.5</v>
      </c>
      <c r="AN268" s="8">
        <v>0.0</v>
      </c>
      <c r="AO268" s="8" t="s">
        <v>2202</v>
      </c>
      <c r="AP268" s="8" t="s">
        <v>2181</v>
      </c>
      <c r="AQ268" s="8" t="s">
        <v>2180</v>
      </c>
      <c r="AR268" s="8"/>
      <c r="AS268" s="8"/>
      <c r="AT268" s="1" t="str">
        <f t="shared" si="20"/>
        <v/>
      </c>
      <c r="AU268" s="8"/>
      <c r="AV268" s="8"/>
      <c r="AW268" s="8"/>
      <c r="AX268" s="8"/>
      <c r="AY268" s="8"/>
      <c r="AZ268" s="8"/>
      <c r="BA268" s="8" t="str">
        <f t="shared" si="21"/>
        <v/>
      </c>
      <c r="BB268" s="8"/>
      <c r="BC268" s="8"/>
      <c r="BD268" s="8"/>
      <c r="BE268" s="8"/>
      <c r="BF268" s="8"/>
      <c r="BG268" s="8"/>
      <c r="BH268" s="5" t="s">
        <v>1284</v>
      </c>
      <c r="BJ268" s="1"/>
      <c r="BK268" s="1"/>
      <c r="BL268" s="1"/>
    </row>
    <row r="269" ht="14.25" hidden="1" customHeight="1">
      <c r="A269" s="8" t="s">
        <v>7</v>
      </c>
      <c r="B269" s="8" t="s">
        <v>306</v>
      </c>
      <c r="C269" s="16" t="s">
        <v>4605</v>
      </c>
      <c r="D269" s="8" t="s">
        <v>4555</v>
      </c>
      <c r="E269" s="8" t="s">
        <v>34</v>
      </c>
      <c r="F269" s="8" t="s">
        <v>933</v>
      </c>
      <c r="G269" s="8" t="s">
        <v>934</v>
      </c>
      <c r="H269" s="1" t="str">
        <f t="shared" si="1"/>
        <v>ASHRAE 90.1-2004Hotel/MotelGuest Rooms</v>
      </c>
      <c r="I269" s="1" t="str">
        <f>VLOOKUP(H269,'Interior Lighting'!$A$4:$G$1472,5,FALSE)</f>
        <v>1.1</v>
      </c>
      <c r="J269" s="1"/>
      <c r="K269" s="8"/>
      <c r="L269" s="8"/>
      <c r="M269" s="8">
        <v>0.0</v>
      </c>
      <c r="N269" s="8">
        <v>0.7</v>
      </c>
      <c r="O269" s="8">
        <v>0.2</v>
      </c>
      <c r="P269" s="8" t="s">
        <v>3170</v>
      </c>
      <c r="Q269" s="8" t="s">
        <v>29</v>
      </c>
      <c r="R269" s="8" t="s">
        <v>486</v>
      </c>
      <c r="S269" s="17" t="s">
        <v>487</v>
      </c>
      <c r="T269" s="8" t="str">
        <f t="shared" si="19"/>
        <v>ASHRAE 62.1-1999Hotels, Motels, Resorts, DormitoriesBedrooms</v>
      </c>
      <c r="U269" s="1" t="str">
        <f>VLOOKUP(T269,Ventilation!$A$4:$H$321,6,FALSE)</f>
        <v>0.1</v>
      </c>
      <c r="V269" s="1" t="str">
        <f>VLOOKUP(T269,Ventilation!$A$4:$H$321,5,FALSE)</f>
        <v>0</v>
      </c>
      <c r="W269" s="1" t="str">
        <f>VLOOKUP(T269,Ventilation!$A$4:$H$321,7,FALSE)</f>
        <v/>
      </c>
      <c r="X269" s="1"/>
      <c r="Y269" s="8">
        <v>4.27</v>
      </c>
      <c r="Z269" s="8" t="s">
        <v>2196</v>
      </c>
      <c r="AA269" s="8" t="s">
        <v>2148</v>
      </c>
      <c r="AB269" s="8">
        <v>0.2016</v>
      </c>
      <c r="AC269" s="8"/>
      <c r="AD269" s="8"/>
      <c r="AE269" s="8" t="s">
        <v>2195</v>
      </c>
      <c r="AF269" s="8"/>
      <c r="AG269" s="8"/>
      <c r="AH269" s="8"/>
      <c r="AI269" s="8"/>
      <c r="AJ269" s="8"/>
      <c r="AK269" s="8">
        <v>1.1</v>
      </c>
      <c r="AL269" s="8">
        <v>0.0</v>
      </c>
      <c r="AM269" s="8">
        <v>0.5</v>
      </c>
      <c r="AN269" s="8">
        <v>0.0</v>
      </c>
      <c r="AO269" s="8" t="s">
        <v>2194</v>
      </c>
      <c r="AP269" s="8" t="s">
        <v>2164</v>
      </c>
      <c r="AQ269" s="8" t="s">
        <v>2163</v>
      </c>
      <c r="AR269" s="8">
        <v>2.22</v>
      </c>
      <c r="AS269" s="8">
        <v>351.0</v>
      </c>
      <c r="AT269" s="1" t="str">
        <f t="shared" si="20"/>
        <v>0.006324786325</v>
      </c>
      <c r="AU269" s="8">
        <v>60.0</v>
      </c>
      <c r="AV269" s="8">
        <v>0.2</v>
      </c>
      <c r="AW269" s="8">
        <v>0.05</v>
      </c>
      <c r="AX269" s="8" t="s">
        <v>308</v>
      </c>
      <c r="AY269" s="8"/>
      <c r="AZ269" s="8"/>
      <c r="BA269" s="8"/>
      <c r="BB269" s="8"/>
      <c r="BC269" s="8"/>
      <c r="BD269" s="8"/>
      <c r="BE269" s="8"/>
      <c r="BF269" s="8"/>
      <c r="BG269" s="8"/>
      <c r="BH269" s="16" t="s">
        <v>1297</v>
      </c>
      <c r="BJ269" s="8"/>
      <c r="BK269" s="8"/>
      <c r="BL269" s="8"/>
    </row>
    <row r="270" ht="14.25" hidden="1" customHeight="1">
      <c r="A270" s="8" t="s">
        <v>7</v>
      </c>
      <c r="B270" s="8" t="s">
        <v>306</v>
      </c>
      <c r="C270" s="16" t="s">
        <v>4606</v>
      </c>
      <c r="D270" s="8" t="s">
        <v>4555</v>
      </c>
      <c r="E270" s="8" t="s">
        <v>34</v>
      </c>
      <c r="F270" s="8" t="s">
        <v>933</v>
      </c>
      <c r="G270" s="8" t="s">
        <v>934</v>
      </c>
      <c r="H270" s="1" t="str">
        <f t="shared" si="1"/>
        <v>ASHRAE 90.1-2004Hotel/MotelGuest Rooms</v>
      </c>
      <c r="I270" s="1" t="str">
        <f>VLOOKUP(H270,'Interior Lighting'!$A$4:$G$1472,5,FALSE)</f>
        <v>1.1</v>
      </c>
      <c r="J270" s="1"/>
      <c r="K270" s="8"/>
      <c r="L270" s="8"/>
      <c r="M270" s="8">
        <v>0.0</v>
      </c>
      <c r="N270" s="8">
        <v>0.7</v>
      </c>
      <c r="O270" s="8">
        <v>0.2</v>
      </c>
      <c r="P270" s="1" t="s">
        <v>2159</v>
      </c>
      <c r="Q270" s="8" t="s">
        <v>29</v>
      </c>
      <c r="R270" s="8" t="s">
        <v>486</v>
      </c>
      <c r="S270" s="17" t="s">
        <v>487</v>
      </c>
      <c r="T270" s="8" t="str">
        <f t="shared" si="19"/>
        <v>ASHRAE 62.1-1999Hotels, Motels, Resorts, DormitoriesBedrooms</v>
      </c>
      <c r="U270" s="1" t="str">
        <f>VLOOKUP(T270,Ventilation!$A$4:$H$321,6,FALSE)</f>
        <v>0.1</v>
      </c>
      <c r="V270" s="1" t="str">
        <f>VLOOKUP(T270,Ventilation!$A$4:$H$321,5,FALSE)</f>
        <v>0</v>
      </c>
      <c r="W270" s="1" t="str">
        <f>VLOOKUP(T270,Ventilation!$A$4:$H$321,7,FALSE)</f>
        <v/>
      </c>
      <c r="X270" s="1"/>
      <c r="Y270" s="8">
        <v>4.27</v>
      </c>
      <c r="Z270" s="8" t="s">
        <v>2159</v>
      </c>
      <c r="AA270" s="8" t="s">
        <v>2148</v>
      </c>
      <c r="AB270" s="8">
        <v>0.2016</v>
      </c>
      <c r="AC270" s="8"/>
      <c r="AD270" s="8"/>
      <c r="AE270" s="8" t="s">
        <v>2195</v>
      </c>
      <c r="AF270" s="8"/>
      <c r="AG270" s="8"/>
      <c r="AH270" s="8"/>
      <c r="AI270" s="8"/>
      <c r="AJ270" s="8"/>
      <c r="AK270" s="8">
        <v>1.1</v>
      </c>
      <c r="AL270" s="8">
        <v>0.0</v>
      </c>
      <c r="AM270" s="8">
        <v>0.5</v>
      </c>
      <c r="AN270" s="8">
        <v>0.0</v>
      </c>
      <c r="AO270" s="8" t="s">
        <v>2159</v>
      </c>
      <c r="AP270" s="8" t="s">
        <v>2227</v>
      </c>
      <c r="AQ270" s="8" t="s">
        <v>2226</v>
      </c>
      <c r="AR270" s="8">
        <v>2.22</v>
      </c>
      <c r="AS270" s="8">
        <v>351.0</v>
      </c>
      <c r="AT270" s="1" t="str">
        <f t="shared" si="20"/>
        <v>0.006324786325</v>
      </c>
      <c r="AU270" s="8">
        <v>60.0</v>
      </c>
      <c r="AV270" s="8">
        <v>0.2</v>
      </c>
      <c r="AW270" s="8">
        <v>0.05</v>
      </c>
      <c r="AX270" s="8" t="s">
        <v>2159</v>
      </c>
      <c r="AY270" s="8"/>
      <c r="AZ270" s="8"/>
      <c r="BA270" s="8"/>
      <c r="BB270" s="8"/>
      <c r="BC270" s="8"/>
      <c r="BD270" s="8"/>
      <c r="BE270" s="8"/>
      <c r="BF270" s="8"/>
      <c r="BG270" s="8"/>
      <c r="BH270" s="16" t="s">
        <v>1297</v>
      </c>
      <c r="BJ270" s="8"/>
      <c r="BK270" s="8"/>
      <c r="BL270" s="8"/>
    </row>
    <row r="271" ht="14.25" hidden="1" customHeight="1">
      <c r="A271" s="187" t="s">
        <v>7</v>
      </c>
      <c r="B271" s="187" t="s">
        <v>306</v>
      </c>
      <c r="C271" s="9" t="s">
        <v>4607</v>
      </c>
      <c r="D271" s="187" t="s">
        <v>4555</v>
      </c>
      <c r="E271" s="187" t="s">
        <v>34</v>
      </c>
      <c r="F271" s="187" t="s">
        <v>933</v>
      </c>
      <c r="G271" s="187" t="s">
        <v>934</v>
      </c>
      <c r="H271" s="1" t="str">
        <f t="shared" si="1"/>
        <v>ASHRAE 90.1-2004Hotel/MotelGuest Rooms</v>
      </c>
      <c r="I271" s="1" t="str">
        <f>VLOOKUP(H271,'Interior Lighting'!$A$4:$G$1472,5,FALSE)</f>
        <v>1.1</v>
      </c>
      <c r="J271" s="1"/>
      <c r="K271" s="216"/>
      <c r="L271" s="217"/>
      <c r="M271" s="217">
        <v>0.0</v>
      </c>
      <c r="N271" s="217">
        <v>0.7</v>
      </c>
      <c r="O271" s="217">
        <v>0.2</v>
      </c>
      <c r="P271" s="187" t="s">
        <v>3170</v>
      </c>
      <c r="Q271" s="187" t="s">
        <v>29</v>
      </c>
      <c r="R271" s="187" t="s">
        <v>486</v>
      </c>
      <c r="S271" s="17" t="s">
        <v>487</v>
      </c>
      <c r="T271" s="8" t="str">
        <f t="shared" si="19"/>
        <v>ASHRAE 62.1-1999Hotels, Motels, Resorts, DormitoriesBedrooms</v>
      </c>
      <c r="U271" s="1" t="str">
        <f>VLOOKUP(T271,Ventilation!$A$4:$H$321,6,FALSE)</f>
        <v>0.1</v>
      </c>
      <c r="V271" s="1" t="str">
        <f>VLOOKUP(T271,Ventilation!$A$4:$H$321,5,FALSE)</f>
        <v>0</v>
      </c>
      <c r="W271" s="1" t="str">
        <f>VLOOKUP(T271,Ventilation!$A$4:$H$321,7,FALSE)</f>
        <v/>
      </c>
      <c r="X271" s="1"/>
      <c r="Y271" s="217">
        <v>4.27</v>
      </c>
      <c r="Z271" s="187" t="s">
        <v>2196</v>
      </c>
      <c r="AA271" s="187" t="s">
        <v>2148</v>
      </c>
      <c r="AB271" s="218">
        <v>0.0504</v>
      </c>
      <c r="AC271" s="216"/>
      <c r="AD271" s="187"/>
      <c r="AE271" s="187" t="s">
        <v>2195</v>
      </c>
      <c r="AF271" s="216"/>
      <c r="AG271" s="216"/>
      <c r="AH271" s="216"/>
      <c r="AI271" s="216"/>
      <c r="AJ271" s="216"/>
      <c r="AK271" s="217">
        <v>1.1</v>
      </c>
      <c r="AL271" s="217">
        <v>0.0</v>
      </c>
      <c r="AM271" s="217">
        <v>0.5</v>
      </c>
      <c r="AN271" s="217">
        <v>0.0</v>
      </c>
      <c r="AO271" s="187" t="s">
        <v>2194</v>
      </c>
      <c r="AP271" s="8" t="s">
        <v>2164</v>
      </c>
      <c r="AQ271" s="8" t="s">
        <v>2163</v>
      </c>
      <c r="AR271" s="217">
        <v>2.22</v>
      </c>
      <c r="AS271" s="217">
        <v>351.0</v>
      </c>
      <c r="AT271" s="1" t="str">
        <f t="shared" si="20"/>
        <v>0.006324786325</v>
      </c>
      <c r="AU271" s="217">
        <v>60.0</v>
      </c>
      <c r="AV271" s="217">
        <v>0.2</v>
      </c>
      <c r="AW271" s="217">
        <v>0.05</v>
      </c>
      <c r="AX271" s="187" t="s">
        <v>308</v>
      </c>
      <c r="AY271" s="216"/>
      <c r="AZ271" s="216"/>
      <c r="BA271" s="216"/>
      <c r="BB271" s="216"/>
      <c r="BC271" s="216"/>
      <c r="BD271" s="216"/>
      <c r="BE271" s="216"/>
      <c r="BF271" s="216"/>
      <c r="BG271" s="216"/>
      <c r="BH271" s="16" t="s">
        <v>1297</v>
      </c>
      <c r="BJ271" s="216"/>
      <c r="BK271" s="216"/>
      <c r="BL271" s="216"/>
    </row>
    <row r="272" ht="14.25" hidden="1" customHeight="1">
      <c r="A272" s="8" t="s">
        <v>7</v>
      </c>
      <c r="B272" s="8" t="s">
        <v>306</v>
      </c>
      <c r="C272" s="16" t="s">
        <v>4608</v>
      </c>
      <c r="D272" s="8" t="s">
        <v>4555</v>
      </c>
      <c r="E272" s="8" t="s">
        <v>34</v>
      </c>
      <c r="F272" s="8" t="s">
        <v>933</v>
      </c>
      <c r="G272" s="8" t="s">
        <v>934</v>
      </c>
      <c r="H272" s="1" t="str">
        <f t="shared" si="1"/>
        <v>ASHRAE 90.1-2004Hotel/MotelGuest Rooms</v>
      </c>
      <c r="I272" s="1" t="str">
        <f>VLOOKUP(H272,'Interior Lighting'!$A$4:$G$1472,5,FALSE)</f>
        <v>1.1</v>
      </c>
      <c r="J272" s="1"/>
      <c r="K272" s="8"/>
      <c r="L272" s="8"/>
      <c r="M272" s="8">
        <v>0.0</v>
      </c>
      <c r="N272" s="8">
        <v>0.7</v>
      </c>
      <c r="O272" s="8">
        <v>0.2</v>
      </c>
      <c r="P272" s="1" t="s">
        <v>2159</v>
      </c>
      <c r="Q272" s="8" t="s">
        <v>29</v>
      </c>
      <c r="R272" s="8" t="s">
        <v>486</v>
      </c>
      <c r="S272" s="17" t="s">
        <v>487</v>
      </c>
      <c r="T272" s="8" t="str">
        <f t="shared" si="19"/>
        <v>ASHRAE 62.1-1999Hotels, Motels, Resorts, DormitoriesBedrooms</v>
      </c>
      <c r="U272" s="1" t="str">
        <f>VLOOKUP(T272,Ventilation!$A$4:$H$321,6,FALSE)</f>
        <v>0.1</v>
      </c>
      <c r="V272" s="1" t="str">
        <f>VLOOKUP(T272,Ventilation!$A$4:$H$321,5,FALSE)</f>
        <v>0</v>
      </c>
      <c r="W272" s="1" t="str">
        <f>VLOOKUP(T272,Ventilation!$A$4:$H$321,7,FALSE)</f>
        <v/>
      </c>
      <c r="X272" s="1"/>
      <c r="Y272" s="8">
        <v>4.27</v>
      </c>
      <c r="Z272" s="8" t="s">
        <v>2159</v>
      </c>
      <c r="AA272" s="8" t="s">
        <v>2148</v>
      </c>
      <c r="AB272" s="218">
        <v>0.0504</v>
      </c>
      <c r="AC272" s="8"/>
      <c r="AD272" s="8"/>
      <c r="AE272" s="8" t="s">
        <v>2195</v>
      </c>
      <c r="AF272" s="8"/>
      <c r="AG272" s="8"/>
      <c r="AH272" s="8"/>
      <c r="AI272" s="8"/>
      <c r="AJ272" s="8"/>
      <c r="AK272" s="8">
        <v>1.1</v>
      </c>
      <c r="AL272" s="8">
        <v>0.0</v>
      </c>
      <c r="AM272" s="8">
        <v>0.5</v>
      </c>
      <c r="AN272" s="8">
        <v>0.0</v>
      </c>
      <c r="AO272" s="8" t="s">
        <v>2159</v>
      </c>
      <c r="AP272" s="8" t="s">
        <v>2227</v>
      </c>
      <c r="AQ272" s="8" t="s">
        <v>2226</v>
      </c>
      <c r="AR272" s="8">
        <v>2.22</v>
      </c>
      <c r="AS272" s="8">
        <v>351.0</v>
      </c>
      <c r="AT272" s="1" t="str">
        <f t="shared" si="20"/>
        <v>0.006324786325</v>
      </c>
      <c r="AU272" s="8">
        <v>60.0</v>
      </c>
      <c r="AV272" s="8">
        <v>0.2</v>
      </c>
      <c r="AW272" s="8">
        <v>0.05</v>
      </c>
      <c r="AX272" s="8" t="s">
        <v>2159</v>
      </c>
      <c r="AY272" s="8"/>
      <c r="AZ272" s="8"/>
      <c r="BA272" s="8"/>
      <c r="BB272" s="8"/>
      <c r="BC272" s="8"/>
      <c r="BD272" s="8"/>
      <c r="BE272" s="8"/>
      <c r="BF272" s="8"/>
      <c r="BG272" s="8"/>
      <c r="BH272" s="16" t="s">
        <v>1297</v>
      </c>
      <c r="BJ272" s="8"/>
      <c r="BK272" s="8"/>
      <c r="BL272" s="8"/>
    </row>
    <row r="273" ht="14.25" hidden="1" customHeight="1">
      <c r="A273" s="1" t="s">
        <v>7</v>
      </c>
      <c r="B273" s="8" t="s">
        <v>306</v>
      </c>
      <c r="C273" s="8" t="s">
        <v>1028</v>
      </c>
      <c r="D273" s="8" t="s">
        <v>4566</v>
      </c>
      <c r="E273" s="8" t="s">
        <v>34</v>
      </c>
      <c r="F273" s="8" t="s">
        <v>150</v>
      </c>
      <c r="G273" s="8" t="s">
        <v>957</v>
      </c>
      <c r="H273" s="1" t="str">
        <f t="shared" si="1"/>
        <v>ASHRAE 90.1-2004HospitalLaundry-Washing</v>
      </c>
      <c r="I273" s="1" t="str">
        <f>VLOOKUP(H273,'Interior Lighting'!$A$4:$G$1472,5,FALSE)</f>
        <v>0.6</v>
      </c>
      <c r="J273" s="1"/>
      <c r="K273" s="8"/>
      <c r="L273" s="8"/>
      <c r="M273" s="8">
        <v>0.0</v>
      </c>
      <c r="N273" s="8">
        <v>0.7</v>
      </c>
      <c r="O273" s="8">
        <v>0.2</v>
      </c>
      <c r="P273" s="8" t="s">
        <v>2173</v>
      </c>
      <c r="Q273" s="1" t="s">
        <v>29</v>
      </c>
      <c r="R273" s="8" t="s">
        <v>471</v>
      </c>
      <c r="S273" s="8" t="s">
        <v>4567</v>
      </c>
      <c r="T273" s="8" t="str">
        <f t="shared" si="19"/>
        <v>ASHRAE 62.1-1999Dry Cleaners, LaundriesCommercial Laundry</v>
      </c>
      <c r="U273" s="1" t="str">
        <f>VLOOKUP(T273,Ventilation!$A$4:$H$321,6,FALSE)</f>
        <v>0</v>
      </c>
      <c r="V273" s="1" t="str">
        <f>VLOOKUP(T273,Ventilation!$A$4:$H$321,5,FALSE)</f>
        <v>25</v>
      </c>
      <c r="W273" s="1" t="str">
        <f>VLOOKUP(T273,Ventilation!$A$4:$H$321,7,FALSE)</f>
        <v/>
      </c>
      <c r="X273" s="1"/>
      <c r="Y273" s="8">
        <v>10.0</v>
      </c>
      <c r="Z273" s="8" t="s">
        <v>2201</v>
      </c>
      <c r="AA273" s="8" t="s">
        <v>2148</v>
      </c>
      <c r="AB273" s="8">
        <v>0.2016</v>
      </c>
      <c r="AC273" s="8"/>
      <c r="AD273" s="8"/>
      <c r="AE273" s="8" t="s">
        <v>2182</v>
      </c>
      <c r="AF273" s="8">
        <v>129.9</v>
      </c>
      <c r="AG273" s="16">
        <v>0.0</v>
      </c>
      <c r="AH273" s="16">
        <v>0.2</v>
      </c>
      <c r="AI273" s="16">
        <v>0.0</v>
      </c>
      <c r="AJ273" s="8" t="s">
        <v>2200</v>
      </c>
      <c r="AK273" s="8">
        <v>2.57</v>
      </c>
      <c r="AL273" s="8">
        <v>0.0</v>
      </c>
      <c r="AM273" s="16">
        <v>0.2</v>
      </c>
      <c r="AN273" s="8">
        <v>0.0</v>
      </c>
      <c r="AO273" s="8" t="s">
        <v>2199</v>
      </c>
      <c r="AP273" s="8" t="s">
        <v>2181</v>
      </c>
      <c r="AQ273" s="8" t="s">
        <v>2180</v>
      </c>
      <c r="AR273" s="8"/>
      <c r="AS273" s="8">
        <v>1053.0</v>
      </c>
      <c r="AT273" s="1" t="str">
        <f t="shared" si="20"/>
        <v/>
      </c>
      <c r="AU273" s="8">
        <v>82.2</v>
      </c>
      <c r="AV273" s="8">
        <v>0.2</v>
      </c>
      <c r="AW273" s="8">
        <v>0.05</v>
      </c>
      <c r="AX273" s="8" t="s">
        <v>309</v>
      </c>
      <c r="AY273" s="8"/>
      <c r="AZ273" s="8"/>
      <c r="BA273" s="8" t="str">
        <f t="shared" ref="BA273:BA286" si="22">IF(ISBLANK(BC273),"",BC273/(AZ273/AY273))</f>
        <v/>
      </c>
      <c r="BB273" s="8"/>
      <c r="BC273" s="8"/>
      <c r="BD273" s="8"/>
      <c r="BE273" s="8"/>
      <c r="BF273" s="8"/>
      <c r="BG273" s="8"/>
      <c r="BH273" s="5" t="s">
        <v>1284</v>
      </c>
      <c r="BJ273" s="1"/>
      <c r="BK273" s="1"/>
      <c r="BL273" s="1"/>
    </row>
    <row r="274" ht="14.25" hidden="1" customHeight="1">
      <c r="A274" s="1" t="s">
        <v>7</v>
      </c>
      <c r="B274" s="8" t="s">
        <v>306</v>
      </c>
      <c r="C274" s="8" t="s">
        <v>1031</v>
      </c>
      <c r="D274" s="8" t="s">
        <v>4571</v>
      </c>
      <c r="E274" s="8" t="s">
        <v>34</v>
      </c>
      <c r="F274" s="8" t="s">
        <v>757</v>
      </c>
      <c r="G274" s="8" t="s">
        <v>870</v>
      </c>
      <c r="H274" s="1" t="str">
        <f t="shared" si="1"/>
        <v>ASHRAE 90.1-2004Electrical/MechanicalGeneral</v>
      </c>
      <c r="I274" s="1" t="str">
        <f>VLOOKUP(H274,'Interior Lighting'!$A$4:$G$1472,5,FALSE)</f>
        <v>1.5</v>
      </c>
      <c r="J274" s="1"/>
      <c r="K274" s="8"/>
      <c r="L274" s="8"/>
      <c r="M274" s="8">
        <v>0.0</v>
      </c>
      <c r="N274" s="8">
        <v>0.7</v>
      </c>
      <c r="O274" s="8">
        <v>0.2</v>
      </c>
      <c r="P274" s="8" t="s">
        <v>2174</v>
      </c>
      <c r="Q274" s="1" t="s">
        <v>29</v>
      </c>
      <c r="R274" s="8" t="s">
        <v>501</v>
      </c>
      <c r="S274" s="8" t="s">
        <v>502</v>
      </c>
      <c r="T274" s="8" t="str">
        <f t="shared" si="19"/>
        <v>ASHRAE 62.1-1999Public SpacesCorridors and utilities</v>
      </c>
      <c r="U274" s="1" t="str">
        <f>VLOOKUP(T274,Ventilation!$A$4:$H$321,6,FALSE)</f>
        <v>0.05</v>
      </c>
      <c r="V274" s="1" t="str">
        <f>VLOOKUP(T274,Ventilation!$A$4:$H$321,5,FALSE)</f>
        <v>0</v>
      </c>
      <c r="W274" s="1" t="str">
        <f>VLOOKUP(T274,Ventilation!$A$4:$H$321,7,FALSE)</f>
        <v/>
      </c>
      <c r="X274" s="1"/>
      <c r="Y274" s="8">
        <v>0.0</v>
      </c>
      <c r="Z274" s="8" t="s">
        <v>2159</v>
      </c>
      <c r="AA274" s="8" t="s">
        <v>2148</v>
      </c>
      <c r="AB274" s="8">
        <v>0.2016</v>
      </c>
      <c r="AC274" s="8"/>
      <c r="AD274" s="8"/>
      <c r="AE274" s="8" t="s">
        <v>2182</v>
      </c>
      <c r="AF274" s="8"/>
      <c r="AG274" s="8">
        <v>0.0</v>
      </c>
      <c r="AH274" s="8">
        <v>0.2</v>
      </c>
      <c r="AI274" s="8">
        <v>0.5</v>
      </c>
      <c r="AJ274" s="8"/>
      <c r="AK274" s="8">
        <v>0.0</v>
      </c>
      <c r="AL274" s="8">
        <v>0.0</v>
      </c>
      <c r="AM274" s="8">
        <v>0.2</v>
      </c>
      <c r="AN274" s="8">
        <v>0.0</v>
      </c>
      <c r="AO274" s="8" t="s">
        <v>2159</v>
      </c>
      <c r="AP274" s="8" t="s">
        <v>2215</v>
      </c>
      <c r="AQ274" s="8" t="s">
        <v>3190</v>
      </c>
      <c r="AR274" s="8"/>
      <c r="AS274" s="8"/>
      <c r="AT274" s="1" t="str">
        <f t="shared" si="20"/>
        <v/>
      </c>
      <c r="AU274" s="8"/>
      <c r="AV274" s="8"/>
      <c r="AW274" s="8"/>
      <c r="AX274" s="8"/>
      <c r="AY274" s="8"/>
      <c r="AZ274" s="8"/>
      <c r="BA274" s="8" t="str">
        <f t="shared" si="22"/>
        <v/>
      </c>
      <c r="BB274" s="8"/>
      <c r="BC274" s="8"/>
      <c r="BD274" s="8"/>
      <c r="BE274" s="8"/>
      <c r="BF274" s="8"/>
      <c r="BG274" s="8"/>
      <c r="BH274" s="5" t="s">
        <v>1284</v>
      </c>
      <c r="BJ274" s="1"/>
      <c r="BK274" s="1"/>
      <c r="BL274" s="1"/>
    </row>
    <row r="275" ht="14.25" hidden="1" customHeight="1">
      <c r="A275" s="1" t="s">
        <v>7</v>
      </c>
      <c r="B275" s="8" t="s">
        <v>306</v>
      </c>
      <c r="C275" s="8" t="s">
        <v>1033</v>
      </c>
      <c r="D275" s="8" t="s">
        <v>4563</v>
      </c>
      <c r="E275" s="8" t="s">
        <v>34</v>
      </c>
      <c r="F275" s="8" t="s">
        <v>872</v>
      </c>
      <c r="G275" s="8" t="s">
        <v>870</v>
      </c>
      <c r="H275" s="1" t="str">
        <f t="shared" si="1"/>
        <v>ASHRAE 90.1-2004Conference/Meeting/MultipurposeGeneral</v>
      </c>
      <c r="I275" s="1" t="str">
        <f>VLOOKUP(H275,'Interior Lighting'!$A$4:$G$1472,5,FALSE)</f>
        <v>1.3</v>
      </c>
      <c r="J275" s="1"/>
      <c r="K275" s="8"/>
      <c r="L275" s="8"/>
      <c r="M275" s="8">
        <v>0.0</v>
      </c>
      <c r="N275" s="8">
        <v>0.7</v>
      </c>
      <c r="O275" s="8">
        <v>0.2</v>
      </c>
      <c r="P275" s="8" t="s">
        <v>2175</v>
      </c>
      <c r="Q275" s="1" t="s">
        <v>29</v>
      </c>
      <c r="R275" s="8" t="s">
        <v>486</v>
      </c>
      <c r="S275" s="8" t="s">
        <v>493</v>
      </c>
      <c r="T275" s="8"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8">
        <v>50.0</v>
      </c>
      <c r="Z275" s="8" t="s">
        <v>2205</v>
      </c>
      <c r="AA275" s="8" t="s">
        <v>2148</v>
      </c>
      <c r="AB275" s="8">
        <v>0.2016</v>
      </c>
      <c r="AC275" s="8"/>
      <c r="AD275" s="8"/>
      <c r="AE275" s="8" t="s">
        <v>2182</v>
      </c>
      <c r="AF275" s="8"/>
      <c r="AG275" s="8"/>
      <c r="AH275" s="8"/>
      <c r="AI275" s="8"/>
      <c r="AJ275" s="8"/>
      <c r="AK275" s="8">
        <v>0.574</v>
      </c>
      <c r="AL275" s="8">
        <v>0.0</v>
      </c>
      <c r="AM275" s="8">
        <v>0.5</v>
      </c>
      <c r="AN275" s="8">
        <v>0.0</v>
      </c>
      <c r="AO275" s="8" t="s">
        <v>2204</v>
      </c>
      <c r="AP275" s="8" t="s">
        <v>2181</v>
      </c>
      <c r="AQ275" s="8" t="s">
        <v>2180</v>
      </c>
      <c r="AR275" s="8"/>
      <c r="AS275" s="8"/>
      <c r="AT275" s="1" t="str">
        <f t="shared" si="20"/>
        <v/>
      </c>
      <c r="AU275" s="8"/>
      <c r="AV275" s="8"/>
      <c r="AW275" s="8"/>
      <c r="AX275" s="8"/>
      <c r="AY275" s="8"/>
      <c r="AZ275" s="8"/>
      <c r="BA275" s="8" t="str">
        <f t="shared" si="22"/>
        <v/>
      </c>
      <c r="BB275" s="8"/>
      <c r="BC275" s="8"/>
      <c r="BD275" s="8"/>
      <c r="BE275" s="8"/>
      <c r="BF275" s="8"/>
      <c r="BG275" s="8"/>
      <c r="BH275" s="5" t="s">
        <v>1284</v>
      </c>
      <c r="BJ275" s="1"/>
      <c r="BK275" s="1"/>
      <c r="BL275" s="1"/>
    </row>
    <row r="276" ht="14.25" hidden="1" customHeight="1">
      <c r="A276" s="1" t="s">
        <v>7</v>
      </c>
      <c r="B276" s="8" t="s">
        <v>306</v>
      </c>
      <c r="C276" s="8" t="s">
        <v>344</v>
      </c>
      <c r="D276" s="8" t="s">
        <v>4559</v>
      </c>
      <c r="E276" s="8" t="s">
        <v>34</v>
      </c>
      <c r="F276" s="8" t="s">
        <v>869</v>
      </c>
      <c r="G276" s="8" t="s">
        <v>870</v>
      </c>
      <c r="H276" s="1" t="str">
        <f t="shared" si="1"/>
        <v>ASHRAE 90.1-2004Office-EnclosedGeneral</v>
      </c>
      <c r="I276" s="1" t="str">
        <f>VLOOKUP(H276,'Interior Lighting'!$A$4:$G$1472,5,FALSE)</f>
        <v>1.1</v>
      </c>
      <c r="J276" s="1"/>
      <c r="K276" s="8"/>
      <c r="L276" s="8"/>
      <c r="M276" s="8">
        <v>0.0</v>
      </c>
      <c r="N276" s="8">
        <v>0.7</v>
      </c>
      <c r="O276" s="8">
        <v>0.2</v>
      </c>
      <c r="P276" s="8" t="s">
        <v>3184</v>
      </c>
      <c r="Q276" s="1" t="s">
        <v>29</v>
      </c>
      <c r="R276" s="8" t="s">
        <v>497</v>
      </c>
      <c r="S276" s="8" t="s">
        <v>4560</v>
      </c>
      <c r="T276" s="8" t="str">
        <f t="shared" si="19"/>
        <v>ASHRAE 62.1-1999OfficesOffice Space</v>
      </c>
      <c r="U276" s="1" t="str">
        <f>VLOOKUP(T276,Ventilation!$A$4:$H$321,6,FALSE)</f>
        <v>0</v>
      </c>
      <c r="V276" s="1" t="str">
        <f>VLOOKUP(T276,Ventilation!$A$4:$H$321,5,FALSE)</f>
        <v>20</v>
      </c>
      <c r="W276" s="1" t="str">
        <f>VLOOKUP(T276,Ventilation!$A$4:$H$321,7,FALSE)</f>
        <v/>
      </c>
      <c r="X276" s="1"/>
      <c r="Y276" s="8">
        <v>7.14</v>
      </c>
      <c r="Z276" s="8" t="s">
        <v>2210</v>
      </c>
      <c r="AA276" s="8" t="s">
        <v>2148</v>
      </c>
      <c r="AB276" s="8">
        <v>0.2016</v>
      </c>
      <c r="AC276" s="8"/>
      <c r="AD276" s="8"/>
      <c r="AE276" s="8" t="s">
        <v>2182</v>
      </c>
      <c r="AF276" s="8"/>
      <c r="AG276" s="8"/>
      <c r="AH276" s="8"/>
      <c r="AI276" s="8"/>
      <c r="AJ276" s="8"/>
      <c r="AK276" s="8">
        <v>1.28</v>
      </c>
      <c r="AL276" s="8">
        <v>0.0</v>
      </c>
      <c r="AM276" s="8">
        <v>0.5</v>
      </c>
      <c r="AN276" s="8">
        <v>0.0</v>
      </c>
      <c r="AO276" s="8" t="s">
        <v>2209</v>
      </c>
      <c r="AP276" s="8" t="s">
        <v>2181</v>
      </c>
      <c r="AQ276" s="8" t="s">
        <v>2180</v>
      </c>
      <c r="AR276" s="8"/>
      <c r="AS276" s="8"/>
      <c r="AT276" s="1" t="str">
        <f t="shared" si="20"/>
        <v/>
      </c>
      <c r="AU276" s="8"/>
      <c r="AV276" s="8"/>
      <c r="AW276" s="8"/>
      <c r="AX276" s="8"/>
      <c r="AY276" s="8"/>
      <c r="AZ276" s="8"/>
      <c r="BA276" s="8" t="str">
        <f t="shared" si="22"/>
        <v/>
      </c>
      <c r="BB276" s="8"/>
      <c r="BC276" s="8"/>
      <c r="BD276" s="8"/>
      <c r="BE276" s="8"/>
      <c r="BF276" s="8"/>
      <c r="BG276" s="8"/>
      <c r="BH276" s="5" t="s">
        <v>1284</v>
      </c>
      <c r="BJ276" s="1"/>
      <c r="BK276" s="1"/>
      <c r="BL276" s="1"/>
    </row>
    <row r="277" ht="14.25" hidden="1" customHeight="1">
      <c r="A277" s="1" t="s">
        <v>7</v>
      </c>
      <c r="B277" s="8" t="s">
        <v>306</v>
      </c>
      <c r="C277" s="8" t="s">
        <v>1049</v>
      </c>
      <c r="D277" s="8" t="s">
        <v>4575</v>
      </c>
      <c r="E277" s="8" t="s">
        <v>34</v>
      </c>
      <c r="F277" s="8" t="s">
        <v>894</v>
      </c>
      <c r="G277" s="8" t="s">
        <v>870</v>
      </c>
      <c r="H277" s="1" t="str">
        <f t="shared" si="1"/>
        <v>ASHRAE 90.1-2004RestroomsGeneral</v>
      </c>
      <c r="I277" s="1" t="str">
        <f>VLOOKUP(H277,'Interior Lighting'!$A$4:$G$1472,5,FALSE)</f>
        <v>0.9</v>
      </c>
      <c r="J277" s="1"/>
      <c r="K277" s="8"/>
      <c r="L277" s="8"/>
      <c r="M277" s="8">
        <v>0.0</v>
      </c>
      <c r="N277" s="8">
        <v>0.7</v>
      </c>
      <c r="O277" s="8">
        <v>0.2</v>
      </c>
      <c r="P277" s="1" t="s">
        <v>169</v>
      </c>
      <c r="Q277" s="1" t="s">
        <v>29</v>
      </c>
      <c r="R277" s="8" t="s">
        <v>501</v>
      </c>
      <c r="S277" s="16" t="s">
        <v>503</v>
      </c>
      <c r="T277" s="8" t="str">
        <f t="shared" si="19"/>
        <v>ASHRAE 62.1-1999Public SpacesPublic restrooms</v>
      </c>
      <c r="U277" s="1" t="str">
        <f>VLOOKUP(T277,Ventilation!$A$4:$H$321,6,FALSE)</f>
        <v>0</v>
      </c>
      <c r="V277" s="1" t="str">
        <f>VLOOKUP(T277,Ventilation!$A$4:$H$321,5,FALSE)</f>
        <v>0</v>
      </c>
      <c r="W277" s="1" t="str">
        <f>VLOOKUP(T277,Ventilation!$A$4:$H$321,7,FALSE)</f>
        <v/>
      </c>
      <c r="X277" s="1"/>
      <c r="Y277" s="8">
        <v>2.85</v>
      </c>
      <c r="Z277" s="8" t="s">
        <v>2203</v>
      </c>
      <c r="AA277" s="8" t="s">
        <v>2148</v>
      </c>
      <c r="AB277" s="8">
        <v>0.2016</v>
      </c>
      <c r="AC277" s="8"/>
      <c r="AD277" s="8"/>
      <c r="AE277" s="8" t="s">
        <v>2182</v>
      </c>
      <c r="AF277" s="8"/>
      <c r="AG277" s="8"/>
      <c r="AH277" s="8"/>
      <c r="AI277" s="8"/>
      <c r="AJ277" s="8"/>
      <c r="AK277" s="8">
        <v>0.0</v>
      </c>
      <c r="AL277" s="8">
        <v>0.0</v>
      </c>
      <c r="AM277" s="8">
        <v>0.5</v>
      </c>
      <c r="AN277" s="8">
        <v>0.0</v>
      </c>
      <c r="AO277" s="8" t="s">
        <v>2202</v>
      </c>
      <c r="AP277" s="8" t="s">
        <v>2181</v>
      </c>
      <c r="AQ277" s="8" t="s">
        <v>2180</v>
      </c>
      <c r="AR277" s="8"/>
      <c r="AS277" s="8"/>
      <c r="AT277" s="1" t="str">
        <f t="shared" si="20"/>
        <v/>
      </c>
      <c r="AU277" s="8"/>
      <c r="AV277" s="8"/>
      <c r="AW277" s="8"/>
      <c r="AX277" s="8"/>
      <c r="AY277" s="8">
        <v>1.139566144206643</v>
      </c>
      <c r="AZ277" s="8">
        <v>400.0</v>
      </c>
      <c r="BA277" s="8" t="str">
        <f t="shared" si="22"/>
        <v>0.1978578326</v>
      </c>
      <c r="BB277" s="8">
        <v>0.338</v>
      </c>
      <c r="BC277" s="8">
        <v>69.45023196377475</v>
      </c>
      <c r="BD277" s="8">
        <v>0.5</v>
      </c>
      <c r="BE277" s="8"/>
      <c r="BF277" s="8"/>
      <c r="BG277" s="8"/>
      <c r="BH277" s="5" t="s">
        <v>1284</v>
      </c>
      <c r="BJ277" s="1"/>
      <c r="BK277" s="1"/>
      <c r="BL277" s="1"/>
    </row>
    <row r="278" ht="14.25" hidden="1" customHeight="1">
      <c r="A278" s="1" t="s">
        <v>7</v>
      </c>
      <c r="B278" s="8" t="s">
        <v>306</v>
      </c>
      <c r="C278" s="8" t="s">
        <v>1053</v>
      </c>
      <c r="D278" s="8" t="s">
        <v>4549</v>
      </c>
      <c r="E278" s="8" t="s">
        <v>34</v>
      </c>
      <c r="F278" s="8" t="s">
        <v>888</v>
      </c>
      <c r="G278" s="8" t="s">
        <v>870</v>
      </c>
      <c r="H278" s="1" t="str">
        <f t="shared" si="1"/>
        <v>ASHRAE 90.1-2004Lounge/RecreationGeneral</v>
      </c>
      <c r="I278" s="1" t="str">
        <f>VLOOKUP(H278,'Interior Lighting'!$A$4:$G$1472,5,FALSE)</f>
        <v>1.2</v>
      </c>
      <c r="J278" s="1"/>
      <c r="K278" s="8"/>
      <c r="L278" s="8"/>
      <c r="M278" s="8">
        <v>0.0</v>
      </c>
      <c r="N278" s="8">
        <v>0.7</v>
      </c>
      <c r="O278" s="8">
        <v>0.2</v>
      </c>
      <c r="P278" s="8" t="s">
        <v>2168</v>
      </c>
      <c r="Q278" s="1" t="s">
        <v>29</v>
      </c>
      <c r="R278" s="8" t="s">
        <v>486</v>
      </c>
      <c r="S278" s="1" t="s">
        <v>493</v>
      </c>
      <c r="T278" s="8"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8">
        <v>51.28</v>
      </c>
      <c r="Z278" s="8" t="s">
        <v>2189</v>
      </c>
      <c r="AA278" s="8" t="s">
        <v>2148</v>
      </c>
      <c r="AB278" s="8">
        <v>0.2016</v>
      </c>
      <c r="AC278" s="8"/>
      <c r="AD278" s="8"/>
      <c r="AE278" s="8" t="s">
        <v>2182</v>
      </c>
      <c r="AF278" s="8"/>
      <c r="AG278" s="8"/>
      <c r="AH278" s="8"/>
      <c r="AI278" s="8"/>
      <c r="AJ278" s="8"/>
      <c r="AK278" s="8">
        <v>2.0</v>
      </c>
      <c r="AL278" s="8">
        <v>0.0</v>
      </c>
      <c r="AM278" s="8">
        <v>0.5</v>
      </c>
      <c r="AN278" s="8">
        <v>0.0</v>
      </c>
      <c r="AO278" s="8" t="s">
        <v>2188</v>
      </c>
      <c r="AP278" s="8" t="s">
        <v>2181</v>
      </c>
      <c r="AQ278" s="8" t="s">
        <v>2180</v>
      </c>
      <c r="AR278" s="8"/>
      <c r="AS278" s="8"/>
      <c r="AT278" s="1" t="str">
        <f t="shared" si="20"/>
        <v/>
      </c>
      <c r="AU278" s="8"/>
      <c r="AV278" s="8"/>
      <c r="AW278" s="8"/>
      <c r="AX278" s="8"/>
      <c r="AY278" s="8"/>
      <c r="AZ278" s="8"/>
      <c r="BA278" s="8" t="str">
        <f t="shared" si="22"/>
        <v/>
      </c>
      <c r="BB278" s="8"/>
      <c r="BC278" s="8"/>
      <c r="BD278" s="8"/>
      <c r="BE278" s="8"/>
      <c r="BF278" s="8"/>
      <c r="BG278" s="8"/>
      <c r="BH278" s="5" t="s">
        <v>1284</v>
      </c>
      <c r="BJ278" s="1"/>
      <c r="BK278" s="1"/>
      <c r="BL278" s="1"/>
    </row>
    <row r="279" ht="14.25" hidden="1" customHeight="1">
      <c r="A279" s="1" t="s">
        <v>7</v>
      </c>
      <c r="B279" s="1" t="s">
        <v>306</v>
      </c>
      <c r="C279" s="1" t="s">
        <v>1054</v>
      </c>
      <c r="D279" s="1" t="s">
        <v>4570</v>
      </c>
      <c r="E279" s="1" t="s">
        <v>34</v>
      </c>
      <c r="F279" s="1" t="s">
        <v>958</v>
      </c>
      <c r="G279" s="1" t="s">
        <v>870</v>
      </c>
      <c r="H279" s="1" t="str">
        <f t="shared" si="1"/>
        <v>ASHRAE 90.1-2004Stairs-ActiveGeneral</v>
      </c>
      <c r="I279" s="1" t="str">
        <f>VLOOKUP(H279,'Interior Lighting'!$A$4:$G$1472,5,FALSE)</f>
        <v>0.6</v>
      </c>
      <c r="J279" s="1"/>
      <c r="K279" s="1"/>
      <c r="L279" s="1"/>
      <c r="M279" s="1">
        <v>0.0</v>
      </c>
      <c r="N279" s="1">
        <v>0.7</v>
      </c>
      <c r="O279" s="1">
        <v>0.2</v>
      </c>
      <c r="P279" s="1" t="s">
        <v>169</v>
      </c>
      <c r="Q279" s="1" t="s">
        <v>29</v>
      </c>
      <c r="R279" s="1" t="s">
        <v>501</v>
      </c>
      <c r="S279" s="1" t="s">
        <v>502</v>
      </c>
      <c r="T279" s="8"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8" t="s">
        <v>2159</v>
      </c>
      <c r="AA279" s="8" t="s">
        <v>2148</v>
      </c>
      <c r="AB279" s="1">
        <v>0.2016</v>
      </c>
      <c r="AC279" s="8"/>
      <c r="AD279" s="8"/>
      <c r="AE279" s="8" t="s">
        <v>169</v>
      </c>
      <c r="AF279" s="1"/>
      <c r="AG279" s="1"/>
      <c r="AH279" s="1"/>
      <c r="AI279" s="1"/>
      <c r="AJ279" s="1"/>
      <c r="AK279" s="1">
        <v>0.0</v>
      </c>
      <c r="AL279" s="1">
        <v>0.0</v>
      </c>
      <c r="AM279" s="1">
        <v>0.5</v>
      </c>
      <c r="AN279" s="1">
        <v>0.0</v>
      </c>
      <c r="AO279" s="8" t="s">
        <v>2159</v>
      </c>
      <c r="AP279" s="8" t="s">
        <v>2215</v>
      </c>
      <c r="AQ279" s="8" t="s">
        <v>3190</v>
      </c>
      <c r="AR279" s="1"/>
      <c r="AS279" s="1"/>
      <c r="AT279" s="1" t="str">
        <f t="shared" si="20"/>
        <v/>
      </c>
      <c r="AU279" s="1"/>
      <c r="AV279" s="1"/>
      <c r="AW279" s="1"/>
      <c r="AX279" s="1"/>
      <c r="AY279" s="1"/>
      <c r="AZ279" s="1"/>
      <c r="BA279" s="1" t="str">
        <f t="shared" si="22"/>
        <v/>
      </c>
      <c r="BB279" s="1"/>
      <c r="BC279" s="1"/>
      <c r="BD279" s="1"/>
      <c r="BE279" s="1"/>
      <c r="BF279" s="1"/>
      <c r="BG279" s="1"/>
      <c r="BH279" s="5" t="s">
        <v>1284</v>
      </c>
      <c r="BJ279" s="1"/>
      <c r="BK279" s="1"/>
      <c r="BL279" s="1"/>
    </row>
    <row r="280" ht="14.25" hidden="1" customHeight="1">
      <c r="A280" s="1" t="s">
        <v>7</v>
      </c>
      <c r="B280" s="1" t="s">
        <v>306</v>
      </c>
      <c r="C280" s="5" t="s">
        <v>4609</v>
      </c>
      <c r="D280" s="1" t="s">
        <v>4570</v>
      </c>
      <c r="E280" s="1" t="s">
        <v>34</v>
      </c>
      <c r="F280" s="1" t="s">
        <v>958</v>
      </c>
      <c r="G280" s="1" t="s">
        <v>870</v>
      </c>
      <c r="H280" s="1" t="str">
        <f t="shared" si="1"/>
        <v>ASHRAE 90.1-2004Stairs-ActiveGeneral</v>
      </c>
      <c r="I280" s="1" t="str">
        <f>VLOOKUP(H280,'Interior Lighting'!$A$4:$G$1472,5,FALSE)</f>
        <v>0.6</v>
      </c>
      <c r="J280" s="1"/>
      <c r="K280" s="1"/>
      <c r="L280" s="1"/>
      <c r="M280" s="1">
        <v>0.0</v>
      </c>
      <c r="N280" s="1">
        <v>0.7</v>
      </c>
      <c r="O280" s="1">
        <v>0.2</v>
      </c>
      <c r="P280" s="1" t="s">
        <v>169</v>
      </c>
      <c r="Q280" s="1" t="s">
        <v>29</v>
      </c>
      <c r="R280" s="1" t="s">
        <v>501</v>
      </c>
      <c r="S280" s="1" t="s">
        <v>502</v>
      </c>
      <c r="T280" s="8"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8" t="s">
        <v>2159</v>
      </c>
      <c r="AA280" s="8" t="s">
        <v>2148</v>
      </c>
      <c r="AB280" s="5">
        <v>0.1196</v>
      </c>
      <c r="AC280" s="8"/>
      <c r="AD280" s="8"/>
      <c r="AE280" s="8" t="s">
        <v>169</v>
      </c>
      <c r="AF280" s="1"/>
      <c r="AG280" s="1"/>
      <c r="AH280" s="1"/>
      <c r="AI280" s="1"/>
      <c r="AJ280" s="1"/>
      <c r="AK280" s="1">
        <v>0.0</v>
      </c>
      <c r="AL280" s="1">
        <v>0.0</v>
      </c>
      <c r="AM280" s="1">
        <v>0.5</v>
      </c>
      <c r="AN280" s="1">
        <v>0.0</v>
      </c>
      <c r="AO280" s="8" t="s">
        <v>2159</v>
      </c>
      <c r="AP280" s="8" t="s">
        <v>2215</v>
      </c>
      <c r="AQ280" s="8" t="s">
        <v>3190</v>
      </c>
      <c r="AR280" s="1"/>
      <c r="AS280" s="1"/>
      <c r="AT280" s="1" t="str">
        <f t="shared" si="20"/>
        <v/>
      </c>
      <c r="AU280" s="1"/>
      <c r="AV280" s="1"/>
      <c r="AW280" s="1"/>
      <c r="AX280" s="1"/>
      <c r="AY280" s="1"/>
      <c r="AZ280" s="1"/>
      <c r="BA280" s="1" t="str">
        <f t="shared" si="22"/>
        <v/>
      </c>
      <c r="BB280" s="1"/>
      <c r="BC280" s="1"/>
      <c r="BD280" s="1"/>
      <c r="BE280" s="1"/>
      <c r="BF280" s="1"/>
      <c r="BG280" s="1"/>
      <c r="BH280" s="5" t="s">
        <v>1284</v>
      </c>
      <c r="BJ280" s="1"/>
      <c r="BK280" s="1"/>
      <c r="BL280" s="1"/>
    </row>
    <row r="281" ht="14.25" hidden="1" customHeight="1">
      <c r="A281" s="1" t="s">
        <v>7</v>
      </c>
      <c r="B281" s="1" t="s">
        <v>306</v>
      </c>
      <c r="C281" s="1" t="s">
        <v>975</v>
      </c>
      <c r="D281" s="1" t="s">
        <v>4566</v>
      </c>
      <c r="E281" s="1" t="s">
        <v>34</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3189</v>
      </c>
      <c r="Q281" s="1" t="s">
        <v>29</v>
      </c>
      <c r="R281" s="1" t="s">
        <v>508</v>
      </c>
      <c r="S281" s="1" t="s">
        <v>511</v>
      </c>
      <c r="T281" s="8"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2159</v>
      </c>
      <c r="AA281" s="1" t="s">
        <v>2148</v>
      </c>
      <c r="AB281" s="1">
        <v>0.2016</v>
      </c>
      <c r="AC281" s="8"/>
      <c r="AD281" s="8"/>
      <c r="AE281" s="8" t="s">
        <v>169</v>
      </c>
      <c r="AF281" s="1"/>
      <c r="AG281" s="1"/>
      <c r="AH281" s="1"/>
      <c r="AI281" s="1"/>
      <c r="AJ281" s="1"/>
      <c r="AK281" s="1">
        <v>0.0</v>
      </c>
      <c r="AL281" s="1">
        <v>0.0</v>
      </c>
      <c r="AM281" s="1">
        <v>0.5</v>
      </c>
      <c r="AN281" s="1">
        <v>0.0</v>
      </c>
      <c r="AO281" s="1" t="s">
        <v>2159</v>
      </c>
      <c r="AP281" s="1" t="s">
        <v>2215</v>
      </c>
      <c r="AQ281" s="8" t="s">
        <v>3190</v>
      </c>
      <c r="AR281" s="1"/>
      <c r="AS281" s="1"/>
      <c r="AT281" s="1" t="str">
        <f t="shared" si="20"/>
        <v/>
      </c>
      <c r="AU281" s="1"/>
      <c r="AV281" s="1"/>
      <c r="AW281" s="1"/>
      <c r="AX281" s="1"/>
      <c r="AY281" s="1"/>
      <c r="AZ281" s="1"/>
      <c r="BA281" s="1" t="str">
        <f t="shared" si="22"/>
        <v/>
      </c>
      <c r="BB281" s="1"/>
      <c r="BC281" s="1"/>
      <c r="BD281" s="1"/>
      <c r="BE281" s="1"/>
      <c r="BF281" s="1"/>
      <c r="BG281" s="1"/>
      <c r="BH281" s="5" t="s">
        <v>1284</v>
      </c>
      <c r="BJ281" s="1"/>
      <c r="BK281" s="1"/>
      <c r="BL281" s="1"/>
    </row>
    <row r="282" ht="14.25" hidden="1" customHeight="1">
      <c r="A282" s="1" t="s">
        <v>7</v>
      </c>
      <c r="B282" s="1" t="s">
        <v>306</v>
      </c>
      <c r="C282" s="5" t="s">
        <v>4610</v>
      </c>
      <c r="D282" s="1" t="s">
        <v>4566</v>
      </c>
      <c r="E282" s="1" t="s">
        <v>34</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3189</v>
      </c>
      <c r="Q282" s="1" t="s">
        <v>29</v>
      </c>
      <c r="R282" s="1" t="s">
        <v>508</v>
      </c>
      <c r="S282" s="1" t="s">
        <v>511</v>
      </c>
      <c r="T282" s="8"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2159</v>
      </c>
      <c r="AA282" s="1" t="s">
        <v>2148</v>
      </c>
      <c r="AB282" s="5">
        <v>0.0504</v>
      </c>
      <c r="AC282" s="8"/>
      <c r="AD282" s="8"/>
      <c r="AE282" s="8" t="s">
        <v>169</v>
      </c>
      <c r="AF282" s="1"/>
      <c r="AG282" s="1"/>
      <c r="AH282" s="1"/>
      <c r="AI282" s="1"/>
      <c r="AJ282" s="1"/>
      <c r="AK282" s="1">
        <v>0.0</v>
      </c>
      <c r="AL282" s="1">
        <v>0.0</v>
      </c>
      <c r="AM282" s="1">
        <v>0.5</v>
      </c>
      <c r="AN282" s="1">
        <v>0.0</v>
      </c>
      <c r="AO282" s="1" t="s">
        <v>2159</v>
      </c>
      <c r="AP282" s="1" t="s">
        <v>2215</v>
      </c>
      <c r="AQ282" s="8" t="s">
        <v>3190</v>
      </c>
      <c r="AR282" s="1"/>
      <c r="AS282" s="1"/>
      <c r="AT282" s="1" t="str">
        <f t="shared" si="20"/>
        <v/>
      </c>
      <c r="AU282" s="1"/>
      <c r="AV282" s="1"/>
      <c r="AW282" s="1"/>
      <c r="AX282" s="1"/>
      <c r="AY282" s="1"/>
      <c r="AZ282" s="1"/>
      <c r="BA282" s="1" t="str">
        <f t="shared" si="22"/>
        <v/>
      </c>
      <c r="BB282" s="1"/>
      <c r="BC282" s="1"/>
      <c r="BD282" s="1"/>
      <c r="BE282" s="1"/>
      <c r="BF282" s="1"/>
      <c r="BG282" s="1"/>
      <c r="BH282" s="5" t="s">
        <v>1284</v>
      </c>
      <c r="BJ282" s="1"/>
      <c r="BK282" s="1"/>
      <c r="BL282" s="1"/>
    </row>
    <row r="283" ht="14.25" hidden="1" customHeight="1">
      <c r="A283" s="1" t="s">
        <v>7</v>
      </c>
      <c r="B283" s="1" t="s">
        <v>306</v>
      </c>
      <c r="C283" s="5" t="s">
        <v>4611</v>
      </c>
      <c r="D283" s="1" t="s">
        <v>4566</v>
      </c>
      <c r="E283" s="1" t="s">
        <v>34</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3189</v>
      </c>
      <c r="Q283" s="1" t="s">
        <v>29</v>
      </c>
      <c r="R283" s="1" t="s">
        <v>508</v>
      </c>
      <c r="S283" s="1" t="s">
        <v>511</v>
      </c>
      <c r="T283" s="8"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2159</v>
      </c>
      <c r="AA283" s="1" t="s">
        <v>2148</v>
      </c>
      <c r="AB283" s="5">
        <v>0.1196</v>
      </c>
      <c r="AC283" s="8"/>
      <c r="AD283" s="8"/>
      <c r="AE283" s="8" t="s">
        <v>169</v>
      </c>
      <c r="AF283" s="1"/>
      <c r="AG283" s="1"/>
      <c r="AH283" s="1"/>
      <c r="AI283" s="1"/>
      <c r="AJ283" s="1"/>
      <c r="AK283" s="1">
        <v>0.0</v>
      </c>
      <c r="AL283" s="1">
        <v>0.0</v>
      </c>
      <c r="AM283" s="1">
        <v>0.5</v>
      </c>
      <c r="AN283" s="1">
        <v>0.0</v>
      </c>
      <c r="AO283" s="1" t="s">
        <v>2159</v>
      </c>
      <c r="AP283" s="1" t="s">
        <v>2215</v>
      </c>
      <c r="AQ283" s="8" t="s">
        <v>3190</v>
      </c>
      <c r="AR283" s="1"/>
      <c r="AS283" s="1"/>
      <c r="AT283" s="1" t="str">
        <f t="shared" si="20"/>
        <v/>
      </c>
      <c r="AU283" s="1"/>
      <c r="AV283" s="1"/>
      <c r="AW283" s="1"/>
      <c r="AX283" s="1"/>
      <c r="AY283" s="1"/>
      <c r="AZ283" s="1"/>
      <c r="BA283" s="1" t="str">
        <f t="shared" si="22"/>
        <v/>
      </c>
      <c r="BB283" s="1"/>
      <c r="BC283" s="1"/>
      <c r="BD283" s="1"/>
      <c r="BE283" s="1"/>
      <c r="BF283" s="1"/>
      <c r="BG283" s="1"/>
      <c r="BH283" s="5" t="s">
        <v>1284</v>
      </c>
      <c r="BJ283" s="1"/>
      <c r="BK283" s="1"/>
      <c r="BL283" s="1"/>
    </row>
    <row r="284" ht="14.25" hidden="1" customHeight="1">
      <c r="A284" s="8" t="s">
        <v>7</v>
      </c>
      <c r="B284" s="8" t="s">
        <v>349</v>
      </c>
      <c r="C284" s="9" t="s">
        <v>4612</v>
      </c>
      <c r="D284" s="8" t="s">
        <v>4572</v>
      </c>
      <c r="E284" s="8" t="s">
        <v>34</v>
      </c>
      <c r="F284" s="8" t="s">
        <v>849</v>
      </c>
      <c r="G284" s="8" t="s">
        <v>348</v>
      </c>
      <c r="H284" s="1" t="str">
        <f t="shared" si="1"/>
        <v>ASHRAE 90.1-2004Whole BuildingRetail</v>
      </c>
      <c r="I284" s="1" t="str">
        <f>VLOOKUP(H284,'Interior Lighting'!$A$4:$G$1472,5,FALSE)</f>
        <v>1.5</v>
      </c>
      <c r="J284" s="1"/>
      <c r="K284" s="8"/>
      <c r="L284" s="16">
        <v>0.95</v>
      </c>
      <c r="M284" s="8">
        <v>0.0</v>
      </c>
      <c r="N284" s="8">
        <v>0.7</v>
      </c>
      <c r="O284" s="8">
        <v>0.2</v>
      </c>
      <c r="P284" s="187" t="s">
        <v>2949</v>
      </c>
      <c r="Q284" s="1" t="s">
        <v>29</v>
      </c>
      <c r="R284" s="8" t="s">
        <v>508</v>
      </c>
      <c r="S284" s="8" t="s">
        <v>509</v>
      </c>
      <c r="T284" s="8"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87" t="s">
        <v>2950</v>
      </c>
      <c r="AA284" s="8" t="s">
        <v>2148</v>
      </c>
      <c r="AB284" s="219">
        <v>0.0891675017</v>
      </c>
      <c r="AC284" s="8"/>
      <c r="AD284" s="8"/>
      <c r="AE284" s="187" t="s">
        <v>2948</v>
      </c>
      <c r="AF284" s="8"/>
      <c r="AG284" s="8"/>
      <c r="AH284" s="8"/>
      <c r="AI284" s="8"/>
      <c r="AJ284" s="8"/>
      <c r="AK284" s="8">
        <v>0.4</v>
      </c>
      <c r="AL284" s="8">
        <v>0.0</v>
      </c>
      <c r="AM284" s="8">
        <v>0.5</v>
      </c>
      <c r="AN284" s="8">
        <v>0.0</v>
      </c>
      <c r="AO284" s="187" t="s">
        <v>2941</v>
      </c>
      <c r="AP284" s="9" t="s">
        <v>283</v>
      </c>
      <c r="AQ284" s="9" t="s">
        <v>284</v>
      </c>
      <c r="AR284" s="16">
        <v>1.8</v>
      </c>
      <c r="AS284" s="8"/>
      <c r="AT284" s="1"/>
      <c r="AU284" s="8"/>
      <c r="AV284" s="8"/>
      <c r="AW284" s="8"/>
      <c r="AX284" s="17" t="s">
        <v>2951</v>
      </c>
      <c r="AY284" s="8"/>
      <c r="AZ284" s="8"/>
      <c r="BA284" s="8" t="str">
        <f t="shared" si="22"/>
        <v/>
      </c>
      <c r="BB284" s="8"/>
      <c r="BC284" s="8"/>
      <c r="BD284" s="8"/>
      <c r="BE284" s="8"/>
      <c r="BF284" s="8"/>
      <c r="BG284" s="8"/>
      <c r="BH284" s="1"/>
      <c r="BJ284" s="1"/>
      <c r="BK284" s="1"/>
      <c r="BL284" s="1"/>
    </row>
    <row r="285" ht="14.25" hidden="1" customHeight="1">
      <c r="A285" s="8" t="s">
        <v>7</v>
      </c>
      <c r="B285" s="8" t="s">
        <v>349</v>
      </c>
      <c r="C285" s="9" t="s">
        <v>4613</v>
      </c>
      <c r="D285" s="8" t="s">
        <v>4572</v>
      </c>
      <c r="E285" s="8" t="s">
        <v>34</v>
      </c>
      <c r="F285" s="8" t="s">
        <v>849</v>
      </c>
      <c r="G285" s="8" t="s">
        <v>348</v>
      </c>
      <c r="H285" s="1" t="str">
        <f t="shared" si="1"/>
        <v>ASHRAE 90.1-2004Whole BuildingRetail</v>
      </c>
      <c r="I285" s="1" t="str">
        <f>VLOOKUP(H285,'Interior Lighting'!$A$4:$G$1472,5,FALSE)</f>
        <v>1.5</v>
      </c>
      <c r="J285" s="1"/>
      <c r="K285" s="8"/>
      <c r="L285" s="16">
        <v>0.375</v>
      </c>
      <c r="M285" s="8">
        <v>0.0</v>
      </c>
      <c r="N285" s="8">
        <v>0.7</v>
      </c>
      <c r="O285" s="8">
        <v>0.2</v>
      </c>
      <c r="P285" s="9" t="s">
        <v>2959</v>
      </c>
      <c r="Q285" s="1" t="s">
        <v>29</v>
      </c>
      <c r="R285" s="8" t="s">
        <v>508</v>
      </c>
      <c r="S285" s="8" t="s">
        <v>509</v>
      </c>
      <c r="T285" s="8"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2960</v>
      </c>
      <c r="AA285" s="8" t="s">
        <v>2148</v>
      </c>
      <c r="AB285" s="219">
        <v>0.0628789142</v>
      </c>
      <c r="AC285" s="8"/>
      <c r="AD285" s="8"/>
      <c r="AE285" s="9" t="s">
        <v>2958</v>
      </c>
      <c r="AF285" s="8"/>
      <c r="AG285" s="8"/>
      <c r="AH285" s="8"/>
      <c r="AI285" s="8"/>
      <c r="AJ285" s="8"/>
      <c r="AK285" s="8">
        <v>0.4</v>
      </c>
      <c r="AL285" s="8">
        <v>0.0</v>
      </c>
      <c r="AM285" s="8">
        <v>0.5</v>
      </c>
      <c r="AN285" s="8">
        <v>0.0</v>
      </c>
      <c r="AO285" s="9" t="s">
        <v>2955</v>
      </c>
      <c r="AP285" s="9" t="s">
        <v>2956</v>
      </c>
      <c r="AQ285" s="9" t="s">
        <v>2953</v>
      </c>
      <c r="AR285" s="16">
        <v>1.8</v>
      </c>
      <c r="AS285" s="8"/>
      <c r="AT285" s="1"/>
      <c r="AU285" s="8"/>
      <c r="AV285" s="8"/>
      <c r="AW285" s="8"/>
      <c r="AX285" s="17" t="s">
        <v>2961</v>
      </c>
      <c r="AY285" s="8"/>
      <c r="AZ285" s="8"/>
      <c r="BA285" s="8" t="str">
        <f t="shared" si="22"/>
        <v/>
      </c>
      <c r="BB285" s="8"/>
      <c r="BC285" s="8"/>
      <c r="BD285" s="8"/>
      <c r="BE285" s="8"/>
      <c r="BF285" s="8"/>
      <c r="BG285" s="8"/>
      <c r="BH285" s="1"/>
      <c r="BJ285" s="1"/>
      <c r="BK285" s="1"/>
      <c r="BL285" s="1"/>
    </row>
    <row r="286" ht="14.25" hidden="1" customHeight="1">
      <c r="A286" s="8" t="s">
        <v>7</v>
      </c>
      <c r="B286" s="8" t="s">
        <v>349</v>
      </c>
      <c r="C286" s="9" t="s">
        <v>4614</v>
      </c>
      <c r="D286" s="8" t="s">
        <v>4572</v>
      </c>
      <c r="E286" s="8" t="s">
        <v>34</v>
      </c>
      <c r="F286" s="8" t="s">
        <v>849</v>
      </c>
      <c r="G286" s="8" t="s">
        <v>348</v>
      </c>
      <c r="H286" s="1" t="str">
        <f t="shared" si="1"/>
        <v>ASHRAE 90.1-2004Whole BuildingRetail</v>
      </c>
      <c r="I286" s="1" t="str">
        <f>VLOOKUP(H286,'Interior Lighting'!$A$4:$G$1472,5,FALSE)</f>
        <v>1.5</v>
      </c>
      <c r="J286" s="1"/>
      <c r="K286" s="8"/>
      <c r="L286" s="8"/>
      <c r="M286" s="8">
        <v>0.0</v>
      </c>
      <c r="N286" s="8">
        <v>0.7</v>
      </c>
      <c r="O286" s="8">
        <v>0.2</v>
      </c>
      <c r="P286" s="9" t="s">
        <v>2969</v>
      </c>
      <c r="Q286" s="1" t="s">
        <v>29</v>
      </c>
      <c r="R286" s="8" t="s">
        <v>508</v>
      </c>
      <c r="S286" s="8" t="s">
        <v>509</v>
      </c>
      <c r="T286" s="8"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2970</v>
      </c>
      <c r="AA286" s="8" t="s">
        <v>2148</v>
      </c>
      <c r="AB286" s="219">
        <v>0.0628789142</v>
      </c>
      <c r="AC286" s="8"/>
      <c r="AD286" s="8"/>
      <c r="AE286" s="9" t="s">
        <v>2968</v>
      </c>
      <c r="AF286" s="8"/>
      <c r="AG286" s="8"/>
      <c r="AH286" s="8"/>
      <c r="AI286" s="8"/>
      <c r="AJ286" s="8"/>
      <c r="AK286" s="8">
        <v>0.4</v>
      </c>
      <c r="AL286" s="8">
        <v>0.0</v>
      </c>
      <c r="AM286" s="8">
        <v>0.5</v>
      </c>
      <c r="AN286" s="8">
        <v>0.0</v>
      </c>
      <c r="AO286" s="9" t="s">
        <v>2965</v>
      </c>
      <c r="AP286" s="9" t="s">
        <v>2966</v>
      </c>
      <c r="AQ286" s="9" t="s">
        <v>2963</v>
      </c>
      <c r="AR286" s="16">
        <v>1.8</v>
      </c>
      <c r="AS286" s="8"/>
      <c r="AT286" s="1"/>
      <c r="AU286" s="8"/>
      <c r="AV286" s="8"/>
      <c r="AW286" s="8"/>
      <c r="AX286" s="17" t="s">
        <v>2971</v>
      </c>
      <c r="AY286" s="8"/>
      <c r="AZ286" s="8"/>
      <c r="BA286" s="8" t="str">
        <f t="shared" si="22"/>
        <v/>
      </c>
      <c r="BB286" s="8"/>
      <c r="BC286" s="8"/>
      <c r="BD286" s="8"/>
      <c r="BE286" s="8"/>
      <c r="BF286" s="8"/>
      <c r="BG286" s="8"/>
      <c r="BH286" s="1"/>
      <c r="BJ286" s="1"/>
      <c r="BK286" s="1"/>
      <c r="BL286" s="1"/>
    </row>
    <row r="287" ht="14.25" hidden="1" customHeight="1">
      <c r="A287" s="1" t="s">
        <v>7</v>
      </c>
      <c r="B287" s="8" t="s">
        <v>350</v>
      </c>
      <c r="C287" s="8" t="s">
        <v>1051</v>
      </c>
      <c r="D287" s="8" t="s">
        <v>4563</v>
      </c>
      <c r="E287" s="8" t="s">
        <v>34</v>
      </c>
      <c r="F287" s="8" t="s">
        <v>943</v>
      </c>
      <c r="G287" s="8" t="s">
        <v>944</v>
      </c>
      <c r="H287" s="1" t="str">
        <f t="shared" si="1"/>
        <v>ASHRAE 90.1-2004Retail (not including accent lighting)Sales Area</v>
      </c>
      <c r="I287" s="1" t="str">
        <f>VLOOKUP(H287,'Interior Lighting'!$A$4:$G$1472,5,FALSE)</f>
        <v>1.7</v>
      </c>
      <c r="J287" s="1"/>
      <c r="K287" s="8"/>
      <c r="L287" s="8"/>
      <c r="M287" s="8">
        <v>0.0</v>
      </c>
      <c r="N287" s="8">
        <v>0.7</v>
      </c>
      <c r="O287" s="8">
        <v>0.2</v>
      </c>
      <c r="P287" s="8" t="s">
        <v>3203</v>
      </c>
      <c r="Q287" s="1" t="s">
        <v>29</v>
      </c>
      <c r="R287" s="8" t="s">
        <v>516</v>
      </c>
      <c r="S287" s="8" t="s">
        <v>523</v>
      </c>
      <c r="T287" s="8" t="str">
        <f t="shared" si="19"/>
        <v>ASHRAE 62.1-1999Specialty ShopsSupermarket</v>
      </c>
      <c r="U287" s="1" t="str">
        <f>VLOOKUP(T287,Ventilation!$A$4:$H$321,6,FALSE)</f>
        <v>0</v>
      </c>
      <c r="V287" s="1" t="str">
        <f>VLOOKUP(T287,Ventilation!$A$4:$H$321,5,FALSE)</f>
        <v>15</v>
      </c>
      <c r="W287" s="1" t="str">
        <f>VLOOKUP(T287,Ventilation!$A$4:$H$321,7,FALSE)</f>
        <v/>
      </c>
      <c r="X287" s="1"/>
      <c r="Y287" s="8">
        <v>8.0</v>
      </c>
      <c r="Z287" s="8" t="s">
        <v>3204</v>
      </c>
      <c r="AA287" s="8" t="s">
        <v>3201</v>
      </c>
      <c r="AB287" s="8">
        <v>0.0595</v>
      </c>
      <c r="AC287" s="8"/>
      <c r="AD287" s="8"/>
      <c r="AE287" s="8" t="s">
        <v>3209</v>
      </c>
      <c r="AF287" s="8"/>
      <c r="AG287" s="8"/>
      <c r="AH287" s="8"/>
      <c r="AI287" s="8"/>
      <c r="AJ287" s="8"/>
      <c r="AK287" s="8">
        <v>0.5</v>
      </c>
      <c r="AL287" s="8">
        <v>0.0</v>
      </c>
      <c r="AM287" s="8">
        <v>0.5</v>
      </c>
      <c r="AN287" s="8">
        <v>0.0</v>
      </c>
      <c r="AO287" s="8" t="s">
        <v>3202</v>
      </c>
      <c r="AP287" s="8" t="s">
        <v>3208</v>
      </c>
      <c r="AQ287" s="8" t="s">
        <v>3206</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ht="14.25" hidden="1" customHeight="1">
      <c r="A288" s="8" t="s">
        <v>7</v>
      </c>
      <c r="B288" s="8" t="s">
        <v>350</v>
      </c>
      <c r="C288" s="8" t="s">
        <v>344</v>
      </c>
      <c r="D288" s="8" t="s">
        <v>4559</v>
      </c>
      <c r="E288" s="8" t="s">
        <v>34</v>
      </c>
      <c r="F288" s="8" t="s">
        <v>869</v>
      </c>
      <c r="G288" s="8" t="s">
        <v>870</v>
      </c>
      <c r="H288" s="1" t="str">
        <f t="shared" si="1"/>
        <v>ASHRAE 90.1-2004Office-EnclosedGeneral</v>
      </c>
      <c r="I288" s="1" t="str">
        <f>VLOOKUP(H288,'Interior Lighting'!$A$4:$G$1472,5,FALSE)</f>
        <v>1.1</v>
      </c>
      <c r="J288" s="1"/>
      <c r="K288" s="8"/>
      <c r="L288" s="8"/>
      <c r="M288" s="8">
        <v>0.0</v>
      </c>
      <c r="N288" s="8">
        <v>0.7</v>
      </c>
      <c r="O288" s="8">
        <v>0.2</v>
      </c>
      <c r="P288" s="8" t="s">
        <v>3203</v>
      </c>
      <c r="Q288" s="1" t="s">
        <v>29</v>
      </c>
      <c r="R288" s="8" t="s">
        <v>497</v>
      </c>
      <c r="S288" s="8" t="s">
        <v>4560</v>
      </c>
      <c r="T288" s="8" t="str">
        <f t="shared" si="19"/>
        <v>ASHRAE 62.1-1999OfficesOffice Space</v>
      </c>
      <c r="U288" s="1" t="str">
        <f>VLOOKUP(T288,Ventilation!$A$4:$H$321,6,FALSE)</f>
        <v>0</v>
      </c>
      <c r="V288" s="1" t="str">
        <f>VLOOKUP(T288,Ventilation!$A$4:$H$321,5,FALSE)</f>
        <v>20</v>
      </c>
      <c r="W288" s="1" t="str">
        <f>VLOOKUP(T288,Ventilation!$A$4:$H$321,7,FALSE)</f>
        <v/>
      </c>
      <c r="X288" s="1"/>
      <c r="Y288" s="8">
        <v>5.0</v>
      </c>
      <c r="Z288" s="8" t="s">
        <v>3204</v>
      </c>
      <c r="AA288" s="8" t="s">
        <v>3201</v>
      </c>
      <c r="AB288" s="8">
        <v>0.0595</v>
      </c>
      <c r="AC288" s="8"/>
      <c r="AD288" s="8"/>
      <c r="AE288" s="8" t="s">
        <v>3209</v>
      </c>
      <c r="AF288" s="8"/>
      <c r="AG288" s="8"/>
      <c r="AH288" s="8"/>
      <c r="AI288" s="8"/>
      <c r="AJ288" s="8"/>
      <c r="AK288" s="8">
        <v>0.75</v>
      </c>
      <c r="AL288" s="8">
        <v>0.0</v>
      </c>
      <c r="AM288" s="8">
        <v>0.5</v>
      </c>
      <c r="AN288" s="8">
        <v>0.0</v>
      </c>
      <c r="AO288" s="8" t="s">
        <v>3202</v>
      </c>
      <c r="AP288" s="8" t="s">
        <v>3208</v>
      </c>
      <c r="AQ288" s="8" t="s">
        <v>3206</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ht="14.25" hidden="1" customHeight="1">
      <c r="A289" s="1" t="s">
        <v>7</v>
      </c>
      <c r="B289" s="8" t="s">
        <v>350</v>
      </c>
      <c r="C289" s="8" t="s">
        <v>1006</v>
      </c>
      <c r="D289" s="8" t="s">
        <v>4566</v>
      </c>
      <c r="E289" s="8" t="s">
        <v>34</v>
      </c>
      <c r="F289" s="8" t="s">
        <v>899</v>
      </c>
      <c r="G289" s="8" t="s">
        <v>870</v>
      </c>
      <c r="H289" s="1" t="str">
        <f t="shared" si="1"/>
        <v>ASHRAE 90.1-2004Active StorageGeneral</v>
      </c>
      <c r="I289" s="1" t="str">
        <f>VLOOKUP(H289,'Interior Lighting'!$A$4:$G$1472,5,FALSE)</f>
        <v>0.8</v>
      </c>
      <c r="J289" s="1"/>
      <c r="K289" s="8"/>
      <c r="L289" s="8"/>
      <c r="M289" s="8">
        <v>0.0</v>
      </c>
      <c r="N289" s="8">
        <v>0.7</v>
      </c>
      <c r="O289" s="8">
        <v>0.2</v>
      </c>
      <c r="P289" s="8" t="s">
        <v>3203</v>
      </c>
      <c r="Q289" s="1" t="s">
        <v>29</v>
      </c>
      <c r="R289" s="8" t="s">
        <v>508</v>
      </c>
      <c r="S289" s="8" t="s">
        <v>514</v>
      </c>
      <c r="T289" s="8"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8">
        <v>3.33</v>
      </c>
      <c r="Z289" s="8" t="s">
        <v>3204</v>
      </c>
      <c r="AA289" s="8" t="s">
        <v>3201</v>
      </c>
      <c r="AB289" s="8">
        <v>0.0595</v>
      </c>
      <c r="AC289" s="8"/>
      <c r="AD289" s="8"/>
      <c r="AE289" s="8" t="s">
        <v>3209</v>
      </c>
      <c r="AF289" s="8"/>
      <c r="AG289" s="8"/>
      <c r="AH289" s="8"/>
      <c r="AI289" s="8"/>
      <c r="AJ289" s="8"/>
      <c r="AK289" s="8">
        <v>0.75</v>
      </c>
      <c r="AL289" s="8">
        <v>0.0</v>
      </c>
      <c r="AM289" s="8">
        <v>0.5</v>
      </c>
      <c r="AN289" s="8">
        <v>0.0</v>
      </c>
      <c r="AO289" s="8" t="s">
        <v>3202</v>
      </c>
      <c r="AP289" s="8" t="s">
        <v>3208</v>
      </c>
      <c r="AQ289" s="8" t="s">
        <v>3206</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ht="14.25" hidden="1" customHeight="1">
      <c r="A290" s="1" t="s">
        <v>7</v>
      </c>
      <c r="B290" s="8" t="s">
        <v>350</v>
      </c>
      <c r="C290" s="8" t="s">
        <v>1003</v>
      </c>
      <c r="D290" s="8" t="s">
        <v>4549</v>
      </c>
      <c r="E290" s="8" t="s">
        <v>34</v>
      </c>
      <c r="F290" s="8" t="s">
        <v>943</v>
      </c>
      <c r="G290" s="8" t="s">
        <v>944</v>
      </c>
      <c r="H290" s="1" t="str">
        <f t="shared" si="1"/>
        <v>ASHRAE 90.1-2004Retail (not including accent lighting)Sales Area</v>
      </c>
      <c r="I290" s="1" t="str">
        <f>VLOOKUP(H290,'Interior Lighting'!$A$4:$G$1472,5,FALSE)</f>
        <v>1.7</v>
      </c>
      <c r="J290" s="1"/>
      <c r="K290" s="8"/>
      <c r="L290" s="8"/>
      <c r="M290" s="8">
        <v>0.0</v>
      </c>
      <c r="N290" s="8">
        <v>0.7</v>
      </c>
      <c r="O290" s="8">
        <v>0.2</v>
      </c>
      <c r="P290" s="8" t="s">
        <v>3203</v>
      </c>
      <c r="Q290" s="1" t="s">
        <v>29</v>
      </c>
      <c r="R290" s="8" t="s">
        <v>516</v>
      </c>
      <c r="S290" s="8" t="s">
        <v>523</v>
      </c>
      <c r="T290" s="8" t="str">
        <f t="shared" si="19"/>
        <v>ASHRAE 62.1-1999Specialty ShopsSupermarket</v>
      </c>
      <c r="U290" s="1" t="str">
        <f>VLOOKUP(T290,Ventilation!$A$4:$H$321,6,FALSE)</f>
        <v>0</v>
      </c>
      <c r="V290" s="1" t="str">
        <f>VLOOKUP(T290,Ventilation!$A$4:$H$321,5,FALSE)</f>
        <v>15</v>
      </c>
      <c r="W290" s="1" t="str">
        <f>VLOOKUP(T290,Ventilation!$A$4:$H$321,7,FALSE)</f>
        <v/>
      </c>
      <c r="X290" s="1"/>
      <c r="Y290" s="8">
        <v>8.0</v>
      </c>
      <c r="Z290" s="8" t="s">
        <v>3204</v>
      </c>
      <c r="AA290" s="8" t="s">
        <v>3201</v>
      </c>
      <c r="AB290" s="8">
        <v>0.0595</v>
      </c>
      <c r="AC290" s="8"/>
      <c r="AD290" s="8"/>
      <c r="AE290" s="8" t="s">
        <v>3209</v>
      </c>
      <c r="AF290" s="8">
        <v>8.53</v>
      </c>
      <c r="AG290" s="8">
        <v>0.0</v>
      </c>
      <c r="AH290" s="8">
        <v>0.5</v>
      </c>
      <c r="AI290" s="8">
        <v>0.0</v>
      </c>
      <c r="AJ290" s="8" t="s">
        <v>3202</v>
      </c>
      <c r="AK290" s="8">
        <v>5.0</v>
      </c>
      <c r="AL290" s="8">
        <v>0.0</v>
      </c>
      <c r="AM290" s="8">
        <v>0.5</v>
      </c>
      <c r="AN290" s="8">
        <v>0.0</v>
      </c>
      <c r="AO290" s="8" t="s">
        <v>3202</v>
      </c>
      <c r="AP290" s="8" t="s">
        <v>3208</v>
      </c>
      <c r="AQ290" s="8" t="s">
        <v>3206</v>
      </c>
      <c r="AR290" s="8">
        <v>5.0</v>
      </c>
      <c r="AS290" s="8" t="str">
        <f>(2419+2250)/2</f>
        <v>2334.5</v>
      </c>
      <c r="AT290" s="1" t="str">
        <f t="shared" si="23"/>
        <v>0.00214178625</v>
      </c>
      <c r="AU290" s="8">
        <v>49.0</v>
      </c>
      <c r="AV290" s="8">
        <v>0.2</v>
      </c>
      <c r="AW290" s="8">
        <v>0.05</v>
      </c>
      <c r="AX290" s="8" t="s">
        <v>4585</v>
      </c>
      <c r="AY290" s="8">
        <v>1.2402518232437685</v>
      </c>
      <c r="AZ290" s="8">
        <v>3000.0</v>
      </c>
      <c r="BA290" s="8" t="str">
        <f>IF(ISBLANK(BC290),"",BC290/(AZ290/AY290))</f>
        <v>0.215339442</v>
      </c>
      <c r="BB290" s="8">
        <v>0.338</v>
      </c>
      <c r="BC290" s="8">
        <v>520.8767397283107</v>
      </c>
      <c r="BD290" s="8">
        <v>0.5</v>
      </c>
      <c r="BE290" s="8"/>
      <c r="BF290" s="8" t="s">
        <v>4586</v>
      </c>
      <c r="BG290" s="8"/>
      <c r="BH290" s="1"/>
      <c r="BJ290" s="1"/>
      <c r="BK290" s="1"/>
      <c r="BL290" s="1"/>
    </row>
    <row r="291" ht="14.25" hidden="1" customHeight="1">
      <c r="A291" s="8" t="s">
        <v>7</v>
      </c>
      <c r="B291" s="8" t="s">
        <v>334</v>
      </c>
      <c r="C291" s="8" t="s">
        <v>344</v>
      </c>
      <c r="D291" s="8" t="s">
        <v>4559</v>
      </c>
      <c r="E291" s="8" t="s">
        <v>34</v>
      </c>
      <c r="F291" s="8" t="s">
        <v>869</v>
      </c>
      <c r="G291" s="8" t="s">
        <v>870</v>
      </c>
      <c r="H291" s="1" t="str">
        <f t="shared" si="1"/>
        <v>ASHRAE 90.1-2004Office-EnclosedGeneral</v>
      </c>
      <c r="I291" s="5">
        <v>1.0</v>
      </c>
      <c r="J291" s="1"/>
      <c r="K291" s="8"/>
      <c r="L291" s="8"/>
      <c r="M291" s="8">
        <v>0.0</v>
      </c>
      <c r="N291" s="16">
        <v>0.37</v>
      </c>
      <c r="O291" s="16">
        <v>0.18</v>
      </c>
      <c r="P291" s="8" t="s">
        <v>3220</v>
      </c>
      <c r="Q291" s="1" t="s">
        <v>29</v>
      </c>
      <c r="R291" s="8" t="s">
        <v>497</v>
      </c>
      <c r="S291" s="8" t="s">
        <v>4560</v>
      </c>
      <c r="T291" s="8" t="str">
        <f t="shared" si="19"/>
        <v>ASHRAE 62.1-1999OfficesOffice Space</v>
      </c>
      <c r="U291" s="1" t="str">
        <f>VLOOKUP(T291,Ventilation!$A$4:$H$321,6,FALSE)</f>
        <v>0</v>
      </c>
      <c r="V291" s="1" t="str">
        <f>VLOOKUP(T291,Ventilation!$A$4:$H$321,5,FALSE)</f>
        <v>20</v>
      </c>
      <c r="W291" s="1" t="str">
        <f>VLOOKUP(T291,Ventilation!$A$4:$H$321,7,FALSE)</f>
        <v/>
      </c>
      <c r="X291" s="1"/>
      <c r="Y291" s="8">
        <v>1.96</v>
      </c>
      <c r="Z291" s="8" t="s">
        <v>3222</v>
      </c>
      <c r="AA291" s="8" t="s">
        <v>3240</v>
      </c>
      <c r="AB291" s="16">
        <v>0.0433</v>
      </c>
      <c r="AC291" s="8"/>
      <c r="AD291" s="8"/>
      <c r="AE291" s="16" t="s">
        <v>3244</v>
      </c>
      <c r="AF291" s="8"/>
      <c r="AG291" s="8"/>
      <c r="AH291" s="8"/>
      <c r="AI291" s="8"/>
      <c r="AJ291" s="8"/>
      <c r="AK291" s="8">
        <v>0.75</v>
      </c>
      <c r="AL291" s="8">
        <v>0.0</v>
      </c>
      <c r="AM291" s="8">
        <v>0.5</v>
      </c>
      <c r="AN291" s="8">
        <v>0.0</v>
      </c>
      <c r="AO291" s="8" t="s">
        <v>3241</v>
      </c>
      <c r="AP291" s="8" t="s">
        <v>339</v>
      </c>
      <c r="AQ291" s="8" t="s">
        <v>340</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ht="14.25" hidden="1" customHeight="1">
      <c r="A292" s="1" t="s">
        <v>7</v>
      </c>
      <c r="B292" s="8" t="s">
        <v>334</v>
      </c>
      <c r="C292" s="8" t="s">
        <v>1016</v>
      </c>
      <c r="D292" s="8" t="s">
        <v>4566</v>
      </c>
      <c r="E292" s="8" t="s">
        <v>34</v>
      </c>
      <c r="F292" s="8" t="s">
        <v>334</v>
      </c>
      <c r="G292" s="8" t="s">
        <v>949</v>
      </c>
      <c r="H292" s="1" t="str">
        <f t="shared" si="1"/>
        <v>ASHRAE 90.1-2004WarehouseFine Material Storage</v>
      </c>
      <c r="I292" s="5">
        <v>0.8</v>
      </c>
      <c r="J292" s="1"/>
      <c r="K292" s="8"/>
      <c r="L292" s="8"/>
      <c r="M292" s="8">
        <v>0.0</v>
      </c>
      <c r="N292" s="16">
        <v>0.42</v>
      </c>
      <c r="O292" s="16">
        <v>0.18</v>
      </c>
      <c r="P292" s="8" t="s">
        <v>3221</v>
      </c>
      <c r="Q292" s="1" t="s">
        <v>29</v>
      </c>
      <c r="R292" s="8" t="s">
        <v>508</v>
      </c>
      <c r="S292" s="8" t="s">
        <v>515</v>
      </c>
      <c r="T292" s="8"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8">
        <v>0.0</v>
      </c>
      <c r="Z292" s="8" t="s">
        <v>3222</v>
      </c>
      <c r="AA292" s="8" t="s">
        <v>3240</v>
      </c>
      <c r="AB292" s="16">
        <v>0.0444</v>
      </c>
      <c r="AC292" s="8"/>
      <c r="AD292" s="8"/>
      <c r="AE292" s="16" t="s">
        <v>3245</v>
      </c>
      <c r="AF292" s="8"/>
      <c r="AG292" s="8"/>
      <c r="AH292" s="8"/>
      <c r="AI292" s="8"/>
      <c r="AJ292" s="8"/>
      <c r="AK292" s="8">
        <v>0.0</v>
      </c>
      <c r="AL292" s="8">
        <v>0.0</v>
      </c>
      <c r="AM292" s="8">
        <v>0.5</v>
      </c>
      <c r="AN292" s="8">
        <v>0.0</v>
      </c>
      <c r="AO292" s="8" t="s">
        <v>3217</v>
      </c>
      <c r="AP292" s="8" t="s">
        <v>3233</v>
      </c>
      <c r="AQ292" s="8" t="s">
        <v>3232</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ht="14.25" hidden="1" customHeight="1">
      <c r="A293" s="8" t="s">
        <v>7</v>
      </c>
      <c r="B293" s="8" t="s">
        <v>334</v>
      </c>
      <c r="C293" s="8" t="s">
        <v>996</v>
      </c>
      <c r="D293" s="8" t="s">
        <v>4571</v>
      </c>
      <c r="E293" s="8" t="s">
        <v>34</v>
      </c>
      <c r="F293" s="8" t="s">
        <v>334</v>
      </c>
      <c r="G293" s="8" t="s">
        <v>950</v>
      </c>
      <c r="H293" s="1" t="str">
        <f t="shared" si="1"/>
        <v>ASHRAE 90.1-2004WarehouseMedium/Bulky Material Storage</v>
      </c>
      <c r="I293" s="5">
        <v>0.8</v>
      </c>
      <c r="J293" s="1"/>
      <c r="K293" s="8"/>
      <c r="L293" s="8"/>
      <c r="M293" s="8">
        <v>0.0</v>
      </c>
      <c r="N293" s="16">
        <v>0.42</v>
      </c>
      <c r="O293" s="16">
        <v>0.18</v>
      </c>
      <c r="P293" s="8" t="s">
        <v>3221</v>
      </c>
      <c r="Q293" s="8" t="s">
        <v>29</v>
      </c>
      <c r="R293" s="8" t="s">
        <v>508</v>
      </c>
      <c r="S293" s="8" t="s">
        <v>515</v>
      </c>
      <c r="T293" s="8"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8">
        <v>0.0</v>
      </c>
      <c r="Z293" s="8" t="s">
        <v>3222</v>
      </c>
      <c r="AA293" s="8" t="s">
        <v>3240</v>
      </c>
      <c r="AB293" s="16">
        <v>0.0444</v>
      </c>
      <c r="AC293" s="8"/>
      <c r="AD293" s="8"/>
      <c r="AE293" s="16" t="s">
        <v>3246</v>
      </c>
      <c r="AF293" s="8"/>
      <c r="AG293" s="8"/>
      <c r="AH293" s="8"/>
      <c r="AI293" s="8"/>
      <c r="AJ293" s="8"/>
      <c r="AK293" s="16">
        <v>0.237684638</v>
      </c>
      <c r="AL293" s="8">
        <v>0.0</v>
      </c>
      <c r="AM293" s="8">
        <v>0.5</v>
      </c>
      <c r="AN293" s="8">
        <v>0.0</v>
      </c>
      <c r="AO293" s="8" t="s">
        <v>3217</v>
      </c>
      <c r="AP293" s="8" t="s">
        <v>3223</v>
      </c>
      <c r="AQ293" s="16" t="s">
        <v>3226</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ht="14.25" hidden="1" customHeight="1">
      <c r="A294" s="1" t="s">
        <v>11</v>
      </c>
      <c r="B294" s="1" t="s">
        <v>134</v>
      </c>
      <c r="C294" s="8" t="s">
        <v>1026</v>
      </c>
      <c r="D294" s="1" t="s">
        <v>4546</v>
      </c>
      <c r="E294" s="1" t="s">
        <v>35</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2824</v>
      </c>
      <c r="Q294" s="1" t="s">
        <v>30</v>
      </c>
      <c r="R294" s="1" t="s">
        <v>477</v>
      </c>
      <c r="S294" s="1" t="s">
        <v>1349</v>
      </c>
      <c r="T294" s="8"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2856</v>
      </c>
      <c r="BG294" s="1"/>
      <c r="BH294" s="1"/>
      <c r="BJ294" s="1"/>
      <c r="BK294" s="1"/>
      <c r="BL294" s="1"/>
    </row>
    <row r="295" ht="14.25" hidden="1" customHeight="1">
      <c r="A295" s="8" t="s">
        <v>11</v>
      </c>
      <c r="B295" s="1" t="s">
        <v>134</v>
      </c>
      <c r="C295" s="1" t="s">
        <v>1004</v>
      </c>
      <c r="D295" s="1" t="s">
        <v>4549</v>
      </c>
      <c r="E295" s="1" t="s">
        <v>35</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2824</v>
      </c>
      <c r="Q295" s="1" t="s">
        <v>30</v>
      </c>
      <c r="R295" s="1" t="s">
        <v>477</v>
      </c>
      <c r="S295" s="1" t="s">
        <v>1348</v>
      </c>
      <c r="T295" s="8"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5">
        <v>70.0</v>
      </c>
      <c r="Z295" s="1" t="s">
        <v>2827</v>
      </c>
      <c r="AA295" s="1" t="s">
        <v>2815</v>
      </c>
      <c r="AB295" s="1"/>
      <c r="AC295" s="16">
        <v>0.2016</v>
      </c>
      <c r="AD295" s="1"/>
      <c r="AE295" s="1" t="s">
        <v>2847</v>
      </c>
      <c r="AF295" s="1"/>
      <c r="AG295" s="1"/>
      <c r="AH295" s="1"/>
      <c r="AI295" s="1"/>
      <c r="AJ295" s="1"/>
      <c r="AK295" s="5">
        <v>6.032</v>
      </c>
      <c r="AL295" s="1">
        <v>0.25</v>
      </c>
      <c r="AM295" s="1">
        <v>0.3</v>
      </c>
      <c r="AN295" s="1">
        <v>0.0</v>
      </c>
      <c r="AO295" s="1" t="s">
        <v>2819</v>
      </c>
      <c r="AP295" s="1" t="s">
        <v>143</v>
      </c>
      <c r="AQ295" s="5"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8" t="s">
        <v>11</v>
      </c>
      <c r="B296" s="8" t="s">
        <v>134</v>
      </c>
      <c r="C296" s="16" t="s">
        <v>991</v>
      </c>
      <c r="D296" s="8" t="s">
        <v>4566</v>
      </c>
      <c r="E296" s="16" t="s">
        <v>28</v>
      </c>
      <c r="F296" s="16" t="s">
        <v>956</v>
      </c>
      <c r="G296" s="16" t="s">
        <v>870</v>
      </c>
      <c r="H296" s="1" t="str">
        <f t="shared" si="1"/>
        <v>ASHRAE 189.1-2009AtticsGeneral</v>
      </c>
      <c r="I296" s="1" t="str">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ht="14.25" hidden="1" customHeight="1">
      <c r="A297" s="8" t="s">
        <v>11</v>
      </c>
      <c r="B297" s="5" t="s">
        <v>220</v>
      </c>
      <c r="C297" s="1" t="s">
        <v>990</v>
      </c>
      <c r="D297" s="1" t="s">
        <v>4555</v>
      </c>
      <c r="E297" s="1" t="s">
        <v>34</v>
      </c>
      <c r="F297" s="1" t="s">
        <v>211</v>
      </c>
      <c r="G297" s="1" t="s">
        <v>990</v>
      </c>
      <c r="H297" s="1" t="str">
        <f t="shared" si="1"/>
        <v>ASHRAE 90.1-2004MidriseApartmentApartment</v>
      </c>
      <c r="I297" s="1" t="str">
        <f>VLOOKUP(H297,'Interior Lighting'!$A$4:$G$1472,5,FALSE)</f>
        <v>0.36</v>
      </c>
      <c r="J297" s="1"/>
      <c r="K297" s="1"/>
      <c r="L297" s="5">
        <v>0.09</v>
      </c>
      <c r="M297" s="1">
        <v>0.0</v>
      </c>
      <c r="N297" s="5">
        <v>0.0</v>
      </c>
      <c r="O297" s="5">
        <v>0.0</v>
      </c>
      <c r="P297" s="5" t="s">
        <v>1699</v>
      </c>
      <c r="Q297" s="1" t="s">
        <v>30</v>
      </c>
      <c r="R297" s="1" t="s">
        <v>486</v>
      </c>
      <c r="S297" s="5" t="s">
        <v>990</v>
      </c>
      <c r="T297" s="8"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0.0</v>
      </c>
      <c r="AM297" s="1">
        <v>0.5</v>
      </c>
      <c r="AN297" s="1">
        <v>0.0</v>
      </c>
      <c r="AO297" s="5" t="s">
        <v>1681</v>
      </c>
      <c r="AP297" s="8" t="s">
        <v>1688</v>
      </c>
      <c r="AQ297" s="16" t="s">
        <v>1687</v>
      </c>
      <c r="AR297" s="5">
        <v>3.48</v>
      </c>
      <c r="AS297" s="1">
        <v>950.0</v>
      </c>
      <c r="AT297" s="1" t="str">
        <f t="shared" ref="AT297:AT302" si="26">IF(AR297=0,"",AR297/AS297)</f>
        <v>0.003663157895</v>
      </c>
      <c r="AU297" s="5">
        <v>60.0</v>
      </c>
      <c r="AV297" s="1">
        <v>0.2</v>
      </c>
      <c r="AW297" s="1">
        <v>0.05</v>
      </c>
      <c r="AX297" s="16" t="s">
        <v>224</v>
      </c>
      <c r="AY297" s="1"/>
      <c r="AZ297" s="1"/>
      <c r="BA297" s="1" t="str">
        <f t="shared" ref="BA297:BA302" si="27">IF(ISBLANK(BC297),"",BC297/(AZ297/AY297))</f>
        <v/>
      </c>
      <c r="BB297" s="1"/>
      <c r="BC297" s="1"/>
      <c r="BD297" s="1"/>
      <c r="BE297" s="1"/>
      <c r="BF297" s="1"/>
      <c r="BG297" s="1"/>
      <c r="BH297" s="5" t="s">
        <v>1297</v>
      </c>
      <c r="BJ297" s="1"/>
      <c r="BK297" s="1"/>
      <c r="BL297" s="1"/>
    </row>
    <row r="298" ht="14.25" hidden="1" customHeight="1">
      <c r="A298" s="8" t="s">
        <v>11</v>
      </c>
      <c r="B298" s="5" t="s">
        <v>220</v>
      </c>
      <c r="C298" s="5" t="s">
        <v>4587</v>
      </c>
      <c r="D298" s="1" t="s">
        <v>4555</v>
      </c>
      <c r="E298" s="1" t="s">
        <v>34</v>
      </c>
      <c r="F298" s="1" t="s">
        <v>211</v>
      </c>
      <c r="G298" s="1" t="s">
        <v>990</v>
      </c>
      <c r="H298" s="1" t="str">
        <f t="shared" si="1"/>
        <v>ASHRAE 90.1-2004MidriseApartmentApartment</v>
      </c>
      <c r="I298" s="1" t="str">
        <f>VLOOKUP(H298,'Interior Lighting'!$A$4:$G$1472,5,FALSE)</f>
        <v>0.36</v>
      </c>
      <c r="J298" s="1"/>
      <c r="K298" s="1"/>
      <c r="L298" s="5">
        <v>0.09</v>
      </c>
      <c r="M298" s="1">
        <v>0.0</v>
      </c>
      <c r="N298" s="5">
        <v>0.0</v>
      </c>
      <c r="O298" s="5">
        <v>0.0</v>
      </c>
      <c r="P298" s="5" t="s">
        <v>1699</v>
      </c>
      <c r="Q298" s="1" t="s">
        <v>30</v>
      </c>
      <c r="R298" s="1" t="s">
        <v>486</v>
      </c>
      <c r="S298" s="5" t="s">
        <v>990</v>
      </c>
      <c r="T298" s="8"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1766</v>
      </c>
      <c r="AA298" s="1" t="s">
        <v>1730</v>
      </c>
      <c r="AB298" s="5">
        <v>0.0575970048</v>
      </c>
      <c r="AC298" s="8"/>
      <c r="AD298" s="1"/>
      <c r="AE298" s="29" t="s">
        <v>1693</v>
      </c>
      <c r="AF298" s="1"/>
      <c r="AG298" s="1"/>
      <c r="AH298" s="1"/>
      <c r="AI298" s="1"/>
      <c r="AJ298" s="1"/>
      <c r="AK298" s="5">
        <v>0.6196632768</v>
      </c>
      <c r="AL298" s="1">
        <v>0.0</v>
      </c>
      <c r="AM298" s="1">
        <v>0.5</v>
      </c>
      <c r="AN298" s="1">
        <v>0.0</v>
      </c>
      <c r="AO298" s="5" t="s">
        <v>1681</v>
      </c>
      <c r="AP298" s="8" t="s">
        <v>1688</v>
      </c>
      <c r="AQ298" s="16" t="s">
        <v>1687</v>
      </c>
      <c r="AR298" s="5">
        <v>3.48</v>
      </c>
      <c r="AS298" s="1">
        <v>950.0</v>
      </c>
      <c r="AT298" s="1" t="str">
        <f t="shared" si="26"/>
        <v>0.003663157895</v>
      </c>
      <c r="AU298" s="5">
        <v>60.0</v>
      </c>
      <c r="AV298" s="1">
        <v>0.2</v>
      </c>
      <c r="AW298" s="1">
        <v>0.05</v>
      </c>
      <c r="AX298" s="16" t="s">
        <v>224</v>
      </c>
      <c r="AY298" s="1"/>
      <c r="AZ298" s="1"/>
      <c r="BA298" s="1" t="str">
        <f t="shared" si="27"/>
        <v/>
      </c>
      <c r="BB298" s="1"/>
      <c r="BC298" s="1"/>
      <c r="BD298" s="1"/>
      <c r="BE298" s="1"/>
      <c r="BF298" s="1"/>
      <c r="BG298" s="1"/>
      <c r="BH298" s="5" t="s">
        <v>1297</v>
      </c>
      <c r="BJ298" s="1"/>
      <c r="BK298" s="1"/>
      <c r="BL298" s="1"/>
    </row>
    <row r="299" ht="14.25" hidden="1" customHeight="1">
      <c r="A299" s="8" t="s">
        <v>11</v>
      </c>
      <c r="B299" s="5" t="s">
        <v>220</v>
      </c>
      <c r="C299" s="5" t="s">
        <v>4588</v>
      </c>
      <c r="D299" s="1" t="s">
        <v>4555</v>
      </c>
      <c r="E299" s="1" t="s">
        <v>34</v>
      </c>
      <c r="F299" s="1" t="s">
        <v>211</v>
      </c>
      <c r="G299" s="1" t="s">
        <v>990</v>
      </c>
      <c r="H299" s="1" t="str">
        <f t="shared" si="1"/>
        <v>ASHRAE 90.1-2004MidriseApartmentApartment</v>
      </c>
      <c r="I299" s="1" t="str">
        <f>VLOOKUP(H299,'Interior Lighting'!$A$4:$G$1472,5,FALSE)</f>
        <v>0.36</v>
      </c>
      <c r="J299" s="1"/>
      <c r="K299" s="1"/>
      <c r="L299" s="5">
        <v>0.09</v>
      </c>
      <c r="M299" s="1">
        <v>0.0</v>
      </c>
      <c r="N299" s="5">
        <v>0.0</v>
      </c>
      <c r="O299" s="5">
        <v>0.0</v>
      </c>
      <c r="P299" s="5" t="s">
        <v>1699</v>
      </c>
      <c r="Q299" s="1" t="s">
        <v>30</v>
      </c>
      <c r="R299" s="1" t="s">
        <v>486</v>
      </c>
      <c r="S299" s="5" t="s">
        <v>990</v>
      </c>
      <c r="T299" s="8"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1766</v>
      </c>
      <c r="AA299" s="1" t="s">
        <v>1730</v>
      </c>
      <c r="AB299" s="5">
        <v>0.0803777592</v>
      </c>
      <c r="AC299" s="8"/>
      <c r="AD299" s="1"/>
      <c r="AE299" s="29" t="s">
        <v>1693</v>
      </c>
      <c r="AF299" s="1"/>
      <c r="AG299" s="1"/>
      <c r="AH299" s="1"/>
      <c r="AI299" s="1"/>
      <c r="AJ299" s="1"/>
      <c r="AK299" s="5">
        <v>0.6196632768</v>
      </c>
      <c r="AL299" s="1">
        <v>0.0</v>
      </c>
      <c r="AM299" s="1">
        <v>0.5</v>
      </c>
      <c r="AN299" s="1">
        <v>0.0</v>
      </c>
      <c r="AO299" s="5" t="s">
        <v>1681</v>
      </c>
      <c r="AP299" s="8" t="s">
        <v>1688</v>
      </c>
      <c r="AQ299" s="16" t="s">
        <v>1687</v>
      </c>
      <c r="AR299" s="5">
        <v>3.48</v>
      </c>
      <c r="AS299" s="1">
        <v>950.0</v>
      </c>
      <c r="AT299" s="1" t="str">
        <f t="shared" si="26"/>
        <v>0.003663157895</v>
      </c>
      <c r="AU299" s="5">
        <v>60.0</v>
      </c>
      <c r="AV299" s="1">
        <v>0.2</v>
      </c>
      <c r="AW299" s="1">
        <v>0.05</v>
      </c>
      <c r="AX299" s="16" t="s">
        <v>224</v>
      </c>
      <c r="AY299" s="1"/>
      <c r="AZ299" s="1"/>
      <c r="BA299" s="1" t="str">
        <f t="shared" si="27"/>
        <v/>
      </c>
      <c r="BB299" s="1"/>
      <c r="BC299" s="1"/>
      <c r="BD299" s="1"/>
      <c r="BE299" s="1"/>
      <c r="BF299" s="1"/>
      <c r="BG299" s="1"/>
      <c r="BH299" s="5" t="s">
        <v>1297</v>
      </c>
      <c r="BJ299" s="1"/>
      <c r="BK299" s="1"/>
      <c r="BL299" s="1"/>
    </row>
    <row r="300" ht="14.25" hidden="1" customHeight="1">
      <c r="A300" s="1" t="s">
        <v>11</v>
      </c>
      <c r="B300" s="5" t="s">
        <v>220</v>
      </c>
      <c r="C300" s="1" t="s">
        <v>1002</v>
      </c>
      <c r="D300" s="1" t="s">
        <v>4551</v>
      </c>
      <c r="E300" s="1" t="s">
        <v>34</v>
      </c>
      <c r="F300" s="1" t="s">
        <v>211</v>
      </c>
      <c r="G300" s="1" t="s">
        <v>1002</v>
      </c>
      <c r="H300" s="1" t="str">
        <f t="shared" si="1"/>
        <v>ASHRAE 90.1-2004MidriseApartmentCorridor</v>
      </c>
      <c r="I300" s="1" t="str">
        <f>VLOOKUP(H300,'Interior Lighting'!$A$4:$G$1472,5,FALSE)</f>
        <v>0.5</v>
      </c>
      <c r="J300" s="1"/>
      <c r="K300" s="1"/>
      <c r="L300" s="1"/>
      <c r="M300" s="1">
        <v>0.0</v>
      </c>
      <c r="N300" s="5">
        <v>0.0</v>
      </c>
      <c r="O300" s="5">
        <v>0.0</v>
      </c>
      <c r="P300" s="5" t="s">
        <v>1700</v>
      </c>
      <c r="Q300" s="1" t="s">
        <v>29</v>
      </c>
      <c r="R300" s="1" t="s">
        <v>501</v>
      </c>
      <c r="S300" s="5" t="s">
        <v>503</v>
      </c>
      <c r="T300" s="8"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8" t="s">
        <v>1731</v>
      </c>
      <c r="AA300" s="1"/>
      <c r="AB300" s="5">
        <v>0.2016</v>
      </c>
      <c r="AC300" s="8"/>
      <c r="AD300" s="8"/>
      <c r="AE300" s="29" t="s">
        <v>1693</v>
      </c>
      <c r="AF300" s="1"/>
      <c r="AG300" s="1"/>
      <c r="AH300" s="1"/>
      <c r="AI300" s="1"/>
      <c r="AJ300" s="1"/>
      <c r="AK300" s="5">
        <v>0.0</v>
      </c>
      <c r="AL300" s="1">
        <v>0.0</v>
      </c>
      <c r="AM300" s="1">
        <v>0.5</v>
      </c>
      <c r="AN300" s="1">
        <v>0.0</v>
      </c>
      <c r="AO300" s="29" t="s">
        <v>216</v>
      </c>
      <c r="AP300" s="8"/>
      <c r="AQ300" s="8"/>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11</v>
      </c>
      <c r="B301" s="5" t="s">
        <v>220</v>
      </c>
      <c r="C301" s="5" t="s">
        <v>4589</v>
      </c>
      <c r="D301" s="1" t="s">
        <v>4551</v>
      </c>
      <c r="E301" s="1" t="s">
        <v>34</v>
      </c>
      <c r="F301" s="1" t="s">
        <v>211</v>
      </c>
      <c r="G301" s="1" t="s">
        <v>1002</v>
      </c>
      <c r="H301" s="1" t="str">
        <f t="shared" si="1"/>
        <v>ASHRAE 90.1-2004MidriseApartmentCorridor</v>
      </c>
      <c r="I301" s="1" t="str">
        <f>VLOOKUP(H301,'Interior Lighting'!$A$4:$G$1472,5,FALSE)</f>
        <v>0.5</v>
      </c>
      <c r="J301" s="1"/>
      <c r="K301" s="1"/>
      <c r="L301" s="1"/>
      <c r="M301" s="1">
        <v>0.0</v>
      </c>
      <c r="N301" s="5">
        <v>0.0</v>
      </c>
      <c r="O301" s="5">
        <v>0.0</v>
      </c>
      <c r="P301" s="5" t="s">
        <v>1700</v>
      </c>
      <c r="Q301" s="1" t="s">
        <v>29</v>
      </c>
      <c r="R301" s="1" t="s">
        <v>501</v>
      </c>
      <c r="S301" s="5" t="s">
        <v>503</v>
      </c>
      <c r="T301" s="8"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8" t="s">
        <v>1731</v>
      </c>
      <c r="AA301" s="1"/>
      <c r="AB301" s="5">
        <v>0.0234460331</v>
      </c>
      <c r="AC301" s="8"/>
      <c r="AD301" s="8"/>
      <c r="AE301" s="29" t="s">
        <v>1693</v>
      </c>
      <c r="AF301" s="1"/>
      <c r="AG301" s="1"/>
      <c r="AH301" s="1"/>
      <c r="AI301" s="1"/>
      <c r="AJ301" s="1"/>
      <c r="AK301" s="5">
        <v>0.0</v>
      </c>
      <c r="AL301" s="1">
        <v>0.0</v>
      </c>
      <c r="AM301" s="1">
        <v>0.5</v>
      </c>
      <c r="AN301" s="1">
        <v>0.0</v>
      </c>
      <c r="AO301" s="29" t="s">
        <v>216</v>
      </c>
      <c r="AP301" s="8"/>
      <c r="AQ301" s="8"/>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8" t="s">
        <v>11</v>
      </c>
      <c r="B302" s="5" t="s">
        <v>220</v>
      </c>
      <c r="C302" s="1" t="s">
        <v>344</v>
      </c>
      <c r="D302" s="1" t="s">
        <v>4559</v>
      </c>
      <c r="E302" s="1" t="s">
        <v>34</v>
      </c>
      <c r="F302" s="1" t="s">
        <v>211</v>
      </c>
      <c r="G302" s="1" t="s">
        <v>344</v>
      </c>
      <c r="H302" s="1" t="str">
        <f t="shared" si="1"/>
        <v>ASHRAE 90.1-2004MidriseApartmentOffice</v>
      </c>
      <c r="I302" s="1" t="str">
        <f>VLOOKUP(H302,'Interior Lighting'!$A$4:$G$1472,5,FALSE)</f>
        <v>1.11</v>
      </c>
      <c r="J302" s="1"/>
      <c r="K302" s="1"/>
      <c r="L302" s="5">
        <v>1.1</v>
      </c>
      <c r="M302" s="1">
        <v>0.0</v>
      </c>
      <c r="N302" s="5">
        <v>0.0</v>
      </c>
      <c r="O302" s="5">
        <v>0.0</v>
      </c>
      <c r="P302" s="5" t="s">
        <v>1703</v>
      </c>
      <c r="Q302" s="1" t="s">
        <v>29</v>
      </c>
      <c r="R302" s="1" t="s">
        <v>486</v>
      </c>
      <c r="S302" s="5" t="s">
        <v>489</v>
      </c>
      <c r="T302" s="8"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8" t="s">
        <v>1709</v>
      </c>
      <c r="AA302" s="8" t="s">
        <v>1730</v>
      </c>
      <c r="AB302" s="5">
        <v>0.2016</v>
      </c>
      <c r="AC302" s="8"/>
      <c r="AD302" s="1"/>
      <c r="AE302" s="29" t="s">
        <v>1693</v>
      </c>
      <c r="AF302" s="1"/>
      <c r="AG302" s="1"/>
      <c r="AH302" s="1"/>
      <c r="AI302" s="1"/>
      <c r="AJ302" s="1"/>
      <c r="AK302" s="5">
        <v>0.6196632768</v>
      </c>
      <c r="AL302" s="1">
        <v>0.0</v>
      </c>
      <c r="AM302" s="1">
        <v>0.5</v>
      </c>
      <c r="AN302" s="1">
        <v>0.0</v>
      </c>
      <c r="AO302" s="5" t="s">
        <v>1683</v>
      </c>
      <c r="AP302" s="8" t="s">
        <v>1688</v>
      </c>
      <c r="AQ302" s="16" t="s">
        <v>1687</v>
      </c>
      <c r="AR302" s="1"/>
      <c r="AS302" s="1"/>
      <c r="AT302" s="1" t="str">
        <f t="shared" si="26"/>
        <v/>
      </c>
      <c r="AU302" s="1"/>
      <c r="AV302" s="1"/>
      <c r="AW302" s="1"/>
      <c r="AX302" s="8"/>
      <c r="AY302" s="1"/>
      <c r="AZ302" s="1"/>
      <c r="BA302" s="1" t="str">
        <f t="shared" si="27"/>
        <v/>
      </c>
      <c r="BB302" s="1"/>
      <c r="BC302" s="1"/>
      <c r="BD302" s="1"/>
      <c r="BE302" s="1"/>
      <c r="BF302" s="1"/>
      <c r="BG302" s="1"/>
      <c r="BH302" s="1"/>
      <c r="BJ302" s="1"/>
      <c r="BK302" s="1"/>
      <c r="BL302" s="1"/>
    </row>
    <row r="303" ht="14.25" hidden="1" customHeight="1">
      <c r="A303" s="16" t="s">
        <v>11</v>
      </c>
      <c r="B303" s="8" t="s">
        <v>150</v>
      </c>
      <c r="C303" s="16" t="s">
        <v>655</v>
      </c>
      <c r="D303" s="1" t="s">
        <v>4559</v>
      </c>
      <c r="E303" s="1" t="s">
        <v>35</v>
      </c>
      <c r="F303" s="5" t="s">
        <v>655</v>
      </c>
      <c r="G303" s="5" t="s">
        <v>656</v>
      </c>
      <c r="H303" s="1" t="str">
        <f t="shared" si="1"/>
        <v>ASHRAE 90.1-2007BasementFor Hospital</v>
      </c>
      <c r="I303" s="1" t="str">
        <f>VLOOKUP(H303,'Interior Lighting'!$A$4:$G$1472,5,FALSE)</f>
        <v>1</v>
      </c>
      <c r="J303" s="1"/>
      <c r="K303" s="1"/>
      <c r="L303" s="1"/>
      <c r="M303" s="1">
        <v>0.0</v>
      </c>
      <c r="N303" s="1">
        <v>0.7</v>
      </c>
      <c r="O303" s="1">
        <v>0.2</v>
      </c>
      <c r="P303" s="5" t="s">
        <v>1808</v>
      </c>
      <c r="Q303" s="5" t="s">
        <v>31</v>
      </c>
      <c r="R303" s="5" t="s">
        <v>655</v>
      </c>
      <c r="S303" s="5" t="s">
        <v>656</v>
      </c>
      <c r="T303" s="8" t="str">
        <f t="shared" si="25"/>
        <v>ASHRAE 62.1-2007BasementFor Hospital</v>
      </c>
      <c r="U303" s="1" t="str">
        <f>VLOOKUP(T303,Ventilation!$A$4:$H$321,6,FALSE)</f>
        <v>0.072495</v>
      </c>
      <c r="V303" s="1" t="str">
        <f>VLOOKUP(T303,Ventilation!$A$4:$H$321,5,FALSE)</f>
        <v/>
      </c>
      <c r="W303" s="1" t="str">
        <f>VLOOKUP(T303,Ventilation!$A$4:$H$321,7,FALSE)</f>
        <v/>
      </c>
      <c r="X303" s="1"/>
      <c r="Y303" s="5">
        <v>2.5</v>
      </c>
      <c r="Z303" s="8" t="s">
        <v>1815</v>
      </c>
      <c r="AA303" s="1" t="s">
        <v>1790</v>
      </c>
      <c r="AB303" s="1">
        <v>0.0446</v>
      </c>
      <c r="AC303" s="8"/>
      <c r="AD303" s="1"/>
      <c r="AE303" s="8" t="s">
        <v>1868</v>
      </c>
      <c r="AF303" s="1"/>
      <c r="AG303" s="1"/>
      <c r="AH303" s="1"/>
      <c r="AI303" s="1"/>
      <c r="AJ303" s="1"/>
      <c r="AK303" s="5">
        <v>0.75</v>
      </c>
      <c r="AL303" s="1">
        <v>0.0</v>
      </c>
      <c r="AM303" s="1">
        <v>0.5</v>
      </c>
      <c r="AN303" s="1">
        <v>0.0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11</v>
      </c>
      <c r="B304" s="8" t="s">
        <v>150</v>
      </c>
      <c r="C304" s="8" t="s">
        <v>1002</v>
      </c>
      <c r="D304" s="1" t="s">
        <v>4551</v>
      </c>
      <c r="E304" s="1" t="s">
        <v>35</v>
      </c>
      <c r="F304" s="1" t="s">
        <v>896</v>
      </c>
      <c r="G304" s="1" t="s">
        <v>656</v>
      </c>
      <c r="H304" s="1" t="str">
        <f t="shared" si="1"/>
        <v>ASHRAE 90.1-2007Corridor/TransitionFor Hospital</v>
      </c>
      <c r="I304" s="1" t="str">
        <f>VLOOKUP(H304,'Interior Lighting'!$A$4:$G$1472,5,FALSE)</f>
        <v>1</v>
      </c>
      <c r="J304" s="1"/>
      <c r="K304" s="1"/>
      <c r="L304" s="1"/>
      <c r="M304" s="1">
        <v>0.0</v>
      </c>
      <c r="N304" s="1">
        <v>0.7</v>
      </c>
      <c r="O304" s="1">
        <v>0.2</v>
      </c>
      <c r="P304" s="1" t="s">
        <v>1801</v>
      </c>
      <c r="Q304" s="1" t="s">
        <v>30</v>
      </c>
      <c r="R304" s="1" t="s">
        <v>870</v>
      </c>
      <c r="S304" s="1" t="s">
        <v>557</v>
      </c>
      <c r="T304" s="8" t="str">
        <f t="shared" si="25"/>
        <v>ASHRAE 62.1-2004GeneralCorridors</v>
      </c>
      <c r="U304" s="1" t="str">
        <f>VLOOKUP(T304,Ventilation!$A$4:$H$321,6,FALSE)</f>
        <v>0.06</v>
      </c>
      <c r="V304" s="1" t="str">
        <f>VLOOKUP(T304,Ventilation!$A$4:$H$321,5,FALSE)</f>
        <v/>
      </c>
      <c r="W304" s="1" t="str">
        <f>VLOOKUP(T304,Ventilation!$A$4:$H$321,7,FALSE)</f>
        <v/>
      </c>
      <c r="X304" s="1"/>
      <c r="Y304" s="1">
        <v>1.0</v>
      </c>
      <c r="Z304" s="1" t="s">
        <v>1815</v>
      </c>
      <c r="AA304" s="1" t="s">
        <v>1790</v>
      </c>
      <c r="AB304" s="1">
        <v>0.0446</v>
      </c>
      <c r="AC304" s="8"/>
      <c r="AD304" s="1"/>
      <c r="AE304" s="1" t="s">
        <v>1868</v>
      </c>
      <c r="AF304" s="1"/>
      <c r="AG304" s="1"/>
      <c r="AH304" s="1"/>
      <c r="AI304" s="1"/>
      <c r="AJ304" s="1"/>
      <c r="AK304" s="1">
        <v>0.0</v>
      </c>
      <c r="AL304" s="1">
        <v>0.0</v>
      </c>
      <c r="AM304" s="1">
        <v>0.5</v>
      </c>
      <c r="AN304" s="1">
        <v>0.0</v>
      </c>
      <c r="AO304" s="1" t="s">
        <v>1800</v>
      </c>
      <c r="AP304" s="8" t="s">
        <v>1860</v>
      </c>
      <c r="AQ304" s="8" t="s">
        <v>1819</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11</v>
      </c>
      <c r="B305" s="8" t="s">
        <v>150</v>
      </c>
      <c r="C305" s="8" t="s">
        <v>1004</v>
      </c>
      <c r="D305" s="1" t="s">
        <v>4549</v>
      </c>
      <c r="E305" s="1" t="s">
        <v>35</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1811</v>
      </c>
      <c r="Q305" s="1" t="s">
        <v>30</v>
      </c>
      <c r="R305" s="1" t="s">
        <v>477</v>
      </c>
      <c r="S305" s="1" t="s">
        <v>1349</v>
      </c>
      <c r="T305" s="8"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1815</v>
      </c>
      <c r="AA305" s="1" t="s">
        <v>1790</v>
      </c>
      <c r="AB305" s="1">
        <v>0.0446</v>
      </c>
      <c r="AC305" s="8"/>
      <c r="AD305" s="1"/>
      <c r="AE305" s="1" t="s">
        <v>1868</v>
      </c>
      <c r="AF305" s="1"/>
      <c r="AG305" s="1"/>
      <c r="AH305" s="1"/>
      <c r="AI305" s="1"/>
      <c r="AJ305" s="1"/>
      <c r="AK305" s="5">
        <v>1.0</v>
      </c>
      <c r="AL305" s="1">
        <v>0.0</v>
      </c>
      <c r="AM305" s="1">
        <v>0.5</v>
      </c>
      <c r="AN305" s="1">
        <v>0.0</v>
      </c>
      <c r="AO305" s="1" t="s">
        <v>1800</v>
      </c>
      <c r="AP305" s="1" t="s">
        <v>1860</v>
      </c>
      <c r="AQ305" s="1" t="s">
        <v>1819</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8" t="s">
        <v>11</v>
      </c>
      <c r="B306" s="8" t="s">
        <v>150</v>
      </c>
      <c r="C306" s="8" t="s">
        <v>1010</v>
      </c>
      <c r="D306" s="1" t="s">
        <v>4552</v>
      </c>
      <c r="E306" s="1" t="s">
        <v>35</v>
      </c>
      <c r="F306" s="1" t="s">
        <v>150</v>
      </c>
      <c r="G306" s="1" t="s">
        <v>917</v>
      </c>
      <c r="H306" s="1" t="str">
        <f t="shared" si="1"/>
        <v>ASHRAE 90.1-2007HospitalEmergency</v>
      </c>
      <c r="I306" s="1" t="str">
        <f>VLOOKUP(H306,'Interior Lighting'!$A$4:$G$1472,5,FALSE)</f>
        <v>2.7</v>
      </c>
      <c r="J306" s="1"/>
      <c r="K306" s="1"/>
      <c r="L306" s="1"/>
      <c r="M306" s="1">
        <v>0.0</v>
      </c>
      <c r="N306" s="1">
        <v>0.7</v>
      </c>
      <c r="O306" s="1">
        <v>0.2</v>
      </c>
      <c r="P306" s="8" t="s">
        <v>1803</v>
      </c>
      <c r="Q306" s="5" t="s">
        <v>26</v>
      </c>
      <c r="R306" s="5" t="s">
        <v>1311</v>
      </c>
      <c r="S306" s="5" t="s">
        <v>1318</v>
      </c>
      <c r="T306" s="8"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8" t="s">
        <v>1814</v>
      </c>
      <c r="AA306" s="8" t="s">
        <v>1790</v>
      </c>
      <c r="AB306" s="1">
        <v>0.0446</v>
      </c>
      <c r="AC306" s="8"/>
      <c r="AD306" s="8"/>
      <c r="AE306" s="8" t="s">
        <v>1868</v>
      </c>
      <c r="AF306" s="1"/>
      <c r="AG306" s="1"/>
      <c r="AH306" s="1"/>
      <c r="AI306" s="1"/>
      <c r="AJ306" s="1"/>
      <c r="AK306" s="5">
        <v>1.5</v>
      </c>
      <c r="AL306" s="1">
        <v>0.0</v>
      </c>
      <c r="AM306" s="1">
        <v>0.5</v>
      </c>
      <c r="AN306" s="1">
        <v>0.0</v>
      </c>
      <c r="AO306" s="8" t="s">
        <v>1799</v>
      </c>
      <c r="AP306" s="8" t="s">
        <v>1860</v>
      </c>
      <c r="AQ306" s="8" t="s">
        <v>1819</v>
      </c>
      <c r="AR306" s="1">
        <v>1.0</v>
      </c>
      <c r="AS306" s="1">
        <v>300.0</v>
      </c>
      <c r="AT306" s="1" t="str">
        <f t="shared" si="28"/>
        <v>0.003333333333</v>
      </c>
      <c r="AU306" s="1">
        <v>49.0</v>
      </c>
      <c r="AV306" s="1">
        <v>0.2</v>
      </c>
      <c r="AW306" s="1">
        <v>0.05</v>
      </c>
      <c r="AX306" s="8" t="s">
        <v>1816</v>
      </c>
      <c r="AY306" s="1"/>
      <c r="AZ306" s="1"/>
      <c r="BA306" s="1" t="str">
        <f t="shared" si="29"/>
        <v/>
      </c>
      <c r="BB306" s="1"/>
      <c r="BC306" s="1"/>
      <c r="BD306" s="1"/>
      <c r="BE306" s="1"/>
      <c r="BF306" s="1"/>
      <c r="BG306" s="1"/>
      <c r="BH306" s="1"/>
      <c r="BJ306" s="1"/>
      <c r="BK306" s="1"/>
      <c r="BL306" s="1"/>
    </row>
    <row r="307" ht="14.25" hidden="1" customHeight="1">
      <c r="A307" s="1" t="s">
        <v>11</v>
      </c>
      <c r="B307" s="8" t="s">
        <v>150</v>
      </c>
      <c r="C307" s="8" t="s">
        <v>1011</v>
      </c>
      <c r="D307" s="1" t="s">
        <v>4554</v>
      </c>
      <c r="E307" s="1" t="s">
        <v>35</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8" t="s">
        <v>1806</v>
      </c>
      <c r="Q307" s="1" t="s">
        <v>30</v>
      </c>
      <c r="R307" s="1" t="s">
        <v>1328</v>
      </c>
      <c r="S307" s="1" t="s">
        <v>498</v>
      </c>
      <c r="T307" s="8" t="str">
        <f t="shared" si="25"/>
        <v>ASHRAE 62.1-2004Office BuildingsOffice space</v>
      </c>
      <c r="U307" s="1" t="str">
        <f>VLOOKUP(T307,Ventilation!$A$4:$H$321,6,FALSE)</f>
        <v>0.06</v>
      </c>
      <c r="V307" s="1" t="str">
        <f>VLOOKUP(T307,Ventilation!$A$4:$H$321,5,FALSE)</f>
        <v>5</v>
      </c>
      <c r="W307" s="1" t="str">
        <f>VLOOKUP(T307,Ventilation!$A$4:$H$321,7,FALSE)</f>
        <v/>
      </c>
      <c r="X307" s="1"/>
      <c r="Y307" s="5">
        <v>1.333</v>
      </c>
      <c r="Z307" s="8" t="s">
        <v>1814</v>
      </c>
      <c r="AA307" s="8" t="s">
        <v>1790</v>
      </c>
      <c r="AB307" s="1">
        <v>0.0446</v>
      </c>
      <c r="AC307" s="8"/>
      <c r="AD307" s="8"/>
      <c r="AE307" s="8" t="s">
        <v>1868</v>
      </c>
      <c r="AF307" s="1"/>
      <c r="AG307" s="1"/>
      <c r="AH307" s="1"/>
      <c r="AI307" s="1"/>
      <c r="AJ307" s="1"/>
      <c r="AK307" s="5">
        <v>2.0</v>
      </c>
      <c r="AL307" s="1">
        <v>0.0</v>
      </c>
      <c r="AM307" s="1">
        <v>0.5</v>
      </c>
      <c r="AN307" s="1">
        <v>0.0</v>
      </c>
      <c r="AO307" s="8" t="s">
        <v>1799</v>
      </c>
      <c r="AP307" s="8" t="s">
        <v>1860</v>
      </c>
      <c r="AQ307" s="8" t="s">
        <v>1819</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8" t="s">
        <v>11</v>
      </c>
      <c r="B308" s="8" t="s">
        <v>150</v>
      </c>
      <c r="C308" s="8" t="s">
        <v>1012</v>
      </c>
      <c r="D308" s="1" t="s">
        <v>4552</v>
      </c>
      <c r="E308" s="1" t="s">
        <v>35</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1803</v>
      </c>
      <c r="Q308" s="5" t="s">
        <v>26</v>
      </c>
      <c r="R308" s="5" t="s">
        <v>1311</v>
      </c>
      <c r="S308" s="5" t="s">
        <v>1318</v>
      </c>
      <c r="T308" s="8"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1814</v>
      </c>
      <c r="AA308" s="1" t="s">
        <v>1790</v>
      </c>
      <c r="AB308" s="1">
        <v>0.0446</v>
      </c>
      <c r="AC308" s="8"/>
      <c r="AD308" s="1"/>
      <c r="AE308" s="1" t="s">
        <v>1868</v>
      </c>
      <c r="AF308" s="1"/>
      <c r="AG308" s="1"/>
      <c r="AH308" s="1"/>
      <c r="AI308" s="1"/>
      <c r="AJ308" s="1"/>
      <c r="AK308" s="5">
        <v>4.0</v>
      </c>
      <c r="AL308" s="1">
        <v>0.0</v>
      </c>
      <c r="AM308" s="1">
        <v>0.5</v>
      </c>
      <c r="AN308" s="1">
        <v>0.0</v>
      </c>
      <c r="AO308" s="1" t="s">
        <v>1799</v>
      </c>
      <c r="AP308" s="1" t="s">
        <v>1860</v>
      </c>
      <c r="AQ308" s="1" t="s">
        <v>1819</v>
      </c>
      <c r="AR308" s="1">
        <v>1.0</v>
      </c>
      <c r="AS308" s="1">
        <v>300.0</v>
      </c>
      <c r="AT308" s="1" t="str">
        <f t="shared" si="28"/>
        <v>0.003333333333</v>
      </c>
      <c r="AU308" s="1">
        <v>49.0</v>
      </c>
      <c r="AV308" s="1">
        <v>0.2</v>
      </c>
      <c r="AW308" s="1">
        <v>0.05</v>
      </c>
      <c r="AX308" s="1" t="s">
        <v>1816</v>
      </c>
      <c r="AY308" s="1"/>
      <c r="AZ308" s="1"/>
      <c r="BA308" s="1" t="str">
        <f t="shared" si="29"/>
        <v/>
      </c>
      <c r="BB308" s="1"/>
      <c r="BC308" s="1"/>
      <c r="BD308" s="1"/>
      <c r="BE308" s="1"/>
      <c r="BF308" s="1"/>
      <c r="BG308" s="1"/>
      <c r="BH308" s="1"/>
      <c r="BJ308" s="1"/>
      <c r="BK308" s="1"/>
      <c r="BL308" s="1"/>
    </row>
    <row r="309" ht="14.25" hidden="1" customHeight="1">
      <c r="A309" s="8" t="s">
        <v>11</v>
      </c>
      <c r="B309" s="8" t="s">
        <v>150</v>
      </c>
      <c r="C309" s="8" t="s">
        <v>1013</v>
      </c>
      <c r="D309" s="1" t="s">
        <v>4552</v>
      </c>
      <c r="E309" s="1" t="s">
        <v>35</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1803</v>
      </c>
      <c r="Q309" s="5" t="s">
        <v>26</v>
      </c>
      <c r="R309" s="5" t="s">
        <v>1311</v>
      </c>
      <c r="S309" s="5" t="s">
        <v>1318</v>
      </c>
      <c r="T309" s="8"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1814</v>
      </c>
      <c r="AA309" s="1" t="s">
        <v>1790</v>
      </c>
      <c r="AB309" s="1">
        <v>0.0446</v>
      </c>
      <c r="AC309" s="8"/>
      <c r="AD309" s="1"/>
      <c r="AE309" s="1" t="s">
        <v>1868</v>
      </c>
      <c r="AF309" s="1"/>
      <c r="AG309" s="1"/>
      <c r="AH309" s="1"/>
      <c r="AI309" s="1"/>
      <c r="AJ309" s="1"/>
      <c r="AK309" s="5">
        <v>2.0</v>
      </c>
      <c r="AL309" s="1">
        <v>0.0</v>
      </c>
      <c r="AM309" s="1">
        <v>0.5</v>
      </c>
      <c r="AN309" s="1">
        <v>0.0</v>
      </c>
      <c r="AO309" s="1" t="s">
        <v>1799</v>
      </c>
      <c r="AP309" s="1" t="s">
        <v>1860</v>
      </c>
      <c r="AQ309" s="1" t="s">
        <v>1819</v>
      </c>
      <c r="AR309" s="1">
        <v>1.0</v>
      </c>
      <c r="AS309" s="1">
        <v>300.0</v>
      </c>
      <c r="AT309" s="1" t="str">
        <f t="shared" si="28"/>
        <v>0.003333333333</v>
      </c>
      <c r="AU309" s="1">
        <v>49.0</v>
      </c>
      <c r="AV309" s="1">
        <v>0.2</v>
      </c>
      <c r="AW309" s="1">
        <v>0.05</v>
      </c>
      <c r="AX309" s="1" t="s">
        <v>1816</v>
      </c>
      <c r="AY309" s="1"/>
      <c r="AZ309" s="1"/>
      <c r="BA309" s="1" t="str">
        <f t="shared" si="29"/>
        <v/>
      </c>
      <c r="BB309" s="1"/>
      <c r="BC309" s="1"/>
      <c r="BD309" s="1"/>
      <c r="BE309" s="1"/>
      <c r="BF309" s="1"/>
      <c r="BG309" s="1"/>
      <c r="BH309" s="1"/>
      <c r="BJ309" s="1"/>
      <c r="BK309" s="1"/>
      <c r="BL309" s="1"/>
    </row>
    <row r="310" ht="14.25" hidden="1" customHeight="1">
      <c r="A310" s="8" t="s">
        <v>11</v>
      </c>
      <c r="B310" s="8" t="s">
        <v>150</v>
      </c>
      <c r="C310" s="8" t="s">
        <v>1021</v>
      </c>
      <c r="D310" s="1" t="s">
        <v>4554</v>
      </c>
      <c r="E310" s="1" t="s">
        <v>35</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8" t="s">
        <v>1803</v>
      </c>
      <c r="Q310" s="5" t="s">
        <v>30</v>
      </c>
      <c r="R310" s="1" t="s">
        <v>1328</v>
      </c>
      <c r="S310" s="1" t="s">
        <v>498</v>
      </c>
      <c r="T310" s="8" t="str">
        <f t="shared" si="25"/>
        <v>ASHRAE 62.1-2004Office BuildingsOffice space</v>
      </c>
      <c r="U310" s="1" t="str">
        <f>VLOOKUP(T310,Ventilation!$A$4:$H$321,6,FALSE)</f>
        <v>0.06</v>
      </c>
      <c r="V310" s="1" t="str">
        <f>VLOOKUP(T310,Ventilation!$A$4:$H$321,5,FALSE)</f>
        <v>5</v>
      </c>
      <c r="W310" s="1" t="str">
        <f>VLOOKUP(T310,Ventilation!$A$4:$H$321,7,FALSE)</f>
        <v/>
      </c>
      <c r="X310" s="1"/>
      <c r="Y310" s="5">
        <v>1.333</v>
      </c>
      <c r="Z310" s="8" t="s">
        <v>1814</v>
      </c>
      <c r="AA310" s="8" t="s">
        <v>1790</v>
      </c>
      <c r="AB310" s="1">
        <v>0.0446</v>
      </c>
      <c r="AC310" s="8"/>
      <c r="AD310" s="8"/>
      <c r="AE310" s="8" t="s">
        <v>1868</v>
      </c>
      <c r="AF310" s="1"/>
      <c r="AG310" s="1"/>
      <c r="AH310" s="1"/>
      <c r="AI310" s="1"/>
      <c r="AJ310" s="1"/>
      <c r="AK310" s="5">
        <v>2.0</v>
      </c>
      <c r="AL310" s="1">
        <v>0.0</v>
      </c>
      <c r="AM310" s="1">
        <v>0.5</v>
      </c>
      <c r="AN310" s="1">
        <v>0.0</v>
      </c>
      <c r="AO310" s="8" t="s">
        <v>1799</v>
      </c>
      <c r="AP310" s="8" t="s">
        <v>1860</v>
      </c>
      <c r="AQ310" s="8" t="s">
        <v>1819</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8" t="s">
        <v>11</v>
      </c>
      <c r="B311" s="8" t="s">
        <v>150</v>
      </c>
      <c r="C311" s="8" t="s">
        <v>1022</v>
      </c>
      <c r="D311" s="1" t="s">
        <v>4555</v>
      </c>
      <c r="E311" s="1" t="s">
        <v>35</v>
      </c>
      <c r="F311" s="1" t="s">
        <v>150</v>
      </c>
      <c r="G311" s="1" t="s">
        <v>698</v>
      </c>
      <c r="H311" s="1" t="str">
        <f t="shared" si="1"/>
        <v>ASHRAE 90.1-2007HospitalRecovery</v>
      </c>
      <c r="I311" s="1" t="str">
        <f>VLOOKUP(H311,'Interior Lighting'!$A$4:$G$1472,5,FALSE)</f>
        <v>0.8</v>
      </c>
      <c r="J311" s="1"/>
      <c r="K311" s="1"/>
      <c r="L311" s="1"/>
      <c r="M311" s="1">
        <v>0.0</v>
      </c>
      <c r="N311" s="1">
        <v>0.7</v>
      </c>
      <c r="O311" s="1">
        <v>0.2</v>
      </c>
      <c r="P311" s="8" t="s">
        <v>1803</v>
      </c>
      <c r="Q311" s="5" t="s">
        <v>26</v>
      </c>
      <c r="R311" s="5" t="s">
        <v>1311</v>
      </c>
      <c r="S311" s="5" t="s">
        <v>1315</v>
      </c>
      <c r="T311" s="8" t="str">
        <f t="shared" si="25"/>
        <v>AIA 2001Surgery and Critical CareNewborn Intensive Care</v>
      </c>
      <c r="U311" s="1" t="str">
        <f>VLOOKUP(T311,Ventilation!$A$4:$H$321,6,FALSE)</f>
        <v/>
      </c>
      <c r="V311" s="1" t="str">
        <f>VLOOKUP(T311,Ventilation!$A$4:$H$321,5,FALSE)</f>
        <v/>
      </c>
      <c r="W311" s="1" t="str">
        <f>VLOOKUP(T311,Ventilation!$A$4:$H$321,7,FALSE)</f>
        <v>2</v>
      </c>
      <c r="X311" s="1"/>
      <c r="Y311" s="5">
        <v>5.0</v>
      </c>
      <c r="Z311" s="8" t="s">
        <v>1814</v>
      </c>
      <c r="AA311" s="8" t="s">
        <v>1790</v>
      </c>
      <c r="AB311" s="1">
        <v>0.0446</v>
      </c>
      <c r="AC311" s="8"/>
      <c r="AD311" s="8"/>
      <c r="AE311" s="8" t="s">
        <v>1868</v>
      </c>
      <c r="AF311" s="1"/>
      <c r="AG311" s="1"/>
      <c r="AH311" s="1"/>
      <c r="AI311" s="1"/>
      <c r="AJ311" s="1"/>
      <c r="AK311" s="5">
        <v>3.0</v>
      </c>
      <c r="AL311" s="1">
        <v>0.0</v>
      </c>
      <c r="AM311" s="1">
        <v>0.5</v>
      </c>
      <c r="AN311" s="1">
        <v>0.0</v>
      </c>
      <c r="AO311" s="8" t="s">
        <v>1799</v>
      </c>
      <c r="AP311" s="8" t="s">
        <v>1860</v>
      </c>
      <c r="AQ311" s="8" t="s">
        <v>1819</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8" t="s">
        <v>11</v>
      </c>
      <c r="B312" s="8" t="s">
        <v>150</v>
      </c>
      <c r="C312" s="8" t="s">
        <v>1023</v>
      </c>
      <c r="D312" s="1" t="s">
        <v>4555</v>
      </c>
      <c r="E312" s="1" t="s">
        <v>35</v>
      </c>
      <c r="F312" s="1" t="s">
        <v>150</v>
      </c>
      <c r="G312" s="1" t="s">
        <v>695</v>
      </c>
      <c r="H312" s="1" t="str">
        <f t="shared" si="1"/>
        <v>ASHRAE 90.1-2007HospitalPatient Room</v>
      </c>
      <c r="I312" s="1" t="str">
        <f>VLOOKUP(H312,'Interior Lighting'!$A$4:$G$1472,5,FALSE)</f>
        <v>0.7</v>
      </c>
      <c r="J312" s="1"/>
      <c r="K312" s="1"/>
      <c r="L312" s="1"/>
      <c r="M312" s="1">
        <v>0.0</v>
      </c>
      <c r="N312" s="1">
        <v>0.7</v>
      </c>
      <c r="O312" s="1">
        <v>0.2</v>
      </c>
      <c r="P312" s="1" t="s">
        <v>1803</v>
      </c>
      <c r="Q312" s="5" t="s">
        <v>26</v>
      </c>
      <c r="R312" s="5" t="s">
        <v>1311</v>
      </c>
      <c r="S312" s="5" t="s">
        <v>1315</v>
      </c>
      <c r="T312" s="8"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1814</v>
      </c>
      <c r="AA312" s="1" t="s">
        <v>1790</v>
      </c>
      <c r="AB312" s="1">
        <v>0.0446</v>
      </c>
      <c r="AC312" s="8"/>
      <c r="AD312" s="1"/>
      <c r="AE312" s="1" t="s">
        <v>1868</v>
      </c>
      <c r="AF312" s="1"/>
      <c r="AG312" s="1"/>
      <c r="AH312" s="1"/>
      <c r="AI312" s="1"/>
      <c r="AJ312" s="1"/>
      <c r="AK312" s="5">
        <v>3.0</v>
      </c>
      <c r="AL312" s="1">
        <v>0.0</v>
      </c>
      <c r="AM312" s="1">
        <v>0.5</v>
      </c>
      <c r="AN312" s="1">
        <v>0.0</v>
      </c>
      <c r="AO312" s="1" t="s">
        <v>1799</v>
      </c>
      <c r="AP312" s="1" t="s">
        <v>1860</v>
      </c>
      <c r="AQ312" s="1" t="s">
        <v>1819</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8" t="s">
        <v>11</v>
      </c>
      <c r="B313" s="8" t="s">
        <v>150</v>
      </c>
      <c r="C313" s="8" t="s">
        <v>1026</v>
      </c>
      <c r="D313" s="1" t="s">
        <v>4546</v>
      </c>
      <c r="E313" s="1" t="s">
        <v>35</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8" t="s">
        <v>1811</v>
      </c>
      <c r="Q313" s="1" t="s">
        <v>30</v>
      </c>
      <c r="R313" s="1" t="s">
        <v>477</v>
      </c>
      <c r="S313" s="1" t="s">
        <v>1349</v>
      </c>
      <c r="T313" s="8"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8" t="s">
        <v>1815</v>
      </c>
      <c r="AA313" s="8" t="s">
        <v>1790</v>
      </c>
      <c r="AB313" s="1">
        <v>0.0446</v>
      </c>
      <c r="AC313" s="8"/>
      <c r="AD313" s="8"/>
      <c r="AE313" s="8" t="s">
        <v>1868</v>
      </c>
      <c r="AF313" s="5">
        <v>51.16</v>
      </c>
      <c r="AG313" s="5">
        <v>0.0</v>
      </c>
      <c r="AH313" s="5">
        <v>0.5</v>
      </c>
      <c r="AI313" s="5">
        <v>0.0</v>
      </c>
      <c r="AJ313" s="1" t="s">
        <v>1800</v>
      </c>
      <c r="AK313" s="5">
        <v>7.5</v>
      </c>
      <c r="AL313" s="5">
        <v>0.0</v>
      </c>
      <c r="AM313" s="5">
        <v>0.5</v>
      </c>
      <c r="AN313" s="5">
        <v>0.0</v>
      </c>
      <c r="AO313" s="1" t="s">
        <v>1799</v>
      </c>
      <c r="AP313" s="8" t="s">
        <v>1860</v>
      </c>
      <c r="AQ313" s="8" t="s">
        <v>1819</v>
      </c>
      <c r="AR313" s="1">
        <v>150.0</v>
      </c>
      <c r="AS313" s="1">
        <v>10000.0</v>
      </c>
      <c r="AT313" s="1" t="str">
        <f t="shared" si="28"/>
        <v>0.015</v>
      </c>
      <c r="AU313" s="1">
        <v>49.0</v>
      </c>
      <c r="AV313" s="1">
        <v>0.2</v>
      </c>
      <c r="AW313" s="1">
        <v>0.05</v>
      </c>
      <c r="AX313" s="8" t="s">
        <v>1816</v>
      </c>
      <c r="AY313" s="1">
        <v>0.7</v>
      </c>
      <c r="AZ313" s="1">
        <v>5300.0</v>
      </c>
      <c r="BA313" s="1" t="str">
        <f t="shared" si="29"/>
        <v>30.26293858</v>
      </c>
      <c r="BB313" s="1">
        <v>0.338</v>
      </c>
      <c r="BC313" s="1" t="str">
        <f>AZ313*BD313/BB313/8.52</f>
        <v>229133.6778</v>
      </c>
      <c r="BD313" s="5">
        <v>124.5</v>
      </c>
      <c r="BE313" s="5">
        <v>7200.0</v>
      </c>
      <c r="BF313" s="8" t="s">
        <v>1874</v>
      </c>
      <c r="BG313" s="8"/>
      <c r="BH313" s="1"/>
      <c r="BJ313" s="1"/>
      <c r="BK313" s="1"/>
      <c r="BL313" s="1"/>
    </row>
    <row r="314" ht="14.25" hidden="1" customHeight="1">
      <c r="A314" s="1" t="s">
        <v>11</v>
      </c>
      <c r="B314" s="8" t="s">
        <v>150</v>
      </c>
      <c r="C314" s="8" t="s">
        <v>1027</v>
      </c>
      <c r="D314" s="1" t="s">
        <v>4556</v>
      </c>
      <c r="E314" s="1" t="s">
        <v>35</v>
      </c>
      <c r="F314" s="5" t="s">
        <v>150</v>
      </c>
      <c r="G314" s="220" t="s">
        <v>921</v>
      </c>
      <c r="H314" s="1" t="str">
        <f t="shared" si="1"/>
        <v>ASHRAE 90.1-2007HospitalMedical Supply</v>
      </c>
      <c r="I314" s="1" t="str">
        <f>VLOOKUP(H314,'Interior Lighting'!$A$4:$G$1472,5,FALSE)</f>
        <v>1.4</v>
      </c>
      <c r="J314" s="1"/>
      <c r="K314" s="1"/>
      <c r="L314" s="1"/>
      <c r="M314" s="1">
        <v>0.0</v>
      </c>
      <c r="N314" s="1">
        <v>0.7</v>
      </c>
      <c r="O314" s="1">
        <v>0.2</v>
      </c>
      <c r="P314" s="8" t="s">
        <v>1811</v>
      </c>
      <c r="Q314" s="1" t="s">
        <v>30</v>
      </c>
      <c r="R314" s="1" t="s">
        <v>1335</v>
      </c>
      <c r="S314" s="1" t="s">
        <v>1346</v>
      </c>
      <c r="T314" s="8"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8" t="s">
        <v>1815</v>
      </c>
      <c r="AA314" s="8" t="s">
        <v>1790</v>
      </c>
      <c r="AB314" s="1">
        <v>0.0446</v>
      </c>
      <c r="AC314" s="8"/>
      <c r="AD314" s="8"/>
      <c r="AE314" s="8" t="s">
        <v>1868</v>
      </c>
      <c r="AF314" s="1"/>
      <c r="AG314" s="1"/>
      <c r="AH314" s="1"/>
      <c r="AI314" s="1"/>
      <c r="AJ314" s="1"/>
      <c r="AK314" s="5">
        <v>4.0</v>
      </c>
      <c r="AL314" s="1">
        <v>0.0</v>
      </c>
      <c r="AM314" s="1">
        <v>0.5</v>
      </c>
      <c r="AN314" s="1">
        <v>0.0</v>
      </c>
      <c r="AO314" s="8" t="s">
        <v>1800</v>
      </c>
      <c r="AP314" s="8" t="s">
        <v>1860</v>
      </c>
      <c r="AQ314" s="8" t="s">
        <v>1819</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hidden="1" customHeight="1">
      <c r="A315" s="1" t="s">
        <v>11</v>
      </c>
      <c r="B315" s="8" t="s">
        <v>150</v>
      </c>
      <c r="C315" s="8" t="s">
        <v>684</v>
      </c>
      <c r="D315" s="1" t="s">
        <v>4554</v>
      </c>
      <c r="E315" s="1" t="s">
        <v>35</v>
      </c>
      <c r="F315" s="1" t="s">
        <v>684</v>
      </c>
      <c r="G315" s="1" t="s">
        <v>870</v>
      </c>
      <c r="H315" s="1" t="str">
        <f t="shared" si="1"/>
        <v>ASHRAE 90.1-2007LobbyGeneral</v>
      </c>
      <c r="I315" s="1" t="str">
        <f>VLOOKUP(H315,'Interior Lighting'!$A$4:$G$1472,5,FALSE)</f>
        <v>1.3</v>
      </c>
      <c r="J315" s="1"/>
      <c r="K315" s="1"/>
      <c r="L315" s="1"/>
      <c r="M315" s="1">
        <v>0.0</v>
      </c>
      <c r="N315" s="1">
        <v>0.7</v>
      </c>
      <c r="O315" s="1">
        <v>0.2</v>
      </c>
      <c r="P315" s="1" t="s">
        <v>1804</v>
      </c>
      <c r="Q315" s="1" t="s">
        <v>30</v>
      </c>
      <c r="R315" s="1" t="s">
        <v>1328</v>
      </c>
      <c r="S315" s="1" t="s">
        <v>1362</v>
      </c>
      <c r="T315" s="8" t="str">
        <f t="shared" si="25"/>
        <v>ASHRAE 62.1-2004Office BuildingsMain entry lobbies</v>
      </c>
      <c r="U315" s="1" t="str">
        <f>VLOOKUP(T315,Ventilation!$A$4:$H$321,6,FALSE)</f>
        <v>0.06</v>
      </c>
      <c r="V315" s="1" t="str">
        <f>VLOOKUP(T315,Ventilation!$A$4:$H$321,5,FALSE)</f>
        <v>5</v>
      </c>
      <c r="W315" s="1" t="str">
        <f>VLOOKUP(T315,Ventilation!$A$4:$H$321,7,FALSE)</f>
        <v/>
      </c>
      <c r="X315" s="1"/>
      <c r="Y315" s="5">
        <v>1.33</v>
      </c>
      <c r="Z315" s="1" t="s">
        <v>1815</v>
      </c>
      <c r="AA315" s="1" t="s">
        <v>1790</v>
      </c>
      <c r="AB315" s="1">
        <v>0.0446</v>
      </c>
      <c r="AC315" s="8"/>
      <c r="AD315" s="1"/>
      <c r="AE315" s="1" t="s">
        <v>1868</v>
      </c>
      <c r="AF315" s="1"/>
      <c r="AG315" s="1"/>
      <c r="AH315" s="1"/>
      <c r="AI315" s="1"/>
      <c r="AJ315" s="1"/>
      <c r="AK315" s="1">
        <v>0.07000000000000005</v>
      </c>
      <c r="AL315" s="1">
        <v>0.0</v>
      </c>
      <c r="AM315" s="1">
        <v>0.5</v>
      </c>
      <c r="AN315" s="1">
        <v>0.0</v>
      </c>
      <c r="AO315" s="1" t="s">
        <v>1800</v>
      </c>
      <c r="AP315" s="1" t="s">
        <v>1860</v>
      </c>
      <c r="AQ315" s="1" t="s">
        <v>1819</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8" t="s">
        <v>11</v>
      </c>
      <c r="B316" s="8" t="s">
        <v>150</v>
      </c>
      <c r="C316" s="8" t="s">
        <v>684</v>
      </c>
      <c r="D316" s="1" t="s">
        <v>4554</v>
      </c>
      <c r="E316" s="1" t="s">
        <v>35</v>
      </c>
      <c r="F316" s="1" t="s">
        <v>684</v>
      </c>
      <c r="G316" s="1" t="s">
        <v>870</v>
      </c>
      <c r="H316" s="1" t="str">
        <f t="shared" si="1"/>
        <v>ASHRAE 90.1-2007LobbyGeneral</v>
      </c>
      <c r="I316" s="1" t="str">
        <f>VLOOKUP(H316,'Interior Lighting'!$A$4:$G$1472,5,FALSE)</f>
        <v>1.3</v>
      </c>
      <c r="J316" s="1"/>
      <c r="K316" s="1"/>
      <c r="L316" s="1"/>
      <c r="M316" s="1">
        <v>0.0</v>
      </c>
      <c r="N316" s="1">
        <v>0.7</v>
      </c>
      <c r="O316" s="1">
        <v>0.2</v>
      </c>
      <c r="P316" s="8" t="s">
        <v>1804</v>
      </c>
      <c r="Q316" s="1" t="s">
        <v>30</v>
      </c>
      <c r="R316" s="1" t="s">
        <v>1328</v>
      </c>
      <c r="S316" s="1" t="s">
        <v>1362</v>
      </c>
      <c r="T316" s="8"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8" t="s">
        <v>1815</v>
      </c>
      <c r="AA316" s="8" t="s">
        <v>1790</v>
      </c>
      <c r="AB316" s="1">
        <v>0.0446</v>
      </c>
      <c r="AC316" s="8"/>
      <c r="AD316" s="8"/>
      <c r="AE316" s="8" t="s">
        <v>1868</v>
      </c>
      <c r="AF316" s="1"/>
      <c r="AG316" s="1"/>
      <c r="AH316" s="1"/>
      <c r="AI316" s="1"/>
      <c r="AJ316" s="1"/>
      <c r="AK316" s="1">
        <v>0.07000000000000005</v>
      </c>
      <c r="AL316" s="1">
        <v>0.0</v>
      </c>
      <c r="AM316" s="1">
        <v>0.5</v>
      </c>
      <c r="AN316" s="1">
        <v>0.0</v>
      </c>
      <c r="AO316" s="8" t="s">
        <v>1800</v>
      </c>
      <c r="AP316" s="8" t="s">
        <v>1860</v>
      </c>
      <c r="AQ316" s="8" t="s">
        <v>1819</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11</v>
      </c>
      <c r="B317" s="8" t="s">
        <v>150</v>
      </c>
      <c r="C317" s="8" t="s">
        <v>1037</v>
      </c>
      <c r="D317" s="1" t="s">
        <v>4554</v>
      </c>
      <c r="E317" s="1" t="s">
        <v>35</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8" t="s">
        <v>1807</v>
      </c>
      <c r="Q317" s="1" t="s">
        <v>30</v>
      </c>
      <c r="R317" s="1" t="s">
        <v>1328</v>
      </c>
      <c r="S317" s="1" t="s">
        <v>498</v>
      </c>
      <c r="T317" s="8" t="str">
        <f t="shared" si="25"/>
        <v>ASHRAE 62.1-2004Office BuildingsOffice space</v>
      </c>
      <c r="U317" s="1" t="str">
        <f>VLOOKUP(T317,Ventilation!$A$4:$H$321,6,FALSE)</f>
        <v>0.06</v>
      </c>
      <c r="V317" s="1" t="str">
        <f>VLOOKUP(T317,Ventilation!$A$4:$H$321,5,FALSE)</f>
        <v>5</v>
      </c>
      <c r="W317" s="1" t="str">
        <f>VLOOKUP(T317,Ventilation!$A$4:$H$321,7,FALSE)</f>
        <v/>
      </c>
      <c r="X317" s="1"/>
      <c r="Y317" s="5">
        <v>1.33</v>
      </c>
      <c r="Z317" s="1" t="s">
        <v>1814</v>
      </c>
      <c r="AA317" s="8" t="s">
        <v>1790</v>
      </c>
      <c r="AB317" s="1">
        <v>0.0446</v>
      </c>
      <c r="AC317" s="8"/>
      <c r="AD317" s="8"/>
      <c r="AE317" s="8" t="s">
        <v>1868</v>
      </c>
      <c r="AF317" s="1"/>
      <c r="AG317" s="1"/>
      <c r="AH317" s="1"/>
      <c r="AI317" s="1"/>
      <c r="AJ317" s="1"/>
      <c r="AK317" s="5">
        <v>1.04</v>
      </c>
      <c r="AL317" s="1">
        <v>0.0</v>
      </c>
      <c r="AM317" s="1">
        <v>0.5</v>
      </c>
      <c r="AN317" s="1">
        <v>0.0</v>
      </c>
      <c r="AO317" s="8" t="s">
        <v>1800</v>
      </c>
      <c r="AP317" s="8" t="s">
        <v>1860</v>
      </c>
      <c r="AQ317" s="8" t="s">
        <v>1819</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11</v>
      </c>
      <c r="B318" s="8" t="s">
        <v>150</v>
      </c>
      <c r="C318" s="8" t="s">
        <v>344</v>
      </c>
      <c r="D318" s="1" t="s">
        <v>4559</v>
      </c>
      <c r="E318" s="1" t="s">
        <v>35</v>
      </c>
      <c r="F318" s="1" t="s">
        <v>869</v>
      </c>
      <c r="G318" s="1" t="s">
        <v>870</v>
      </c>
      <c r="H318" s="1" t="str">
        <f t="shared" si="1"/>
        <v>ASHRAE 90.1-2007Office-EnclosedGeneral</v>
      </c>
      <c r="I318" s="5">
        <v>1.0</v>
      </c>
      <c r="J318" s="1"/>
      <c r="K318" s="1"/>
      <c r="L318" s="1"/>
      <c r="M318" s="1">
        <v>0.0</v>
      </c>
      <c r="N318" s="1">
        <v>0.7</v>
      </c>
      <c r="O318" s="1">
        <v>0.2</v>
      </c>
      <c r="P318" s="8" t="s">
        <v>1809</v>
      </c>
      <c r="Q318" s="1" t="s">
        <v>30</v>
      </c>
      <c r="R318" s="1" t="s">
        <v>1328</v>
      </c>
      <c r="S318" s="1" t="s">
        <v>498</v>
      </c>
      <c r="T318" s="8" t="str">
        <f t="shared" si="25"/>
        <v>ASHRAE 62.1-2004Office BuildingsOffice space</v>
      </c>
      <c r="U318" s="1" t="str">
        <f>VLOOKUP(T318,Ventilation!$A$4:$H$321,6,FALSE)</f>
        <v>0.06</v>
      </c>
      <c r="V318" s="1" t="str">
        <f>VLOOKUP(T318,Ventilation!$A$4:$H$321,5,FALSE)</f>
        <v>5</v>
      </c>
      <c r="W318" s="1" t="str">
        <f>VLOOKUP(T318,Ventilation!$A$4:$H$321,7,FALSE)</f>
        <v/>
      </c>
      <c r="X318" s="1"/>
      <c r="Y318" s="5">
        <v>7.0</v>
      </c>
      <c r="Z318" s="8" t="s">
        <v>1815</v>
      </c>
      <c r="AA318" s="8" t="s">
        <v>1790</v>
      </c>
      <c r="AB318" s="1">
        <v>0.0446</v>
      </c>
      <c r="AC318" s="8"/>
      <c r="AD318" s="8"/>
      <c r="AE318" s="8" t="s">
        <v>1868</v>
      </c>
      <c r="AF318" s="1"/>
      <c r="AG318" s="1"/>
      <c r="AH318" s="1"/>
      <c r="AI318" s="1"/>
      <c r="AJ318" s="1"/>
      <c r="AK318" s="5">
        <v>1.0</v>
      </c>
      <c r="AL318" s="1">
        <v>0.0</v>
      </c>
      <c r="AM318" s="1">
        <v>0.5</v>
      </c>
      <c r="AN318" s="1">
        <v>0.0</v>
      </c>
      <c r="AO318" s="8" t="s">
        <v>1800</v>
      </c>
      <c r="AP318" s="8" t="s">
        <v>1860</v>
      </c>
      <c r="AQ318" s="8" t="s">
        <v>1819</v>
      </c>
      <c r="AR318" s="1"/>
      <c r="AS318" s="1"/>
      <c r="AT318" s="1" t="str">
        <f t="shared" si="28"/>
        <v/>
      </c>
      <c r="AU318" s="1"/>
      <c r="AV318" s="1"/>
      <c r="AW318" s="1"/>
      <c r="AX318" s="8"/>
      <c r="AY318" s="1"/>
      <c r="AZ318" s="1"/>
      <c r="BA318" s="1"/>
      <c r="BB318" s="1"/>
      <c r="BC318" s="1"/>
      <c r="BD318" s="1"/>
      <c r="BE318" s="1"/>
      <c r="BF318" s="1"/>
      <c r="BG318" s="1"/>
      <c r="BH318" s="1"/>
      <c r="BJ318" s="1"/>
      <c r="BK318" s="1"/>
      <c r="BL318" s="1"/>
    </row>
    <row r="319" ht="14.25" hidden="1" customHeight="1">
      <c r="A319" s="8" t="s">
        <v>11</v>
      </c>
      <c r="B319" s="8" t="s">
        <v>150</v>
      </c>
      <c r="C319" s="8" t="s">
        <v>344</v>
      </c>
      <c r="D319" s="1" t="s">
        <v>4559</v>
      </c>
      <c r="E319" s="1" t="s">
        <v>35</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1809</v>
      </c>
      <c r="Q319" s="1" t="s">
        <v>30</v>
      </c>
      <c r="R319" s="1" t="s">
        <v>1328</v>
      </c>
      <c r="S319" s="1" t="s">
        <v>498</v>
      </c>
      <c r="T319" s="8"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1815</v>
      </c>
      <c r="AA319" s="1" t="s">
        <v>1790</v>
      </c>
      <c r="AB319" s="1">
        <v>0.0446</v>
      </c>
      <c r="AC319" s="8"/>
      <c r="AD319" s="1"/>
      <c r="AE319" s="1" t="s">
        <v>1868</v>
      </c>
      <c r="AF319" s="1"/>
      <c r="AG319" s="1"/>
      <c r="AH319" s="1"/>
      <c r="AI319" s="1"/>
      <c r="AJ319" s="1"/>
      <c r="AK319" s="1">
        <v>0.73</v>
      </c>
      <c r="AL319" s="1">
        <v>0.0</v>
      </c>
      <c r="AM319" s="1">
        <v>0.5</v>
      </c>
      <c r="AN319" s="1">
        <v>0.0</v>
      </c>
      <c r="AO319" s="1" t="s">
        <v>1800</v>
      </c>
      <c r="AP319" s="1" t="s">
        <v>1860</v>
      </c>
      <c r="AQ319" s="1" t="s">
        <v>1819</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11</v>
      </c>
      <c r="B320" s="8" t="s">
        <v>150</v>
      </c>
      <c r="C320" s="8" t="s">
        <v>1039</v>
      </c>
      <c r="D320" s="8" t="s">
        <v>4552</v>
      </c>
      <c r="E320" s="1" t="s">
        <v>35</v>
      </c>
      <c r="F320" s="1" t="s">
        <v>150</v>
      </c>
      <c r="G320" s="1" t="s">
        <v>693</v>
      </c>
      <c r="H320" s="1" t="str">
        <f t="shared" si="1"/>
        <v>ASHRAE 90.1-2007HospitalOperating Room</v>
      </c>
      <c r="I320" s="1" t="str">
        <f>VLOOKUP(H320,'Interior Lighting'!$A$4:$G$1472,5,FALSE)</f>
        <v>2.2</v>
      </c>
      <c r="J320" s="1"/>
      <c r="K320" s="1"/>
      <c r="L320" s="1"/>
      <c r="M320" s="1">
        <v>0.0</v>
      </c>
      <c r="N320" s="1">
        <v>0.7</v>
      </c>
      <c r="O320" s="1">
        <v>0.2</v>
      </c>
      <c r="P320" s="1" t="s">
        <v>1803</v>
      </c>
      <c r="Q320" s="5" t="s">
        <v>26</v>
      </c>
      <c r="R320" s="5" t="s">
        <v>1311</v>
      </c>
      <c r="S320" s="5" t="s">
        <v>1312</v>
      </c>
      <c r="T320" s="8"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8">
        <v>5.0</v>
      </c>
      <c r="Z320" s="8" t="s">
        <v>1815</v>
      </c>
      <c r="AA320" s="1" t="s">
        <v>1790</v>
      </c>
      <c r="AB320" s="8">
        <v>0.0446</v>
      </c>
      <c r="AC320" s="8"/>
      <c r="AD320" s="8"/>
      <c r="AE320" s="8" t="s">
        <v>1868</v>
      </c>
      <c r="AF320" s="8"/>
      <c r="AG320" s="8"/>
      <c r="AH320" s="8"/>
      <c r="AI320" s="8"/>
      <c r="AJ320" s="8"/>
      <c r="AK320" s="5">
        <v>4.0</v>
      </c>
      <c r="AL320" s="8">
        <v>0.0</v>
      </c>
      <c r="AM320" s="8">
        <v>0.5</v>
      </c>
      <c r="AN320" s="8">
        <v>0.0</v>
      </c>
      <c r="AO320" s="1" t="s">
        <v>1799</v>
      </c>
      <c r="AP320" s="1" t="s">
        <v>1860</v>
      </c>
      <c r="AQ320" s="1" t="s">
        <v>1819</v>
      </c>
      <c r="AR320" s="8">
        <v>2.0</v>
      </c>
      <c r="AS320" s="8">
        <v>600.0</v>
      </c>
      <c r="AT320" s="1" t="str">
        <f t="shared" si="28"/>
        <v>0.003333333333</v>
      </c>
      <c r="AU320" s="8">
        <v>49.0</v>
      </c>
      <c r="AV320" s="8">
        <v>0.2</v>
      </c>
      <c r="AW320" s="8">
        <v>0.05</v>
      </c>
      <c r="AX320" s="8" t="s">
        <v>160</v>
      </c>
      <c r="AY320" s="8"/>
      <c r="AZ320" s="8"/>
      <c r="BA320" s="8"/>
      <c r="BB320" s="8"/>
      <c r="BC320" s="8"/>
      <c r="BD320" s="8"/>
      <c r="BE320" s="8"/>
      <c r="BF320" s="8"/>
      <c r="BG320" s="8"/>
      <c r="BH320" s="1"/>
      <c r="BJ320" s="1"/>
      <c r="BK320" s="1"/>
      <c r="BL320" s="1"/>
    </row>
    <row r="321" ht="14.25" hidden="1" customHeight="1">
      <c r="A321" s="8" t="s">
        <v>11</v>
      </c>
      <c r="B321" s="8" t="s">
        <v>150</v>
      </c>
      <c r="C321" s="8" t="s">
        <v>1039</v>
      </c>
      <c r="D321" s="1" t="s">
        <v>4552</v>
      </c>
      <c r="E321" s="1" t="s">
        <v>35</v>
      </c>
      <c r="F321" s="1" t="s">
        <v>150</v>
      </c>
      <c r="G321" s="1" t="s">
        <v>693</v>
      </c>
      <c r="H321" s="1" t="str">
        <f t="shared" si="1"/>
        <v>ASHRAE 90.1-2007HospitalOperating Room</v>
      </c>
      <c r="I321" s="1" t="str">
        <f>VLOOKUP(H321,'Interior Lighting'!$A$4:$G$1472,5,FALSE)</f>
        <v>2.2</v>
      </c>
      <c r="J321" s="1"/>
      <c r="K321" s="1"/>
      <c r="L321" s="1"/>
      <c r="M321" s="1">
        <v>0.0</v>
      </c>
      <c r="N321" s="1">
        <v>0.7</v>
      </c>
      <c r="O321" s="1">
        <v>0.2</v>
      </c>
      <c r="P321" s="1" t="s">
        <v>1803</v>
      </c>
      <c r="Q321" s="1" t="s">
        <v>26</v>
      </c>
      <c r="R321" s="1" t="s">
        <v>1311</v>
      </c>
      <c r="S321" s="1" t="s">
        <v>1312</v>
      </c>
      <c r="T321" s="8"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1814</v>
      </c>
      <c r="AA321" s="1" t="s">
        <v>1790</v>
      </c>
      <c r="AB321" s="1">
        <v>0.0446</v>
      </c>
      <c r="AC321" s="8"/>
      <c r="AD321" s="1"/>
      <c r="AE321" s="1" t="s">
        <v>1868</v>
      </c>
      <c r="AF321" s="1"/>
      <c r="AG321" s="1"/>
      <c r="AH321" s="1"/>
      <c r="AI321" s="1"/>
      <c r="AJ321" s="1"/>
      <c r="AK321" s="1">
        <v>2.92</v>
      </c>
      <c r="AL321" s="1">
        <v>0.0</v>
      </c>
      <c r="AM321" s="1">
        <v>0.5</v>
      </c>
      <c r="AN321" s="1">
        <v>0.0</v>
      </c>
      <c r="AO321" s="1" t="s">
        <v>1799</v>
      </c>
      <c r="AP321" s="1" t="s">
        <v>1860</v>
      </c>
      <c r="AQ321" s="1" t="s">
        <v>1819</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hidden="1" customHeight="1">
      <c r="A322" s="1" t="s">
        <v>11</v>
      </c>
      <c r="B322" s="8" t="s">
        <v>150</v>
      </c>
      <c r="C322" s="8" t="s">
        <v>1041</v>
      </c>
      <c r="D322" s="1" t="s">
        <v>4551</v>
      </c>
      <c r="E322" s="1" t="s">
        <v>35</v>
      </c>
      <c r="F322" s="1" t="s">
        <v>896</v>
      </c>
      <c r="G322" s="1" t="s">
        <v>656</v>
      </c>
      <c r="H322" s="1" t="str">
        <f t="shared" si="1"/>
        <v>ASHRAE 90.1-2007Corridor/TransitionFor Hospital</v>
      </c>
      <c r="I322" s="1" t="str">
        <f>VLOOKUP(H322,'Interior Lighting'!$A$4:$G$1472,5,FALSE)</f>
        <v>1</v>
      </c>
      <c r="J322" s="1"/>
      <c r="K322" s="1"/>
      <c r="L322" s="1"/>
      <c r="M322" s="1">
        <v>0.0</v>
      </c>
      <c r="N322" s="1">
        <v>0.7</v>
      </c>
      <c r="O322" s="1">
        <v>0.2</v>
      </c>
      <c r="P322" s="1" t="s">
        <v>1801</v>
      </c>
      <c r="Q322" s="1" t="s">
        <v>30</v>
      </c>
      <c r="R322" s="1" t="s">
        <v>870</v>
      </c>
      <c r="S322" s="1" t="s">
        <v>557</v>
      </c>
      <c r="T322" s="8" t="str">
        <f t="shared" si="25"/>
        <v>ASHRAE 62.1-2004GeneralCorridors</v>
      </c>
      <c r="U322" s="1" t="str">
        <f>VLOOKUP(T322,Ventilation!$A$4:$H$321,6,FALSE)</f>
        <v>0.06</v>
      </c>
      <c r="V322" s="1" t="str">
        <f>VLOOKUP(T322,Ventilation!$A$4:$H$321,5,FALSE)</f>
        <v/>
      </c>
      <c r="W322" s="1" t="str">
        <f>VLOOKUP(T322,Ventilation!$A$4:$H$321,7,FALSE)</f>
        <v/>
      </c>
      <c r="X322" s="1"/>
      <c r="Y322" s="1">
        <v>1.0</v>
      </c>
      <c r="Z322" s="1" t="s">
        <v>1814</v>
      </c>
      <c r="AA322" s="1" t="s">
        <v>1790</v>
      </c>
      <c r="AB322" s="1">
        <v>0.0446</v>
      </c>
      <c r="AC322" s="8"/>
      <c r="AD322" s="1"/>
      <c r="AE322" s="1" t="s">
        <v>1868</v>
      </c>
      <c r="AF322" s="1"/>
      <c r="AG322" s="1"/>
      <c r="AH322" s="1"/>
      <c r="AI322" s="1"/>
      <c r="AJ322" s="1"/>
      <c r="AK322" s="1">
        <v>0.0</v>
      </c>
      <c r="AL322" s="1">
        <v>0.0</v>
      </c>
      <c r="AM322" s="1">
        <v>0.5</v>
      </c>
      <c r="AN322" s="1">
        <v>0.0</v>
      </c>
      <c r="AO322" s="1" t="s">
        <v>1800</v>
      </c>
      <c r="AP322" s="1" t="s">
        <v>1860</v>
      </c>
      <c r="AQ322" s="1" t="s">
        <v>1819</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8" t="s">
        <v>11</v>
      </c>
      <c r="B323" s="8" t="s">
        <v>150</v>
      </c>
      <c r="C323" s="8" t="s">
        <v>1041</v>
      </c>
      <c r="D323" s="1" t="s">
        <v>4551</v>
      </c>
      <c r="E323" s="1" t="s">
        <v>35</v>
      </c>
      <c r="F323" s="1" t="s">
        <v>896</v>
      </c>
      <c r="G323" s="1" t="s">
        <v>656</v>
      </c>
      <c r="H323" s="1" t="str">
        <f t="shared" si="1"/>
        <v>ASHRAE 90.1-2007Corridor/TransitionFor Hospital</v>
      </c>
      <c r="I323" s="1" t="str">
        <f>VLOOKUP(H323,'Interior Lighting'!$A$4:$G$1472,5,FALSE)</f>
        <v>1</v>
      </c>
      <c r="J323" s="1"/>
      <c r="K323" s="1"/>
      <c r="L323" s="1"/>
      <c r="M323" s="1">
        <v>0.0</v>
      </c>
      <c r="N323" s="1">
        <v>0.7</v>
      </c>
      <c r="O323" s="1">
        <v>0.2</v>
      </c>
      <c r="P323" s="8" t="s">
        <v>1801</v>
      </c>
      <c r="Q323" s="1" t="s">
        <v>30</v>
      </c>
      <c r="R323" s="1" t="s">
        <v>870</v>
      </c>
      <c r="S323" s="1" t="s">
        <v>557</v>
      </c>
      <c r="T323" s="8" t="str">
        <f t="shared" si="25"/>
        <v>ASHRAE 62.1-2004GeneralCorridors</v>
      </c>
      <c r="U323" s="1" t="str">
        <f>VLOOKUP(T323,Ventilation!$A$4:$H$321,6,FALSE)</f>
        <v>0.06</v>
      </c>
      <c r="V323" s="1" t="str">
        <f>VLOOKUP(T323,Ventilation!$A$4:$H$321,5,FALSE)</f>
        <v/>
      </c>
      <c r="W323" s="1" t="str">
        <f>VLOOKUP(T323,Ventilation!$A$4:$H$321,7,FALSE)</f>
        <v/>
      </c>
      <c r="X323" s="1"/>
      <c r="Y323" s="1">
        <v>1.0</v>
      </c>
      <c r="Z323" s="8" t="s">
        <v>1814</v>
      </c>
      <c r="AA323" s="8" t="s">
        <v>1790</v>
      </c>
      <c r="AB323" s="1">
        <v>0.0446</v>
      </c>
      <c r="AC323" s="8"/>
      <c r="AD323" s="8"/>
      <c r="AE323" s="8" t="s">
        <v>1868</v>
      </c>
      <c r="AF323" s="1"/>
      <c r="AG323" s="1"/>
      <c r="AH323" s="1"/>
      <c r="AI323" s="1"/>
      <c r="AJ323" s="1"/>
      <c r="AK323" s="1">
        <v>0.0</v>
      </c>
      <c r="AL323" s="1">
        <v>0.0</v>
      </c>
      <c r="AM323" s="1">
        <v>0.5</v>
      </c>
      <c r="AN323" s="1">
        <v>0.0</v>
      </c>
      <c r="AO323" s="8" t="s">
        <v>1800</v>
      </c>
      <c r="AP323" s="8" t="s">
        <v>1860</v>
      </c>
      <c r="AQ323" s="8" t="s">
        <v>1819</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8" t="s">
        <v>11</v>
      </c>
      <c r="B324" s="8" t="s">
        <v>150</v>
      </c>
      <c r="C324" s="8" t="s">
        <v>1042</v>
      </c>
      <c r="D324" s="1" t="s">
        <v>4555</v>
      </c>
      <c r="E324" s="1" t="s">
        <v>35</v>
      </c>
      <c r="F324" s="1" t="s">
        <v>150</v>
      </c>
      <c r="G324" s="1" t="s">
        <v>695</v>
      </c>
      <c r="H324" s="1" t="str">
        <f t="shared" si="1"/>
        <v>ASHRAE 90.1-2007HospitalPatient Room</v>
      </c>
      <c r="I324" s="1" t="str">
        <f>VLOOKUP(H324,'Interior Lighting'!$A$4:$G$1472,5,FALSE)</f>
        <v>0.7</v>
      </c>
      <c r="J324" s="1"/>
      <c r="K324" s="1"/>
      <c r="L324" s="1"/>
      <c r="M324" s="1">
        <v>0.0</v>
      </c>
      <c r="N324" s="1">
        <v>0.7</v>
      </c>
      <c r="O324" s="1">
        <v>0.2</v>
      </c>
      <c r="P324" s="1" t="s">
        <v>1811</v>
      </c>
      <c r="Q324" s="5" t="s">
        <v>26</v>
      </c>
      <c r="R324" s="5" t="s">
        <v>1305</v>
      </c>
      <c r="S324" s="5" t="s">
        <v>695</v>
      </c>
      <c r="T324" s="8" t="str">
        <f t="shared" si="25"/>
        <v>AIA 2001NursingPatient Room</v>
      </c>
      <c r="U324" s="1" t="str">
        <f>VLOOKUP(T324,Ventilation!$A$4:$H$321,6,FALSE)</f>
        <v/>
      </c>
      <c r="V324" s="1" t="str">
        <f>VLOOKUP(T324,Ventilation!$A$4:$H$321,5,FALSE)</f>
        <v/>
      </c>
      <c r="W324" s="1" t="str">
        <f>VLOOKUP(T324,Ventilation!$A$4:$H$321,7,FALSE)</f>
        <v>2</v>
      </c>
      <c r="X324" s="1"/>
      <c r="Y324" s="1">
        <v>5.0</v>
      </c>
      <c r="Z324" s="1" t="s">
        <v>1814</v>
      </c>
      <c r="AA324" s="1" t="s">
        <v>1790</v>
      </c>
      <c r="AB324" s="1">
        <v>0.0446</v>
      </c>
      <c r="AC324" s="8"/>
      <c r="AD324" s="1"/>
      <c r="AE324" s="1" t="s">
        <v>1868</v>
      </c>
      <c r="AF324" s="1"/>
      <c r="AG324" s="1"/>
      <c r="AH324" s="1"/>
      <c r="AI324" s="1"/>
      <c r="AJ324" s="1"/>
      <c r="AK324" s="5">
        <v>2.0</v>
      </c>
      <c r="AL324" s="1">
        <v>0.0</v>
      </c>
      <c r="AM324" s="1">
        <v>0.5</v>
      </c>
      <c r="AN324" s="1">
        <v>0.0</v>
      </c>
      <c r="AO324" s="1" t="s">
        <v>1800</v>
      </c>
      <c r="AP324" s="1" t="s">
        <v>1860</v>
      </c>
      <c r="AQ324" s="1" t="s">
        <v>1819</v>
      </c>
      <c r="AR324" s="1">
        <v>1.0</v>
      </c>
      <c r="AS324" s="1">
        <v>280.0</v>
      </c>
      <c r="AT324" s="1" t="str">
        <f t="shared" si="28"/>
        <v>0.003571428571</v>
      </c>
      <c r="AU324" s="1">
        <v>49.0</v>
      </c>
      <c r="AV324" s="1">
        <v>0.2</v>
      </c>
      <c r="AW324" s="1">
        <v>0.05</v>
      </c>
      <c r="AX324" s="1" t="s">
        <v>1816</v>
      </c>
      <c r="AY324" s="1"/>
      <c r="AZ324" s="1"/>
      <c r="BA324" s="1" t="str">
        <f t="shared" si="30"/>
        <v/>
      </c>
      <c r="BB324" s="1"/>
      <c r="BC324" s="1"/>
      <c r="BD324" s="1"/>
      <c r="BE324" s="1"/>
      <c r="BF324" s="1"/>
      <c r="BG324" s="1"/>
      <c r="BH324" s="5" t="s">
        <v>1297</v>
      </c>
      <c r="BJ324" s="1"/>
      <c r="BK324" s="1"/>
      <c r="BL324" s="1"/>
    </row>
    <row r="325" ht="14.25" hidden="1" customHeight="1">
      <c r="A325" s="8" t="s">
        <v>11</v>
      </c>
      <c r="B325" s="8" t="s">
        <v>150</v>
      </c>
      <c r="C325" s="8" t="s">
        <v>1044</v>
      </c>
      <c r="D325" s="1" t="s">
        <v>4561</v>
      </c>
      <c r="E325" s="1" t="s">
        <v>35</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1811</v>
      </c>
      <c r="Q325" s="1" t="s">
        <v>30</v>
      </c>
      <c r="R325" s="1" t="s">
        <v>559</v>
      </c>
      <c r="S325" s="1" t="s">
        <v>565</v>
      </c>
      <c r="T325" s="8"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1815</v>
      </c>
      <c r="AA325" s="1" t="s">
        <v>1790</v>
      </c>
      <c r="AB325" s="1">
        <v>0.0446</v>
      </c>
      <c r="AC325" s="8"/>
      <c r="AD325" s="1"/>
      <c r="AE325" s="1" t="s">
        <v>1868</v>
      </c>
      <c r="AF325" s="1"/>
      <c r="AG325" s="1"/>
      <c r="AH325" s="1"/>
      <c r="AI325" s="1"/>
      <c r="AJ325" s="1"/>
      <c r="AK325" s="5">
        <v>1.5</v>
      </c>
      <c r="AL325" s="1">
        <v>0.0</v>
      </c>
      <c r="AM325" s="1">
        <v>0.5</v>
      </c>
      <c r="AN325" s="1">
        <v>0.0</v>
      </c>
      <c r="AO325" s="1" t="s">
        <v>1800</v>
      </c>
      <c r="AP325" s="1" t="s">
        <v>1860</v>
      </c>
      <c r="AQ325" s="1" t="s">
        <v>1819</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hidden="1" customHeight="1">
      <c r="A326" s="8" t="s">
        <v>11</v>
      </c>
      <c r="B326" s="8" t="s">
        <v>150</v>
      </c>
      <c r="C326" s="8" t="s">
        <v>923</v>
      </c>
      <c r="D326" s="1" t="s">
        <v>4562</v>
      </c>
      <c r="E326" s="1" t="s">
        <v>35</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1810</v>
      </c>
      <c r="Q326" s="1" t="s">
        <v>30</v>
      </c>
      <c r="R326" s="5" t="s">
        <v>559</v>
      </c>
      <c r="S326" s="5" t="s">
        <v>561</v>
      </c>
      <c r="T326" s="8"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1815</v>
      </c>
      <c r="AA326" s="1" t="s">
        <v>1790</v>
      </c>
      <c r="AB326" s="1">
        <v>0.0446</v>
      </c>
      <c r="AC326" s="8"/>
      <c r="AD326" s="1"/>
      <c r="AE326" s="1" t="s">
        <v>1868</v>
      </c>
      <c r="AF326" s="1"/>
      <c r="AG326" s="1"/>
      <c r="AH326" s="1"/>
      <c r="AI326" s="1"/>
      <c r="AJ326" s="1"/>
      <c r="AK326" s="5">
        <v>10.0</v>
      </c>
      <c r="AL326" s="1">
        <v>0.0</v>
      </c>
      <c r="AM326" s="1">
        <v>0.5</v>
      </c>
      <c r="AN326" s="1">
        <v>0.0</v>
      </c>
      <c r="AO326" s="1" t="s">
        <v>1800</v>
      </c>
      <c r="AP326" s="1" t="s">
        <v>1860</v>
      </c>
      <c r="AQ326" s="1" t="s">
        <v>1819</v>
      </c>
      <c r="AR326" s="1">
        <v>1.0</v>
      </c>
      <c r="AS326" s="1">
        <v>5250.0</v>
      </c>
      <c r="AT326" s="1" t="str">
        <f t="shared" si="28"/>
        <v>0.0001904761905</v>
      </c>
      <c r="AU326" s="1">
        <v>49.0</v>
      </c>
      <c r="AV326" s="1">
        <v>0.2</v>
      </c>
      <c r="AW326" s="1">
        <v>0.05</v>
      </c>
      <c r="AX326" s="1" t="s">
        <v>1816</v>
      </c>
      <c r="AY326" s="1"/>
      <c r="AZ326" s="1"/>
      <c r="BA326" s="1" t="str">
        <f t="shared" si="30"/>
        <v/>
      </c>
      <c r="BB326" s="1"/>
      <c r="BC326" s="1"/>
      <c r="BD326" s="1"/>
      <c r="BE326" s="1"/>
      <c r="BF326" s="1"/>
      <c r="BG326" s="1"/>
      <c r="BH326" s="1"/>
      <c r="BJ326" s="1"/>
      <c r="BK326" s="1"/>
      <c r="BL326" s="1"/>
    </row>
    <row r="327" ht="14.25" hidden="1" customHeight="1">
      <c r="A327" s="8" t="s">
        <v>11</v>
      </c>
      <c r="B327" s="1" t="s">
        <v>166</v>
      </c>
      <c r="C327" s="1" t="s">
        <v>993</v>
      </c>
      <c r="D327" s="1" t="s">
        <v>4563</v>
      </c>
      <c r="E327" s="1" t="s">
        <v>35</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2036</v>
      </c>
      <c r="Q327" s="1" t="s">
        <v>30</v>
      </c>
      <c r="R327" s="1" t="s">
        <v>486</v>
      </c>
      <c r="S327" s="1" t="s">
        <v>1354</v>
      </c>
      <c r="T327" s="8"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2089</v>
      </c>
      <c r="AA327" s="1" t="s">
        <v>2017</v>
      </c>
      <c r="AB327" s="1">
        <v>0.0446</v>
      </c>
      <c r="AC327" s="8"/>
      <c r="AD327" s="1"/>
      <c r="AE327" s="1" t="s">
        <v>2067</v>
      </c>
      <c r="AF327" s="1"/>
      <c r="AG327" s="1"/>
      <c r="AH327" s="1"/>
      <c r="AI327" s="1"/>
      <c r="AJ327" s="1"/>
      <c r="AK327" s="16">
        <v>6.301</v>
      </c>
      <c r="AL327" s="1">
        <v>0.0</v>
      </c>
      <c r="AM327" s="1">
        <v>0.5</v>
      </c>
      <c r="AN327" s="1">
        <v>0.0</v>
      </c>
      <c r="AO327" s="16" t="s">
        <v>2069</v>
      </c>
      <c r="AP327" s="1" t="s">
        <v>2062</v>
      </c>
      <c r="AQ327" s="1" t="s">
        <v>2042</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hidden="1" customHeight="1">
      <c r="A328" s="16" t="s">
        <v>11</v>
      </c>
      <c r="B328" s="5" t="s">
        <v>166</v>
      </c>
      <c r="C328" s="16" t="s">
        <v>655</v>
      </c>
      <c r="D328" s="16" t="s">
        <v>4566</v>
      </c>
      <c r="E328" s="16" t="s">
        <v>36</v>
      </c>
      <c r="F328" s="5" t="s">
        <v>975</v>
      </c>
      <c r="G328" s="5" t="s">
        <v>870</v>
      </c>
      <c r="H328" s="1" t="str">
        <f t="shared" si="1"/>
        <v>ASHRAE 90.1-2010StorageGeneral</v>
      </c>
      <c r="I328" s="1" t="str">
        <f>VLOOKUP(H328,'Interior Lighting'!$A$4:$G$1472,5,FALSE)</f>
        <v>0.63</v>
      </c>
      <c r="J328" s="1"/>
      <c r="K328" s="1"/>
      <c r="L328" s="5"/>
      <c r="M328" s="5">
        <v>0.0</v>
      </c>
      <c r="N328" s="5">
        <v>0.7</v>
      </c>
      <c r="O328" s="5">
        <v>0.2</v>
      </c>
      <c r="P328" s="16" t="s">
        <v>2034</v>
      </c>
      <c r="Q328" s="5" t="s">
        <v>31</v>
      </c>
      <c r="R328" s="5" t="s">
        <v>486</v>
      </c>
      <c r="S328" s="5" t="s">
        <v>1354</v>
      </c>
      <c r="T328" s="8"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5">
        <v>5.0</v>
      </c>
      <c r="Z328" s="16" t="s">
        <v>2039</v>
      </c>
      <c r="AA328" s="16" t="s">
        <v>2017</v>
      </c>
      <c r="AB328" s="5">
        <v>0.0</v>
      </c>
      <c r="AC328" s="8"/>
      <c r="AD328" s="16"/>
      <c r="AE328" s="16" t="s">
        <v>2066</v>
      </c>
      <c r="AF328" s="1"/>
      <c r="AG328" s="1"/>
      <c r="AH328" s="1"/>
      <c r="AI328" s="1"/>
      <c r="AJ328" s="1"/>
      <c r="AK328" s="5">
        <v>0.5</v>
      </c>
      <c r="AL328" s="5">
        <v>0.0</v>
      </c>
      <c r="AM328" s="5">
        <v>0.5</v>
      </c>
      <c r="AN328" s="5">
        <v>0.0</v>
      </c>
      <c r="AO328" s="16" t="s">
        <v>2027</v>
      </c>
      <c r="AP328" s="16" t="s">
        <v>2062</v>
      </c>
      <c r="AQ328" s="16" t="s">
        <v>2042</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11</v>
      </c>
      <c r="B329" s="1" t="s">
        <v>166</v>
      </c>
      <c r="C329" s="1" t="s">
        <v>997</v>
      </c>
      <c r="D329" s="1" t="s">
        <v>4549</v>
      </c>
      <c r="E329" s="1" t="s">
        <v>35</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2036</v>
      </c>
      <c r="Q329" s="1" t="s">
        <v>30</v>
      </c>
      <c r="R329" s="1" t="s">
        <v>477</v>
      </c>
      <c r="S329" s="1" t="s">
        <v>1349</v>
      </c>
      <c r="T329" s="8"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2039</v>
      </c>
      <c r="AA329" s="1" t="s">
        <v>2017</v>
      </c>
      <c r="AB329" s="1">
        <v>0.0446</v>
      </c>
      <c r="AC329" s="8"/>
      <c r="AD329" s="1"/>
      <c r="AE329" s="1" t="s">
        <v>2067</v>
      </c>
      <c r="AF329" s="1"/>
      <c r="AG329" s="1"/>
      <c r="AH329" s="1"/>
      <c r="AI329" s="1"/>
      <c r="AJ329" s="1"/>
      <c r="AK329" s="5">
        <v>0.5</v>
      </c>
      <c r="AL329" s="1">
        <v>0.0</v>
      </c>
      <c r="AM329" s="1">
        <v>0.5</v>
      </c>
      <c r="AN329" s="1">
        <v>0.0</v>
      </c>
      <c r="AO329" s="1" t="s">
        <v>2029</v>
      </c>
      <c r="AP329" s="1" t="s">
        <v>2062</v>
      </c>
      <c r="AQ329" s="1" t="s">
        <v>2042</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11</v>
      </c>
      <c r="B330" s="8" t="s">
        <v>166</v>
      </c>
      <c r="C330" s="8" t="s">
        <v>1002</v>
      </c>
      <c r="D330" s="1" t="s">
        <v>4551</v>
      </c>
      <c r="E330" s="1" t="s">
        <v>35</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8" t="s">
        <v>2030</v>
      </c>
      <c r="Q330" s="1" t="s">
        <v>30</v>
      </c>
      <c r="R330" s="1" t="s">
        <v>870</v>
      </c>
      <c r="S330" s="1" t="s">
        <v>557</v>
      </c>
      <c r="T330" s="8" t="str">
        <f t="shared" si="25"/>
        <v>ASHRAE 62.1-2004GeneralCorridors</v>
      </c>
      <c r="U330" s="1" t="str">
        <f>VLOOKUP(T330,Ventilation!$A$4:$H$321,6,FALSE)</f>
        <v>0.06</v>
      </c>
      <c r="V330" s="1" t="str">
        <f>VLOOKUP(T330,Ventilation!$A$4:$H$321,5,FALSE)</f>
        <v/>
      </c>
      <c r="W330" s="1" t="str">
        <f>VLOOKUP(T330,Ventilation!$A$4:$H$321,7,FALSE)</f>
        <v/>
      </c>
      <c r="X330" s="1"/>
      <c r="Y330" s="1">
        <v>1.0</v>
      </c>
      <c r="Z330" s="8" t="s">
        <v>2039</v>
      </c>
      <c r="AA330" s="8" t="s">
        <v>2017</v>
      </c>
      <c r="AB330" s="1">
        <v>0.0446</v>
      </c>
      <c r="AC330" s="8"/>
      <c r="AD330" s="8"/>
      <c r="AE330" s="8" t="s">
        <v>2067</v>
      </c>
      <c r="AF330" s="1"/>
      <c r="AG330" s="1"/>
      <c r="AH330" s="1"/>
      <c r="AI330" s="1"/>
      <c r="AJ330" s="1"/>
      <c r="AK330" s="1">
        <v>0.0</v>
      </c>
      <c r="AL330" s="1">
        <v>0.0</v>
      </c>
      <c r="AM330" s="1">
        <v>0.5</v>
      </c>
      <c r="AN330" s="1">
        <v>0.0</v>
      </c>
      <c r="AO330" s="8" t="s">
        <v>2029</v>
      </c>
      <c r="AP330" s="8" t="s">
        <v>2062</v>
      </c>
      <c r="AQ330" s="8" t="s">
        <v>2042</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5" t="s">
        <v>11</v>
      </c>
      <c r="B331" s="5" t="s">
        <v>166</v>
      </c>
      <c r="C331" s="5" t="s">
        <v>4590</v>
      </c>
      <c r="D331" s="5" t="s">
        <v>4551</v>
      </c>
      <c r="E331" s="5" t="s">
        <v>36</v>
      </c>
      <c r="F331" s="5" t="s">
        <v>896</v>
      </c>
      <c r="G331" s="5" t="s">
        <v>870</v>
      </c>
      <c r="H331" s="1" t="str">
        <f t="shared" si="1"/>
        <v>ASHRAE 90.1-2010Corridor/TransitionGeneral</v>
      </c>
      <c r="I331" s="1" t="str">
        <f>VLOOKUP(H331,'Interior Lighting'!$A$4:$G$1472,5,FALSE)</f>
        <v>0.66</v>
      </c>
      <c r="J331" s="1"/>
      <c r="K331" s="1"/>
      <c r="L331" s="5"/>
      <c r="M331" s="5">
        <v>0.0</v>
      </c>
      <c r="N331" s="5">
        <v>0.7</v>
      </c>
      <c r="O331" s="5">
        <v>0.2</v>
      </c>
      <c r="P331" s="16" t="s">
        <v>2030</v>
      </c>
      <c r="Q331" s="5" t="s">
        <v>31</v>
      </c>
      <c r="R331" s="5" t="s">
        <v>870</v>
      </c>
      <c r="S331" s="5" t="s">
        <v>557</v>
      </c>
      <c r="T331" s="8" t="str">
        <f t="shared" si="25"/>
        <v>ASHRAE 62.1-2007GeneralCorridors</v>
      </c>
      <c r="U331" s="1" t="str">
        <f>VLOOKUP(T331,Ventilation!$A$4:$H$454,6,FALSE)</f>
        <v>0.06</v>
      </c>
      <c r="V331" s="1" t="str">
        <f>VLOOKUP(T331,Ventilation!$A$4:$H$454,5,FALSE)</f>
        <v/>
      </c>
      <c r="W331" s="1" t="str">
        <f>VLOOKUP(T331,Ventilation!$A$4:$H$454,7,FALSE)</f>
        <v/>
      </c>
      <c r="X331" s="1"/>
      <c r="Y331" s="5">
        <v>0.0</v>
      </c>
      <c r="Z331" s="16" t="s">
        <v>2039</v>
      </c>
      <c r="AA331" s="16" t="s">
        <v>2017</v>
      </c>
      <c r="AB331" s="5">
        <v>0.112</v>
      </c>
      <c r="AC331" s="8"/>
      <c r="AD331" s="16"/>
      <c r="AE331" s="16" t="s">
        <v>2066</v>
      </c>
      <c r="AF331" s="1"/>
      <c r="AG331" s="1"/>
      <c r="AH331" s="1"/>
      <c r="AI331" s="1"/>
      <c r="AJ331" s="1"/>
      <c r="AK331" s="5">
        <v>0.0</v>
      </c>
      <c r="AL331" s="5">
        <v>0.0</v>
      </c>
      <c r="AM331" s="5">
        <v>0.5</v>
      </c>
      <c r="AN331" s="5">
        <v>0.0</v>
      </c>
      <c r="AO331" s="16" t="s">
        <v>2029</v>
      </c>
      <c r="AP331" s="16" t="s">
        <v>2062</v>
      </c>
      <c r="AQ331" s="16" t="s">
        <v>2042</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8" t="s">
        <v>11</v>
      </c>
      <c r="B332" s="8" t="s">
        <v>166</v>
      </c>
      <c r="C332" s="8" t="s">
        <v>1018</v>
      </c>
      <c r="D332" s="1" t="s">
        <v>4555</v>
      </c>
      <c r="E332" s="1" t="s">
        <v>35</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2032</v>
      </c>
      <c r="Q332" s="1" t="s">
        <v>30</v>
      </c>
      <c r="R332" s="1" t="s">
        <v>486</v>
      </c>
      <c r="S332" s="1" t="s">
        <v>1351</v>
      </c>
      <c r="T332" s="8"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2059</v>
      </c>
      <c r="AA332" s="1" t="s">
        <v>2017</v>
      </c>
      <c r="AB332" s="1">
        <v>0.0446</v>
      </c>
      <c r="AC332" s="8"/>
      <c r="AD332" s="1"/>
      <c r="AE332" s="1" t="s">
        <v>2067</v>
      </c>
      <c r="AF332" s="1"/>
      <c r="AG332" s="1"/>
      <c r="AH332" s="1"/>
      <c r="AI332" s="1"/>
      <c r="AJ332" s="1"/>
      <c r="AK332" s="5">
        <v>0.627</v>
      </c>
      <c r="AL332" s="1">
        <v>0.0</v>
      </c>
      <c r="AM332" s="1">
        <v>0.5</v>
      </c>
      <c r="AN332" s="1">
        <v>0.0</v>
      </c>
      <c r="AO332" s="1" t="s">
        <v>2058</v>
      </c>
      <c r="AP332" s="1" t="s">
        <v>2062</v>
      </c>
      <c r="AQ332" s="1" t="s">
        <v>2042</v>
      </c>
      <c r="AR332" s="1">
        <v>1.25</v>
      </c>
      <c r="AS332" s="1">
        <v>420.0</v>
      </c>
      <c r="AT332" s="1" t="str">
        <f t="shared" si="28"/>
        <v>0.002976190476</v>
      </c>
      <c r="AU332" s="5">
        <v>60.0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ht="14.25" hidden="1" customHeight="1">
      <c r="A333" s="16" t="s">
        <v>11</v>
      </c>
      <c r="B333" s="16" t="s">
        <v>166</v>
      </c>
      <c r="C333" s="16" t="s">
        <v>4591</v>
      </c>
      <c r="D333" s="5" t="s">
        <v>4555</v>
      </c>
      <c r="E333" s="5" t="s">
        <v>36</v>
      </c>
      <c r="F333" s="5" t="s">
        <v>965</v>
      </c>
      <c r="G333" s="5" t="s">
        <v>875</v>
      </c>
      <c r="H333" s="1" t="str">
        <f t="shared" si="1"/>
        <v>ASHRAE 90.1-2010Guest RoomFor Hotel</v>
      </c>
      <c r="I333" s="1" t="str">
        <f>VLOOKUP(H333,'Interior Lighting'!$A$4:$G$1472,5,FALSE)</f>
        <v>1.11</v>
      </c>
      <c r="J333" s="1"/>
      <c r="K333" s="1"/>
      <c r="L333" s="5"/>
      <c r="M333" s="5">
        <v>0.0</v>
      </c>
      <c r="N333" s="5">
        <v>0.7</v>
      </c>
      <c r="O333" s="5">
        <v>0.2</v>
      </c>
      <c r="P333" s="5" t="s">
        <v>2032</v>
      </c>
      <c r="Q333" s="5" t="s">
        <v>31</v>
      </c>
      <c r="R333" s="5" t="s">
        <v>486</v>
      </c>
      <c r="S333" s="5" t="s">
        <v>1351</v>
      </c>
      <c r="T333" s="8"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5">
        <v>5.68</v>
      </c>
      <c r="Z333" s="5" t="s">
        <v>2059</v>
      </c>
      <c r="AA333" s="5" t="s">
        <v>2017</v>
      </c>
      <c r="AB333" s="5">
        <v>0.112</v>
      </c>
      <c r="AC333" s="8"/>
      <c r="AD333" s="5"/>
      <c r="AE333" s="5" t="s">
        <v>2066</v>
      </c>
      <c r="AF333" s="1"/>
      <c r="AG333" s="1"/>
      <c r="AH333" s="1"/>
      <c r="AI333" s="1"/>
      <c r="AJ333" s="1"/>
      <c r="AK333" s="5">
        <v>0.977</v>
      </c>
      <c r="AL333" s="5">
        <v>0.0</v>
      </c>
      <c r="AM333" s="5">
        <v>0.5</v>
      </c>
      <c r="AN333" s="5">
        <v>0.0</v>
      </c>
      <c r="AO333" s="5" t="s">
        <v>2058</v>
      </c>
      <c r="AP333" s="10" t="s">
        <v>2019</v>
      </c>
      <c r="AQ333" s="10" t="s">
        <v>2018</v>
      </c>
      <c r="AR333" s="5">
        <v>1.25</v>
      </c>
      <c r="AS333" s="5">
        <v>264.0</v>
      </c>
      <c r="AT333" s="1" t="str">
        <f t="shared" si="28"/>
        <v>0.004734848485</v>
      </c>
      <c r="AU333" s="5">
        <v>60.0</v>
      </c>
      <c r="AV333" s="5">
        <v>0.2</v>
      </c>
      <c r="AW333" s="5">
        <v>0.05</v>
      </c>
      <c r="AX333" s="5" t="s">
        <v>172</v>
      </c>
      <c r="AY333" s="1"/>
      <c r="AZ333" s="1"/>
      <c r="BA333" s="1"/>
      <c r="BB333" s="1"/>
      <c r="BC333" s="1"/>
      <c r="BD333" s="1"/>
      <c r="BE333" s="1"/>
      <c r="BF333" s="1"/>
      <c r="BG333" s="1"/>
      <c r="BH333" s="16" t="s">
        <v>1297</v>
      </c>
      <c r="BJ333" s="1"/>
      <c r="BK333" s="1"/>
      <c r="BL333" s="1"/>
    </row>
    <row r="334" ht="14.25" hidden="1" customHeight="1">
      <c r="A334" s="16" t="s">
        <v>11</v>
      </c>
      <c r="B334" s="16" t="s">
        <v>166</v>
      </c>
      <c r="C334" s="16" t="s">
        <v>4592</v>
      </c>
      <c r="D334" s="5" t="s">
        <v>4555</v>
      </c>
      <c r="E334" s="5" t="s">
        <v>36</v>
      </c>
      <c r="F334" s="5" t="s">
        <v>965</v>
      </c>
      <c r="G334" s="5" t="s">
        <v>875</v>
      </c>
      <c r="H334" s="1" t="str">
        <f t="shared" si="1"/>
        <v>ASHRAE 90.1-2010Guest RoomFor Hotel</v>
      </c>
      <c r="I334" s="1" t="str">
        <f>VLOOKUP(H334,'Interior Lighting'!$A$4:$G$1472,5,FALSE)</f>
        <v>1.11</v>
      </c>
      <c r="J334" s="1"/>
      <c r="K334" s="1"/>
      <c r="L334" s="5"/>
      <c r="M334" s="5">
        <v>0.0</v>
      </c>
      <c r="N334" s="5">
        <v>0.7</v>
      </c>
      <c r="O334" s="5">
        <v>0.2</v>
      </c>
      <c r="P334" s="5" t="s">
        <v>2032</v>
      </c>
      <c r="Q334" s="5" t="s">
        <v>31</v>
      </c>
      <c r="R334" s="5" t="s">
        <v>486</v>
      </c>
      <c r="S334" s="5" t="s">
        <v>1351</v>
      </c>
      <c r="T334" s="8"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5">
        <v>3.57</v>
      </c>
      <c r="Z334" s="5" t="s">
        <v>2059</v>
      </c>
      <c r="AA334" s="5" t="s">
        <v>2017</v>
      </c>
      <c r="AB334" s="5">
        <v>0.0566608</v>
      </c>
      <c r="AC334" s="8"/>
      <c r="AD334" s="5"/>
      <c r="AE334" s="5" t="s">
        <v>2066</v>
      </c>
      <c r="AF334" s="1"/>
      <c r="AG334" s="1"/>
      <c r="AH334" s="1"/>
      <c r="AI334" s="1"/>
      <c r="AJ334" s="1"/>
      <c r="AK334" s="5">
        <v>0.627</v>
      </c>
      <c r="AL334" s="5">
        <v>0.0</v>
      </c>
      <c r="AM334" s="5">
        <v>0.5</v>
      </c>
      <c r="AN334" s="5">
        <v>0.0</v>
      </c>
      <c r="AO334" s="5" t="s">
        <v>2058</v>
      </c>
      <c r="AP334" s="10" t="s">
        <v>2019</v>
      </c>
      <c r="AQ334" s="10" t="s">
        <v>2018</v>
      </c>
      <c r="AR334" s="5">
        <v>1.25</v>
      </c>
      <c r="AS334" s="5">
        <v>420.0</v>
      </c>
      <c r="AT334" s="1" t="str">
        <f t="shared" si="28"/>
        <v>0.002976190476</v>
      </c>
      <c r="AU334" s="5">
        <v>60.0</v>
      </c>
      <c r="AV334" s="5">
        <v>0.2</v>
      </c>
      <c r="AW334" s="5">
        <v>0.05</v>
      </c>
      <c r="AX334" s="5" t="s">
        <v>172</v>
      </c>
      <c r="AY334" s="1"/>
      <c r="AZ334" s="1"/>
      <c r="BA334" s="1"/>
      <c r="BB334" s="1"/>
      <c r="BC334" s="1"/>
      <c r="BD334" s="1"/>
      <c r="BE334" s="1"/>
      <c r="BF334" s="1"/>
      <c r="BG334" s="1"/>
      <c r="BH334" s="16" t="s">
        <v>1297</v>
      </c>
      <c r="BJ334" s="1"/>
      <c r="BK334" s="1"/>
      <c r="BL334" s="1"/>
    </row>
    <row r="335" ht="14.25" hidden="1" customHeight="1">
      <c r="A335" s="16" t="s">
        <v>11</v>
      </c>
      <c r="B335" s="16" t="s">
        <v>166</v>
      </c>
      <c r="C335" s="16" t="s">
        <v>4593</v>
      </c>
      <c r="D335" s="5" t="s">
        <v>4555</v>
      </c>
      <c r="E335" s="5" t="s">
        <v>36</v>
      </c>
      <c r="F335" s="5" t="s">
        <v>965</v>
      </c>
      <c r="G335" s="5" t="s">
        <v>875</v>
      </c>
      <c r="H335" s="1" t="str">
        <f t="shared" si="1"/>
        <v>ASHRAE 90.1-2010Guest RoomFor Hotel</v>
      </c>
      <c r="I335" s="1" t="str">
        <f>VLOOKUP(H335,'Interior Lighting'!$A$4:$G$1472,5,FALSE)</f>
        <v>1.11</v>
      </c>
      <c r="J335" s="1"/>
      <c r="K335" s="1"/>
      <c r="L335" s="5"/>
      <c r="M335" s="5">
        <v>0.0</v>
      </c>
      <c r="N335" s="5">
        <v>0.7</v>
      </c>
      <c r="O335" s="5">
        <v>0.2</v>
      </c>
      <c r="P335" s="5" t="s">
        <v>2032</v>
      </c>
      <c r="Q335" s="5" t="s">
        <v>31</v>
      </c>
      <c r="R335" s="5" t="s">
        <v>486</v>
      </c>
      <c r="S335" s="5" t="s">
        <v>1351</v>
      </c>
      <c r="T335" s="8"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5">
        <v>5.68</v>
      </c>
      <c r="Z335" s="5" t="s">
        <v>2059</v>
      </c>
      <c r="AA335" s="5" t="s">
        <v>2017</v>
      </c>
      <c r="AB335" s="5">
        <v>0.050904</v>
      </c>
      <c r="AC335" s="8"/>
      <c r="AD335" s="5"/>
      <c r="AE335" s="5" t="s">
        <v>2066</v>
      </c>
      <c r="AF335" s="1"/>
      <c r="AG335" s="1"/>
      <c r="AH335" s="1"/>
      <c r="AI335" s="1"/>
      <c r="AJ335" s="1"/>
      <c r="AK335" s="5">
        <v>0.977</v>
      </c>
      <c r="AL335" s="5">
        <v>0.0</v>
      </c>
      <c r="AM335" s="5">
        <v>0.5</v>
      </c>
      <c r="AN335" s="5">
        <v>0.0</v>
      </c>
      <c r="AO335" s="5" t="s">
        <v>2058</v>
      </c>
      <c r="AP335" s="10" t="s">
        <v>2019</v>
      </c>
      <c r="AQ335" s="10" t="s">
        <v>2018</v>
      </c>
      <c r="AR335" s="5">
        <v>1.25</v>
      </c>
      <c r="AS335" s="5">
        <v>264.0</v>
      </c>
      <c r="AT335" s="1" t="str">
        <f t="shared" si="28"/>
        <v>0.004734848485</v>
      </c>
      <c r="AU335" s="5">
        <v>60.0</v>
      </c>
      <c r="AV335" s="5">
        <v>0.2</v>
      </c>
      <c r="AW335" s="5">
        <v>0.05</v>
      </c>
      <c r="AX335" s="5" t="s">
        <v>172</v>
      </c>
      <c r="AY335" s="1"/>
      <c r="AZ335" s="1"/>
      <c r="BA335" s="1"/>
      <c r="BB335" s="1"/>
      <c r="BC335" s="1"/>
      <c r="BD335" s="1"/>
      <c r="BE335" s="1"/>
      <c r="BF335" s="1"/>
      <c r="BG335" s="1"/>
      <c r="BH335" s="16" t="s">
        <v>1297</v>
      </c>
      <c r="BJ335" s="1"/>
      <c r="BK335" s="1"/>
      <c r="BL335" s="1"/>
    </row>
    <row r="336" ht="14.25" hidden="1" customHeight="1">
      <c r="A336" s="1" t="s">
        <v>11</v>
      </c>
      <c r="B336" s="1" t="s">
        <v>166</v>
      </c>
      <c r="C336" s="1" t="s">
        <v>1026</v>
      </c>
      <c r="D336" s="1" t="s">
        <v>4546</v>
      </c>
      <c r="E336" s="1" t="s">
        <v>35</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8" t="s">
        <v>2036</v>
      </c>
      <c r="Q336" s="1" t="s">
        <v>30</v>
      </c>
      <c r="R336" s="1" t="s">
        <v>477</v>
      </c>
      <c r="S336" s="1" t="s">
        <v>1349</v>
      </c>
      <c r="T336" s="8"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8" t="s">
        <v>2039</v>
      </c>
      <c r="AA336" s="8" t="s">
        <v>2017</v>
      </c>
      <c r="AB336" s="1">
        <v>0.0446</v>
      </c>
      <c r="AC336" s="8"/>
      <c r="AD336" s="8"/>
      <c r="AE336" s="8" t="s">
        <v>2067</v>
      </c>
      <c r="AF336" s="5">
        <v>767.0</v>
      </c>
      <c r="AG336" s="1">
        <v>0.1</v>
      </c>
      <c r="AH336" s="1">
        <v>0.2</v>
      </c>
      <c r="AI336" s="1">
        <v>0.7</v>
      </c>
      <c r="AJ336" s="8" t="s">
        <v>2077</v>
      </c>
      <c r="AK336" s="5">
        <v>47.2</v>
      </c>
      <c r="AL336" s="1">
        <v>0.2</v>
      </c>
      <c r="AM336" s="1">
        <v>0.5</v>
      </c>
      <c r="AN336" s="1">
        <v>0.1</v>
      </c>
      <c r="AO336" s="8" t="s">
        <v>2069</v>
      </c>
      <c r="AP336" s="8" t="s">
        <v>2062</v>
      </c>
      <c r="AQ336" s="8" t="s">
        <v>2042</v>
      </c>
      <c r="AR336" s="1">
        <v>133.0</v>
      </c>
      <c r="AS336" s="1">
        <v>1112.0</v>
      </c>
      <c r="AT336" s="1" t="str">
        <f t="shared" si="28"/>
        <v>0.1196043165</v>
      </c>
      <c r="AU336" s="5">
        <v>60.0</v>
      </c>
      <c r="AV336" s="1">
        <v>0.2</v>
      </c>
      <c r="AW336" s="1">
        <v>0.05</v>
      </c>
      <c r="AX336" s="8" t="s">
        <v>174</v>
      </c>
      <c r="AY336" s="1"/>
      <c r="AZ336" s="1"/>
      <c r="BA336" s="1"/>
      <c r="BB336" s="5">
        <v>0.16</v>
      </c>
      <c r="BC336" s="1"/>
      <c r="BD336" s="5">
        <v>125.0</v>
      </c>
      <c r="BE336" s="5">
        <v>4000.0</v>
      </c>
      <c r="BF336" s="5" t="s">
        <v>2070</v>
      </c>
      <c r="BG336" s="8"/>
      <c r="BH336" s="1"/>
      <c r="BJ336" s="1"/>
      <c r="BK336" s="1"/>
      <c r="BL336" s="1"/>
    </row>
    <row r="337" ht="14.25" hidden="1" customHeight="1">
      <c r="A337" s="1" t="s">
        <v>11</v>
      </c>
      <c r="B337" s="1" t="s">
        <v>166</v>
      </c>
      <c r="C337" s="1" t="s">
        <v>1028</v>
      </c>
      <c r="D337" s="1" t="s">
        <v>4566</v>
      </c>
      <c r="E337" s="1" t="s">
        <v>35</v>
      </c>
      <c r="F337" s="1" t="s">
        <v>150</v>
      </c>
      <c r="G337" s="1" t="s">
        <v>957</v>
      </c>
      <c r="H337" s="1" t="str">
        <f t="shared" si="1"/>
        <v>ASHRAE 90.1-2007HospitalLaundry-Washing</v>
      </c>
      <c r="I337" s="1" t="str">
        <f>VLOOKUP(H337,'Interior Lighting'!$A$4:$G$1472,5,FALSE)</f>
        <v>0.6</v>
      </c>
      <c r="J337" s="1"/>
      <c r="K337" s="1"/>
      <c r="L337" s="1"/>
      <c r="M337" s="1">
        <v>0.0</v>
      </c>
      <c r="N337" s="1">
        <v>0.7</v>
      </c>
      <c r="O337" s="1">
        <v>0.2</v>
      </c>
      <c r="P337" s="1" t="s">
        <v>2036</v>
      </c>
      <c r="Q337" s="1" t="s">
        <v>30</v>
      </c>
      <c r="R337" s="1" t="s">
        <v>348</v>
      </c>
      <c r="S337" s="1" t="s">
        <v>1372</v>
      </c>
      <c r="T337" s="8"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2082</v>
      </c>
      <c r="AA337" s="1" t="s">
        <v>2017</v>
      </c>
      <c r="AB337" s="1">
        <v>0.0446</v>
      </c>
      <c r="AC337" s="8"/>
      <c r="AD337" s="1"/>
      <c r="AE337" s="1" t="s">
        <v>2067</v>
      </c>
      <c r="AF337" s="5">
        <v>170.0</v>
      </c>
      <c r="AG337" s="1">
        <v>0.0</v>
      </c>
      <c r="AH337" s="1">
        <v>0.5</v>
      </c>
      <c r="AI337" s="1">
        <v>0.0</v>
      </c>
      <c r="AJ337" s="5" t="s">
        <v>2029</v>
      </c>
      <c r="AK337" s="5">
        <v>5.73</v>
      </c>
      <c r="AL337" s="1">
        <v>0.0</v>
      </c>
      <c r="AM337" s="1">
        <v>0.5</v>
      </c>
      <c r="AN337" s="1">
        <v>0.0</v>
      </c>
      <c r="AO337" s="16" t="s">
        <v>2029</v>
      </c>
      <c r="AP337" s="1" t="s">
        <v>2062</v>
      </c>
      <c r="AQ337" s="1" t="s">
        <v>2042</v>
      </c>
      <c r="AR337" s="5"/>
      <c r="AS337" s="1">
        <v>840.0</v>
      </c>
      <c r="AT337" s="1" t="str">
        <f t="shared" si="28"/>
        <v/>
      </c>
      <c r="AU337" s="5">
        <v>60.0</v>
      </c>
      <c r="AV337" s="1">
        <v>0.2</v>
      </c>
      <c r="AW337" s="1">
        <v>0.05</v>
      </c>
      <c r="AX337" s="16" t="s">
        <v>2084</v>
      </c>
      <c r="AY337" s="1"/>
      <c r="AZ337" s="1"/>
      <c r="BA337" s="1"/>
      <c r="BB337" s="5">
        <v>0.16</v>
      </c>
      <c r="BC337" s="1"/>
      <c r="BD337" s="5">
        <v>125.0</v>
      </c>
      <c r="BE337" s="5">
        <v>500.0</v>
      </c>
      <c r="BF337" s="16" t="s">
        <v>2061</v>
      </c>
      <c r="BG337" s="1"/>
      <c r="BH337" s="1"/>
      <c r="BJ337" s="1"/>
      <c r="BK337" s="1"/>
      <c r="BL337" s="1"/>
    </row>
    <row r="338" ht="14.25" hidden="1" customHeight="1">
      <c r="A338" s="1" t="s">
        <v>11</v>
      </c>
      <c r="B338" s="1" t="s">
        <v>166</v>
      </c>
      <c r="C338" s="1" t="s">
        <v>684</v>
      </c>
      <c r="D338" s="1" t="s">
        <v>4570</v>
      </c>
      <c r="E338" s="1" t="s">
        <v>35</v>
      </c>
      <c r="F338" s="1" t="s">
        <v>684</v>
      </c>
      <c r="G338" s="1" t="s">
        <v>875</v>
      </c>
      <c r="H338" s="1" t="str">
        <f t="shared" si="1"/>
        <v>ASHRAE 90.1-2007LobbyFor Hotel</v>
      </c>
      <c r="I338" s="1" t="str">
        <f>VLOOKUP(H338,'Interior Lighting'!$A$4:$G$1472,5,FALSE)</f>
        <v>1.1</v>
      </c>
      <c r="J338" s="1"/>
      <c r="K338" s="1"/>
      <c r="L338" s="1"/>
      <c r="M338" s="1">
        <v>0.0</v>
      </c>
      <c r="N338" s="1">
        <v>0.7</v>
      </c>
      <c r="O338" s="1">
        <v>0.2</v>
      </c>
      <c r="P338" s="1" t="s">
        <v>2036</v>
      </c>
      <c r="Q338" s="1" t="s">
        <v>30</v>
      </c>
      <c r="R338" s="1" t="s">
        <v>486</v>
      </c>
      <c r="S338" s="1" t="s">
        <v>1353</v>
      </c>
      <c r="T338" s="8"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8" t="s">
        <v>2086</v>
      </c>
      <c r="AA338" s="8" t="s">
        <v>2017</v>
      </c>
      <c r="AB338" s="1">
        <v>0.0446</v>
      </c>
      <c r="AC338" s="8"/>
      <c r="AD338" s="8"/>
      <c r="AE338" s="8" t="s">
        <v>2067</v>
      </c>
      <c r="AF338" s="1"/>
      <c r="AG338" s="1"/>
      <c r="AH338" s="1"/>
      <c r="AI338" s="1"/>
      <c r="AJ338" s="1"/>
      <c r="AK338" s="5">
        <v>0.75</v>
      </c>
      <c r="AL338" s="1">
        <v>0.0</v>
      </c>
      <c r="AM338" s="1">
        <v>0.5</v>
      </c>
      <c r="AN338" s="1">
        <v>0.0</v>
      </c>
      <c r="AO338" s="8" t="s">
        <v>2029</v>
      </c>
      <c r="AP338" s="8" t="s">
        <v>2062</v>
      </c>
      <c r="AQ338" s="8" t="s">
        <v>2042</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11</v>
      </c>
      <c r="B339" s="1" t="s">
        <v>166</v>
      </c>
      <c r="C339" s="1" t="s">
        <v>1031</v>
      </c>
      <c r="D339" s="1" t="s">
        <v>4571</v>
      </c>
      <c r="E339" s="1" t="s">
        <v>35</v>
      </c>
      <c r="F339" s="1" t="s">
        <v>757</v>
      </c>
      <c r="G339" s="1" t="s">
        <v>870</v>
      </c>
      <c r="H339" s="1" t="str">
        <f t="shared" si="1"/>
        <v>ASHRAE 90.1-2007Electrical/MechanicalGeneral</v>
      </c>
      <c r="I339" s="1" t="str">
        <f>VLOOKUP(H339,'Interior Lighting'!$A$4:$G$1472,5,FALSE)</f>
        <v>1.5</v>
      </c>
      <c r="J339" s="1"/>
      <c r="K339" s="1"/>
      <c r="L339" s="1"/>
      <c r="M339" s="1">
        <v>0.0</v>
      </c>
      <c r="N339" s="1">
        <v>0.7</v>
      </c>
      <c r="O339" s="1">
        <v>0.2</v>
      </c>
      <c r="P339" s="8" t="s">
        <v>2036</v>
      </c>
      <c r="Q339" s="1" t="s">
        <v>30</v>
      </c>
      <c r="R339" s="1" t="s">
        <v>870</v>
      </c>
      <c r="S339" s="1" t="s">
        <v>511</v>
      </c>
      <c r="T339" s="8" t="str">
        <f t="shared" si="25"/>
        <v>ASHRAE 62.1-2004GeneralStorage rooms</v>
      </c>
      <c r="U339" s="1" t="str">
        <f>VLOOKUP(T339,Ventilation!$A$4:$H$454,6,FALSE)</f>
        <v>0.12</v>
      </c>
      <c r="V339" s="1" t="str">
        <f>VLOOKUP(T339,Ventilation!$A$4:$H$454,5,FALSE)</f>
        <v/>
      </c>
      <c r="W339" s="1" t="str">
        <f>VLOOKUP(T339,Ventilation!$A$4:$H$454,7,FALSE)</f>
        <v/>
      </c>
      <c r="X339" s="1"/>
      <c r="Y339" s="1">
        <v>0.0</v>
      </c>
      <c r="Z339" s="8" t="s">
        <v>2039</v>
      </c>
      <c r="AA339" s="8" t="s">
        <v>2017</v>
      </c>
      <c r="AB339" s="1">
        <v>0.0446</v>
      </c>
      <c r="AC339" s="8"/>
      <c r="AD339" s="8"/>
      <c r="AE339" s="8" t="s">
        <v>2067</v>
      </c>
      <c r="AF339" s="1"/>
      <c r="AG339" s="1"/>
      <c r="AH339" s="1"/>
      <c r="AI339" s="1"/>
      <c r="AJ339" s="1"/>
      <c r="AK339" s="5">
        <v>0.5</v>
      </c>
      <c r="AL339" s="1">
        <v>0.0</v>
      </c>
      <c r="AM339" s="1">
        <v>0.5</v>
      </c>
      <c r="AN339" s="1">
        <v>0.0</v>
      </c>
      <c r="AO339" s="8" t="s">
        <v>2027</v>
      </c>
      <c r="AP339" s="8" t="s">
        <v>2062</v>
      </c>
      <c r="AQ339" s="8" t="s">
        <v>2042</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11</v>
      </c>
      <c r="B340" s="1" t="s">
        <v>166</v>
      </c>
      <c r="C340" s="1" t="s">
        <v>348</v>
      </c>
      <c r="D340" s="1" t="s">
        <v>4572</v>
      </c>
      <c r="E340" s="1" t="s">
        <v>35</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2036</v>
      </c>
      <c r="Q340" s="1" t="s">
        <v>30</v>
      </c>
      <c r="R340" s="1" t="s">
        <v>348</v>
      </c>
      <c r="S340" s="1" t="s">
        <v>626</v>
      </c>
      <c r="T340" s="8"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2039</v>
      </c>
      <c r="AA340" s="1" t="s">
        <v>2017</v>
      </c>
      <c r="AB340" s="1">
        <v>0.0446</v>
      </c>
      <c r="AC340" s="8"/>
      <c r="AD340" s="1"/>
      <c r="AE340" s="1" t="s">
        <v>2067</v>
      </c>
      <c r="AF340" s="1"/>
      <c r="AG340" s="1"/>
      <c r="AH340" s="1"/>
      <c r="AI340" s="1"/>
      <c r="AJ340" s="1"/>
      <c r="AK340" s="5">
        <v>1.0</v>
      </c>
      <c r="AL340" s="1">
        <v>0.0</v>
      </c>
      <c r="AM340" s="1">
        <v>0.5</v>
      </c>
      <c r="AN340" s="1">
        <v>0.0</v>
      </c>
      <c r="AO340" s="1" t="s">
        <v>2029</v>
      </c>
      <c r="AP340" s="1" t="s">
        <v>2062</v>
      </c>
      <c r="AQ340" s="1" t="s">
        <v>2042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5" t="s">
        <v>11</v>
      </c>
      <c r="B341" s="5" t="s">
        <v>166</v>
      </c>
      <c r="C341" s="5" t="s">
        <v>4594</v>
      </c>
      <c r="D341" s="5" t="s">
        <v>4572</v>
      </c>
      <c r="E341" s="5" t="s">
        <v>36</v>
      </c>
      <c r="F341" s="5" t="s">
        <v>348</v>
      </c>
      <c r="G341" s="5" t="s">
        <v>875</v>
      </c>
      <c r="H341" s="1" t="str">
        <f t="shared" si="1"/>
        <v>ASHRAE 90.1-2010RetailFor Hotel</v>
      </c>
      <c r="I341" s="1" t="str">
        <f>VLOOKUP(H341,'Interior Lighting'!$A$4:$G$1472,5,FALSE)</f>
        <v>1.4</v>
      </c>
      <c r="J341" s="1"/>
      <c r="K341" s="1"/>
      <c r="L341" s="5"/>
      <c r="M341" s="5">
        <v>0.0</v>
      </c>
      <c r="N341" s="5">
        <v>0.7</v>
      </c>
      <c r="O341" s="5">
        <v>0.2</v>
      </c>
      <c r="P341" s="16" t="s">
        <v>2036</v>
      </c>
      <c r="Q341" s="5" t="s">
        <v>31</v>
      </c>
      <c r="R341" s="5" t="s">
        <v>348</v>
      </c>
      <c r="S341" s="5" t="s">
        <v>626</v>
      </c>
      <c r="T341" s="8" t="str">
        <f t="shared" si="25"/>
        <v>ASHRAE 62.1-2007RetailGeneral Sales</v>
      </c>
      <c r="U341" s="1" t="str">
        <f>VLOOKUP(T341,Ventilation!$A$4:$H$454,6,FALSE)</f>
        <v>0.12</v>
      </c>
      <c r="V341" s="1" t="str">
        <f>VLOOKUP(T341,Ventilation!$A$4:$H$454,5,FALSE)</f>
        <v>7.5</v>
      </c>
      <c r="W341" s="1" t="str">
        <f>VLOOKUP(T341,Ventilation!$A$4:$H$454,7,FALSE)</f>
        <v/>
      </c>
      <c r="X341" s="1"/>
      <c r="Y341" s="5">
        <v>15.0</v>
      </c>
      <c r="Z341" s="16" t="s">
        <v>2039</v>
      </c>
      <c r="AA341" s="16" t="s">
        <v>2017</v>
      </c>
      <c r="AB341" s="5">
        <v>0.112</v>
      </c>
      <c r="AC341" s="8"/>
      <c r="AD341" s="16"/>
      <c r="AE341" s="16" t="s">
        <v>2066</v>
      </c>
      <c r="AF341" s="1"/>
      <c r="AG341" s="1"/>
      <c r="AH341" s="1"/>
      <c r="AI341" s="1"/>
      <c r="AJ341" s="1"/>
      <c r="AK341" s="5">
        <v>1.0</v>
      </c>
      <c r="AL341" s="5">
        <v>0.0</v>
      </c>
      <c r="AM341" s="5">
        <v>0.5</v>
      </c>
      <c r="AN341" s="5">
        <v>0.0</v>
      </c>
      <c r="AO341" s="16" t="s">
        <v>2029</v>
      </c>
      <c r="AP341" s="16" t="s">
        <v>2062</v>
      </c>
      <c r="AQ341" s="16" t="s">
        <v>2042</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11</v>
      </c>
      <c r="B342" s="1" t="s">
        <v>166</v>
      </c>
      <c r="C342" s="1" t="s">
        <v>975</v>
      </c>
      <c r="D342" s="1" t="s">
        <v>4566</v>
      </c>
      <c r="E342" s="1" t="s">
        <v>35</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8" t="s">
        <v>2037</v>
      </c>
      <c r="Q342" s="1" t="s">
        <v>30</v>
      </c>
      <c r="R342" s="1" t="s">
        <v>870</v>
      </c>
      <c r="S342" s="1" t="s">
        <v>511</v>
      </c>
      <c r="T342" s="8" t="str">
        <f t="shared" si="25"/>
        <v>ASHRAE 62.1-2004GeneralStorage rooms</v>
      </c>
      <c r="U342" s="1" t="str">
        <f>VLOOKUP(T342,Ventilation!$A$4:$H$321,6,FALSE)</f>
        <v>0.12</v>
      </c>
      <c r="V342" s="1" t="str">
        <f>VLOOKUP(T342,Ventilation!$A$4:$H$321,5,FALSE)</f>
        <v/>
      </c>
      <c r="W342" s="1" t="str">
        <f>VLOOKUP(T342,Ventilation!$A$4:$H$321,7,FALSE)</f>
        <v/>
      </c>
      <c r="X342" s="1"/>
      <c r="Y342" s="1">
        <v>2.0</v>
      </c>
      <c r="Z342" s="8" t="s">
        <v>2039</v>
      </c>
      <c r="AA342" s="8" t="s">
        <v>2017</v>
      </c>
      <c r="AB342" s="1">
        <v>0.0446</v>
      </c>
      <c r="AC342" s="8"/>
      <c r="AD342" s="8"/>
      <c r="AE342" s="8" t="s">
        <v>2067</v>
      </c>
      <c r="AF342" s="1"/>
      <c r="AG342" s="1"/>
      <c r="AH342" s="1"/>
      <c r="AI342" s="1"/>
      <c r="AJ342" s="1"/>
      <c r="AK342" s="16">
        <v>0.25</v>
      </c>
      <c r="AL342" s="1">
        <v>0.0</v>
      </c>
      <c r="AM342" s="1">
        <v>0.5</v>
      </c>
      <c r="AN342" s="1">
        <v>0.0</v>
      </c>
      <c r="AO342" s="8" t="s">
        <v>2027</v>
      </c>
      <c r="AP342" s="8" t="s">
        <v>2062</v>
      </c>
      <c r="AQ342" s="8" t="s">
        <v>2042</v>
      </c>
      <c r="AR342" s="1"/>
      <c r="AS342" s="1"/>
      <c r="AT342" s="1" t="str">
        <f t="shared" si="28"/>
        <v/>
      </c>
      <c r="AU342" s="1"/>
      <c r="AV342" s="1"/>
      <c r="AW342" s="1"/>
      <c r="AX342" s="8"/>
      <c r="AY342" s="1"/>
      <c r="AZ342" s="1"/>
      <c r="BA342" s="1" t="str">
        <f t="shared" ref="BA342:BA348" si="33">IF(ISBLANK(BC342),"",BC342/(AZ342/AY342))</f>
        <v/>
      </c>
      <c r="BB342" s="1"/>
      <c r="BC342" s="1"/>
      <c r="BD342" s="1"/>
      <c r="BE342" s="1"/>
      <c r="BF342" s="1"/>
      <c r="BG342" s="1"/>
      <c r="BH342" s="1"/>
      <c r="BJ342" s="1"/>
      <c r="BK342" s="1"/>
      <c r="BL342" s="1"/>
    </row>
    <row r="343" ht="14.25" hidden="1" customHeight="1">
      <c r="A343" s="8" t="s">
        <v>11</v>
      </c>
      <c r="B343" s="1" t="s">
        <v>211</v>
      </c>
      <c r="C343" s="1" t="s">
        <v>990</v>
      </c>
      <c r="D343" s="1" t="s">
        <v>4555</v>
      </c>
      <c r="E343" s="1" t="s">
        <v>34</v>
      </c>
      <c r="F343" s="1" t="s">
        <v>211</v>
      </c>
      <c r="G343" s="1" t="s">
        <v>990</v>
      </c>
      <c r="H343" s="1" t="str">
        <f t="shared" si="1"/>
        <v>ASHRAE 90.1-2004MidriseApartmentApartment</v>
      </c>
      <c r="I343" s="1" t="str">
        <f>VLOOKUP(H343,'Interior Lighting'!$A$4:$G$1472,5,FALSE)</f>
        <v>0.36</v>
      </c>
      <c r="J343" s="1"/>
      <c r="K343" s="1"/>
      <c r="L343" s="5">
        <v>0.09</v>
      </c>
      <c r="M343" s="1">
        <v>0.0</v>
      </c>
      <c r="N343" s="5">
        <v>0.0</v>
      </c>
      <c r="O343" s="5">
        <v>0.0</v>
      </c>
      <c r="P343" s="1" t="s">
        <v>1758</v>
      </c>
      <c r="Q343" s="1" t="s">
        <v>30</v>
      </c>
      <c r="R343" s="1" t="s">
        <v>486</v>
      </c>
      <c r="S343" s="5" t="s">
        <v>990</v>
      </c>
      <c r="T343" s="8"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0.0</v>
      </c>
      <c r="AM343" s="1">
        <v>0.5</v>
      </c>
      <c r="AN343" s="1">
        <v>0.0</v>
      </c>
      <c r="AO343" s="1" t="s">
        <v>1743</v>
      </c>
      <c r="AP343" s="1" t="s">
        <v>1750</v>
      </c>
      <c r="AQ343" s="1" t="s">
        <v>1733</v>
      </c>
      <c r="AR343" s="5">
        <v>3.48</v>
      </c>
      <c r="AS343" s="1">
        <v>950.0</v>
      </c>
      <c r="AT343" s="1" t="str">
        <f t="shared" si="28"/>
        <v>0.003663157895</v>
      </c>
      <c r="AU343" s="5">
        <v>60.0</v>
      </c>
      <c r="AV343" s="1">
        <v>0.2</v>
      </c>
      <c r="AW343" s="1">
        <v>0.05</v>
      </c>
      <c r="AX343" s="1" t="s">
        <v>213</v>
      </c>
      <c r="AY343" s="1"/>
      <c r="AZ343" s="1"/>
      <c r="BA343" s="1" t="str">
        <f t="shared" si="33"/>
        <v/>
      </c>
      <c r="BB343" s="1"/>
      <c r="BC343" s="1"/>
      <c r="BD343" s="1"/>
      <c r="BE343" s="1"/>
      <c r="BF343" s="1"/>
      <c r="BG343" s="1"/>
      <c r="BH343" s="5" t="s">
        <v>1297</v>
      </c>
      <c r="BJ343" s="1"/>
      <c r="BK343" s="1"/>
      <c r="BL343" s="1"/>
    </row>
    <row r="344" ht="14.25" hidden="1" customHeight="1">
      <c r="A344" s="8" t="s">
        <v>11</v>
      </c>
      <c r="B344" s="1" t="s">
        <v>211</v>
      </c>
      <c r="C344" s="5" t="s">
        <v>4587</v>
      </c>
      <c r="D344" s="1" t="s">
        <v>4555</v>
      </c>
      <c r="E344" s="1" t="s">
        <v>34</v>
      </c>
      <c r="F344" s="1" t="s">
        <v>211</v>
      </c>
      <c r="G344" s="1" t="s">
        <v>990</v>
      </c>
      <c r="H344" s="1" t="str">
        <f t="shared" si="1"/>
        <v>ASHRAE 90.1-2004MidriseApartmentApartment</v>
      </c>
      <c r="I344" s="1" t="str">
        <f>VLOOKUP(H344,'Interior Lighting'!$A$4:$G$1472,5,FALSE)</f>
        <v>0.36</v>
      </c>
      <c r="J344" s="1"/>
      <c r="K344" s="1"/>
      <c r="L344" s="5">
        <v>0.09</v>
      </c>
      <c r="M344" s="1">
        <v>0.0</v>
      </c>
      <c r="N344" s="5">
        <v>0.0</v>
      </c>
      <c r="O344" s="5">
        <v>0.0</v>
      </c>
      <c r="P344" s="1" t="s">
        <v>1758</v>
      </c>
      <c r="Q344" s="1" t="s">
        <v>30</v>
      </c>
      <c r="R344" s="1" t="s">
        <v>486</v>
      </c>
      <c r="S344" s="5" t="s">
        <v>990</v>
      </c>
      <c r="T344" s="8"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1766</v>
      </c>
      <c r="AA344" s="1" t="s">
        <v>1730</v>
      </c>
      <c r="AB344" s="5">
        <v>0.0575970048</v>
      </c>
      <c r="AC344" s="8"/>
      <c r="AD344" s="1"/>
      <c r="AE344" s="1" t="s">
        <v>1753</v>
      </c>
      <c r="AF344" s="1"/>
      <c r="AG344" s="1"/>
      <c r="AH344" s="1"/>
      <c r="AI344" s="1"/>
      <c r="AJ344" s="1"/>
      <c r="AK344" s="5">
        <v>0.6196632768</v>
      </c>
      <c r="AL344" s="1">
        <v>0.0</v>
      </c>
      <c r="AM344" s="1">
        <v>0.5</v>
      </c>
      <c r="AN344" s="1">
        <v>0.0</v>
      </c>
      <c r="AO344" s="1" t="s">
        <v>1743</v>
      </c>
      <c r="AP344" s="1" t="s">
        <v>1750</v>
      </c>
      <c r="AQ344" s="1" t="s">
        <v>1733</v>
      </c>
      <c r="AR344" s="5">
        <v>3.48</v>
      </c>
      <c r="AS344" s="1">
        <v>950.0</v>
      </c>
      <c r="AT344" s="1" t="str">
        <f t="shared" si="28"/>
        <v>0.003663157895</v>
      </c>
      <c r="AU344" s="5">
        <v>60.0</v>
      </c>
      <c r="AV344" s="1">
        <v>0.2</v>
      </c>
      <c r="AW344" s="1">
        <v>0.05</v>
      </c>
      <c r="AX344" s="1" t="s">
        <v>213</v>
      </c>
      <c r="AY344" s="1"/>
      <c r="AZ344" s="1"/>
      <c r="BA344" s="1" t="str">
        <f t="shared" si="33"/>
        <v/>
      </c>
      <c r="BB344" s="1"/>
      <c r="BC344" s="1"/>
      <c r="BD344" s="1"/>
      <c r="BE344" s="1"/>
      <c r="BF344" s="1"/>
      <c r="BG344" s="1"/>
      <c r="BH344" s="5" t="s">
        <v>1297</v>
      </c>
      <c r="BJ344" s="1"/>
      <c r="BK344" s="1"/>
      <c r="BL344" s="1"/>
    </row>
    <row r="345" ht="14.25" hidden="1" customHeight="1">
      <c r="A345" s="8" t="s">
        <v>11</v>
      </c>
      <c r="B345" s="1" t="s">
        <v>211</v>
      </c>
      <c r="C345" s="5" t="s">
        <v>4588</v>
      </c>
      <c r="D345" s="1" t="s">
        <v>4555</v>
      </c>
      <c r="E345" s="1" t="s">
        <v>34</v>
      </c>
      <c r="F345" s="1" t="s">
        <v>211</v>
      </c>
      <c r="G345" s="1" t="s">
        <v>990</v>
      </c>
      <c r="H345" s="1" t="str">
        <f t="shared" si="1"/>
        <v>ASHRAE 90.1-2004MidriseApartmentApartment</v>
      </c>
      <c r="I345" s="1" t="str">
        <f>VLOOKUP(H345,'Interior Lighting'!$A$4:$G$1472,5,FALSE)</f>
        <v>0.36</v>
      </c>
      <c r="J345" s="1"/>
      <c r="K345" s="1"/>
      <c r="L345" s="5">
        <v>0.09</v>
      </c>
      <c r="M345" s="1">
        <v>0.0</v>
      </c>
      <c r="N345" s="5">
        <v>0.0</v>
      </c>
      <c r="O345" s="5">
        <v>0.0</v>
      </c>
      <c r="P345" s="1" t="s">
        <v>1758</v>
      </c>
      <c r="Q345" s="1" t="s">
        <v>30</v>
      </c>
      <c r="R345" s="1" t="s">
        <v>486</v>
      </c>
      <c r="S345" s="5" t="s">
        <v>990</v>
      </c>
      <c r="T345" s="8"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1766</v>
      </c>
      <c r="AA345" s="1" t="s">
        <v>1730</v>
      </c>
      <c r="AB345" s="5">
        <v>0.0803777592</v>
      </c>
      <c r="AC345" s="8"/>
      <c r="AD345" s="1"/>
      <c r="AE345" s="1" t="s">
        <v>1753</v>
      </c>
      <c r="AF345" s="1"/>
      <c r="AG345" s="1"/>
      <c r="AH345" s="1"/>
      <c r="AI345" s="1"/>
      <c r="AJ345" s="1"/>
      <c r="AK345" s="5">
        <v>0.6196632768</v>
      </c>
      <c r="AL345" s="1">
        <v>0.0</v>
      </c>
      <c r="AM345" s="1">
        <v>0.5</v>
      </c>
      <c r="AN345" s="1">
        <v>0.0</v>
      </c>
      <c r="AO345" s="1" t="s">
        <v>1743</v>
      </c>
      <c r="AP345" s="1" t="s">
        <v>1750</v>
      </c>
      <c r="AQ345" s="1" t="s">
        <v>1733</v>
      </c>
      <c r="AR345" s="5">
        <v>3.48</v>
      </c>
      <c r="AS345" s="1">
        <v>950.0</v>
      </c>
      <c r="AT345" s="1" t="str">
        <f t="shared" si="28"/>
        <v>0.003663157895</v>
      </c>
      <c r="AU345" s="5">
        <v>60.0</v>
      </c>
      <c r="AV345" s="1">
        <v>0.2</v>
      </c>
      <c r="AW345" s="1">
        <v>0.05</v>
      </c>
      <c r="AX345" s="1" t="s">
        <v>213</v>
      </c>
      <c r="AY345" s="1"/>
      <c r="AZ345" s="1"/>
      <c r="BA345" s="1" t="str">
        <f t="shared" si="33"/>
        <v/>
      </c>
      <c r="BB345" s="1"/>
      <c r="BC345" s="1"/>
      <c r="BD345" s="1"/>
      <c r="BE345" s="1"/>
      <c r="BF345" s="1"/>
      <c r="BG345" s="1"/>
      <c r="BH345" s="5" t="s">
        <v>1297</v>
      </c>
      <c r="BJ345" s="1"/>
      <c r="BK345" s="1"/>
      <c r="BL345" s="1"/>
    </row>
    <row r="346" ht="14.25" hidden="1" customHeight="1">
      <c r="A346" s="1" t="s">
        <v>11</v>
      </c>
      <c r="B346" s="1" t="s">
        <v>211</v>
      </c>
      <c r="C346" s="1" t="s">
        <v>1002</v>
      </c>
      <c r="D346" s="1" t="s">
        <v>4551</v>
      </c>
      <c r="E346" s="1" t="s">
        <v>34</v>
      </c>
      <c r="F346" s="1" t="s">
        <v>211</v>
      </c>
      <c r="G346" s="1" t="s">
        <v>1002</v>
      </c>
      <c r="H346" s="1" t="str">
        <f t="shared" si="1"/>
        <v>ASHRAE 90.1-2004MidriseApartmentCorridor</v>
      </c>
      <c r="I346" s="1" t="str">
        <f>VLOOKUP(H346,'Interior Lighting'!$A$4:$G$1472,5,FALSE)</f>
        <v>0.5</v>
      </c>
      <c r="J346" s="1"/>
      <c r="K346" s="1"/>
      <c r="L346" s="1"/>
      <c r="M346" s="1">
        <v>0.0</v>
      </c>
      <c r="N346" s="5">
        <v>0.0</v>
      </c>
      <c r="O346" s="5">
        <v>0.0</v>
      </c>
      <c r="P346" s="5" t="s">
        <v>1759</v>
      </c>
      <c r="Q346" s="1" t="s">
        <v>29</v>
      </c>
      <c r="R346" s="1" t="s">
        <v>501</v>
      </c>
      <c r="S346" s="5" t="s">
        <v>503</v>
      </c>
      <c r="T346" s="8"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8" t="s">
        <v>1731</v>
      </c>
      <c r="AA346" s="1"/>
      <c r="AB346" s="5">
        <v>0.2016</v>
      </c>
      <c r="AC346" s="8"/>
      <c r="AD346" s="8"/>
      <c r="AE346" s="8" t="s">
        <v>1754</v>
      </c>
      <c r="AF346" s="1"/>
      <c r="AG346" s="1"/>
      <c r="AH346" s="1"/>
      <c r="AI346" s="1"/>
      <c r="AJ346" s="1"/>
      <c r="AK346" s="5">
        <v>0.0</v>
      </c>
      <c r="AL346" s="1">
        <v>0.0</v>
      </c>
      <c r="AM346" s="1">
        <v>0.5</v>
      </c>
      <c r="AN346" s="1">
        <v>0.0</v>
      </c>
      <c r="AO346" s="29" t="s">
        <v>216</v>
      </c>
      <c r="AP346" s="8" t="s">
        <v>1750</v>
      </c>
      <c r="AQ346" s="8" t="s">
        <v>1733</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11</v>
      </c>
      <c r="B347" s="1" t="s">
        <v>211</v>
      </c>
      <c r="C347" s="5" t="s">
        <v>4589</v>
      </c>
      <c r="D347" s="1" t="s">
        <v>4551</v>
      </c>
      <c r="E347" s="1" t="s">
        <v>34</v>
      </c>
      <c r="F347" s="1" t="s">
        <v>211</v>
      </c>
      <c r="G347" s="1" t="s">
        <v>1002</v>
      </c>
      <c r="H347" s="1" t="str">
        <f t="shared" si="1"/>
        <v>ASHRAE 90.1-2004MidriseApartmentCorridor</v>
      </c>
      <c r="I347" s="1" t="str">
        <f>VLOOKUP(H347,'Interior Lighting'!$A$4:$G$1472,5,FALSE)</f>
        <v>0.5</v>
      </c>
      <c r="J347" s="1"/>
      <c r="K347" s="1"/>
      <c r="L347" s="1"/>
      <c r="M347" s="1">
        <v>0.0</v>
      </c>
      <c r="N347" s="5">
        <v>0.0</v>
      </c>
      <c r="O347" s="5">
        <v>0.0</v>
      </c>
      <c r="P347" s="5" t="s">
        <v>1759</v>
      </c>
      <c r="Q347" s="1" t="s">
        <v>29</v>
      </c>
      <c r="R347" s="1" t="s">
        <v>501</v>
      </c>
      <c r="S347" s="5" t="s">
        <v>503</v>
      </c>
      <c r="T347" s="8"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8" t="s">
        <v>1731</v>
      </c>
      <c r="AA347" s="1"/>
      <c r="AB347" s="5">
        <v>0.0234460331</v>
      </c>
      <c r="AC347" s="8"/>
      <c r="AD347" s="8"/>
      <c r="AE347" s="8" t="s">
        <v>1754</v>
      </c>
      <c r="AF347" s="1"/>
      <c r="AG347" s="1"/>
      <c r="AH347" s="1"/>
      <c r="AI347" s="1"/>
      <c r="AJ347" s="1"/>
      <c r="AK347" s="5">
        <v>0.0</v>
      </c>
      <c r="AL347" s="1">
        <v>0.0</v>
      </c>
      <c r="AM347" s="1">
        <v>0.5</v>
      </c>
      <c r="AN347" s="1">
        <v>0.0</v>
      </c>
      <c r="AO347" s="29" t="s">
        <v>216</v>
      </c>
      <c r="AP347" s="8" t="s">
        <v>1750</v>
      </c>
      <c r="AQ347" s="8" t="s">
        <v>1733</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8" t="s">
        <v>11</v>
      </c>
      <c r="B348" s="1" t="s">
        <v>211</v>
      </c>
      <c r="C348" s="1" t="s">
        <v>344</v>
      </c>
      <c r="D348" s="1" t="s">
        <v>4559</v>
      </c>
      <c r="E348" s="1" t="s">
        <v>34</v>
      </c>
      <c r="F348" s="1" t="s">
        <v>211</v>
      </c>
      <c r="G348" s="1" t="s">
        <v>344</v>
      </c>
      <c r="H348" s="1" t="str">
        <f t="shared" si="1"/>
        <v>ASHRAE 90.1-2004MidriseApartmentOffice</v>
      </c>
      <c r="I348" s="1" t="str">
        <f>VLOOKUP(H348,'Interior Lighting'!$A$4:$G$1472,5,FALSE)</f>
        <v>1.11</v>
      </c>
      <c r="J348" s="1"/>
      <c r="K348" s="1"/>
      <c r="L348" s="5">
        <v>1.1</v>
      </c>
      <c r="M348" s="1">
        <v>0.0</v>
      </c>
      <c r="N348" s="5">
        <v>0.0</v>
      </c>
      <c r="O348" s="5">
        <v>0.0</v>
      </c>
      <c r="P348" s="5" t="s">
        <v>1762</v>
      </c>
      <c r="Q348" s="1" t="s">
        <v>29</v>
      </c>
      <c r="R348" s="1" t="s">
        <v>486</v>
      </c>
      <c r="S348" s="5" t="s">
        <v>489</v>
      </c>
      <c r="T348" s="8"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1767</v>
      </c>
      <c r="AA348" s="8" t="s">
        <v>1730</v>
      </c>
      <c r="AB348" s="5">
        <v>0.2016</v>
      </c>
      <c r="AC348" s="8"/>
      <c r="AD348" s="1"/>
      <c r="AE348" s="1" t="s">
        <v>1755</v>
      </c>
      <c r="AF348" s="1"/>
      <c r="AG348" s="1"/>
      <c r="AH348" s="1"/>
      <c r="AI348" s="1"/>
      <c r="AJ348" s="1"/>
      <c r="AK348" s="5">
        <v>0.6196632768</v>
      </c>
      <c r="AL348" s="1">
        <v>0.0</v>
      </c>
      <c r="AM348" s="1">
        <v>0.5</v>
      </c>
      <c r="AN348" s="1">
        <v>0.0</v>
      </c>
      <c r="AO348" s="5" t="s">
        <v>1746</v>
      </c>
      <c r="AP348" s="8" t="s">
        <v>1751</v>
      </c>
      <c r="AQ348" s="29" t="s">
        <v>1736</v>
      </c>
      <c r="AR348" s="1"/>
      <c r="AS348" s="1"/>
      <c r="AT348" s="1" t="str">
        <f t="shared" si="28"/>
        <v/>
      </c>
      <c r="AU348" s="1"/>
      <c r="AV348" s="1"/>
      <c r="AW348" s="1"/>
      <c r="AX348" s="8"/>
      <c r="AY348" s="1"/>
      <c r="AZ348" s="1"/>
      <c r="BA348" s="1" t="str">
        <f t="shared" si="33"/>
        <v/>
      </c>
      <c r="BB348" s="1"/>
      <c r="BC348" s="1"/>
      <c r="BD348" s="1"/>
      <c r="BE348" s="1"/>
      <c r="BF348" s="1"/>
      <c r="BG348" s="1"/>
      <c r="BH348" s="1"/>
      <c r="BJ348" s="1"/>
      <c r="BK348" s="1"/>
      <c r="BL348" s="1"/>
    </row>
    <row r="349" ht="14.25" hidden="1" customHeight="1">
      <c r="A349" s="8" t="s">
        <v>11</v>
      </c>
      <c r="B349" s="8" t="s">
        <v>344</v>
      </c>
      <c r="C349" s="8" t="s">
        <v>1059</v>
      </c>
      <c r="D349" s="8" t="s">
        <v>4559</v>
      </c>
      <c r="E349" s="8" t="s">
        <v>34</v>
      </c>
      <c r="F349" s="8" t="s">
        <v>849</v>
      </c>
      <c r="G349" s="8" t="s">
        <v>344</v>
      </c>
      <c r="H349" s="1" t="str">
        <f t="shared" si="1"/>
        <v>ASHRAE 90.1-2004Whole BuildingOffice</v>
      </c>
      <c r="I349" s="1" t="str">
        <f>VLOOKUP(H349,'Interior Lighting'!$A$4:$G$1472,5,FALSE)</f>
        <v>1</v>
      </c>
      <c r="J349" s="1"/>
      <c r="K349" s="8"/>
      <c r="L349" s="8"/>
      <c r="M349" s="8">
        <v>0.0</v>
      </c>
      <c r="N349" s="8">
        <v>0.7</v>
      </c>
      <c r="O349" s="8">
        <v>0.2</v>
      </c>
      <c r="P349" s="8" t="s">
        <v>2570</v>
      </c>
      <c r="Q349" s="8" t="s">
        <v>29</v>
      </c>
      <c r="R349" s="5" t="s">
        <v>1328</v>
      </c>
      <c r="S349" s="5" t="s">
        <v>849</v>
      </c>
      <c r="T349" s="8" t="str">
        <f t="shared" si="25"/>
        <v>ASHRAE 62.1-1999Office BuildingsWhole Building</v>
      </c>
      <c r="U349" s="1" t="str">
        <f>VLOOKUP(T349,Ventilation!$A$4:$H$321,6,FALSE)</f>
        <v>0.1</v>
      </c>
      <c r="V349" s="1" t="str">
        <f>VLOOKUP(T349,Ventilation!$A$4:$H$321,5,FALSE)</f>
        <v/>
      </c>
      <c r="W349" s="1" t="str">
        <f>VLOOKUP(T349,Ventilation!$A$4:$H$321,7,FALSE)</f>
        <v/>
      </c>
      <c r="X349" s="1"/>
      <c r="Y349" s="8">
        <v>5.6</v>
      </c>
      <c r="Z349" s="8" t="s">
        <v>2571</v>
      </c>
      <c r="AA349" s="8" t="s">
        <v>2565</v>
      </c>
      <c r="AB349" s="8">
        <v>0.0595</v>
      </c>
      <c r="AC349" s="8"/>
      <c r="AD349" s="5"/>
      <c r="AE349" s="5" t="s">
        <v>2589</v>
      </c>
      <c r="AF349" s="8"/>
      <c r="AG349" s="8"/>
      <c r="AH349" s="8"/>
      <c r="AI349" s="8"/>
      <c r="AJ349" s="8"/>
      <c r="AK349" s="8">
        <v>0.63</v>
      </c>
      <c r="AL349" s="8">
        <v>0.0</v>
      </c>
      <c r="AM349" s="8">
        <v>0.5</v>
      </c>
      <c r="AN349" s="8">
        <v>0.0</v>
      </c>
      <c r="AO349" s="8" t="s">
        <v>2569</v>
      </c>
      <c r="AP349" s="8" t="s">
        <v>324</v>
      </c>
      <c r="AQ349" s="8" t="s">
        <v>2573</v>
      </c>
      <c r="AR349" s="8">
        <v>3.0</v>
      </c>
      <c r="AS349" s="8">
        <v>5502.0</v>
      </c>
      <c r="AT349" s="1" t="str">
        <f t="shared" si="28"/>
        <v>0.0005452562704</v>
      </c>
      <c r="AU349" s="8">
        <v>43.3</v>
      </c>
      <c r="AV349" s="8">
        <v>0.2</v>
      </c>
      <c r="AW349" s="8">
        <v>0.05</v>
      </c>
      <c r="AX349" s="8" t="s">
        <v>323</v>
      </c>
      <c r="AY349" s="8"/>
      <c r="AZ349" s="8"/>
      <c r="BA349" s="8"/>
      <c r="BB349" s="8"/>
      <c r="BC349" s="8"/>
      <c r="BD349" s="8"/>
      <c r="BE349" s="8"/>
      <c r="BF349" s="8"/>
      <c r="BG349" s="8"/>
      <c r="BH349" s="8"/>
      <c r="BJ349" s="8"/>
      <c r="BK349" s="8"/>
      <c r="BL349" s="8"/>
    </row>
    <row r="350" ht="14.25" hidden="1" customHeight="1">
      <c r="A350" s="8" t="s">
        <v>11</v>
      </c>
      <c r="B350" s="8" t="s">
        <v>344</v>
      </c>
      <c r="C350" s="8" t="s">
        <v>1058</v>
      </c>
      <c r="D350" s="8" t="s">
        <v>4559</v>
      </c>
      <c r="E350" s="8" t="s">
        <v>35</v>
      </c>
      <c r="F350" s="8" t="s">
        <v>849</v>
      </c>
      <c r="G350" s="8" t="s">
        <v>344</v>
      </c>
      <c r="H350" s="1" t="str">
        <f t="shared" si="1"/>
        <v>ASHRAE 90.1-2007Whole BuildingOffice</v>
      </c>
      <c r="I350" s="1" t="str">
        <f>VLOOKUP(H350,'Interior Lighting'!$A$4:$G$1472,5,FALSE)</f>
        <v>1</v>
      </c>
      <c r="J350" s="1"/>
      <c r="K350" s="8"/>
      <c r="L350" s="16"/>
      <c r="M350" s="16">
        <v>0.0</v>
      </c>
      <c r="N350" s="16">
        <v>0.7</v>
      </c>
      <c r="O350" s="8">
        <v>0.2</v>
      </c>
      <c r="P350" s="16" t="s">
        <v>2466</v>
      </c>
      <c r="Q350" s="16" t="s">
        <v>30</v>
      </c>
      <c r="R350" s="5" t="s">
        <v>1328</v>
      </c>
      <c r="S350" s="5" t="s">
        <v>849</v>
      </c>
      <c r="T350" s="8" t="str">
        <f t="shared" si="25"/>
        <v>ASHRAE 62.1-2004Office BuildingsWhole Building</v>
      </c>
      <c r="U350" s="1" t="str">
        <f>VLOOKUP(T350,Ventilation!$A$4:$H$454,6,FALSE)</f>
        <v>0.085</v>
      </c>
      <c r="V350" s="1" t="str">
        <f>VLOOKUP(T350,Ventilation!$A$4:$H$454,5,FALSE)</f>
        <v/>
      </c>
      <c r="W350" s="1" t="str">
        <f>VLOOKUP(T350,Ventilation!$A$4:$H$454,7,FALSE)</f>
        <v/>
      </c>
      <c r="X350" s="1"/>
      <c r="Y350" s="8">
        <v>5.0</v>
      </c>
      <c r="Z350" s="8" t="s">
        <v>2469</v>
      </c>
      <c r="AA350" s="8" t="s">
        <v>2457</v>
      </c>
      <c r="AB350" s="8">
        <v>0.0595</v>
      </c>
      <c r="AC350" s="8"/>
      <c r="AD350" s="8"/>
      <c r="AE350" s="8" t="s">
        <v>2506</v>
      </c>
      <c r="AF350" s="8"/>
      <c r="AG350" s="8"/>
      <c r="AH350" s="8"/>
      <c r="AI350" s="8"/>
      <c r="AJ350" s="8"/>
      <c r="AK350" s="16">
        <v>0.75</v>
      </c>
      <c r="AL350" s="8">
        <v>0.0</v>
      </c>
      <c r="AM350" s="8">
        <v>0.5</v>
      </c>
      <c r="AN350" s="8">
        <v>0.0</v>
      </c>
      <c r="AO350" s="16" t="s">
        <v>2463</v>
      </c>
      <c r="AP350" s="8" t="s">
        <v>2497</v>
      </c>
      <c r="AQ350" s="8" t="s">
        <v>2470</v>
      </c>
      <c r="AR350" s="16">
        <v>51.0</v>
      </c>
      <c r="AS350" s="8">
        <v>53628.0</v>
      </c>
      <c r="AT350" s="1" t="str">
        <f t="shared" si="28"/>
        <v>0.0009509957485</v>
      </c>
      <c r="AU350" s="8">
        <v>43.3</v>
      </c>
      <c r="AV350" s="8">
        <v>0.2</v>
      </c>
      <c r="AW350" s="8">
        <v>0.05</v>
      </c>
      <c r="AX350" s="8" t="s">
        <v>194</v>
      </c>
      <c r="AY350" s="8"/>
      <c r="AZ350" s="8"/>
      <c r="BA350" s="8"/>
      <c r="BB350" s="8"/>
      <c r="BC350" s="8"/>
      <c r="BD350" s="8"/>
      <c r="BE350" s="8"/>
      <c r="BF350" s="8"/>
      <c r="BG350" s="8"/>
      <c r="BH350" s="8"/>
      <c r="BJ350" s="8"/>
      <c r="BK350" s="8"/>
      <c r="BL350" s="8"/>
    </row>
    <row r="351" ht="14.25" hidden="1" customHeight="1">
      <c r="A351" s="8" t="s">
        <v>11</v>
      </c>
      <c r="B351" s="8" t="s">
        <v>344</v>
      </c>
      <c r="C351" s="8" t="s">
        <v>1057</v>
      </c>
      <c r="D351" s="8" t="s">
        <v>4559</v>
      </c>
      <c r="E351" s="8" t="s">
        <v>35</v>
      </c>
      <c r="F351" s="8" t="s">
        <v>849</v>
      </c>
      <c r="G351" s="8" t="s">
        <v>344</v>
      </c>
      <c r="H351" s="1" t="str">
        <f t="shared" si="1"/>
        <v>ASHRAE 90.1-2007Whole BuildingOffice</v>
      </c>
      <c r="I351" s="1" t="str">
        <f>VLOOKUP(H351,'Interior Lighting'!$A$4:$G$1472,5,FALSE)</f>
        <v>1</v>
      </c>
      <c r="J351" s="1"/>
      <c r="K351" s="8"/>
      <c r="L351" s="8"/>
      <c r="M351" s="16">
        <v>0.0</v>
      </c>
      <c r="N351" s="16">
        <v>0.7</v>
      </c>
      <c r="O351" s="8">
        <v>0.2</v>
      </c>
      <c r="P351" s="8" t="s">
        <v>2397</v>
      </c>
      <c r="Q351" s="16" t="s">
        <v>30</v>
      </c>
      <c r="R351" s="5" t="s">
        <v>1328</v>
      </c>
      <c r="S351" s="5" t="s">
        <v>849</v>
      </c>
      <c r="T351" s="8" t="str">
        <f t="shared" si="25"/>
        <v>ASHRAE 62.1-2004Office BuildingsWhole Building</v>
      </c>
      <c r="U351" s="1" t="str">
        <f>VLOOKUP(T351,Ventilation!$A$4:$H$321,6,FALSE)</f>
        <v>0.085</v>
      </c>
      <c r="V351" s="1" t="str">
        <f>VLOOKUP(T351,Ventilation!$A$4:$H$321,5,FALSE)</f>
        <v/>
      </c>
      <c r="W351" s="1" t="str">
        <f>VLOOKUP(T351,Ventilation!$A$4:$H$321,7,FALSE)</f>
        <v/>
      </c>
      <c r="X351" s="1"/>
      <c r="Y351" s="8">
        <v>5.0</v>
      </c>
      <c r="Z351" s="8" t="s">
        <v>2399</v>
      </c>
      <c r="AA351" s="8" t="s">
        <v>2391</v>
      </c>
      <c r="AB351" s="16">
        <v>0.201599</v>
      </c>
      <c r="AC351" s="8"/>
      <c r="AD351" s="8"/>
      <c r="AE351" s="16" t="s">
        <v>2440</v>
      </c>
      <c r="AF351" s="8"/>
      <c r="AG351" s="8"/>
      <c r="AH351" s="8"/>
      <c r="AI351" s="8"/>
      <c r="AJ351" s="8"/>
      <c r="AK351" s="16">
        <v>0.74973447</v>
      </c>
      <c r="AL351" s="8">
        <v>0.0</v>
      </c>
      <c r="AM351" s="8">
        <v>0.5</v>
      </c>
      <c r="AN351" s="8">
        <v>0.0</v>
      </c>
      <c r="AO351" s="8" t="s">
        <v>2396</v>
      </c>
      <c r="AP351" s="16" t="s">
        <v>190</v>
      </c>
      <c r="AQ351" s="16" t="s">
        <v>191</v>
      </c>
      <c r="AR351" s="8">
        <v>27.7</v>
      </c>
      <c r="AS351" s="8">
        <v>53628.0</v>
      </c>
      <c r="AT351" s="1" t="str">
        <f t="shared" si="28"/>
        <v>0.0005165212203</v>
      </c>
      <c r="AU351" s="8">
        <v>43.3</v>
      </c>
      <c r="AV351" s="8">
        <v>0.2</v>
      </c>
      <c r="AW351" s="8">
        <v>0.05</v>
      </c>
      <c r="AX351" s="8" t="s">
        <v>189</v>
      </c>
      <c r="AY351" s="8"/>
      <c r="AZ351" s="8"/>
      <c r="BA351" s="8"/>
      <c r="BB351" s="8"/>
      <c r="BC351" s="8"/>
      <c r="BD351" s="8"/>
      <c r="BE351" s="8"/>
      <c r="BF351" s="8"/>
      <c r="BG351" s="8"/>
      <c r="BH351" s="8"/>
      <c r="BJ351" s="8"/>
      <c r="BK351" s="8"/>
      <c r="BL351" s="8"/>
    </row>
    <row r="352" ht="14.25" hidden="1" customHeight="1">
      <c r="A352" s="8" t="s">
        <v>11</v>
      </c>
      <c r="B352" s="8" t="s">
        <v>344</v>
      </c>
      <c r="C352" s="8" t="s">
        <v>1056</v>
      </c>
      <c r="D352" s="1" t="s">
        <v>4570</v>
      </c>
      <c r="E352" s="1" t="s">
        <v>35</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2466</v>
      </c>
      <c r="Q352" s="1" t="s">
        <v>30</v>
      </c>
      <c r="R352" s="1" t="s">
        <v>870</v>
      </c>
      <c r="S352" s="1" t="s">
        <v>557</v>
      </c>
      <c r="T352" s="8" t="str">
        <f t="shared" si="25"/>
        <v>ASHRAE 62.1-2004GeneralCorridors</v>
      </c>
      <c r="U352" s="1" t="str">
        <f>VLOOKUP(T352,Ventilation!$A$4:$H$321,6,FALSE)</f>
        <v>0.06</v>
      </c>
      <c r="V352" s="1" t="str">
        <f>VLOOKUP(T352,Ventilation!$A$4:$H$321,5,FALSE)</f>
        <v/>
      </c>
      <c r="W352" s="1" t="str">
        <f>VLOOKUP(T352,Ventilation!$A$4:$H$321,7,FALSE)</f>
        <v/>
      </c>
      <c r="X352" s="1"/>
      <c r="Y352" s="1">
        <v>1.0</v>
      </c>
      <c r="Z352" s="1" t="s">
        <v>2469</v>
      </c>
      <c r="AA352" s="1" t="s">
        <v>2457</v>
      </c>
      <c r="AB352" s="1">
        <v>0.0446</v>
      </c>
      <c r="AC352" s="8"/>
      <c r="AD352" s="1"/>
      <c r="AE352" s="1" t="s">
        <v>2506</v>
      </c>
      <c r="AF352" s="1"/>
      <c r="AG352" s="1"/>
      <c r="AH352" s="1"/>
      <c r="AI352" s="1"/>
      <c r="AJ352" s="1"/>
      <c r="AK352" s="1">
        <v>3.85</v>
      </c>
      <c r="AL352" s="1">
        <v>0.0</v>
      </c>
      <c r="AM352" s="1">
        <v>0.5</v>
      </c>
      <c r="AN352" s="1">
        <v>0.0</v>
      </c>
      <c r="AO352" s="1" t="s">
        <v>2462</v>
      </c>
      <c r="AP352" s="1" t="s">
        <v>2497</v>
      </c>
      <c r="AQ352" s="1" t="s">
        <v>2470</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8" t="s">
        <v>11</v>
      </c>
      <c r="B353" s="8" t="s">
        <v>344</v>
      </c>
      <c r="C353" s="8" t="s">
        <v>975</v>
      </c>
      <c r="D353" s="1" t="s">
        <v>4566</v>
      </c>
      <c r="E353" s="1" t="s">
        <v>35</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2466</v>
      </c>
      <c r="Q353" s="1" t="s">
        <v>30</v>
      </c>
      <c r="R353" s="1" t="s">
        <v>870</v>
      </c>
      <c r="S353" s="1" t="s">
        <v>511</v>
      </c>
      <c r="T353" s="8"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2469</v>
      </c>
      <c r="AA353" s="1" t="s">
        <v>2457</v>
      </c>
      <c r="AB353" s="1">
        <v>0.0446</v>
      </c>
      <c r="AC353" s="8"/>
      <c r="AD353" s="1"/>
      <c r="AE353" s="1" t="s">
        <v>2506</v>
      </c>
      <c r="AF353" s="1"/>
      <c r="AG353" s="1"/>
      <c r="AH353" s="1"/>
      <c r="AI353" s="1"/>
      <c r="AJ353" s="1"/>
      <c r="AK353" s="1">
        <v>0.0</v>
      </c>
      <c r="AL353" s="1">
        <v>0.0</v>
      </c>
      <c r="AM353" s="1">
        <v>0.5</v>
      </c>
      <c r="AN353" s="1">
        <v>0.0</v>
      </c>
      <c r="AO353" s="1" t="s">
        <v>2462</v>
      </c>
      <c r="AP353" s="1" t="s">
        <v>2497</v>
      </c>
      <c r="AQ353" s="1" t="s">
        <v>2470</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8" t="s">
        <v>11</v>
      </c>
      <c r="B354" s="1" t="s">
        <v>344</v>
      </c>
      <c r="C354" s="1" t="s">
        <v>1054</v>
      </c>
      <c r="D354" s="1" t="s">
        <v>4570</v>
      </c>
      <c r="E354" s="1" t="s">
        <v>35</v>
      </c>
      <c r="F354" s="1" t="s">
        <v>958</v>
      </c>
      <c r="G354" s="1" t="s">
        <v>870</v>
      </c>
      <c r="H354" s="1" t="str">
        <f t="shared" si="1"/>
        <v>ASHRAE 90.1-2007Stairs-ActiveGeneral</v>
      </c>
      <c r="I354" s="1" t="str">
        <f>VLOOKUP(H354,'Interior Lighting'!$A$4:$G$1472,5,FALSE)</f>
        <v>0.6</v>
      </c>
      <c r="J354" s="1"/>
      <c r="K354" s="1"/>
      <c r="L354" s="1"/>
      <c r="M354" s="1">
        <v>0.4</v>
      </c>
      <c r="N354" s="1">
        <v>0.4</v>
      </c>
      <c r="O354" s="1">
        <v>0.2</v>
      </c>
      <c r="P354" s="16" t="s">
        <v>2466</v>
      </c>
      <c r="Q354" s="1" t="s">
        <v>30</v>
      </c>
      <c r="R354" s="1" t="s">
        <v>870</v>
      </c>
      <c r="S354" s="1" t="s">
        <v>557</v>
      </c>
      <c r="T354" s="8" t="str">
        <f t="shared" si="25"/>
        <v>ASHRAE 62.1-2004GeneralCorridors</v>
      </c>
      <c r="U354" s="1" t="str">
        <f>VLOOKUP(T354,Ventilation!$A$4:$H$321,6,FALSE)</f>
        <v>0.06</v>
      </c>
      <c r="V354" s="1" t="str">
        <f>VLOOKUP(T354,Ventilation!$A$4:$H$321,5,FALSE)</f>
        <v/>
      </c>
      <c r="W354" s="1" t="str">
        <f>VLOOKUP(T354,Ventilation!$A$4:$H$321,7,FALSE)</f>
        <v/>
      </c>
      <c r="X354" s="1"/>
      <c r="Y354" s="1">
        <v>0.0</v>
      </c>
      <c r="Z354" s="1" t="s">
        <v>2469</v>
      </c>
      <c r="AA354" s="1" t="s">
        <v>2457</v>
      </c>
      <c r="AB354" s="1">
        <v>0.0446</v>
      </c>
      <c r="AC354" s="8"/>
      <c r="AD354" s="1"/>
      <c r="AE354" s="1" t="s">
        <v>2506</v>
      </c>
      <c r="AF354" s="1"/>
      <c r="AG354" s="1"/>
      <c r="AH354" s="1"/>
      <c r="AI354" s="1"/>
      <c r="AJ354" s="1"/>
      <c r="AK354" s="1">
        <v>0.0</v>
      </c>
      <c r="AL354" s="1">
        <v>0.0</v>
      </c>
      <c r="AM354" s="1">
        <v>0.5</v>
      </c>
      <c r="AN354" s="1">
        <v>0.0</v>
      </c>
      <c r="AO354" s="1" t="s">
        <v>2462</v>
      </c>
      <c r="AP354" s="1" t="s">
        <v>2497</v>
      </c>
      <c r="AQ354" s="1" t="s">
        <v>2470</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11</v>
      </c>
      <c r="B355" s="1" t="s">
        <v>344</v>
      </c>
      <c r="C355" s="1" t="s">
        <v>1050</v>
      </c>
      <c r="D355" s="1" t="s">
        <v>4575</v>
      </c>
      <c r="E355" s="1" t="s">
        <v>35</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2466</v>
      </c>
      <c r="Q355" s="1" t="s">
        <v>30</v>
      </c>
      <c r="R355" s="1" t="s">
        <v>870</v>
      </c>
      <c r="S355" s="1" t="s">
        <v>557</v>
      </c>
      <c r="T355" s="8" t="str">
        <f t="shared" si="25"/>
        <v>ASHRAE 62.1-2004GeneralCorridors</v>
      </c>
      <c r="U355" s="1" t="str">
        <f>VLOOKUP(T355,Ventilation!$A$4:$H$321,6,FALSE)</f>
        <v>0.06</v>
      </c>
      <c r="V355" s="1" t="str">
        <f>VLOOKUP(T355,Ventilation!$A$4:$H$321,5,FALSE)</f>
        <v/>
      </c>
      <c r="W355" s="1" t="str">
        <f>VLOOKUP(T355,Ventilation!$A$4:$H$321,7,FALSE)</f>
        <v/>
      </c>
      <c r="X355" s="1"/>
      <c r="Y355" s="1">
        <v>10.0</v>
      </c>
      <c r="Z355" s="1" t="s">
        <v>2469</v>
      </c>
      <c r="AA355" s="1" t="s">
        <v>2457</v>
      </c>
      <c r="AB355" s="1">
        <v>0.0446</v>
      </c>
      <c r="AC355" s="8"/>
      <c r="AD355" s="1"/>
      <c r="AE355" s="1" t="s">
        <v>2506</v>
      </c>
      <c r="AF355" s="1"/>
      <c r="AG355" s="1"/>
      <c r="AH355" s="1"/>
      <c r="AI355" s="1"/>
      <c r="AJ355" s="1"/>
      <c r="AK355" s="1">
        <v>0.07</v>
      </c>
      <c r="AL355" s="1">
        <v>0.0</v>
      </c>
      <c r="AM355" s="1">
        <v>0.5</v>
      </c>
      <c r="AN355" s="1">
        <v>0.0</v>
      </c>
      <c r="AO355" s="1" t="s">
        <v>2462</v>
      </c>
      <c r="AP355" s="1" t="s">
        <v>2497</v>
      </c>
      <c r="AQ355" s="1" t="s">
        <v>2470</v>
      </c>
      <c r="AR355" s="1"/>
      <c r="AS355" s="1"/>
      <c r="AT355" s="1" t="str">
        <f t="shared" si="28"/>
        <v/>
      </c>
      <c r="AU355" s="1">
        <v>43.3</v>
      </c>
      <c r="AV355" s="1">
        <v>0.2</v>
      </c>
      <c r="AW355" s="1">
        <v>0.05</v>
      </c>
      <c r="AX355" s="1" t="s">
        <v>194</v>
      </c>
      <c r="AY355" s="1"/>
      <c r="AZ355" s="1"/>
      <c r="BA355" s="1"/>
      <c r="BB355" s="1"/>
      <c r="BC355" s="1"/>
      <c r="BD355" s="1"/>
      <c r="BE355" s="1"/>
      <c r="BF355" s="1"/>
      <c r="BG355" s="1"/>
      <c r="BH355" s="1"/>
      <c r="BJ355" s="1"/>
      <c r="BK355" s="1"/>
      <c r="BL355" s="1"/>
    </row>
    <row r="356" ht="14.25" hidden="1" customHeight="1">
      <c r="A356" s="8" t="s">
        <v>11</v>
      </c>
      <c r="B356" s="1" t="s">
        <v>344</v>
      </c>
      <c r="C356" s="1" t="s">
        <v>1047</v>
      </c>
      <c r="D356" s="1" t="s">
        <v>4571</v>
      </c>
      <c r="E356" s="1" t="s">
        <v>35</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2466</v>
      </c>
      <c r="Q356" s="1" t="s">
        <v>30</v>
      </c>
      <c r="R356" s="1" t="s">
        <v>870</v>
      </c>
      <c r="S356" s="1" t="s">
        <v>557</v>
      </c>
      <c r="T356" s="8" t="str">
        <f t="shared" si="25"/>
        <v>ASHRAE 62.1-2004GeneralCorridors</v>
      </c>
      <c r="U356" s="1" t="str">
        <f>VLOOKUP(T356,Ventilation!$A$4:$H$321,6,FALSE)</f>
        <v>0.06</v>
      </c>
      <c r="V356" s="1" t="str">
        <f>VLOOKUP(T356,Ventilation!$A$4:$H$321,5,FALSE)</f>
        <v/>
      </c>
      <c r="W356" s="1" t="str">
        <f>VLOOKUP(T356,Ventilation!$A$4:$H$321,7,FALSE)</f>
        <v/>
      </c>
      <c r="X356" s="1"/>
      <c r="Y356" s="1">
        <v>10.0</v>
      </c>
      <c r="Z356" s="1" t="s">
        <v>2469</v>
      </c>
      <c r="AA356" s="1" t="s">
        <v>2457</v>
      </c>
      <c r="AB356" s="1">
        <v>0.0446</v>
      </c>
      <c r="AC356" s="8"/>
      <c r="AD356" s="1"/>
      <c r="AE356" s="1" t="s">
        <v>2506</v>
      </c>
      <c r="AF356" s="1"/>
      <c r="AG356" s="1"/>
      <c r="AH356" s="1"/>
      <c r="AI356" s="1"/>
      <c r="AJ356" s="1"/>
      <c r="AK356" s="1">
        <v>2.79</v>
      </c>
      <c r="AL356" s="1">
        <v>0.0</v>
      </c>
      <c r="AM356" s="1">
        <v>0.5</v>
      </c>
      <c r="AN356" s="1">
        <v>0.0</v>
      </c>
      <c r="AO356" s="1" t="s">
        <v>2462</v>
      </c>
      <c r="AP356" s="1" t="s">
        <v>2497</v>
      </c>
      <c r="AQ356" s="1" t="s">
        <v>2470</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11</v>
      </c>
      <c r="B357" s="1" t="s">
        <v>344</v>
      </c>
      <c r="C357" s="1" t="s">
        <v>1038</v>
      </c>
      <c r="D357" s="1" t="s">
        <v>4559</v>
      </c>
      <c r="E357" s="1" t="s">
        <v>35</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2466</v>
      </c>
      <c r="Q357" s="1" t="s">
        <v>30</v>
      </c>
      <c r="R357" s="1" t="s">
        <v>1328</v>
      </c>
      <c r="S357" s="1" t="s">
        <v>498</v>
      </c>
      <c r="T357" s="8"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2469</v>
      </c>
      <c r="AA357" s="1" t="s">
        <v>2457</v>
      </c>
      <c r="AB357" s="1">
        <v>0.0446</v>
      </c>
      <c r="AC357" s="8"/>
      <c r="AD357" s="1"/>
      <c r="AE357" s="1" t="s">
        <v>2506</v>
      </c>
      <c r="AF357" s="1"/>
      <c r="AG357" s="1"/>
      <c r="AH357" s="1"/>
      <c r="AI357" s="1"/>
      <c r="AJ357" s="1"/>
      <c r="AK357" s="1">
        <v>0.71</v>
      </c>
      <c r="AL357" s="1">
        <v>0.0</v>
      </c>
      <c r="AM357" s="1">
        <v>0.5</v>
      </c>
      <c r="AN357" s="1">
        <v>0.0</v>
      </c>
      <c r="AO357" s="1" t="s">
        <v>2462</v>
      </c>
      <c r="AP357" s="1" t="s">
        <v>2497</v>
      </c>
      <c r="AQ357" s="1" t="s">
        <v>2470</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11</v>
      </c>
      <c r="B358" s="1" t="s">
        <v>344</v>
      </c>
      <c r="C358" s="1" t="s">
        <v>684</v>
      </c>
      <c r="D358" s="1" t="s">
        <v>4570</v>
      </c>
      <c r="E358" s="1" t="s">
        <v>35</v>
      </c>
      <c r="F358" s="1" t="s">
        <v>684</v>
      </c>
      <c r="G358" s="1" t="s">
        <v>870</v>
      </c>
      <c r="H358" s="1" t="str">
        <f t="shared" si="1"/>
        <v>ASHRAE 90.1-2007LobbyGeneral</v>
      </c>
      <c r="I358" s="1" t="str">
        <f>VLOOKUP(H358,'Interior Lighting'!$A$4:$G$1472,5,FALSE)</f>
        <v>1.3</v>
      </c>
      <c r="J358" s="1"/>
      <c r="K358" s="1"/>
      <c r="L358" s="1"/>
      <c r="M358" s="1">
        <v>0.4</v>
      </c>
      <c r="N358" s="1">
        <v>0.4</v>
      </c>
      <c r="O358" s="1">
        <v>0.2</v>
      </c>
      <c r="P358" s="16" t="s">
        <v>2466</v>
      </c>
      <c r="Q358" s="1" t="s">
        <v>30</v>
      </c>
      <c r="R358" s="1" t="s">
        <v>1328</v>
      </c>
      <c r="S358" s="1" t="s">
        <v>1362</v>
      </c>
      <c r="T358" s="8"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2469</v>
      </c>
      <c r="AA358" s="1" t="s">
        <v>2457</v>
      </c>
      <c r="AB358" s="1">
        <v>0.0446</v>
      </c>
      <c r="AC358" s="8"/>
      <c r="AD358" s="1"/>
      <c r="AE358" s="1" t="s">
        <v>2506</v>
      </c>
      <c r="AF358" s="1"/>
      <c r="AG358" s="1"/>
      <c r="AH358" s="1"/>
      <c r="AI358" s="1"/>
      <c r="AJ358" s="1"/>
      <c r="AK358" s="1">
        <v>0.07000000000000005</v>
      </c>
      <c r="AL358" s="1">
        <v>0.0</v>
      </c>
      <c r="AM358" s="1">
        <v>0.5</v>
      </c>
      <c r="AN358" s="1">
        <v>0.0</v>
      </c>
      <c r="AO358" s="1" t="s">
        <v>2462</v>
      </c>
      <c r="AP358" s="1" t="s">
        <v>2497</v>
      </c>
      <c r="AQ358" s="1" t="s">
        <v>2470</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8" t="s">
        <v>11</v>
      </c>
      <c r="B359" s="1" t="s">
        <v>344</v>
      </c>
      <c r="C359" s="1" t="s">
        <v>1024</v>
      </c>
      <c r="D359" s="1" t="s">
        <v>4571</v>
      </c>
      <c r="E359" s="1" t="s">
        <v>35</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2466</v>
      </c>
      <c r="Q359" s="1" t="s">
        <v>30</v>
      </c>
      <c r="R359" s="1" t="s">
        <v>1328</v>
      </c>
      <c r="S359" s="1" t="s">
        <v>1361</v>
      </c>
      <c r="T359" s="8"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2469</v>
      </c>
      <c r="AA359" s="1" t="s">
        <v>2457</v>
      </c>
      <c r="AB359" s="1">
        <v>0.0446</v>
      </c>
      <c r="AC359" s="8"/>
      <c r="AD359" s="1"/>
      <c r="AE359" s="1" t="s">
        <v>2506</v>
      </c>
      <c r="AF359" s="1"/>
      <c r="AG359" s="1"/>
      <c r="AH359" s="1"/>
      <c r="AI359" s="1"/>
      <c r="AJ359" s="1"/>
      <c r="AK359" s="1">
        <v>1.56</v>
      </c>
      <c r="AL359" s="1">
        <v>0.0</v>
      </c>
      <c r="AM359" s="1">
        <v>0.5</v>
      </c>
      <c r="AN359" s="1">
        <v>0.0</v>
      </c>
      <c r="AO359" s="1" t="s">
        <v>2462</v>
      </c>
      <c r="AP359" s="1" t="s">
        <v>2497</v>
      </c>
      <c r="AQ359" s="1" t="s">
        <v>2470</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8" t="s">
        <v>11</v>
      </c>
      <c r="B360" s="1" t="s">
        <v>344</v>
      </c>
      <c r="C360" s="1" t="s">
        <v>1007</v>
      </c>
      <c r="D360" s="1" t="s">
        <v>4571</v>
      </c>
      <c r="E360" s="1" t="s">
        <v>35</v>
      </c>
      <c r="F360" s="1" t="s">
        <v>757</v>
      </c>
      <c r="G360" s="1" t="s">
        <v>870</v>
      </c>
      <c r="H360" s="1" t="str">
        <f t="shared" si="1"/>
        <v>ASHRAE 90.1-2007Electrical/MechanicalGeneral</v>
      </c>
      <c r="I360" s="1" t="str">
        <f>VLOOKUP(H360,'Interior Lighting'!$A$4:$G$1472,5,FALSE)</f>
        <v>1.5</v>
      </c>
      <c r="J360" s="1"/>
      <c r="K360" s="1"/>
      <c r="L360" s="1"/>
      <c r="M360" s="1">
        <v>0.4</v>
      </c>
      <c r="N360" s="1">
        <v>0.4</v>
      </c>
      <c r="O360" s="1">
        <v>0.2</v>
      </c>
      <c r="P360" s="16" t="s">
        <v>2466</v>
      </c>
      <c r="Q360" s="1" t="s">
        <v>30</v>
      </c>
      <c r="R360" s="1" t="s">
        <v>870</v>
      </c>
      <c r="S360" s="1" t="s">
        <v>511</v>
      </c>
      <c r="T360" s="8" t="str">
        <f t="shared" si="25"/>
        <v>ASHRAE 62.1-2004GeneralStorage rooms</v>
      </c>
      <c r="U360" s="1" t="str">
        <f>VLOOKUP(T360,Ventilation!$A$4:$H$321,6,FALSE)</f>
        <v>0.12</v>
      </c>
      <c r="V360" s="1" t="str">
        <f>VLOOKUP(T360,Ventilation!$A$4:$H$321,5,FALSE)</f>
        <v/>
      </c>
      <c r="W360" s="1" t="str">
        <f>VLOOKUP(T360,Ventilation!$A$4:$H$321,7,FALSE)</f>
        <v/>
      </c>
      <c r="X360" s="1"/>
      <c r="Y360" s="1">
        <v>0.0</v>
      </c>
      <c r="Z360" s="8" t="s">
        <v>2469</v>
      </c>
      <c r="AA360" s="8" t="s">
        <v>2457</v>
      </c>
      <c r="AB360" s="1">
        <v>0.0446</v>
      </c>
      <c r="AC360" s="8"/>
      <c r="AD360" s="8"/>
      <c r="AE360" s="8" t="s">
        <v>2506</v>
      </c>
      <c r="AF360" s="1"/>
      <c r="AG360" s="1"/>
      <c r="AH360" s="1"/>
      <c r="AI360" s="1"/>
      <c r="AJ360" s="1"/>
      <c r="AK360" s="1">
        <v>0.27</v>
      </c>
      <c r="AL360" s="1">
        <v>0.0</v>
      </c>
      <c r="AM360" s="1">
        <v>0.5</v>
      </c>
      <c r="AN360" s="1">
        <v>0.0</v>
      </c>
      <c r="AO360" s="8" t="s">
        <v>2462</v>
      </c>
      <c r="AP360" s="8" t="s">
        <v>2497</v>
      </c>
      <c r="AQ360" s="8" t="s">
        <v>2470</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8" t="s">
        <v>11</v>
      </c>
      <c r="B361" s="1" t="s">
        <v>344</v>
      </c>
      <c r="C361" s="1" t="s">
        <v>1002</v>
      </c>
      <c r="D361" s="1" t="s">
        <v>4551</v>
      </c>
      <c r="E361" s="1" t="s">
        <v>35</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2466</v>
      </c>
      <c r="Q361" s="1" t="s">
        <v>30</v>
      </c>
      <c r="R361" s="1" t="s">
        <v>870</v>
      </c>
      <c r="S361" s="1" t="s">
        <v>557</v>
      </c>
      <c r="T361" s="8" t="str">
        <f t="shared" si="25"/>
        <v>ASHRAE 62.1-2004GeneralCorridors</v>
      </c>
      <c r="U361" s="1" t="str">
        <f>VLOOKUP(T361,Ventilation!$A$4:$H$321,6,FALSE)</f>
        <v>0.06</v>
      </c>
      <c r="V361" s="1" t="str">
        <f>VLOOKUP(T361,Ventilation!$A$4:$H$321,5,FALSE)</f>
        <v/>
      </c>
      <c r="W361" s="1" t="str">
        <f>VLOOKUP(T361,Ventilation!$A$4:$H$321,7,FALSE)</f>
        <v/>
      </c>
      <c r="X361" s="1"/>
      <c r="Y361" s="1">
        <v>1.0</v>
      </c>
      <c r="Z361" s="8" t="s">
        <v>2469</v>
      </c>
      <c r="AA361" s="8" t="s">
        <v>2457</v>
      </c>
      <c r="AB361" s="1">
        <v>0.0446</v>
      </c>
      <c r="AC361" s="8"/>
      <c r="AD361" s="8"/>
      <c r="AE361" s="8" t="s">
        <v>2506</v>
      </c>
      <c r="AF361" s="1"/>
      <c r="AG361" s="1"/>
      <c r="AH361" s="1"/>
      <c r="AI361" s="1"/>
      <c r="AJ361" s="1"/>
      <c r="AK361" s="1">
        <v>0.16</v>
      </c>
      <c r="AL361" s="1">
        <v>0.0</v>
      </c>
      <c r="AM361" s="1">
        <v>0.5</v>
      </c>
      <c r="AN361" s="1">
        <v>0.0</v>
      </c>
      <c r="AO361" s="8" t="s">
        <v>2462</v>
      </c>
      <c r="AP361" s="8" t="s">
        <v>2497</v>
      </c>
      <c r="AQ361" s="8" t="s">
        <v>2470</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8" t="s">
        <v>11</v>
      </c>
      <c r="B362" s="1" t="s">
        <v>344</v>
      </c>
      <c r="C362" s="8" t="s">
        <v>1001</v>
      </c>
      <c r="D362" s="1" t="s">
        <v>4563</v>
      </c>
      <c r="E362" s="1" t="s">
        <v>35</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2466</v>
      </c>
      <c r="Q362" s="1" t="s">
        <v>30</v>
      </c>
      <c r="R362" s="1" t="s">
        <v>870</v>
      </c>
      <c r="S362" s="1" t="s">
        <v>1350</v>
      </c>
      <c r="T362" s="8"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8" t="s">
        <v>2469</v>
      </c>
      <c r="AA362" s="8" t="s">
        <v>2457</v>
      </c>
      <c r="AB362" s="1">
        <v>0.0446</v>
      </c>
      <c r="AC362" s="8"/>
      <c r="AD362" s="8"/>
      <c r="AE362" s="8" t="s">
        <v>2506</v>
      </c>
      <c r="AF362" s="1"/>
      <c r="AG362" s="1"/>
      <c r="AH362" s="1"/>
      <c r="AI362" s="1"/>
      <c r="AJ362" s="1"/>
      <c r="AK362" s="1">
        <v>0.37</v>
      </c>
      <c r="AL362" s="1">
        <v>0.0</v>
      </c>
      <c r="AM362" s="1">
        <v>0.5</v>
      </c>
      <c r="AN362" s="1">
        <v>0.0</v>
      </c>
      <c r="AO362" s="8" t="s">
        <v>2462</v>
      </c>
      <c r="AP362" s="8" t="s">
        <v>2497</v>
      </c>
      <c r="AQ362" s="8" t="s">
        <v>2470</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11</v>
      </c>
      <c r="B363" s="8" t="s">
        <v>344</v>
      </c>
      <c r="C363" s="8" t="s">
        <v>1000</v>
      </c>
      <c r="D363" s="1" t="s">
        <v>4559</v>
      </c>
      <c r="E363" s="1" t="s">
        <v>35</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2466</v>
      </c>
      <c r="Q363" s="1" t="s">
        <v>30</v>
      </c>
      <c r="R363" s="1" t="s">
        <v>1328</v>
      </c>
      <c r="S363" s="1" t="s">
        <v>498</v>
      </c>
      <c r="T363" s="8"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8" t="s">
        <v>2469</v>
      </c>
      <c r="AA363" s="8" t="s">
        <v>2457</v>
      </c>
      <c r="AB363" s="1">
        <v>0.0446</v>
      </c>
      <c r="AC363" s="8"/>
      <c r="AD363" s="8"/>
      <c r="AE363" s="8" t="s">
        <v>2506</v>
      </c>
      <c r="AF363" s="1"/>
      <c r="AG363" s="1"/>
      <c r="AH363" s="1"/>
      <c r="AI363" s="1"/>
      <c r="AJ363" s="1"/>
      <c r="AK363" s="1">
        <v>0.64</v>
      </c>
      <c r="AL363" s="1">
        <v>0.0</v>
      </c>
      <c r="AM363" s="1">
        <v>0.5</v>
      </c>
      <c r="AN363" s="1">
        <v>0.0</v>
      </c>
      <c r="AO363" s="8" t="s">
        <v>2462</v>
      </c>
      <c r="AP363" s="8" t="s">
        <v>2497</v>
      </c>
      <c r="AQ363" s="8" t="s">
        <v>2470</v>
      </c>
      <c r="AR363" s="1"/>
      <c r="AS363" s="1"/>
      <c r="AT363" s="1" t="str">
        <f t="shared" si="28"/>
        <v/>
      </c>
      <c r="AU363" s="1"/>
      <c r="AV363" s="1"/>
      <c r="AW363" s="1"/>
      <c r="AX363" s="8"/>
      <c r="AY363" s="1"/>
      <c r="AZ363" s="1"/>
      <c r="BA363" s="1"/>
      <c r="BB363" s="1"/>
      <c r="BC363" s="1"/>
      <c r="BD363" s="1"/>
      <c r="BE363" s="1"/>
      <c r="BF363" s="1"/>
      <c r="BG363" s="1"/>
      <c r="BH363" s="1"/>
      <c r="BJ363" s="1"/>
      <c r="BK363" s="1"/>
      <c r="BL363" s="1"/>
    </row>
    <row r="364" ht="14.25" hidden="1" customHeight="1">
      <c r="A364" s="8" t="s">
        <v>11</v>
      </c>
      <c r="B364" s="8" t="s">
        <v>344</v>
      </c>
      <c r="C364" s="8" t="s">
        <v>995</v>
      </c>
      <c r="D364" s="1" t="s">
        <v>4570</v>
      </c>
      <c r="E364" s="1" t="s">
        <v>35</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2466</v>
      </c>
      <c r="Q364" s="1" t="s">
        <v>30</v>
      </c>
      <c r="R364" s="1" t="s">
        <v>870</v>
      </c>
      <c r="S364" s="1" t="s">
        <v>1350</v>
      </c>
      <c r="T364" s="8"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2469</v>
      </c>
      <c r="AA364" s="1" t="s">
        <v>2457</v>
      </c>
      <c r="AB364" s="1">
        <v>0.0446</v>
      </c>
      <c r="AC364" s="8"/>
      <c r="AD364" s="8"/>
      <c r="AE364" s="8" t="s">
        <v>2506</v>
      </c>
      <c r="AF364" s="1"/>
      <c r="AG364" s="1"/>
      <c r="AH364" s="1"/>
      <c r="AI364" s="1"/>
      <c r="AJ364" s="1"/>
      <c r="AK364" s="1">
        <v>4.46</v>
      </c>
      <c r="AL364" s="1">
        <v>0.0</v>
      </c>
      <c r="AM364" s="1">
        <v>0.5</v>
      </c>
      <c r="AN364" s="1">
        <v>0.0</v>
      </c>
      <c r="AO364" s="1" t="s">
        <v>2462</v>
      </c>
      <c r="AP364" s="1" t="s">
        <v>2497</v>
      </c>
      <c r="AQ364" s="1" t="s">
        <v>2470</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8" t="s">
        <v>11</v>
      </c>
      <c r="B365" s="8" t="s">
        <v>344</v>
      </c>
      <c r="C365" s="8" t="s">
        <v>991</v>
      </c>
      <c r="D365" s="1" t="s">
        <v>4566</v>
      </c>
      <c r="E365" s="16" t="s">
        <v>28</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8" t="str">
        <f t="shared" si="25"/>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36" t="s">
        <v>11</v>
      </c>
      <c r="B366" s="37" t="s">
        <v>344</v>
      </c>
      <c r="C366" s="40" t="s">
        <v>4595</v>
      </c>
      <c r="D366" s="37" t="s">
        <v>4559</v>
      </c>
      <c r="E366" s="36" t="s">
        <v>35</v>
      </c>
      <c r="F366" s="40" t="s">
        <v>979</v>
      </c>
      <c r="G366" s="40" t="s">
        <v>980</v>
      </c>
      <c r="H366" s="37" t="str">
        <f t="shared" si="1"/>
        <v>ASHRAE 90.1-2007OfficeLargeData Center</v>
      </c>
      <c r="I366" s="211" t="str">
        <f>VLOOKUP(H366,'Interior Lighting'!$A$4:$G$1472,5,FALSE)</f>
        <v>1</v>
      </c>
      <c r="J366" s="76"/>
      <c r="K366" s="76"/>
      <c r="L366" s="76"/>
      <c r="M366" s="211">
        <v>0.0</v>
      </c>
      <c r="N366" s="211">
        <v>0.7</v>
      </c>
      <c r="O366" s="212">
        <v>0.2</v>
      </c>
      <c r="P366" s="40" t="s">
        <v>2397</v>
      </c>
      <c r="Q366" s="213"/>
      <c r="R366" s="213"/>
      <c r="S366" s="213"/>
      <c r="T366" s="76"/>
      <c r="U366" s="213"/>
      <c r="V366" s="213"/>
      <c r="W366" s="213"/>
      <c r="X366" s="213"/>
      <c r="Y366" s="76"/>
      <c r="Z366" s="76"/>
      <c r="AA366" s="76"/>
      <c r="AB366" s="213"/>
      <c r="AC366" s="76"/>
      <c r="AD366" s="76"/>
      <c r="AE366" s="213"/>
      <c r="AF366" s="76"/>
      <c r="AG366" s="76"/>
      <c r="AH366" s="76"/>
      <c r="AI366" s="76"/>
      <c r="AJ366" s="76"/>
      <c r="AK366" s="211">
        <v>20.0</v>
      </c>
      <c r="AL366" s="212">
        <v>0.0</v>
      </c>
      <c r="AM366" s="212">
        <v>0.5</v>
      </c>
      <c r="AN366" s="212">
        <v>0.0</v>
      </c>
      <c r="AO366" s="40" t="s">
        <v>2394</v>
      </c>
      <c r="AP366" s="40" t="s">
        <v>2433</v>
      </c>
      <c r="AQ366" s="40" t="s">
        <v>2400</v>
      </c>
      <c r="AR366" s="76"/>
      <c r="AS366" s="76"/>
      <c r="AT366" s="213"/>
      <c r="AU366" s="76"/>
      <c r="AV366" s="76"/>
      <c r="AW366" s="76"/>
      <c r="AX366" s="76"/>
      <c r="AY366" s="76"/>
      <c r="AZ366" s="76"/>
      <c r="BA366" s="76"/>
      <c r="BB366" s="76"/>
      <c r="BC366" s="76"/>
      <c r="BD366" s="76"/>
      <c r="BE366" s="76"/>
      <c r="BF366" s="76"/>
      <c r="BG366" s="76"/>
      <c r="BH366" s="76"/>
      <c r="BI366" s="76"/>
      <c r="BJ366" s="76"/>
      <c r="BK366" s="76"/>
      <c r="BL366" s="76"/>
    </row>
    <row r="367" ht="14.25" hidden="1" customHeight="1">
      <c r="A367" s="36" t="s">
        <v>11</v>
      </c>
      <c r="B367" s="37" t="s">
        <v>344</v>
      </c>
      <c r="C367" s="40" t="s">
        <v>4596</v>
      </c>
      <c r="D367" s="37" t="s">
        <v>4559</v>
      </c>
      <c r="E367" s="36" t="s">
        <v>35</v>
      </c>
      <c r="F367" s="40" t="s">
        <v>979</v>
      </c>
      <c r="G367" s="40" t="s">
        <v>980</v>
      </c>
      <c r="H367" s="37" t="str">
        <f t="shared" si="1"/>
        <v>ASHRAE 90.1-2007OfficeLargeData Center</v>
      </c>
      <c r="I367" s="211" t="str">
        <f>VLOOKUP(H367,'Interior Lighting'!$A$4:$G$1472,5,FALSE)</f>
        <v>1</v>
      </c>
      <c r="J367" s="76"/>
      <c r="K367" s="76"/>
      <c r="L367" s="76"/>
      <c r="M367" s="211">
        <v>0.0</v>
      </c>
      <c r="N367" s="211">
        <v>0.7</v>
      </c>
      <c r="O367" s="212">
        <v>0.2</v>
      </c>
      <c r="P367" s="40" t="s">
        <v>2397</v>
      </c>
      <c r="Q367" s="213"/>
      <c r="R367" s="213"/>
      <c r="S367" s="213"/>
      <c r="T367" s="76"/>
      <c r="U367" s="213"/>
      <c r="V367" s="213"/>
      <c r="W367" s="213"/>
      <c r="X367" s="213"/>
      <c r="Y367" s="76"/>
      <c r="Z367" s="76"/>
      <c r="AA367" s="76"/>
      <c r="AB367" s="213"/>
      <c r="AC367" s="76"/>
      <c r="AD367" s="76"/>
      <c r="AE367" s="213"/>
      <c r="AF367" s="76"/>
      <c r="AG367" s="76"/>
      <c r="AH367" s="76"/>
      <c r="AI367" s="76"/>
      <c r="AJ367" s="76"/>
      <c r="AK367" s="211">
        <v>45.0</v>
      </c>
      <c r="AL367" s="212">
        <v>0.0</v>
      </c>
      <c r="AM367" s="212">
        <v>0.5</v>
      </c>
      <c r="AN367" s="212">
        <v>0.0</v>
      </c>
      <c r="AO367" s="40" t="s">
        <v>2394</v>
      </c>
      <c r="AP367" s="40" t="s">
        <v>2433</v>
      </c>
      <c r="AQ367" s="40" t="s">
        <v>2400</v>
      </c>
      <c r="AR367" s="76"/>
      <c r="AS367" s="76"/>
      <c r="AT367" s="213"/>
      <c r="AU367" s="76"/>
      <c r="AV367" s="76"/>
      <c r="AW367" s="76"/>
      <c r="AX367" s="76"/>
      <c r="AY367" s="76"/>
      <c r="AZ367" s="76"/>
      <c r="BA367" s="76"/>
      <c r="BB367" s="76"/>
      <c r="BC367" s="76"/>
      <c r="BD367" s="76"/>
      <c r="BE367" s="76"/>
      <c r="BF367" s="76"/>
      <c r="BG367" s="76"/>
      <c r="BH367" s="76"/>
      <c r="BI367" s="76"/>
      <c r="BJ367" s="76"/>
      <c r="BK367" s="76"/>
      <c r="BL367" s="76"/>
    </row>
    <row r="368" ht="14.25" hidden="1" customHeight="1">
      <c r="A368" s="1" t="s">
        <v>11</v>
      </c>
      <c r="B368" s="1" t="s">
        <v>225</v>
      </c>
      <c r="C368" s="1" t="s">
        <v>989</v>
      </c>
      <c r="D368" s="1" t="s">
        <v>4556</v>
      </c>
      <c r="E368" s="1" t="s">
        <v>35</v>
      </c>
      <c r="F368" s="78" t="s">
        <v>150</v>
      </c>
      <c r="G368" s="78" t="s">
        <v>919</v>
      </c>
      <c r="H368" s="1" t="str">
        <f t="shared" si="1"/>
        <v>ASHRAE 90.1-2007HospitalExam/Treatment</v>
      </c>
      <c r="I368" s="1" t="str">
        <f>VLOOKUP(H368,'Interior Lighting'!$A$4:$G$1472,5,FALSE)</f>
        <v>1.5</v>
      </c>
      <c r="J368" s="1"/>
      <c r="K368" s="1"/>
      <c r="L368" s="1"/>
      <c r="M368" s="1">
        <v>0.0</v>
      </c>
      <c r="N368" s="1">
        <v>0.7</v>
      </c>
      <c r="O368" s="1">
        <v>0.2</v>
      </c>
      <c r="P368" s="1" t="s">
        <v>2627</v>
      </c>
      <c r="Q368" s="1" t="s">
        <v>38</v>
      </c>
      <c r="R368" s="1" t="s">
        <v>657</v>
      </c>
      <c r="S368" s="33" t="s">
        <v>709</v>
      </c>
      <c r="T368" s="8"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5">
        <v>8.0</v>
      </c>
      <c r="Y368" s="5">
        <v>20.02</v>
      </c>
      <c r="Z368" s="8" t="s">
        <v>2635</v>
      </c>
      <c r="AA368" s="8" t="s">
        <v>2609</v>
      </c>
      <c r="AB368" s="1">
        <v>0.0446</v>
      </c>
      <c r="AC368" s="8"/>
      <c r="AD368" s="8"/>
      <c r="AE368" s="8" t="s">
        <v>2719</v>
      </c>
      <c r="AF368" s="1"/>
      <c r="AG368" s="1"/>
      <c r="AH368" s="1"/>
      <c r="AI368" s="1"/>
      <c r="AJ368" s="1"/>
      <c r="AK368" s="5">
        <v>2.0</v>
      </c>
      <c r="AL368" s="1">
        <v>0.0</v>
      </c>
      <c r="AM368" s="1">
        <v>0.5</v>
      </c>
      <c r="AN368" s="1">
        <v>0.0</v>
      </c>
      <c r="AO368" s="8" t="s">
        <v>2621</v>
      </c>
      <c r="AP368" s="33" t="s">
        <v>2713</v>
      </c>
      <c r="AQ368" s="33" t="s">
        <v>229</v>
      </c>
      <c r="AR368" s="5">
        <v>2.0</v>
      </c>
      <c r="AS368" s="1">
        <v>108.0</v>
      </c>
      <c r="AT368" s="1" t="str">
        <f t="shared" ref="AT368:AT411" si="35">IF(AR368=0,"",AR368/AS368)</f>
        <v>0.01851851852</v>
      </c>
      <c r="AU368" s="5">
        <v>60.0</v>
      </c>
      <c r="AV368" s="1">
        <v>0.2</v>
      </c>
      <c r="AW368" s="1">
        <v>0.05</v>
      </c>
      <c r="AX368" s="1" t="s">
        <v>227</v>
      </c>
      <c r="AY368" s="1">
        <v>1.3333346236599153</v>
      </c>
      <c r="AZ368" s="1">
        <v>144.0</v>
      </c>
      <c r="BA368" s="1" t="str">
        <f t="shared" ref="BA368:BA411" si="36">IF(ISBLANK(BC368),"",BC368/(AZ368/AY368))</f>
        <v>0.5048215295</v>
      </c>
      <c r="BB368" s="1">
        <v>0.31</v>
      </c>
      <c r="BC368" s="1">
        <v>54.520672421626536</v>
      </c>
      <c r="BD368" s="1">
        <v>1.0</v>
      </c>
      <c r="BE368" s="1"/>
      <c r="BF368" s="1" t="s">
        <v>2712</v>
      </c>
      <c r="BG368" s="1"/>
      <c r="BH368" s="1"/>
      <c r="BJ368" s="1"/>
      <c r="BK368" s="1"/>
      <c r="BL368" s="1"/>
    </row>
    <row r="369" ht="14.25" hidden="1" customHeight="1">
      <c r="A369" s="8" t="s">
        <v>11</v>
      </c>
      <c r="B369" s="8" t="s">
        <v>225</v>
      </c>
      <c r="C369" s="8" t="s">
        <v>994</v>
      </c>
      <c r="D369" s="1" t="s">
        <v>4556</v>
      </c>
      <c r="E369" s="1" t="s">
        <v>35</v>
      </c>
      <c r="F369" s="1" t="s">
        <v>899</v>
      </c>
      <c r="G369" s="1" t="s">
        <v>656</v>
      </c>
      <c r="H369" s="1" t="str">
        <f t="shared" si="1"/>
        <v>ASHRAE 90.1-2007Active StorageFor Hospital</v>
      </c>
      <c r="I369" s="1" t="str">
        <f>VLOOKUP(H369,'Interior Lighting'!$A$4:$G$1472,5,FALSE)</f>
        <v>0.9</v>
      </c>
      <c r="J369" s="1"/>
      <c r="K369" s="1"/>
      <c r="L369" s="1"/>
      <c r="M369" s="1">
        <v>0.0</v>
      </c>
      <c r="N369" s="1">
        <v>0.7</v>
      </c>
      <c r="O369" s="1">
        <v>0.2</v>
      </c>
      <c r="P369" s="8" t="s">
        <v>2627</v>
      </c>
      <c r="Q369" s="57" t="s">
        <v>30</v>
      </c>
      <c r="R369" s="1" t="s">
        <v>870</v>
      </c>
      <c r="S369" s="1" t="s">
        <v>511</v>
      </c>
      <c r="T369" s="8" t="str">
        <f t="shared" si="34"/>
        <v>ASHRAE 62.1-2004GeneralStorage rooms</v>
      </c>
      <c r="U369" s="1" t="str">
        <f>VLOOKUP(T369,Ventilation!$A$4:$H$321,6,FALSE)</f>
        <v>0.12</v>
      </c>
      <c r="V369" s="1" t="str">
        <f>VLOOKUP(T369,Ventilation!$A$4:$H$321,5,FALSE)</f>
        <v/>
      </c>
      <c r="W369" s="1" t="str">
        <f>VLOOKUP(T369,Ventilation!$A$4:$H$321,7,FALSE)</f>
        <v/>
      </c>
      <c r="X369" s="1"/>
      <c r="Y369" s="5">
        <v>0.0</v>
      </c>
      <c r="Z369" s="8" t="s">
        <v>2635</v>
      </c>
      <c r="AA369" s="8" t="s">
        <v>2609</v>
      </c>
      <c r="AB369" s="1">
        <v>0.0446</v>
      </c>
      <c r="AC369" s="8"/>
      <c r="AD369" s="8"/>
      <c r="AE369" s="8" t="s">
        <v>2719</v>
      </c>
      <c r="AF369" s="1"/>
      <c r="AG369" s="1"/>
      <c r="AH369" s="1"/>
      <c r="AI369" s="1"/>
      <c r="AJ369" s="1"/>
      <c r="AK369" s="5">
        <v>0.1</v>
      </c>
      <c r="AL369" s="1">
        <v>0.0</v>
      </c>
      <c r="AM369" s="1">
        <v>0.5</v>
      </c>
      <c r="AN369" s="1">
        <v>0.0</v>
      </c>
      <c r="AO369" s="8" t="s">
        <v>2621</v>
      </c>
      <c r="AP369" s="33" t="s">
        <v>2713</v>
      </c>
      <c r="AQ369" s="33" t="s">
        <v>229</v>
      </c>
      <c r="AR369" s="1"/>
      <c r="AS369" s="1"/>
      <c r="AT369" s="1" t="str">
        <f t="shared" si="35"/>
        <v/>
      </c>
      <c r="AU369" s="1"/>
      <c r="AV369" s="1"/>
      <c r="AW369" s="1"/>
      <c r="AX369" s="8"/>
      <c r="AY369" s="1"/>
      <c r="AZ369" s="1"/>
      <c r="BA369" s="1" t="str">
        <f t="shared" si="36"/>
        <v/>
      </c>
      <c r="BB369" s="1"/>
      <c r="BC369" s="1"/>
      <c r="BD369" s="1"/>
      <c r="BE369" s="1"/>
      <c r="BF369" s="1"/>
      <c r="BG369" s="1"/>
      <c r="BH369" s="1"/>
      <c r="BJ369" s="1"/>
      <c r="BK369" s="1"/>
      <c r="BL369" s="1"/>
    </row>
    <row r="370" ht="14.25" hidden="1" customHeight="1">
      <c r="A370" s="8" t="s">
        <v>11</v>
      </c>
      <c r="B370" s="8" t="s">
        <v>225</v>
      </c>
      <c r="C370" s="8" t="s">
        <v>997</v>
      </c>
      <c r="D370" s="1" t="s">
        <v>4549</v>
      </c>
      <c r="E370" s="1" t="s">
        <v>35</v>
      </c>
      <c r="F370" s="1" t="s">
        <v>889</v>
      </c>
      <c r="G370" s="1" t="s">
        <v>870</v>
      </c>
      <c r="H370" s="1" t="str">
        <f t="shared" si="1"/>
        <v>ASHRAE 90.1-2007Dining AreaGeneral</v>
      </c>
      <c r="I370" s="1" t="str">
        <f>VLOOKUP(H370,'Interior Lighting'!$A$4:$G$1472,5,FALSE)</f>
        <v>0.9</v>
      </c>
      <c r="J370" s="1"/>
      <c r="K370" s="1"/>
      <c r="L370" s="1"/>
      <c r="M370" s="1">
        <v>0.0</v>
      </c>
      <c r="N370" s="1">
        <v>0.7</v>
      </c>
      <c r="O370" s="1">
        <v>0.2</v>
      </c>
      <c r="P370" s="8" t="s">
        <v>2627</v>
      </c>
      <c r="Q370" s="1" t="s">
        <v>30</v>
      </c>
      <c r="R370" s="1" t="s">
        <v>477</v>
      </c>
      <c r="S370" s="1" t="s">
        <v>1349</v>
      </c>
      <c r="T370" s="8"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5">
        <v>99.89</v>
      </c>
      <c r="Z370" s="8" t="s">
        <v>2635</v>
      </c>
      <c r="AA370" s="8" t="s">
        <v>2609</v>
      </c>
      <c r="AB370" s="1">
        <v>0.0446</v>
      </c>
      <c r="AC370" s="8"/>
      <c r="AD370" s="8"/>
      <c r="AE370" s="8" t="s">
        <v>2719</v>
      </c>
      <c r="AF370" s="1"/>
      <c r="AG370" s="1"/>
      <c r="AH370" s="1"/>
      <c r="AI370" s="1"/>
      <c r="AJ370" s="1"/>
      <c r="AK370" s="5">
        <v>1.0</v>
      </c>
      <c r="AL370" s="1">
        <v>0.0</v>
      </c>
      <c r="AM370" s="1">
        <v>0.5</v>
      </c>
      <c r="AN370" s="1">
        <v>0.0</v>
      </c>
      <c r="AO370" s="8" t="s">
        <v>2621</v>
      </c>
      <c r="AP370" s="33" t="s">
        <v>2713</v>
      </c>
      <c r="AQ370" s="33" t="s">
        <v>229</v>
      </c>
      <c r="AR370" s="1"/>
      <c r="AS370" s="1"/>
      <c r="AT370" s="1" t="str">
        <f t="shared" si="35"/>
        <v/>
      </c>
      <c r="AU370" s="1"/>
      <c r="AV370" s="1"/>
      <c r="AW370" s="1"/>
      <c r="AX370" s="1"/>
      <c r="AY370" s="1"/>
      <c r="AZ370" s="1"/>
      <c r="BA370" s="1" t="str">
        <f t="shared" si="36"/>
        <v/>
      </c>
      <c r="BB370" s="1"/>
      <c r="BC370" s="1"/>
      <c r="BD370" s="1"/>
      <c r="BE370" s="1"/>
      <c r="BF370" s="8"/>
      <c r="BG370" s="8"/>
      <c r="BH370" s="1"/>
      <c r="BJ370" s="1"/>
      <c r="BK370" s="1"/>
      <c r="BL370" s="1"/>
    </row>
    <row r="371" ht="14.25" hidden="1" customHeight="1">
      <c r="A371" s="1" t="s">
        <v>11</v>
      </c>
      <c r="B371" s="1" t="s">
        <v>225</v>
      </c>
      <c r="C371" s="1" t="s">
        <v>999</v>
      </c>
      <c r="D371" s="1" t="s">
        <v>4556</v>
      </c>
      <c r="E371" s="1" t="s">
        <v>35</v>
      </c>
      <c r="F371" s="1" t="s">
        <v>150</v>
      </c>
      <c r="G371" s="5" t="s">
        <v>919</v>
      </c>
      <c r="H371" s="1" t="str">
        <f t="shared" si="1"/>
        <v>ASHRAE 90.1-2007HospitalExam/Treatment</v>
      </c>
      <c r="I371" s="1" t="str">
        <f>VLOOKUP(H371,'Interior Lighting'!$A$4:$G$1472,5,FALSE)</f>
        <v>1.5</v>
      </c>
      <c r="J371" s="1"/>
      <c r="K371" s="1"/>
      <c r="L371" s="1"/>
      <c r="M371" s="1">
        <v>0.0</v>
      </c>
      <c r="N371" s="1">
        <v>0.7</v>
      </c>
      <c r="O371" s="1">
        <v>0.2</v>
      </c>
      <c r="P371" s="8" t="s">
        <v>2627</v>
      </c>
      <c r="Q371" s="1" t="s">
        <v>38</v>
      </c>
      <c r="R371" s="1" t="s">
        <v>657</v>
      </c>
      <c r="S371" s="1" t="s">
        <v>666</v>
      </c>
      <c r="T371" s="8" t="str">
        <f t="shared" si="34"/>
        <v>GGHC v2.2Health CareClean Utility / Workroom</v>
      </c>
      <c r="U371" s="1" t="str">
        <f>VLOOKUP(T371,Ventilation!$A$4:$H$321,6,FALSE)</f>
        <v>0.3</v>
      </c>
      <c r="V371" s="1" t="str">
        <f>VLOOKUP(T371,Ventilation!$A$4:$H$321,5,FALSE)</f>
        <v/>
      </c>
      <c r="W371" s="1" t="str">
        <f>VLOOKUP(T371,Ventilation!$A$4:$H$321,7,FALSE)</f>
        <v/>
      </c>
      <c r="X371" s="5">
        <v>4.0</v>
      </c>
      <c r="Y371" s="5">
        <v>20.02</v>
      </c>
      <c r="Z371" s="8" t="s">
        <v>2635</v>
      </c>
      <c r="AA371" s="8" t="s">
        <v>2609</v>
      </c>
      <c r="AB371" s="1">
        <v>0.0446</v>
      </c>
      <c r="AC371" s="8"/>
      <c r="AD371" s="8"/>
      <c r="AE371" s="8" t="s">
        <v>2719</v>
      </c>
      <c r="AF371" s="1"/>
      <c r="AG371" s="1"/>
      <c r="AH371" s="1"/>
      <c r="AI371" s="1"/>
      <c r="AJ371" s="1"/>
      <c r="AK371" s="5">
        <v>2.0</v>
      </c>
      <c r="AL371" s="1">
        <v>0.0</v>
      </c>
      <c r="AM371" s="1">
        <v>0.5</v>
      </c>
      <c r="AN371" s="1">
        <v>0.0</v>
      </c>
      <c r="AO371" s="8" t="s">
        <v>2621</v>
      </c>
      <c r="AP371" s="33" t="s">
        <v>2713</v>
      </c>
      <c r="AQ371" s="33" t="s">
        <v>229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11</v>
      </c>
      <c r="B372" s="1" t="s">
        <v>225</v>
      </c>
      <c r="C372" s="1" t="s">
        <v>1001</v>
      </c>
      <c r="D372" s="1" t="s">
        <v>4563</v>
      </c>
      <c r="E372" s="1" t="s">
        <v>35</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8" t="s">
        <v>2627</v>
      </c>
      <c r="Q372" s="1" t="s">
        <v>30</v>
      </c>
      <c r="R372" s="1" t="s">
        <v>870</v>
      </c>
      <c r="S372" s="1" t="s">
        <v>1350</v>
      </c>
      <c r="T372" s="8" t="str">
        <f t="shared" si="34"/>
        <v>ASHRAE 62.1-2004GeneralConference/meeting</v>
      </c>
      <c r="U372" s="1" t="str">
        <f>VLOOKUP(T372,Ventilation!$A$4:$H$321,6,FALSE)</f>
        <v>0.06</v>
      </c>
      <c r="V372" s="1" t="str">
        <f>VLOOKUP(T372,Ventilation!$A$4:$H$321,5,FALSE)</f>
        <v>5</v>
      </c>
      <c r="W372" s="1" t="str">
        <f>VLOOKUP(T372,Ventilation!$A$4:$H$321,7,FALSE)</f>
        <v/>
      </c>
      <c r="X372" s="1"/>
      <c r="Y372" s="5">
        <v>49.95</v>
      </c>
      <c r="Z372" s="8" t="s">
        <v>2635</v>
      </c>
      <c r="AA372" s="8" t="s">
        <v>2609</v>
      </c>
      <c r="AB372" s="1">
        <v>0.0446</v>
      </c>
      <c r="AC372" s="8"/>
      <c r="AD372" s="8"/>
      <c r="AE372" s="8" t="s">
        <v>2719</v>
      </c>
      <c r="AF372" s="1"/>
      <c r="AG372" s="1"/>
      <c r="AH372" s="1"/>
      <c r="AI372" s="1"/>
      <c r="AJ372" s="1"/>
      <c r="AK372" s="5">
        <v>1.0</v>
      </c>
      <c r="AL372" s="1">
        <v>0.0</v>
      </c>
      <c r="AM372" s="1">
        <v>0.5</v>
      </c>
      <c r="AN372" s="1">
        <v>0.0</v>
      </c>
      <c r="AO372" s="8" t="s">
        <v>2621</v>
      </c>
      <c r="AP372" s="33" t="s">
        <v>2713</v>
      </c>
      <c r="AQ372" s="33" t="s">
        <v>229</v>
      </c>
      <c r="AR372" s="1"/>
      <c r="AS372" s="1"/>
      <c r="AT372" s="1" t="str">
        <f t="shared" si="35"/>
        <v/>
      </c>
      <c r="AU372" s="1"/>
      <c r="AV372" s="1"/>
      <c r="AW372" s="1"/>
      <c r="AX372" s="1"/>
      <c r="AY372" s="1"/>
      <c r="AZ372" s="1"/>
      <c r="BA372" s="1" t="str">
        <f t="shared" si="36"/>
        <v/>
      </c>
      <c r="BB372" s="1"/>
      <c r="BC372" s="1"/>
      <c r="BD372" s="1"/>
      <c r="BE372" s="1"/>
      <c r="BF372" s="8"/>
      <c r="BG372" s="8"/>
      <c r="BH372" s="1"/>
      <c r="BJ372" s="1"/>
      <c r="BK372" s="1"/>
      <c r="BL372" s="1"/>
    </row>
    <row r="373" ht="14.25" hidden="1" customHeight="1">
      <c r="A373" s="8" t="s">
        <v>11</v>
      </c>
      <c r="B373" s="1" t="s">
        <v>225</v>
      </c>
      <c r="C373" s="1" t="s">
        <v>1005</v>
      </c>
      <c r="D373" s="1" t="s">
        <v>4562</v>
      </c>
      <c r="E373" s="1" t="s">
        <v>35</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8" t="s">
        <v>2627</v>
      </c>
      <c r="Q373" s="1" t="s">
        <v>30</v>
      </c>
      <c r="R373" s="1" t="s">
        <v>1328</v>
      </c>
      <c r="S373" s="1" t="s">
        <v>498</v>
      </c>
      <c r="T373" s="8" t="str">
        <f t="shared" si="34"/>
        <v>ASHRAE 62.1-2004Office BuildingsOffice space</v>
      </c>
      <c r="U373" s="1" t="str">
        <f>VLOOKUP(T373,Ventilation!$A$4:$H$321,6,FALSE)</f>
        <v>0.06</v>
      </c>
      <c r="V373" s="1" t="str">
        <f>VLOOKUP(T373,Ventilation!$A$4:$H$321,5,FALSE)</f>
        <v>5</v>
      </c>
      <c r="W373" s="1" t="str">
        <f>VLOOKUP(T373,Ventilation!$A$4:$H$321,7,FALSE)</f>
        <v/>
      </c>
      <c r="X373" s="1"/>
      <c r="Y373" s="5">
        <v>5.0</v>
      </c>
      <c r="Z373" s="8" t="s">
        <v>2635</v>
      </c>
      <c r="AA373" s="8" t="s">
        <v>2609</v>
      </c>
      <c r="AB373" s="1">
        <v>0.0446</v>
      </c>
      <c r="AC373" s="8"/>
      <c r="AD373" s="8"/>
      <c r="AE373" s="8" t="s">
        <v>2719</v>
      </c>
      <c r="AF373" s="1"/>
      <c r="AG373" s="1"/>
      <c r="AH373" s="1"/>
      <c r="AI373" s="1"/>
      <c r="AJ373" s="1"/>
      <c r="AK373" s="5">
        <v>1.1</v>
      </c>
      <c r="AL373" s="1">
        <v>0.0</v>
      </c>
      <c r="AM373" s="1">
        <v>0.5</v>
      </c>
      <c r="AN373" s="1">
        <v>0.0</v>
      </c>
      <c r="AO373" s="8" t="s">
        <v>2621</v>
      </c>
      <c r="AP373" s="33" t="s">
        <v>2713</v>
      </c>
      <c r="AQ373" s="33" t="s">
        <v>229</v>
      </c>
      <c r="AR373" s="1"/>
      <c r="AS373" s="1"/>
      <c r="AT373" s="1" t="str">
        <f t="shared" si="35"/>
        <v/>
      </c>
      <c r="AU373" s="1"/>
      <c r="AV373" s="1"/>
      <c r="AW373" s="1"/>
      <c r="AX373" s="8"/>
      <c r="AY373" s="1"/>
      <c r="AZ373" s="1"/>
      <c r="BA373" s="1" t="str">
        <f t="shared" si="36"/>
        <v/>
      </c>
      <c r="BB373" s="1"/>
      <c r="BC373" s="1"/>
      <c r="BD373" s="1"/>
      <c r="BE373" s="1"/>
      <c r="BF373" s="1"/>
      <c r="BG373" s="1"/>
      <c r="BH373" s="1"/>
      <c r="BJ373" s="1"/>
      <c r="BK373" s="1"/>
      <c r="BL373" s="1"/>
    </row>
    <row r="374" ht="14.25" hidden="1" customHeight="1">
      <c r="A374" s="1" t="s">
        <v>11</v>
      </c>
      <c r="B374" s="1" t="s">
        <v>225</v>
      </c>
      <c r="C374" s="1" t="s">
        <v>1007</v>
      </c>
      <c r="D374" s="1" t="s">
        <v>4571</v>
      </c>
      <c r="E374" s="1" t="s">
        <v>35</v>
      </c>
      <c r="F374" s="1" t="s">
        <v>757</v>
      </c>
      <c r="G374" s="1" t="s">
        <v>870</v>
      </c>
      <c r="H374" s="1" t="str">
        <f t="shared" si="1"/>
        <v>ASHRAE 90.1-2007Electrical/MechanicalGeneral</v>
      </c>
      <c r="I374" s="1" t="str">
        <f>VLOOKUP(H374,'Interior Lighting'!$A$4:$G$1472,5,FALSE)</f>
        <v>1.5</v>
      </c>
      <c r="J374" s="1"/>
      <c r="K374" s="1"/>
      <c r="L374" s="1"/>
      <c r="M374" s="1">
        <v>0.0</v>
      </c>
      <c r="N374" s="1">
        <v>0.7</v>
      </c>
      <c r="O374" s="1">
        <v>0.2</v>
      </c>
      <c r="P374" s="8" t="s">
        <v>2628</v>
      </c>
      <c r="Q374" s="47" t="s">
        <v>29</v>
      </c>
      <c r="R374" s="1" t="s">
        <v>501</v>
      </c>
      <c r="S374" s="5" t="s">
        <v>503</v>
      </c>
      <c r="T374" s="8" t="str">
        <f t="shared" si="34"/>
        <v>ASHRAE 62.1-1999Public SpacesPublic restrooms</v>
      </c>
      <c r="U374" s="1" t="str">
        <f>VLOOKUP(T374,Ventilation!$A$4:$H$321,6,FALSE)</f>
        <v>0</v>
      </c>
      <c r="V374" s="1" t="str">
        <f>VLOOKUP(T374,Ventilation!$A$4:$H$321,5,FALSE)</f>
        <v>0</v>
      </c>
      <c r="W374" s="1" t="str">
        <f>VLOOKUP(T374,Ventilation!$A$4:$H$321,7,FALSE)</f>
        <v/>
      </c>
      <c r="X374" s="1"/>
      <c r="Y374" s="5">
        <v>0.0</v>
      </c>
      <c r="Z374" s="8" t="s">
        <v>2635</v>
      </c>
      <c r="AA374" s="8" t="s">
        <v>2609</v>
      </c>
      <c r="AB374" s="1">
        <v>0.0446</v>
      </c>
      <c r="AC374" s="8"/>
      <c r="AD374" s="8"/>
      <c r="AE374" s="8" t="s">
        <v>2719</v>
      </c>
      <c r="AF374" s="1"/>
      <c r="AG374" s="1"/>
      <c r="AH374" s="1"/>
      <c r="AI374" s="1"/>
      <c r="AJ374" s="1"/>
      <c r="AK374" s="5">
        <v>5.0</v>
      </c>
      <c r="AL374" s="1">
        <v>0.0</v>
      </c>
      <c r="AM374" s="5">
        <v>0.5</v>
      </c>
      <c r="AN374" s="5">
        <v>0.0</v>
      </c>
      <c r="AO374" s="8" t="s">
        <v>2621</v>
      </c>
      <c r="AP374" s="33" t="s">
        <v>2713</v>
      </c>
      <c r="AQ374" s="33" t="s">
        <v>229</v>
      </c>
      <c r="AR374" s="1"/>
      <c r="AS374" s="1"/>
      <c r="AT374" s="1" t="str">
        <f t="shared" si="35"/>
        <v/>
      </c>
      <c r="AU374" s="1"/>
      <c r="AV374" s="1"/>
      <c r="AW374" s="1"/>
      <c r="AX374" s="8"/>
      <c r="AY374" s="1"/>
      <c r="AZ374" s="1"/>
      <c r="BA374" s="1" t="str">
        <f t="shared" si="36"/>
        <v/>
      </c>
      <c r="BB374" s="1"/>
      <c r="BC374" s="1"/>
      <c r="BD374" s="1"/>
      <c r="BE374" s="1"/>
      <c r="BF374" s="1"/>
      <c r="BG374" s="1"/>
      <c r="BH374" s="1"/>
      <c r="BJ374" s="1"/>
      <c r="BK374" s="1"/>
      <c r="BL374" s="1"/>
    </row>
    <row r="375" ht="14.25" hidden="1" customHeight="1">
      <c r="A375" s="1" t="s">
        <v>11</v>
      </c>
      <c r="B375" s="1" t="s">
        <v>225</v>
      </c>
      <c r="C375" s="10" t="s">
        <v>4597</v>
      </c>
      <c r="D375" s="1" t="s">
        <v>4571</v>
      </c>
      <c r="E375" s="1" t="s">
        <v>35</v>
      </c>
      <c r="F375" s="1" t="s">
        <v>757</v>
      </c>
      <c r="G375" s="1" t="s">
        <v>870</v>
      </c>
      <c r="H375" s="1" t="str">
        <f t="shared" si="1"/>
        <v>ASHRAE 90.1-2007Electrical/MechanicalGeneral</v>
      </c>
      <c r="I375" s="1" t="str">
        <f>VLOOKUP(H375,'Interior Lighting'!$A$4:$G$1472,5,FALSE)</f>
        <v>1.5</v>
      </c>
      <c r="J375" s="1"/>
      <c r="K375" s="1"/>
      <c r="L375" s="1"/>
      <c r="M375" s="1">
        <v>0.0</v>
      </c>
      <c r="N375" s="1">
        <v>0.7</v>
      </c>
      <c r="O375" s="1">
        <v>0.2</v>
      </c>
      <c r="P375" s="8" t="s">
        <v>2628</v>
      </c>
      <c r="Q375" s="47" t="s">
        <v>29</v>
      </c>
      <c r="R375" s="1" t="s">
        <v>501</v>
      </c>
      <c r="S375" s="5" t="s">
        <v>503</v>
      </c>
      <c r="T375" s="8" t="str">
        <f t="shared" si="34"/>
        <v>ASHRAE 62.1-1999Public SpacesPublic restrooms</v>
      </c>
      <c r="U375" s="1" t="str">
        <f>VLOOKUP(T375,Ventilation!$A$4:$H$321,6,FALSE)</f>
        <v>0</v>
      </c>
      <c r="V375" s="1" t="str">
        <f>VLOOKUP(T375,Ventilation!$A$4:$H$321,5,FALSE)</f>
        <v>0</v>
      </c>
      <c r="W375" s="1" t="str">
        <f>VLOOKUP(T375,Ventilation!$A$4:$H$321,7,FALSE)</f>
        <v/>
      </c>
      <c r="X375" s="1"/>
      <c r="Y375" s="5">
        <v>0.0</v>
      </c>
      <c r="Z375" s="8" t="s">
        <v>2635</v>
      </c>
      <c r="AA375" s="8" t="s">
        <v>2609</v>
      </c>
      <c r="AB375" s="1">
        <v>0.0446</v>
      </c>
      <c r="AC375" s="8"/>
      <c r="AD375" s="8"/>
      <c r="AE375" s="8" t="s">
        <v>2719</v>
      </c>
      <c r="AF375" s="1"/>
      <c r="AG375" s="1"/>
      <c r="AH375" s="1"/>
      <c r="AI375" s="1"/>
      <c r="AJ375" s="1"/>
      <c r="AK375" s="5">
        <v>5.3</v>
      </c>
      <c r="AL375" s="1">
        <v>0.0</v>
      </c>
      <c r="AM375" s="5">
        <v>0.1</v>
      </c>
      <c r="AN375" s="5">
        <v>0.9</v>
      </c>
      <c r="AO375" s="33" t="s">
        <v>2645</v>
      </c>
      <c r="AP375" s="33" t="s">
        <v>2713</v>
      </c>
      <c r="AQ375" s="33" t="s">
        <v>229</v>
      </c>
      <c r="AR375" s="1"/>
      <c r="AS375" s="1"/>
      <c r="AT375" s="1" t="str">
        <f t="shared" si="35"/>
        <v/>
      </c>
      <c r="AU375" s="1"/>
      <c r="AV375" s="1"/>
      <c r="AW375" s="1"/>
      <c r="AX375" s="8"/>
      <c r="AY375" s="1"/>
      <c r="AZ375" s="1"/>
      <c r="BA375" s="1" t="str">
        <f t="shared" si="36"/>
        <v/>
      </c>
      <c r="BB375" s="1"/>
      <c r="BC375" s="1"/>
      <c r="BD375" s="1"/>
      <c r="BE375" s="1"/>
      <c r="BF375" s="1"/>
      <c r="BG375" s="1"/>
      <c r="BH375" s="1"/>
      <c r="BJ375" s="1"/>
      <c r="BK375" s="1"/>
      <c r="BL375" s="1"/>
    </row>
    <row r="376" ht="14.25" hidden="1" customHeight="1">
      <c r="A376" s="1" t="s">
        <v>11</v>
      </c>
      <c r="B376" s="1" t="s">
        <v>225</v>
      </c>
      <c r="C376" s="1" t="s">
        <v>1014</v>
      </c>
      <c r="D376" s="1" t="s">
        <v>4562</v>
      </c>
      <c r="E376" s="1" t="s">
        <v>35</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8" t="s">
        <v>2623</v>
      </c>
      <c r="Q376" s="1" t="s">
        <v>38</v>
      </c>
      <c r="R376" s="1" t="s">
        <v>657</v>
      </c>
      <c r="S376" s="1" t="s">
        <v>701</v>
      </c>
      <c r="T376" s="8" t="str">
        <f t="shared" si="34"/>
        <v>GGHC v2.2Health CareSpecial Procedure Room, Diagnostic</v>
      </c>
      <c r="U376" s="1" t="str">
        <f>VLOOKUP(T376,Ventilation!$A$4:$H$321,6,FALSE)</f>
        <v>0.3</v>
      </c>
      <c r="V376" s="1" t="str">
        <f>VLOOKUP(T376,Ventilation!$A$4:$H$321,5,FALSE)</f>
        <v/>
      </c>
      <c r="W376" s="1" t="str">
        <f>VLOOKUP(T376,Ventilation!$A$4:$H$321,7,FALSE)</f>
        <v/>
      </c>
      <c r="X376" s="5">
        <v>6.0</v>
      </c>
      <c r="Y376" s="5">
        <v>20.02</v>
      </c>
      <c r="Z376" s="8" t="s">
        <v>2635</v>
      </c>
      <c r="AA376" s="8" t="s">
        <v>2609</v>
      </c>
      <c r="AB376" s="1">
        <v>0.0446</v>
      </c>
      <c r="AC376" s="8"/>
      <c r="AD376" s="8"/>
      <c r="AE376" s="8" t="s">
        <v>2719</v>
      </c>
      <c r="AF376" s="1"/>
      <c r="AG376" s="1"/>
      <c r="AH376" s="1"/>
      <c r="AI376" s="1"/>
      <c r="AJ376" s="1"/>
      <c r="AK376" s="5">
        <v>1.1</v>
      </c>
      <c r="AL376" s="1">
        <v>0.0</v>
      </c>
      <c r="AM376" s="1">
        <v>0.5</v>
      </c>
      <c r="AN376" s="1">
        <v>0.0</v>
      </c>
      <c r="AO376" s="8" t="s">
        <v>2621</v>
      </c>
      <c r="AP376" s="33" t="s">
        <v>2713</v>
      </c>
      <c r="AQ376" s="33" t="s">
        <v>229</v>
      </c>
      <c r="AR376" s="1"/>
      <c r="AS376" s="1"/>
      <c r="AT376" s="1" t="str">
        <f t="shared" si="35"/>
        <v/>
      </c>
      <c r="AU376" s="1"/>
      <c r="AV376" s="1"/>
      <c r="AW376" s="1"/>
      <c r="AX376" s="8"/>
      <c r="AY376" s="1"/>
      <c r="AZ376" s="1"/>
      <c r="BA376" s="1" t="str">
        <f t="shared" si="36"/>
        <v/>
      </c>
      <c r="BB376" s="1"/>
      <c r="BC376" s="1"/>
      <c r="BD376" s="1"/>
      <c r="BE376" s="1"/>
      <c r="BF376" s="1"/>
      <c r="BG376" s="1"/>
      <c r="BH376" s="1"/>
      <c r="BJ376" s="1"/>
      <c r="BK376" s="1"/>
      <c r="BL376" s="1"/>
    </row>
    <row r="377" ht="14.25" hidden="1" customHeight="1">
      <c r="A377" s="1" t="s">
        <v>11</v>
      </c>
      <c r="B377" s="1" t="s">
        <v>225</v>
      </c>
      <c r="C377" s="1" t="s">
        <v>1020</v>
      </c>
      <c r="D377" s="1" t="s">
        <v>4551</v>
      </c>
      <c r="E377" s="1" t="s">
        <v>35</v>
      </c>
      <c r="F377" s="1" t="s">
        <v>896</v>
      </c>
      <c r="G377" s="1" t="s">
        <v>656</v>
      </c>
      <c r="H377" s="1" t="str">
        <f t="shared" si="1"/>
        <v>ASHRAE 90.1-2007Corridor/TransitionFor Hospital</v>
      </c>
      <c r="I377" s="1" t="str">
        <f>VLOOKUP(H377,'Interior Lighting'!$A$4:$G$1472,5,FALSE)</f>
        <v>1</v>
      </c>
      <c r="J377" s="1"/>
      <c r="K377" s="1"/>
      <c r="L377" s="1"/>
      <c r="M377" s="1">
        <v>0.0</v>
      </c>
      <c r="N377" s="1">
        <v>0.7</v>
      </c>
      <c r="O377" s="1">
        <v>0.2</v>
      </c>
      <c r="P377" s="8" t="s">
        <v>2622</v>
      </c>
      <c r="Q377" s="1" t="s">
        <v>30</v>
      </c>
      <c r="R377" s="1" t="s">
        <v>870</v>
      </c>
      <c r="S377" s="1" t="s">
        <v>557</v>
      </c>
      <c r="T377" s="8" t="str">
        <f t="shared" si="34"/>
        <v>ASHRAE 62.1-2004GeneralCorridors</v>
      </c>
      <c r="U377" s="1" t="str">
        <f>VLOOKUP(T377,Ventilation!$A$4:$H$321,6,FALSE)</f>
        <v>0.06</v>
      </c>
      <c r="V377" s="1" t="str">
        <f>VLOOKUP(T377,Ventilation!$A$4:$H$321,5,FALSE)</f>
        <v/>
      </c>
      <c r="W377" s="1" t="str">
        <f>VLOOKUP(T377,Ventilation!$A$4:$H$321,7,FALSE)</f>
        <v/>
      </c>
      <c r="X377" s="1"/>
      <c r="Y377" s="5">
        <v>0.0</v>
      </c>
      <c r="Z377" s="8" t="s">
        <v>2635</v>
      </c>
      <c r="AA377" s="8" t="s">
        <v>2609</v>
      </c>
      <c r="AB377" s="1">
        <v>0.0446</v>
      </c>
      <c r="AC377" s="8"/>
      <c r="AD377" s="8"/>
      <c r="AE377" s="8" t="s">
        <v>2719</v>
      </c>
      <c r="AF377" s="1"/>
      <c r="AG377" s="1"/>
      <c r="AH377" s="1"/>
      <c r="AI377" s="1"/>
      <c r="AJ377" s="1"/>
      <c r="AK377" s="5">
        <v>0.4</v>
      </c>
      <c r="AL377" s="1">
        <v>0.0</v>
      </c>
      <c r="AM377" s="1">
        <v>0.5</v>
      </c>
      <c r="AN377" s="1">
        <v>0.0</v>
      </c>
      <c r="AO377" s="8" t="s">
        <v>2621</v>
      </c>
      <c r="AP377" s="33" t="s">
        <v>2713</v>
      </c>
      <c r="AQ377" s="33" t="s">
        <v>229</v>
      </c>
      <c r="AR377" s="1"/>
      <c r="AS377" s="1"/>
      <c r="AT377" s="1" t="str">
        <f t="shared" si="35"/>
        <v/>
      </c>
      <c r="AU377" s="1"/>
      <c r="AV377" s="1"/>
      <c r="AW377" s="1"/>
      <c r="AX377" s="8"/>
      <c r="AY377" s="1"/>
      <c r="AZ377" s="1"/>
      <c r="BA377" s="1" t="str">
        <f t="shared" si="36"/>
        <v/>
      </c>
      <c r="BB377" s="1"/>
      <c r="BC377" s="1"/>
      <c r="BD377" s="1"/>
      <c r="BE377" s="1"/>
      <c r="BF377" s="1"/>
      <c r="BG377" s="1"/>
      <c r="BH377" s="1"/>
      <c r="BJ377" s="1"/>
      <c r="BK377" s="1"/>
      <c r="BL377" s="1"/>
    </row>
    <row r="378" ht="14.25" hidden="1" customHeight="1">
      <c r="A378" s="1" t="s">
        <v>11</v>
      </c>
      <c r="B378" s="1" t="s">
        <v>225</v>
      </c>
      <c r="C378" s="5" t="s">
        <v>4598</v>
      </c>
      <c r="D378" s="1" t="s">
        <v>4551</v>
      </c>
      <c r="E378" s="1" t="s">
        <v>35</v>
      </c>
      <c r="F378" s="1" t="s">
        <v>896</v>
      </c>
      <c r="G378" s="1" t="s">
        <v>656</v>
      </c>
      <c r="H378" s="1" t="str">
        <f t="shared" si="1"/>
        <v>ASHRAE 90.1-2007Corridor/TransitionFor Hospital</v>
      </c>
      <c r="I378" s="1" t="str">
        <f>VLOOKUP(H378,'Interior Lighting'!$A$4:$G$1472,5,FALSE)</f>
        <v>1</v>
      </c>
      <c r="J378" s="1"/>
      <c r="K378" s="1"/>
      <c r="L378" s="1"/>
      <c r="M378" s="1">
        <v>0.0</v>
      </c>
      <c r="N378" s="1">
        <v>0.7</v>
      </c>
      <c r="O378" s="1">
        <v>0.2</v>
      </c>
      <c r="P378" s="8" t="s">
        <v>2622</v>
      </c>
      <c r="Q378" s="1" t="s">
        <v>30</v>
      </c>
      <c r="R378" s="1" t="s">
        <v>870</v>
      </c>
      <c r="S378" s="1" t="s">
        <v>557</v>
      </c>
      <c r="T378" s="8" t="str">
        <f t="shared" si="34"/>
        <v>ASHRAE 62.1-2004GeneralCorridors</v>
      </c>
      <c r="U378" s="1" t="str">
        <f>VLOOKUP(T378,Ventilation!$A$4:$H$321,6,FALSE)</f>
        <v>0.06</v>
      </c>
      <c r="V378" s="1" t="str">
        <f>VLOOKUP(T378,Ventilation!$A$4:$H$321,5,FALSE)</f>
        <v/>
      </c>
      <c r="W378" s="1" t="str">
        <f>VLOOKUP(T378,Ventilation!$A$4:$H$321,7,FALSE)</f>
        <v/>
      </c>
      <c r="X378" s="1"/>
      <c r="Y378" s="5">
        <v>0.0</v>
      </c>
      <c r="Z378" s="8" t="s">
        <v>2635</v>
      </c>
      <c r="AA378" s="8" t="s">
        <v>2609</v>
      </c>
      <c r="AB378" s="1">
        <v>0.0446</v>
      </c>
      <c r="AC378" s="8"/>
      <c r="AD378" s="8"/>
      <c r="AE378" s="8" t="s">
        <v>2719</v>
      </c>
      <c r="AF378" s="1"/>
      <c r="AG378" s="1"/>
      <c r="AH378" s="1"/>
      <c r="AI378" s="1"/>
      <c r="AJ378" s="1"/>
      <c r="AK378" s="5">
        <v>0.4</v>
      </c>
      <c r="AL378" s="1">
        <v>0.0</v>
      </c>
      <c r="AM378" s="1">
        <v>0.5</v>
      </c>
      <c r="AN378" s="1">
        <v>0.0</v>
      </c>
      <c r="AO378" s="8" t="s">
        <v>2621</v>
      </c>
      <c r="AP378" s="33" t="s">
        <v>2713</v>
      </c>
      <c r="AQ378" s="33" t="s">
        <v>229</v>
      </c>
      <c r="AR378" s="1"/>
      <c r="AS378" s="1"/>
      <c r="AT378" s="1" t="str">
        <f t="shared" si="35"/>
        <v/>
      </c>
      <c r="AU378" s="1"/>
      <c r="AV378" s="1"/>
      <c r="AW378" s="1"/>
      <c r="AX378" s="8"/>
      <c r="AY378" s="1"/>
      <c r="AZ378" s="1"/>
      <c r="BA378" s="1" t="str">
        <f t="shared" si="36"/>
        <v/>
      </c>
      <c r="BB378" s="1"/>
      <c r="BC378" s="1"/>
      <c r="BD378" s="1"/>
      <c r="BE378" s="1"/>
      <c r="BF378" s="1"/>
      <c r="BG378" s="1"/>
      <c r="BH378" s="1"/>
      <c r="BJ378" s="1"/>
      <c r="BK378" s="1"/>
      <c r="BL378" s="1"/>
    </row>
    <row r="379" ht="14.25" hidden="1" customHeight="1">
      <c r="A379" s="1" t="s">
        <v>11</v>
      </c>
      <c r="B379" s="1" t="s">
        <v>225</v>
      </c>
      <c r="C379" s="1" t="s">
        <v>1024</v>
      </c>
      <c r="D379" s="1" t="s">
        <v>4571</v>
      </c>
      <c r="E379" s="1" t="s">
        <v>35</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2627</v>
      </c>
      <c r="Q379" s="1" t="s">
        <v>30</v>
      </c>
      <c r="R379" s="1" t="s">
        <v>1328</v>
      </c>
      <c r="S379" s="1" t="s">
        <v>1361</v>
      </c>
      <c r="T379" s="8" t="str">
        <f t="shared" si="34"/>
        <v>ASHRAE 62.1-2004Office BuildingsTelephone/data entry</v>
      </c>
      <c r="U379" s="1" t="str">
        <f>VLOOKUP(T379,Ventilation!$A$4:$H$321,6,FALSE)</f>
        <v>0.06</v>
      </c>
      <c r="V379" s="1" t="str">
        <f>VLOOKUP(T379,Ventilation!$A$4:$H$321,5,FALSE)</f>
        <v>5</v>
      </c>
      <c r="W379" s="1" t="str">
        <f>VLOOKUP(T379,Ventilation!$A$4:$H$321,7,FALSE)</f>
        <v/>
      </c>
      <c r="X379" s="1"/>
      <c r="Y379" s="5">
        <v>5.0</v>
      </c>
      <c r="Z379" s="1" t="s">
        <v>2635</v>
      </c>
      <c r="AA379" s="1" t="s">
        <v>2609</v>
      </c>
      <c r="AB379" s="1">
        <v>0.0446</v>
      </c>
      <c r="AC379" s="8"/>
      <c r="AD379" s="1"/>
      <c r="AE379" s="1" t="s">
        <v>2719</v>
      </c>
      <c r="AF379" s="1"/>
      <c r="AG379" s="1"/>
      <c r="AH379" s="1"/>
      <c r="AI379" s="1"/>
      <c r="AJ379" s="1"/>
      <c r="AK379" s="5">
        <v>1.1</v>
      </c>
      <c r="AL379" s="1">
        <v>0.0</v>
      </c>
      <c r="AM379" s="1">
        <v>0.5</v>
      </c>
      <c r="AN379" s="1">
        <v>0.0</v>
      </c>
      <c r="AO379" s="1" t="s">
        <v>2621</v>
      </c>
      <c r="AP379" s="33" t="s">
        <v>2713</v>
      </c>
      <c r="AQ379" s="33" t="s">
        <v>229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11</v>
      </c>
      <c r="B380" s="1" t="s">
        <v>225</v>
      </c>
      <c r="C380" s="1" t="s">
        <v>1025</v>
      </c>
      <c r="D380" s="1" t="s">
        <v>4566</v>
      </c>
      <c r="E380" s="1" t="s">
        <v>35</v>
      </c>
      <c r="F380" s="1" t="s">
        <v>899</v>
      </c>
      <c r="G380" s="5" t="s">
        <v>656</v>
      </c>
      <c r="H380" s="1" t="str">
        <f t="shared" si="1"/>
        <v>ASHRAE 90.1-2007Active StorageFor Hospital</v>
      </c>
      <c r="I380" s="1" t="str">
        <f>VLOOKUP(H380,'Interior Lighting'!$A$4:$G$1472,5,FALSE)</f>
        <v>0.9</v>
      </c>
      <c r="J380" s="1"/>
      <c r="K380" s="1"/>
      <c r="L380" s="1"/>
      <c r="M380" s="1">
        <v>0.0</v>
      </c>
      <c r="N380" s="1">
        <v>0.7</v>
      </c>
      <c r="O380" s="1">
        <v>0.2</v>
      </c>
      <c r="P380" s="1" t="s">
        <v>2628</v>
      </c>
      <c r="Q380" s="5" t="s">
        <v>30</v>
      </c>
      <c r="R380" s="5" t="s">
        <v>870</v>
      </c>
      <c r="S380" s="5" t="s">
        <v>511</v>
      </c>
      <c r="T380" s="8" t="str">
        <f t="shared" si="34"/>
        <v>ASHRAE 62.1-2004GeneralStorage rooms</v>
      </c>
      <c r="U380" s="1" t="str">
        <f>VLOOKUP(T380,Ventilation!$A$4:$H$321,6,FALSE)</f>
        <v>0.12</v>
      </c>
      <c r="V380" s="1" t="str">
        <f>VLOOKUP(T380,Ventilation!$A$4:$H$321,5,FALSE)</f>
        <v/>
      </c>
      <c r="W380" s="1" t="str">
        <f>VLOOKUP(T380,Ventilation!$A$4:$H$321,7,FALSE)</f>
        <v/>
      </c>
      <c r="X380" s="1"/>
      <c r="Y380" s="5">
        <v>0.0</v>
      </c>
      <c r="Z380" s="1" t="s">
        <v>2635</v>
      </c>
      <c r="AA380" s="1" t="s">
        <v>2609</v>
      </c>
      <c r="AB380" s="1">
        <v>0.0446</v>
      </c>
      <c r="AC380" s="8"/>
      <c r="AD380" s="1"/>
      <c r="AE380" s="1" t="s">
        <v>2719</v>
      </c>
      <c r="AF380" s="1"/>
      <c r="AG380" s="1"/>
      <c r="AH380" s="1"/>
      <c r="AI380" s="1"/>
      <c r="AJ380" s="1"/>
      <c r="AK380" s="5">
        <v>0.1</v>
      </c>
      <c r="AL380" s="1">
        <v>0.0</v>
      </c>
      <c r="AM380" s="1">
        <v>0.3</v>
      </c>
      <c r="AN380" s="1">
        <v>0.7</v>
      </c>
      <c r="AO380" s="1" t="s">
        <v>2621</v>
      </c>
      <c r="AP380" s="33" t="s">
        <v>2713</v>
      </c>
      <c r="AQ380" s="33" t="s">
        <v>229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8" t="s">
        <v>11</v>
      </c>
      <c r="B381" s="1" t="s">
        <v>225</v>
      </c>
      <c r="C381" s="1" t="s">
        <v>684</v>
      </c>
      <c r="D381" s="1" t="s">
        <v>4570</v>
      </c>
      <c r="E381" s="1" t="s">
        <v>35</v>
      </c>
      <c r="F381" s="1" t="s">
        <v>684</v>
      </c>
      <c r="G381" s="1" t="s">
        <v>870</v>
      </c>
      <c r="H381" s="1" t="str">
        <f t="shared" si="1"/>
        <v>ASHRAE 90.1-2007LobbyGeneral</v>
      </c>
      <c r="I381" s="1" t="str">
        <f>VLOOKUP(H381,'Interior Lighting'!$A$4:$G$1472,5,FALSE)</f>
        <v>1.3</v>
      </c>
      <c r="J381" s="1"/>
      <c r="K381" s="1"/>
      <c r="L381" s="1"/>
      <c r="M381" s="1">
        <v>0.0</v>
      </c>
      <c r="N381" s="1">
        <v>0.7</v>
      </c>
      <c r="O381" s="1">
        <v>0.2</v>
      </c>
      <c r="P381" s="1" t="s">
        <v>2627</v>
      </c>
      <c r="Q381" s="1" t="s">
        <v>30</v>
      </c>
      <c r="R381" s="1" t="s">
        <v>1328</v>
      </c>
      <c r="S381" s="1" t="s">
        <v>1362</v>
      </c>
      <c r="T381" s="8" t="str">
        <f t="shared" si="34"/>
        <v>ASHRAE 62.1-2004Office BuildingsMain entry lobbies</v>
      </c>
      <c r="U381" s="1" t="str">
        <f>VLOOKUP(T381,Ventilation!$A$4:$H$321,6,FALSE)</f>
        <v>0.06</v>
      </c>
      <c r="V381" s="1" t="str">
        <f>VLOOKUP(T381,Ventilation!$A$4:$H$321,5,FALSE)</f>
        <v>5</v>
      </c>
      <c r="W381" s="1" t="str">
        <f>VLOOKUP(T381,Ventilation!$A$4:$H$321,7,FALSE)</f>
        <v/>
      </c>
      <c r="X381" s="1"/>
      <c r="Y381" s="5">
        <v>10.0</v>
      </c>
      <c r="Z381" s="1" t="s">
        <v>2635</v>
      </c>
      <c r="AA381" s="1" t="s">
        <v>2609</v>
      </c>
      <c r="AB381" s="1">
        <v>0.0446</v>
      </c>
      <c r="AC381" s="8"/>
      <c r="AD381" s="1"/>
      <c r="AE381" s="1" t="s">
        <v>2719</v>
      </c>
      <c r="AF381" s="1"/>
      <c r="AG381" s="1"/>
      <c r="AH381" s="1"/>
      <c r="AI381" s="1"/>
      <c r="AJ381" s="1"/>
      <c r="AK381" s="5">
        <v>1.1</v>
      </c>
      <c r="AL381" s="1">
        <v>0.0</v>
      </c>
      <c r="AM381" s="1">
        <v>0.5</v>
      </c>
      <c r="AN381" s="1">
        <v>0.0</v>
      </c>
      <c r="AO381" s="1" t="s">
        <v>2621</v>
      </c>
      <c r="AP381" s="33" t="s">
        <v>2713</v>
      </c>
      <c r="AQ381" s="33" t="s">
        <v>229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11</v>
      </c>
      <c r="B382" s="1" t="s">
        <v>225</v>
      </c>
      <c r="C382" s="1" t="s">
        <v>1029</v>
      </c>
      <c r="D382" s="1" t="s">
        <v>4575</v>
      </c>
      <c r="E382" s="1" t="s">
        <v>35</v>
      </c>
      <c r="F382" s="78" t="s">
        <v>888</v>
      </c>
      <c r="G382" s="78" t="s">
        <v>656</v>
      </c>
      <c r="H382" s="1" t="str">
        <f t="shared" si="1"/>
        <v>ASHRAE 90.1-2007Lounge/RecreationFor Hospital</v>
      </c>
      <c r="I382" s="1" t="str">
        <f>VLOOKUP(H382,'Interior Lighting'!$A$4:$G$1472,5,FALSE)</f>
        <v>0.8</v>
      </c>
      <c r="J382" s="1"/>
      <c r="K382" s="1"/>
      <c r="L382" s="1"/>
      <c r="M382" s="1">
        <v>0.0</v>
      </c>
      <c r="N382" s="1">
        <v>0.7</v>
      </c>
      <c r="O382" s="1">
        <v>0.2</v>
      </c>
      <c r="P382" s="1" t="s">
        <v>2627</v>
      </c>
      <c r="Q382" s="1" t="s">
        <v>30</v>
      </c>
      <c r="R382" s="1" t="s">
        <v>1328</v>
      </c>
      <c r="S382" s="1" t="s">
        <v>1362</v>
      </c>
      <c r="T382" s="8" t="str">
        <f t="shared" si="34"/>
        <v>ASHRAE 62.1-2004Office BuildingsMain entry lobbies</v>
      </c>
      <c r="U382" s="1" t="str">
        <f>VLOOKUP(T382,Ventilation!$A$4:$H$321,6,FALSE)</f>
        <v>0.06</v>
      </c>
      <c r="V382" s="1" t="str">
        <f>VLOOKUP(T382,Ventilation!$A$4:$H$321,5,FALSE)</f>
        <v>5</v>
      </c>
      <c r="W382" s="1" t="str">
        <f>VLOOKUP(T382,Ventilation!$A$4:$H$321,7,FALSE)</f>
        <v/>
      </c>
      <c r="X382" s="1"/>
      <c r="Y382" s="5">
        <v>15.01</v>
      </c>
      <c r="Z382" s="1" t="s">
        <v>2635</v>
      </c>
      <c r="AA382" s="1" t="s">
        <v>2609</v>
      </c>
      <c r="AB382" s="1">
        <v>0.0446</v>
      </c>
      <c r="AC382" s="8"/>
      <c r="AD382" s="1"/>
      <c r="AE382" s="1" t="s">
        <v>2719</v>
      </c>
      <c r="AF382" s="1"/>
      <c r="AG382" s="1"/>
      <c r="AH382" s="1"/>
      <c r="AI382" s="1"/>
      <c r="AJ382" s="1"/>
      <c r="AK382" s="5">
        <v>3.0</v>
      </c>
      <c r="AL382" s="1">
        <v>0.0</v>
      </c>
      <c r="AM382" s="1">
        <v>0.5</v>
      </c>
      <c r="AN382" s="1">
        <v>0.0</v>
      </c>
      <c r="AO382" s="1" t="s">
        <v>2621</v>
      </c>
      <c r="AP382" s="33" t="s">
        <v>2713</v>
      </c>
      <c r="AQ382" s="33" t="s">
        <v>229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11</v>
      </c>
      <c r="B383" s="1" t="s">
        <v>225</v>
      </c>
      <c r="C383" s="1" t="s">
        <v>1030</v>
      </c>
      <c r="D383" s="1" t="s">
        <v>4570</v>
      </c>
      <c r="E383" s="1" t="s">
        <v>35</v>
      </c>
      <c r="F383" s="1" t="s">
        <v>888</v>
      </c>
      <c r="G383" s="8" t="s">
        <v>656</v>
      </c>
      <c r="H383" s="1" t="str">
        <f t="shared" si="1"/>
        <v>ASHRAE 90.1-2007Lounge/RecreationFor Hospital</v>
      </c>
      <c r="I383" s="1" t="str">
        <f>VLOOKUP(H383,'Interior Lighting'!$A$4:$G$1472,5,FALSE)</f>
        <v>0.8</v>
      </c>
      <c r="J383" s="1"/>
      <c r="K383" s="1"/>
      <c r="L383" s="1"/>
      <c r="M383" s="1">
        <v>0.0</v>
      </c>
      <c r="N383" s="1">
        <v>0.7</v>
      </c>
      <c r="O383" s="1">
        <v>0.2</v>
      </c>
      <c r="P383" s="1" t="s">
        <v>2627</v>
      </c>
      <c r="Q383" s="1" t="s">
        <v>30</v>
      </c>
      <c r="R383" s="1" t="s">
        <v>1328</v>
      </c>
      <c r="S383" s="1" t="s">
        <v>1362</v>
      </c>
      <c r="T383" s="8" t="str">
        <f t="shared" si="34"/>
        <v>ASHRAE 62.1-2004Office BuildingsMain entry lobbies</v>
      </c>
      <c r="U383" s="1" t="str">
        <f>VLOOKUP(T383,Ventilation!$A$4:$H$321,6,FALSE)</f>
        <v>0.06</v>
      </c>
      <c r="V383" s="1" t="str">
        <f>VLOOKUP(T383,Ventilation!$A$4:$H$321,5,FALSE)</f>
        <v>5</v>
      </c>
      <c r="W383" s="1" t="str">
        <f>VLOOKUP(T383,Ventilation!$A$4:$H$321,7,FALSE)</f>
        <v/>
      </c>
      <c r="X383" s="1"/>
      <c r="Y383" s="5">
        <v>15.01</v>
      </c>
      <c r="Z383" s="1" t="s">
        <v>2635</v>
      </c>
      <c r="AA383" s="1" t="s">
        <v>2609</v>
      </c>
      <c r="AB383" s="1">
        <v>0.0446</v>
      </c>
      <c r="AC383" s="8"/>
      <c r="AD383" s="1"/>
      <c r="AE383" s="1" t="s">
        <v>2719</v>
      </c>
      <c r="AF383" s="1"/>
      <c r="AG383" s="1"/>
      <c r="AH383" s="1"/>
      <c r="AI383" s="1"/>
      <c r="AJ383" s="1"/>
      <c r="AK383" s="5">
        <v>3.0</v>
      </c>
      <c r="AL383" s="1">
        <v>0.0</v>
      </c>
      <c r="AM383" s="1">
        <v>0.5</v>
      </c>
      <c r="AN383" s="1">
        <v>0.0</v>
      </c>
      <c r="AO383" s="1" t="s">
        <v>2621</v>
      </c>
      <c r="AP383" s="33" t="s">
        <v>2713</v>
      </c>
      <c r="AQ383" s="33" t="s">
        <v>229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11</v>
      </c>
      <c r="B384" s="1" t="s">
        <v>225</v>
      </c>
      <c r="C384" s="1" t="s">
        <v>1032</v>
      </c>
      <c r="D384" s="1" t="s">
        <v>4556</v>
      </c>
      <c r="E384" s="1" t="s">
        <v>35</v>
      </c>
      <c r="F384" s="1" t="s">
        <v>899</v>
      </c>
      <c r="G384" s="1" t="s">
        <v>656</v>
      </c>
      <c r="H384" s="1" t="str">
        <f t="shared" si="1"/>
        <v>ASHRAE 90.1-2007Active StorageFor Hospital</v>
      </c>
      <c r="I384" s="1" t="str">
        <f>VLOOKUP(H384,'Interior Lighting'!$A$4:$G$1472,5,FALSE)</f>
        <v>0.9</v>
      </c>
      <c r="J384" s="1"/>
      <c r="K384" s="1"/>
      <c r="L384" s="1"/>
      <c r="M384" s="1">
        <v>0.0</v>
      </c>
      <c r="N384" s="1">
        <v>0.7</v>
      </c>
      <c r="O384" s="1">
        <v>0.2</v>
      </c>
      <c r="P384" s="1" t="s">
        <v>2627</v>
      </c>
      <c r="Q384" s="1" t="s">
        <v>30</v>
      </c>
      <c r="R384" s="1" t="s">
        <v>870</v>
      </c>
      <c r="S384" s="1" t="s">
        <v>511</v>
      </c>
      <c r="T384" s="8" t="str">
        <f t="shared" si="34"/>
        <v>ASHRAE 62.1-2004GeneralStorage rooms</v>
      </c>
      <c r="U384" s="1" t="str">
        <f>VLOOKUP(T384,Ventilation!$A$4:$H$321,6,FALSE)</f>
        <v>0.12</v>
      </c>
      <c r="V384" s="1" t="str">
        <f>VLOOKUP(T384,Ventilation!$A$4:$H$321,5,FALSE)</f>
        <v/>
      </c>
      <c r="W384" s="1" t="str">
        <f>VLOOKUP(T384,Ventilation!$A$4:$H$321,7,FALSE)</f>
        <v/>
      </c>
      <c r="X384" s="1"/>
      <c r="Y384" s="5">
        <v>0.0</v>
      </c>
      <c r="Z384" s="1" t="s">
        <v>2635</v>
      </c>
      <c r="AA384" s="1" t="s">
        <v>2609</v>
      </c>
      <c r="AB384" s="1">
        <v>0.0446</v>
      </c>
      <c r="AC384" s="8"/>
      <c r="AD384" s="1"/>
      <c r="AE384" s="1" t="s">
        <v>2719</v>
      </c>
      <c r="AF384" s="1"/>
      <c r="AG384" s="1"/>
      <c r="AH384" s="1"/>
      <c r="AI384" s="1"/>
      <c r="AJ384" s="1"/>
      <c r="AK384" s="5">
        <v>0.1</v>
      </c>
      <c r="AL384" s="1">
        <v>0.0</v>
      </c>
      <c r="AM384" s="1">
        <v>0.5</v>
      </c>
      <c r="AN384" s="1">
        <v>0.0</v>
      </c>
      <c r="AO384" s="1" t="s">
        <v>2621</v>
      </c>
      <c r="AP384" s="33" t="s">
        <v>2713</v>
      </c>
      <c r="AQ384" s="33" t="s">
        <v>229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11</v>
      </c>
      <c r="B385" s="1" t="s">
        <v>225</v>
      </c>
      <c r="C385" s="1" t="s">
        <v>1034</v>
      </c>
      <c r="D385" s="1" t="s">
        <v>4552</v>
      </c>
      <c r="E385" s="1" t="s">
        <v>35</v>
      </c>
      <c r="F385" s="1" t="s">
        <v>150</v>
      </c>
      <c r="G385" s="1" t="s">
        <v>923</v>
      </c>
      <c r="H385" s="1" t="str">
        <f t="shared" si="1"/>
        <v>ASHRAE 90.1-2007HospitalRadiology</v>
      </c>
      <c r="I385" s="1" t="str">
        <f>VLOOKUP(H385,'Interior Lighting'!$A$4:$G$1472,5,FALSE)</f>
        <v>0.4</v>
      </c>
      <c r="J385" s="1"/>
      <c r="K385" s="1"/>
      <c r="L385" s="1"/>
      <c r="M385" s="1">
        <v>0.0</v>
      </c>
      <c r="N385" s="1">
        <v>0.7</v>
      </c>
      <c r="O385" s="1">
        <v>0.2</v>
      </c>
      <c r="P385" s="8" t="s">
        <v>2627</v>
      </c>
      <c r="Q385" s="1" t="s">
        <v>38</v>
      </c>
      <c r="R385" s="1" t="s">
        <v>657</v>
      </c>
      <c r="S385" s="1" t="s">
        <v>712</v>
      </c>
      <c r="T385" s="8" t="str">
        <f t="shared" si="34"/>
        <v>GGHC v2.2Health CareX-ray, Diagnostic and Treatment</v>
      </c>
      <c r="U385" s="1" t="str">
        <f>VLOOKUP(T385,Ventilation!$A$4:$H$321,6,FALSE)</f>
        <v>0.3</v>
      </c>
      <c r="V385" s="1" t="str">
        <f>VLOOKUP(T385,Ventilation!$A$4:$H$321,5,FALSE)</f>
        <v/>
      </c>
      <c r="W385" s="1" t="str">
        <f>VLOOKUP(T385,Ventilation!$A$4:$H$321,7,FALSE)</f>
        <v/>
      </c>
      <c r="X385" s="1"/>
      <c r="Y385" s="5">
        <v>20.02</v>
      </c>
      <c r="Z385" s="8" t="s">
        <v>2635</v>
      </c>
      <c r="AA385" s="8" t="s">
        <v>2609</v>
      </c>
      <c r="AB385" s="1">
        <v>0.0446</v>
      </c>
      <c r="AC385" s="8"/>
      <c r="AD385" s="8"/>
      <c r="AE385" s="8" t="s">
        <v>2719</v>
      </c>
      <c r="AF385" s="1"/>
      <c r="AG385" s="1"/>
      <c r="AH385" s="1"/>
      <c r="AI385" s="1"/>
      <c r="AJ385" s="1"/>
      <c r="AK385" s="5">
        <v>10.0</v>
      </c>
      <c r="AL385" s="1">
        <v>0.0</v>
      </c>
      <c r="AM385" s="1">
        <v>0.5</v>
      </c>
      <c r="AN385" s="1">
        <v>0.0</v>
      </c>
      <c r="AO385" s="8" t="s">
        <v>2621</v>
      </c>
      <c r="AP385" s="33" t="s">
        <v>2713</v>
      </c>
      <c r="AQ385" s="33" t="s">
        <v>229</v>
      </c>
      <c r="AR385" s="5">
        <v>2.0</v>
      </c>
      <c r="AS385" s="1">
        <v>440.0</v>
      </c>
      <c r="AT385" s="1" t="str">
        <f t="shared" si="35"/>
        <v>0.004545454545</v>
      </c>
      <c r="AU385" s="5">
        <v>60.0</v>
      </c>
      <c r="AV385" s="1">
        <v>0.2</v>
      </c>
      <c r="AW385" s="1">
        <v>0.05</v>
      </c>
      <c r="AX385" s="1" t="s">
        <v>227</v>
      </c>
      <c r="AY385" s="1">
        <v>1.0000009677449364</v>
      </c>
      <c r="AZ385" s="1">
        <v>440.0</v>
      </c>
      <c r="BA385" s="1" t="str">
        <f t="shared" si="36"/>
        <v>0.3786161471</v>
      </c>
      <c r="BB385" s="1">
        <v>0.31</v>
      </c>
      <c r="BC385" s="1">
        <v>166.5909435105255</v>
      </c>
      <c r="BD385" s="1">
        <v>1.0</v>
      </c>
      <c r="BE385" s="1"/>
      <c r="BF385" s="1" t="s">
        <v>2712</v>
      </c>
      <c r="BG385" s="1"/>
      <c r="BH385" s="1"/>
      <c r="BJ385" s="1"/>
      <c r="BK385" s="1"/>
      <c r="BL385" s="1"/>
    </row>
    <row r="386" ht="14.25" hidden="1" customHeight="1">
      <c r="A386" s="1" t="s">
        <v>11</v>
      </c>
      <c r="B386" s="1" t="s">
        <v>225</v>
      </c>
      <c r="C386" s="1" t="s">
        <v>1035</v>
      </c>
      <c r="D386" s="1" t="s">
        <v>4562</v>
      </c>
      <c r="E386" s="1" t="s">
        <v>35</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2627</v>
      </c>
      <c r="Q386" s="1" t="s">
        <v>38</v>
      </c>
      <c r="R386" s="1" t="s">
        <v>657</v>
      </c>
      <c r="S386" s="1" t="s">
        <v>712</v>
      </c>
      <c r="T386" s="8" t="str">
        <f t="shared" si="34"/>
        <v>GGHC v2.2Health CareX-ray, Diagnostic and Treatment</v>
      </c>
      <c r="U386" s="1" t="str">
        <f>VLOOKUP(T386,Ventilation!$A$4:$H$321,6,FALSE)</f>
        <v>0.3</v>
      </c>
      <c r="V386" s="1" t="str">
        <f>VLOOKUP(T386,Ventilation!$A$4:$H$321,5,FALSE)</f>
        <v/>
      </c>
      <c r="W386" s="1" t="str">
        <f>VLOOKUP(T386,Ventilation!$A$4:$H$321,7,FALSE)</f>
        <v/>
      </c>
      <c r="X386" s="1"/>
      <c r="Y386" s="5">
        <v>20.02</v>
      </c>
      <c r="Z386" s="1" t="s">
        <v>2635</v>
      </c>
      <c r="AA386" s="1" t="s">
        <v>2609</v>
      </c>
      <c r="AB386" s="1">
        <v>0.0446</v>
      </c>
      <c r="AC386" s="8"/>
      <c r="AD386" s="1"/>
      <c r="AE386" s="1" t="s">
        <v>2719</v>
      </c>
      <c r="AF386" s="1"/>
      <c r="AG386" s="1"/>
      <c r="AH386" s="1"/>
      <c r="AI386" s="1"/>
      <c r="AJ386" s="1"/>
      <c r="AK386" s="5">
        <v>10.0</v>
      </c>
      <c r="AL386" s="1">
        <v>0.0</v>
      </c>
      <c r="AM386" s="1">
        <v>0.5</v>
      </c>
      <c r="AN386" s="1">
        <v>0.0</v>
      </c>
      <c r="AO386" s="1" t="s">
        <v>2621</v>
      </c>
      <c r="AP386" s="33" t="s">
        <v>2713</v>
      </c>
      <c r="AQ386" s="33" t="s">
        <v>229</v>
      </c>
      <c r="AR386" s="5">
        <v>2.0</v>
      </c>
      <c r="AS386" s="1">
        <v>168.0</v>
      </c>
      <c r="AT386" s="1" t="str">
        <f t="shared" si="35"/>
        <v>0.0119047619</v>
      </c>
      <c r="AU386" s="5">
        <v>60.0</v>
      </c>
      <c r="AV386" s="1">
        <v>0.2</v>
      </c>
      <c r="AW386" s="1">
        <v>0.05</v>
      </c>
      <c r="AX386" s="1" t="s">
        <v>227</v>
      </c>
      <c r="AY386" s="1">
        <v>1.0000009677449364</v>
      </c>
      <c r="AZ386" s="1">
        <v>168.0</v>
      </c>
      <c r="BA386" s="1" t="str">
        <f t="shared" si="36"/>
        <v>0.3786161471</v>
      </c>
      <c r="BB386" s="1">
        <v>0.31</v>
      </c>
      <c r="BC386" s="1">
        <v>63.6074511585643</v>
      </c>
      <c r="BD386" s="1">
        <v>1.0</v>
      </c>
      <c r="BE386" s="1"/>
      <c r="BF386" s="1" t="s">
        <v>2712</v>
      </c>
      <c r="BG386" s="1"/>
      <c r="BH386" s="1"/>
      <c r="BJ386" s="1"/>
      <c r="BK386" s="1"/>
      <c r="BL386" s="1"/>
    </row>
    <row r="387" ht="14.25" hidden="1" customHeight="1">
      <c r="A387" s="1" t="s">
        <v>11</v>
      </c>
      <c r="B387" s="1" t="s">
        <v>225</v>
      </c>
      <c r="C387" s="1" t="s">
        <v>1036</v>
      </c>
      <c r="D387" s="1" t="s">
        <v>4554</v>
      </c>
      <c r="E387" s="1" t="s">
        <v>35</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2627</v>
      </c>
      <c r="Q387" s="1" t="s">
        <v>30</v>
      </c>
      <c r="R387" s="1" t="s">
        <v>1328</v>
      </c>
      <c r="S387" s="1" t="s">
        <v>498</v>
      </c>
      <c r="T387" s="8" t="str">
        <f t="shared" si="34"/>
        <v>ASHRAE 62.1-2004Office BuildingsOffice space</v>
      </c>
      <c r="U387" s="1" t="str">
        <f>VLOOKUP(T387,Ventilation!$A$4:$H$321,6,FALSE)</f>
        <v>0.06</v>
      </c>
      <c r="V387" s="1" t="str">
        <f>VLOOKUP(T387,Ventilation!$A$4:$H$321,5,FALSE)</f>
        <v>5</v>
      </c>
      <c r="W387" s="1" t="str">
        <f>VLOOKUP(T387,Ventilation!$A$4:$H$321,7,FALSE)</f>
        <v/>
      </c>
      <c r="X387" s="1"/>
      <c r="Y387" s="5">
        <v>20.02</v>
      </c>
      <c r="Z387" s="1" t="s">
        <v>2635</v>
      </c>
      <c r="AA387" s="1" t="s">
        <v>2609</v>
      </c>
      <c r="AB387" s="1">
        <v>0.0446</v>
      </c>
      <c r="AC387" s="8"/>
      <c r="AD387" s="1"/>
      <c r="AE387" s="1" t="s">
        <v>2719</v>
      </c>
      <c r="AF387" s="1"/>
      <c r="AG387" s="1"/>
      <c r="AH387" s="1"/>
      <c r="AI387" s="1"/>
      <c r="AJ387" s="1"/>
      <c r="AK387" s="5">
        <v>2.0</v>
      </c>
      <c r="AL387" s="1">
        <v>0.0</v>
      </c>
      <c r="AM387" s="1">
        <v>0.5</v>
      </c>
      <c r="AN387" s="1">
        <v>0.0</v>
      </c>
      <c r="AO387" s="1" t="s">
        <v>2621</v>
      </c>
      <c r="AP387" s="33" t="s">
        <v>2713</v>
      </c>
      <c r="AQ387" s="33" t="s">
        <v>229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11</v>
      </c>
      <c r="B388" s="1" t="s">
        <v>225</v>
      </c>
      <c r="C388" s="1" t="s">
        <v>344</v>
      </c>
      <c r="D388" s="1" t="s">
        <v>4559</v>
      </c>
      <c r="E388" s="1" t="s">
        <v>35</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2625</v>
      </c>
      <c r="Q388" s="1" t="s">
        <v>30</v>
      </c>
      <c r="R388" s="1" t="s">
        <v>1328</v>
      </c>
      <c r="S388" s="1" t="s">
        <v>498</v>
      </c>
      <c r="T388" s="8" t="str">
        <f t="shared" si="34"/>
        <v>ASHRAE 62.1-2004Office BuildingsOffice space</v>
      </c>
      <c r="U388" s="1" t="str">
        <f>VLOOKUP(T388,Ventilation!$A$4:$H$321,6,FALSE)</f>
        <v>0.06</v>
      </c>
      <c r="V388" s="1" t="str">
        <f>VLOOKUP(T388,Ventilation!$A$4:$H$321,5,FALSE)</f>
        <v>5</v>
      </c>
      <c r="W388" s="1" t="str">
        <f>VLOOKUP(T388,Ventilation!$A$4:$H$321,7,FALSE)</f>
        <v/>
      </c>
      <c r="X388" s="1"/>
      <c r="Y388" s="5">
        <v>5.0</v>
      </c>
      <c r="Z388" s="1" t="s">
        <v>2635</v>
      </c>
      <c r="AA388" s="1" t="s">
        <v>2609</v>
      </c>
      <c r="AB388" s="1">
        <v>0.0446</v>
      </c>
      <c r="AC388" s="8"/>
      <c r="AD388" s="1"/>
      <c r="AE388" s="1" t="s">
        <v>2719</v>
      </c>
      <c r="AF388" s="1"/>
      <c r="AG388" s="1"/>
      <c r="AH388" s="1"/>
      <c r="AI388" s="1"/>
      <c r="AJ388" s="1"/>
      <c r="AK388" s="5">
        <v>1.1</v>
      </c>
      <c r="AL388" s="1">
        <v>0.0</v>
      </c>
      <c r="AM388" s="1">
        <v>0.5</v>
      </c>
      <c r="AN388" s="1">
        <v>0.0</v>
      </c>
      <c r="AO388" s="1" t="s">
        <v>2621</v>
      </c>
      <c r="AP388" s="33" t="s">
        <v>2713</v>
      </c>
      <c r="AQ388" s="33" t="s">
        <v>229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11</v>
      </c>
      <c r="B389" s="1" t="s">
        <v>225</v>
      </c>
      <c r="C389" s="8" t="s">
        <v>1039</v>
      </c>
      <c r="D389" s="1" t="s">
        <v>4552</v>
      </c>
      <c r="E389" s="1" t="s">
        <v>35</v>
      </c>
      <c r="F389" s="1" t="s">
        <v>150</v>
      </c>
      <c r="G389" s="1" t="s">
        <v>693</v>
      </c>
      <c r="H389" s="1" t="str">
        <f t="shared" si="1"/>
        <v>ASHRAE 90.1-2007HospitalOperating Room</v>
      </c>
      <c r="I389" s="1" t="str">
        <f>VLOOKUP(H389,'Interior Lighting'!$A$4:$G$1472,5,FALSE)</f>
        <v>2.2</v>
      </c>
      <c r="J389" s="1"/>
      <c r="K389" s="1"/>
      <c r="L389" s="1"/>
      <c r="M389" s="1">
        <v>0.0</v>
      </c>
      <c r="N389" s="1">
        <v>0.7</v>
      </c>
      <c r="O389" s="1">
        <v>0.2</v>
      </c>
      <c r="P389" s="8" t="s">
        <v>2623</v>
      </c>
      <c r="Q389" s="57" t="s">
        <v>29</v>
      </c>
      <c r="R389" s="1" t="s">
        <v>559</v>
      </c>
      <c r="S389" s="5" t="s">
        <v>4599</v>
      </c>
      <c r="T389" s="8"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5">
        <v>20.0</v>
      </c>
      <c r="Y389" s="5">
        <v>20.02</v>
      </c>
      <c r="Z389" s="8" t="s">
        <v>2635</v>
      </c>
      <c r="AA389" s="8" t="s">
        <v>2609</v>
      </c>
      <c r="AB389" s="1">
        <v>0.0446</v>
      </c>
      <c r="AC389" s="8"/>
      <c r="AD389" s="8"/>
      <c r="AE389" s="8" t="s">
        <v>2719</v>
      </c>
      <c r="AF389" s="5">
        <v>23.87</v>
      </c>
      <c r="AG389" s="1">
        <v>0.0</v>
      </c>
      <c r="AH389" s="1">
        <v>0.0</v>
      </c>
      <c r="AI389" s="1">
        <v>0.5</v>
      </c>
      <c r="AJ389" s="1" t="s">
        <v>2620</v>
      </c>
      <c r="AK389" s="5">
        <v>4.0</v>
      </c>
      <c r="AL389" s="1">
        <v>0.0</v>
      </c>
      <c r="AM389" s="1">
        <v>0.5</v>
      </c>
      <c r="AN389" s="1">
        <v>0.0</v>
      </c>
      <c r="AO389" s="8" t="s">
        <v>2621</v>
      </c>
      <c r="AP389" s="8" t="s">
        <v>2725</v>
      </c>
      <c r="AQ389" s="8" t="s">
        <v>2724</v>
      </c>
      <c r="AR389" s="5">
        <v>12.0</v>
      </c>
      <c r="AS389" s="5">
        <v>472.0</v>
      </c>
      <c r="AT389" s="1" t="str">
        <f t="shared" si="35"/>
        <v>0.02542372881</v>
      </c>
      <c r="AU389" s="5">
        <v>60.0</v>
      </c>
      <c r="AV389" s="1">
        <v>0.2</v>
      </c>
      <c r="AW389" s="1">
        <v>0.05</v>
      </c>
      <c r="AX389" s="1" t="s">
        <v>227</v>
      </c>
      <c r="AY389" s="1"/>
      <c r="AZ389" s="1"/>
      <c r="BA389" s="1" t="str">
        <f t="shared" si="36"/>
        <v/>
      </c>
      <c r="BB389" s="1"/>
      <c r="BC389" s="1"/>
      <c r="BD389" s="1"/>
      <c r="BE389" s="1"/>
      <c r="BF389" s="1"/>
      <c r="BG389" s="1"/>
      <c r="BH389" s="1"/>
      <c r="BJ389" s="1"/>
      <c r="BK389" s="1"/>
      <c r="BL389" s="1"/>
    </row>
    <row r="390" ht="14.25" hidden="1" customHeight="1">
      <c r="A390" s="1" t="s">
        <v>11</v>
      </c>
      <c r="B390" s="1" t="s">
        <v>225</v>
      </c>
      <c r="C390" s="8" t="s">
        <v>1040</v>
      </c>
      <c r="D390" s="1" t="s">
        <v>4552</v>
      </c>
      <c r="E390" s="1" t="s">
        <v>35</v>
      </c>
      <c r="F390" s="1" t="s">
        <v>150</v>
      </c>
      <c r="G390" s="1" t="s">
        <v>698</v>
      </c>
      <c r="H390" s="1" t="str">
        <f t="shared" si="1"/>
        <v>ASHRAE 90.1-2007HospitalRecovery</v>
      </c>
      <c r="I390" s="1" t="str">
        <f>VLOOKUP(H390,'Interior Lighting'!$A$4:$G$1472,5,FALSE)</f>
        <v>0.8</v>
      </c>
      <c r="J390" s="1"/>
      <c r="K390" s="1"/>
      <c r="L390" s="1"/>
      <c r="M390" s="1">
        <v>0.0</v>
      </c>
      <c r="N390" s="1">
        <v>0.7</v>
      </c>
      <c r="O390" s="1">
        <v>0.2</v>
      </c>
      <c r="P390" s="8" t="s">
        <v>2623</v>
      </c>
      <c r="Q390" s="57" t="s">
        <v>29</v>
      </c>
      <c r="R390" s="1" t="s">
        <v>559</v>
      </c>
      <c r="S390" s="5" t="s">
        <v>1388</v>
      </c>
      <c r="T390" s="8"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5">
        <v>6.0</v>
      </c>
      <c r="Y390" s="5">
        <v>20.02</v>
      </c>
      <c r="Z390" s="8" t="s">
        <v>2635</v>
      </c>
      <c r="AA390" s="8" t="s">
        <v>2609</v>
      </c>
      <c r="AB390" s="1">
        <v>0.0446</v>
      </c>
      <c r="AC390" s="8"/>
      <c r="AD390" s="8"/>
      <c r="AE390" s="8" t="s">
        <v>2719</v>
      </c>
      <c r="AF390" s="1"/>
      <c r="AG390" s="1"/>
      <c r="AH390" s="1"/>
      <c r="AI390" s="1"/>
      <c r="AJ390" s="1"/>
      <c r="AK390" s="5">
        <v>3.0</v>
      </c>
      <c r="AL390" s="1">
        <v>0.0</v>
      </c>
      <c r="AM390" s="1">
        <v>0.5</v>
      </c>
      <c r="AN390" s="1">
        <v>0.0</v>
      </c>
      <c r="AO390" s="8" t="s">
        <v>2621</v>
      </c>
      <c r="AP390" s="33" t="s">
        <v>2713</v>
      </c>
      <c r="AQ390" s="33" t="s">
        <v>229</v>
      </c>
      <c r="AR390" s="5">
        <v>2.0</v>
      </c>
      <c r="AS390" s="5">
        <v>316.0</v>
      </c>
      <c r="AT390" s="1" t="str">
        <f t="shared" si="35"/>
        <v>0.006329113924</v>
      </c>
      <c r="AU390" s="5">
        <v>60.0</v>
      </c>
      <c r="AV390" s="1">
        <v>0.2</v>
      </c>
      <c r="AW390" s="1">
        <v>0.05</v>
      </c>
      <c r="AX390" s="1" t="s">
        <v>227</v>
      </c>
      <c r="AY390" s="1"/>
      <c r="AZ390" s="1"/>
      <c r="BA390" s="1" t="str">
        <f t="shared" si="36"/>
        <v/>
      </c>
      <c r="BB390" s="1"/>
      <c r="BC390" s="1"/>
      <c r="BD390" s="1"/>
      <c r="BE390" s="1"/>
      <c r="BF390" s="1"/>
      <c r="BG390" s="1"/>
      <c r="BH390" s="1"/>
      <c r="BJ390" s="1"/>
      <c r="BK390" s="1"/>
      <c r="BL390" s="1"/>
    </row>
    <row r="391" ht="14.25" hidden="1" customHeight="1">
      <c r="A391" s="1" t="s">
        <v>11</v>
      </c>
      <c r="B391" s="1" t="s">
        <v>225</v>
      </c>
      <c r="C391" s="1" t="s">
        <v>1043</v>
      </c>
      <c r="D391" s="1" t="s">
        <v>4561</v>
      </c>
      <c r="E391" s="1" t="s">
        <v>35</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2623</v>
      </c>
      <c r="Q391" s="1" t="s">
        <v>30</v>
      </c>
      <c r="R391" s="1" t="s">
        <v>559</v>
      </c>
      <c r="S391" s="1" t="s">
        <v>565</v>
      </c>
      <c r="T391" s="8" t="str">
        <f t="shared" si="34"/>
        <v>ASHRAE 62.1-2004Hospitals, Nursing and Convalescent HomesPhysical therapy</v>
      </c>
      <c r="U391" s="1" t="str">
        <f>VLOOKUP(T391,Ventilation!$A$4:$H$321,6,FALSE)</f>
        <v/>
      </c>
      <c r="V391" s="1" t="str">
        <f>VLOOKUP(T391,Ventilation!$A$4:$H$321,5,FALSE)</f>
        <v>15</v>
      </c>
      <c r="W391" s="1" t="str">
        <f>VLOOKUP(T391,Ventilation!$A$4:$H$321,7,FALSE)</f>
        <v/>
      </c>
      <c r="X391" s="5">
        <v>6.0</v>
      </c>
      <c r="Y391" s="5">
        <v>20.02</v>
      </c>
      <c r="Z391" s="1" t="s">
        <v>2635</v>
      </c>
      <c r="AA391" s="1" t="s">
        <v>2609</v>
      </c>
      <c r="AB391" s="1">
        <v>0.0446</v>
      </c>
      <c r="AC391" s="8"/>
      <c r="AD391" s="1"/>
      <c r="AE391" s="1" t="s">
        <v>2719</v>
      </c>
      <c r="AF391" s="1"/>
      <c r="AG391" s="1"/>
      <c r="AH391" s="1"/>
      <c r="AI391" s="1"/>
      <c r="AJ391" s="1"/>
      <c r="AK391" s="5">
        <v>1.5</v>
      </c>
      <c r="AL391" s="1">
        <v>0.0</v>
      </c>
      <c r="AM391" s="1">
        <v>0.5</v>
      </c>
      <c r="AN391" s="1">
        <v>0.0</v>
      </c>
      <c r="AO391" s="1" t="s">
        <v>2621</v>
      </c>
      <c r="AP391" s="33" t="s">
        <v>2713</v>
      </c>
      <c r="AQ391" s="33" t="s">
        <v>229</v>
      </c>
      <c r="AR391" s="5">
        <v>2.0</v>
      </c>
      <c r="AS391" s="1" t="str">
        <f>(1300+592)/2</f>
        <v>946</v>
      </c>
      <c r="AT391" s="1" t="str">
        <f t="shared" si="35"/>
        <v>0.002114164905</v>
      </c>
      <c r="AU391" s="5">
        <v>60.0</v>
      </c>
      <c r="AV391" s="1">
        <v>0.2</v>
      </c>
      <c r="AW391" s="1">
        <v>0.05</v>
      </c>
      <c r="AX391" s="1" t="s">
        <v>227</v>
      </c>
      <c r="AY391" s="1"/>
      <c r="AZ391" s="1"/>
      <c r="BA391" s="1" t="str">
        <f t="shared" si="36"/>
        <v/>
      </c>
      <c r="BB391" s="1"/>
      <c r="BC391" s="1"/>
      <c r="BD391" s="1"/>
      <c r="BE391" s="1"/>
      <c r="BF391" s="1"/>
      <c r="BG391" s="1"/>
      <c r="BH391" s="1"/>
      <c r="BJ391" s="1"/>
      <c r="BK391" s="1"/>
      <c r="BL391" s="1"/>
    </row>
    <row r="392" ht="14.25" hidden="1" customHeight="1">
      <c r="A392" s="1" t="s">
        <v>11</v>
      </c>
      <c r="B392" s="1" t="s">
        <v>225</v>
      </c>
      <c r="C392" s="8" t="s">
        <v>1046</v>
      </c>
      <c r="D392" s="1" t="s">
        <v>4552</v>
      </c>
      <c r="E392" s="1" t="s">
        <v>35</v>
      </c>
      <c r="F392" s="1" t="s">
        <v>150</v>
      </c>
      <c r="G392" s="1" t="s">
        <v>695</v>
      </c>
      <c r="H392" s="1" t="str">
        <f t="shared" si="1"/>
        <v>ASHRAE 90.1-2007HospitalPatient Room</v>
      </c>
      <c r="I392" s="1" t="str">
        <f>VLOOKUP(H392,'Interior Lighting'!$A$4:$G$1472,5,FALSE)</f>
        <v>0.7</v>
      </c>
      <c r="J392" s="1"/>
      <c r="K392" s="1"/>
      <c r="L392" s="1"/>
      <c r="M392" s="1">
        <v>0.0</v>
      </c>
      <c r="N392" s="1">
        <v>0.7</v>
      </c>
      <c r="O392" s="1">
        <v>0.2</v>
      </c>
      <c r="P392" s="1" t="s">
        <v>2623</v>
      </c>
      <c r="Q392" s="57" t="s">
        <v>29</v>
      </c>
      <c r="R392" s="1" t="s">
        <v>559</v>
      </c>
      <c r="S392" s="5" t="s">
        <v>1388</v>
      </c>
      <c r="T392" s="8"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5">
        <v>6.0</v>
      </c>
      <c r="Y392" s="5">
        <v>10.0</v>
      </c>
      <c r="Z392" s="1" t="s">
        <v>2635</v>
      </c>
      <c r="AA392" s="1" t="s">
        <v>2609</v>
      </c>
      <c r="AB392" s="1">
        <v>0.0446</v>
      </c>
      <c r="AC392" s="8"/>
      <c r="AD392" s="1"/>
      <c r="AE392" s="1" t="s">
        <v>2719</v>
      </c>
      <c r="AF392" s="1"/>
      <c r="AG392" s="1"/>
      <c r="AH392" s="1"/>
      <c r="AI392" s="1"/>
      <c r="AJ392" s="1"/>
      <c r="AK392" s="5">
        <v>2.0</v>
      </c>
      <c r="AL392" s="1">
        <v>0.0</v>
      </c>
      <c r="AM392" s="1">
        <v>0.5</v>
      </c>
      <c r="AN392" s="1">
        <v>0.0</v>
      </c>
      <c r="AO392" s="1" t="s">
        <v>2621</v>
      </c>
      <c r="AP392" s="33" t="s">
        <v>2713</v>
      </c>
      <c r="AQ392" s="33" t="s">
        <v>229</v>
      </c>
      <c r="AR392" s="5">
        <v>2.0</v>
      </c>
      <c r="AS392" s="1" t="str">
        <f>(189+338)/2</f>
        <v>263.5</v>
      </c>
      <c r="AT392" s="1" t="str">
        <f t="shared" si="35"/>
        <v>0.007590132827</v>
      </c>
      <c r="AU392" s="5">
        <v>60.0</v>
      </c>
      <c r="AV392" s="1">
        <v>0.2</v>
      </c>
      <c r="AW392" s="1">
        <v>0.05</v>
      </c>
      <c r="AX392" s="1" t="s">
        <v>227</v>
      </c>
      <c r="AY392" s="1"/>
      <c r="AZ392" s="1"/>
      <c r="BA392" s="1" t="str">
        <f t="shared" si="36"/>
        <v/>
      </c>
      <c r="BB392" s="1"/>
      <c r="BC392" s="1"/>
      <c r="BD392" s="1"/>
      <c r="BE392" s="1"/>
      <c r="BF392" s="1"/>
      <c r="BG392" s="1"/>
      <c r="BH392" s="1"/>
      <c r="BJ392" s="1"/>
      <c r="BK392" s="1"/>
      <c r="BL392" s="1"/>
    </row>
    <row r="393" ht="14.25" hidden="1" customHeight="1">
      <c r="A393" s="1" t="s">
        <v>11</v>
      </c>
      <c r="B393" s="1" t="s">
        <v>225</v>
      </c>
      <c r="C393" s="1" t="s">
        <v>1048</v>
      </c>
      <c r="D393" s="1" t="s">
        <v>4552</v>
      </c>
      <c r="E393" s="1" t="s">
        <v>35</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2623</v>
      </c>
      <c r="Q393" s="47" t="s">
        <v>29</v>
      </c>
      <c r="R393" s="1" t="s">
        <v>559</v>
      </c>
      <c r="S393" s="5" t="s">
        <v>1384</v>
      </c>
      <c r="T393" s="8"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5">
        <v>15.0</v>
      </c>
      <c r="Y393" s="5">
        <v>20.02</v>
      </c>
      <c r="Z393" s="1" t="s">
        <v>2635</v>
      </c>
      <c r="AA393" s="1" t="s">
        <v>2609</v>
      </c>
      <c r="AB393" s="1">
        <v>0.0446</v>
      </c>
      <c r="AC393" s="8"/>
      <c r="AD393" s="1"/>
      <c r="AE393" s="1" t="s">
        <v>2719</v>
      </c>
      <c r="AF393" s="1"/>
      <c r="AG393" s="1"/>
      <c r="AH393" s="1"/>
      <c r="AI393" s="1"/>
      <c r="AJ393" s="1"/>
      <c r="AK393" s="5">
        <v>3.0</v>
      </c>
      <c r="AL393" s="1">
        <v>0.0</v>
      </c>
      <c r="AM393" s="1">
        <v>0.5</v>
      </c>
      <c r="AN393" s="1">
        <v>0.0</v>
      </c>
      <c r="AO393" s="1" t="s">
        <v>2621</v>
      </c>
      <c r="AP393" s="33" t="s">
        <v>2713</v>
      </c>
      <c r="AQ393" s="33" t="s">
        <v>229</v>
      </c>
      <c r="AR393" s="5">
        <v>2.0</v>
      </c>
      <c r="AS393" s="1">
        <v>285.0</v>
      </c>
      <c r="AT393" s="1" t="str">
        <f t="shared" si="35"/>
        <v>0.00701754386</v>
      </c>
      <c r="AU393" s="5">
        <v>60.0</v>
      </c>
      <c r="AV393" s="1">
        <v>0.2</v>
      </c>
      <c r="AW393" s="1">
        <v>0.05</v>
      </c>
      <c r="AX393" s="1" t="s">
        <v>227</v>
      </c>
      <c r="AY393" s="1"/>
      <c r="AZ393" s="1"/>
      <c r="BA393" s="1" t="str">
        <f t="shared" si="36"/>
        <v/>
      </c>
      <c r="BB393" s="1"/>
      <c r="BC393" s="1"/>
      <c r="BD393" s="1"/>
      <c r="BE393" s="1"/>
      <c r="BF393" s="1"/>
      <c r="BG393" s="1"/>
      <c r="BH393" s="1"/>
      <c r="BJ393" s="1"/>
      <c r="BK393" s="1"/>
      <c r="BL393" s="1"/>
    </row>
    <row r="394" ht="14.25" hidden="1" customHeight="1">
      <c r="A394" s="1" t="s">
        <v>11</v>
      </c>
      <c r="B394" s="1" t="s">
        <v>225</v>
      </c>
      <c r="C394" s="16" t="s">
        <v>4600</v>
      </c>
      <c r="D394" s="1" t="s">
        <v>4570</v>
      </c>
      <c r="E394" s="1" t="s">
        <v>35</v>
      </c>
      <c r="F394" s="1" t="s">
        <v>684</v>
      </c>
      <c r="G394" s="1" t="s">
        <v>870</v>
      </c>
      <c r="H394" s="1" t="str">
        <f t="shared" si="1"/>
        <v>ASHRAE 90.1-2007LobbyGeneral</v>
      </c>
      <c r="I394" s="1" t="str">
        <f>VLOOKUP(H394,'Interior Lighting'!$A$4:$G$1472,5,FALSE)</f>
        <v>1.3</v>
      </c>
      <c r="J394" s="1"/>
      <c r="K394" s="1"/>
      <c r="L394" s="1"/>
      <c r="M394" s="1">
        <v>0.0</v>
      </c>
      <c r="N394" s="1">
        <v>0.7</v>
      </c>
      <c r="O394" s="1">
        <v>0.2</v>
      </c>
      <c r="P394" s="1" t="s">
        <v>2627</v>
      </c>
      <c r="Q394" s="1" t="s">
        <v>30</v>
      </c>
      <c r="R394" s="1" t="s">
        <v>1328</v>
      </c>
      <c r="S394" s="1" t="s">
        <v>1362</v>
      </c>
      <c r="T394" s="8" t="str">
        <f t="shared" si="34"/>
        <v>ASHRAE 62.1-2004Office BuildingsMain entry lobbies</v>
      </c>
      <c r="U394" s="1" t="str">
        <f>VLOOKUP(T394,Ventilation!$A$4:$H$321,6,FALSE)</f>
        <v>0.06</v>
      </c>
      <c r="V394" s="1" t="str">
        <f>VLOOKUP(T394,Ventilation!$A$4:$H$321,5,FALSE)</f>
        <v>5</v>
      </c>
      <c r="W394" s="1" t="str">
        <f>VLOOKUP(T394,Ventilation!$A$4:$H$321,7,FALSE)</f>
        <v/>
      </c>
      <c r="X394" s="1"/>
      <c r="Y394" s="5">
        <v>29.97</v>
      </c>
      <c r="Z394" s="1" t="s">
        <v>2635</v>
      </c>
      <c r="AA394" s="1" t="s">
        <v>2609</v>
      </c>
      <c r="AB394" s="1">
        <v>0.0446</v>
      </c>
      <c r="AC394" s="8"/>
      <c r="AD394" s="1"/>
      <c r="AE394" s="1" t="s">
        <v>2719</v>
      </c>
      <c r="AF394" s="1"/>
      <c r="AG394" s="1"/>
      <c r="AH394" s="1"/>
      <c r="AI394" s="1"/>
      <c r="AJ394" s="1"/>
      <c r="AK394" s="5">
        <v>1.1</v>
      </c>
      <c r="AL394" s="1">
        <v>0.0</v>
      </c>
      <c r="AM394" s="1">
        <v>0.5</v>
      </c>
      <c r="AN394" s="1">
        <v>0.0</v>
      </c>
      <c r="AO394" s="1" t="s">
        <v>2621</v>
      </c>
      <c r="AP394" s="33" t="s">
        <v>2713</v>
      </c>
      <c r="AQ394" s="33" t="s">
        <v>229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11</v>
      </c>
      <c r="B395" s="1" t="s">
        <v>225</v>
      </c>
      <c r="C395" s="1" t="s">
        <v>1052</v>
      </c>
      <c r="D395" s="1" t="s">
        <v>4556</v>
      </c>
      <c r="E395" s="1" t="s">
        <v>35</v>
      </c>
      <c r="F395" s="1" t="s">
        <v>150</v>
      </c>
      <c r="G395" s="78" t="s">
        <v>919</v>
      </c>
      <c r="H395" s="1" t="str">
        <f t="shared" si="1"/>
        <v>ASHRAE 90.1-2007HospitalExam/Treatment</v>
      </c>
      <c r="I395" s="1" t="str">
        <f>VLOOKUP(H395,'Interior Lighting'!$A$4:$G$1472,5,FALSE)</f>
        <v>1.5</v>
      </c>
      <c r="J395" s="1"/>
      <c r="K395" s="1"/>
      <c r="L395" s="1"/>
      <c r="M395" s="1">
        <v>0.0</v>
      </c>
      <c r="N395" s="1">
        <v>0.7</v>
      </c>
      <c r="O395" s="1">
        <v>0.2</v>
      </c>
      <c r="P395" s="1" t="s">
        <v>2623</v>
      </c>
      <c r="Q395" s="47" t="s">
        <v>38</v>
      </c>
      <c r="R395" s="48" t="s">
        <v>657</v>
      </c>
      <c r="S395" s="1" t="s">
        <v>665</v>
      </c>
      <c r="T395" s="8" t="str">
        <f t="shared" si="34"/>
        <v>GGHC v2.2Health CareClean Linen Storage</v>
      </c>
      <c r="U395" s="1" t="str">
        <f>VLOOKUP(T395,Ventilation!$A$4:$H$321,6,FALSE)</f>
        <v>0.3</v>
      </c>
      <c r="V395" s="1" t="str">
        <f>VLOOKUP(T395,Ventilation!$A$4:$H$321,5,FALSE)</f>
        <v/>
      </c>
      <c r="W395" s="1" t="str">
        <f>VLOOKUP(T395,Ventilation!$A$4:$H$321,7,FALSE)</f>
        <v/>
      </c>
      <c r="X395" s="5">
        <v>10.0</v>
      </c>
      <c r="Y395" s="5">
        <v>20.02</v>
      </c>
      <c r="Z395" s="1" t="s">
        <v>2635</v>
      </c>
      <c r="AA395" s="1" t="s">
        <v>2609</v>
      </c>
      <c r="AB395" s="1">
        <v>0.0446</v>
      </c>
      <c r="AC395" s="8"/>
      <c r="AD395" s="1"/>
      <c r="AE395" s="1" t="s">
        <v>2719</v>
      </c>
      <c r="AF395" s="1"/>
      <c r="AG395" s="1"/>
      <c r="AH395" s="1"/>
      <c r="AI395" s="1"/>
      <c r="AJ395" s="1"/>
      <c r="AK395" s="5">
        <v>2.0</v>
      </c>
      <c r="AL395" s="1">
        <v>0.0</v>
      </c>
      <c r="AM395" s="1">
        <v>0.5</v>
      </c>
      <c r="AN395" s="1">
        <v>0.0</v>
      </c>
      <c r="AO395" s="1" t="s">
        <v>2621</v>
      </c>
      <c r="AP395" s="33" t="s">
        <v>2713</v>
      </c>
      <c r="AQ395" s="33" t="s">
        <v>229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2712</v>
      </c>
      <c r="BG395" s="1"/>
      <c r="BH395" s="1"/>
      <c r="BJ395" s="1"/>
      <c r="BK395" s="1"/>
      <c r="BL395" s="1"/>
    </row>
    <row r="396" ht="14.25" hidden="1" customHeight="1">
      <c r="A396" s="1" t="s">
        <v>11</v>
      </c>
      <c r="B396" s="1" t="s">
        <v>225</v>
      </c>
      <c r="C396" s="1" t="s">
        <v>1054</v>
      </c>
      <c r="D396" s="1" t="s">
        <v>4570</v>
      </c>
      <c r="E396" s="1" t="s">
        <v>35</v>
      </c>
      <c r="F396" s="1" t="s">
        <v>896</v>
      </c>
      <c r="G396" s="1" t="s">
        <v>656</v>
      </c>
      <c r="H396" s="1" t="str">
        <f t="shared" si="1"/>
        <v>ASHRAE 90.1-2007Corridor/TransitionFor Hospital</v>
      </c>
      <c r="I396" s="1" t="str">
        <f>VLOOKUP(H396,'Interior Lighting'!$A$4:$G$1472,5,FALSE)</f>
        <v>1</v>
      </c>
      <c r="J396" s="1"/>
      <c r="K396" s="1"/>
      <c r="L396" s="1"/>
      <c r="M396" s="1">
        <v>0.0</v>
      </c>
      <c r="N396" s="1">
        <v>0.7</v>
      </c>
      <c r="O396" s="1">
        <v>0.2</v>
      </c>
      <c r="P396" s="1" t="s">
        <v>2622</v>
      </c>
      <c r="Q396" s="1" t="s">
        <v>30</v>
      </c>
      <c r="R396" s="1" t="s">
        <v>870</v>
      </c>
      <c r="S396" s="1" t="s">
        <v>557</v>
      </c>
      <c r="T396" s="8" t="str">
        <f t="shared" si="34"/>
        <v>ASHRAE 62.1-2004GeneralCorridors</v>
      </c>
      <c r="U396" s="1" t="str">
        <f>VLOOKUP(T396,Ventilation!$A$4:$H$321,6,FALSE)</f>
        <v>0.06</v>
      </c>
      <c r="V396" s="1" t="str">
        <f>VLOOKUP(T396,Ventilation!$A$4:$H$321,5,FALSE)</f>
        <v/>
      </c>
      <c r="W396" s="1" t="str">
        <f>VLOOKUP(T396,Ventilation!$A$4:$H$321,7,FALSE)</f>
        <v/>
      </c>
      <c r="X396" s="1"/>
      <c r="Y396" s="5">
        <v>0.0</v>
      </c>
      <c r="Z396" s="1" t="s">
        <v>2635</v>
      </c>
      <c r="AA396" s="1" t="s">
        <v>2609</v>
      </c>
      <c r="AB396" s="1">
        <v>0.0446</v>
      </c>
      <c r="AC396" s="8"/>
      <c r="AD396" s="1"/>
      <c r="AE396" s="1" t="s">
        <v>2719</v>
      </c>
      <c r="AF396" s="1"/>
      <c r="AG396" s="1"/>
      <c r="AH396" s="1"/>
      <c r="AI396" s="1"/>
      <c r="AJ396" s="1"/>
      <c r="AK396" s="5">
        <v>0.4</v>
      </c>
      <c r="AL396" s="1">
        <v>0.0</v>
      </c>
      <c r="AM396" s="1">
        <v>0.5</v>
      </c>
      <c r="AN396" s="1">
        <v>0.0</v>
      </c>
      <c r="AO396" s="1" t="s">
        <v>2621</v>
      </c>
      <c r="AP396" s="33" t="s">
        <v>2713</v>
      </c>
      <c r="AQ396" s="33" t="s">
        <v>229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11</v>
      </c>
      <c r="B397" s="1" t="s">
        <v>225</v>
      </c>
      <c r="C397" s="1" t="s">
        <v>1055</v>
      </c>
      <c r="D397" s="1" t="s">
        <v>4575</v>
      </c>
      <c r="E397" s="1" t="s">
        <v>35</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2627</v>
      </c>
      <c r="Q397" s="47" t="s">
        <v>29</v>
      </c>
      <c r="R397" s="1" t="s">
        <v>501</v>
      </c>
      <c r="S397" s="5" t="s">
        <v>503</v>
      </c>
      <c r="T397" s="8" t="str">
        <f t="shared" si="34"/>
        <v>ASHRAE 62.1-1999Public SpacesPublic restrooms</v>
      </c>
      <c r="U397" s="1" t="str">
        <f>VLOOKUP(T397,Ventilation!$A$4:$H$321,6,FALSE)</f>
        <v>0</v>
      </c>
      <c r="V397" s="1" t="str">
        <f>VLOOKUP(T397,Ventilation!$A$4:$H$321,5,FALSE)</f>
        <v>0</v>
      </c>
      <c r="W397" s="1" t="str">
        <f>VLOOKUP(T397,Ventilation!$A$4:$H$321,7,FALSE)</f>
        <v/>
      </c>
      <c r="X397" s="5">
        <v>10.0</v>
      </c>
      <c r="Y397" s="5">
        <v>0.0</v>
      </c>
      <c r="Z397" s="1" t="s">
        <v>2635</v>
      </c>
      <c r="AA397" s="1" t="s">
        <v>2609</v>
      </c>
      <c r="AB397" s="1">
        <v>0.0446</v>
      </c>
      <c r="AC397" s="8"/>
      <c r="AD397" s="1"/>
      <c r="AE397" s="1" t="s">
        <v>2719</v>
      </c>
      <c r="AF397" s="1"/>
      <c r="AG397" s="1"/>
      <c r="AH397" s="1"/>
      <c r="AI397" s="1"/>
      <c r="AJ397" s="1"/>
      <c r="AK397" s="5">
        <v>0.4</v>
      </c>
      <c r="AL397" s="1">
        <v>0.0</v>
      </c>
      <c r="AM397" s="1">
        <v>0.3</v>
      </c>
      <c r="AN397" s="1">
        <v>0.7</v>
      </c>
      <c r="AO397" s="1" t="s">
        <v>2621</v>
      </c>
      <c r="AP397" s="33" t="s">
        <v>2713</v>
      </c>
      <c r="AQ397" s="33" t="s">
        <v>229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2712</v>
      </c>
      <c r="BG397" s="1"/>
      <c r="BH397" s="1"/>
      <c r="BJ397" s="1"/>
      <c r="BK397" s="1"/>
      <c r="BL397" s="1"/>
    </row>
    <row r="398" ht="14.25" hidden="1" customHeight="1">
      <c r="A398" s="1" t="s">
        <v>11</v>
      </c>
      <c r="B398" s="1" t="s">
        <v>225</v>
      </c>
      <c r="C398" s="5" t="s">
        <v>4601</v>
      </c>
      <c r="D398" s="1" t="s">
        <v>4566</v>
      </c>
      <c r="E398" s="1" t="s">
        <v>35</v>
      </c>
      <c r="F398" s="1" t="s">
        <v>899</v>
      </c>
      <c r="G398" s="5" t="s">
        <v>656</v>
      </c>
      <c r="H398" s="1" t="str">
        <f t="shared" si="1"/>
        <v>ASHRAE 90.1-2007Active StorageFor Hospital</v>
      </c>
      <c r="I398" s="1" t="str">
        <f>VLOOKUP(H398,'Interior Lighting'!$A$4:$G$1472,5,FALSE)</f>
        <v>0.9</v>
      </c>
      <c r="J398" s="1"/>
      <c r="K398" s="1"/>
      <c r="L398" s="1"/>
      <c r="M398" s="1">
        <v>0.0</v>
      </c>
      <c r="N398" s="1">
        <v>0.7</v>
      </c>
      <c r="O398" s="1">
        <v>0.2</v>
      </c>
      <c r="P398" s="1" t="s">
        <v>2628</v>
      </c>
      <c r="Q398" s="5" t="s">
        <v>30</v>
      </c>
      <c r="R398" s="5" t="s">
        <v>870</v>
      </c>
      <c r="S398" s="5" t="s">
        <v>511</v>
      </c>
      <c r="T398" s="8" t="str">
        <f t="shared" si="34"/>
        <v>ASHRAE 62.1-2004GeneralStorage rooms</v>
      </c>
      <c r="U398" s="1" t="str">
        <f>VLOOKUP(T398,Ventilation!$A$4:$H$321,6,FALSE)</f>
        <v>0.12</v>
      </c>
      <c r="V398" s="1" t="str">
        <f>VLOOKUP(T398,Ventilation!$A$4:$H$321,5,FALSE)</f>
        <v/>
      </c>
      <c r="W398" s="1" t="str">
        <f>VLOOKUP(T398,Ventilation!$A$4:$H$321,7,FALSE)</f>
        <v/>
      </c>
      <c r="X398" s="1"/>
      <c r="Y398" s="5">
        <v>0.0</v>
      </c>
      <c r="Z398" s="1" t="s">
        <v>2635</v>
      </c>
      <c r="AA398" s="1" t="s">
        <v>2609</v>
      </c>
      <c r="AB398" s="1">
        <v>0.0446</v>
      </c>
      <c r="AC398" s="8"/>
      <c r="AD398" s="1"/>
      <c r="AE398" s="1" t="s">
        <v>2719</v>
      </c>
      <c r="AF398" s="1"/>
      <c r="AG398" s="1"/>
      <c r="AH398" s="1"/>
      <c r="AI398" s="1"/>
      <c r="AJ398" s="1"/>
      <c r="AK398" s="5">
        <v>1.1</v>
      </c>
      <c r="AL398" s="1">
        <v>0.0</v>
      </c>
      <c r="AM398" s="1">
        <v>0.3</v>
      </c>
      <c r="AN398" s="1">
        <v>0.7</v>
      </c>
      <c r="AO398" s="1" t="s">
        <v>2621</v>
      </c>
      <c r="AP398" s="33" t="s">
        <v>2713</v>
      </c>
      <c r="AQ398" s="33" t="s">
        <v>229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8" t="s">
        <v>11</v>
      </c>
      <c r="B399" s="1" t="s">
        <v>225</v>
      </c>
      <c r="C399" s="1" t="s">
        <v>1060</v>
      </c>
      <c r="D399" s="1" t="s">
        <v>4552</v>
      </c>
      <c r="E399" s="1" t="s">
        <v>35</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2623</v>
      </c>
      <c r="Q399" s="1" t="s">
        <v>38</v>
      </c>
      <c r="R399" s="1" t="s">
        <v>657</v>
      </c>
      <c r="S399" s="1" t="s">
        <v>712</v>
      </c>
      <c r="T399" s="8" t="str">
        <f t="shared" si="34"/>
        <v>GGHC v2.2Health CareX-ray, Diagnostic and Treatment</v>
      </c>
      <c r="U399" s="1" t="str">
        <f>VLOOKUP(T399,Ventilation!$A$4:$H$321,6,FALSE)</f>
        <v>0.3</v>
      </c>
      <c r="V399" s="1" t="str">
        <f>VLOOKUP(T399,Ventilation!$A$4:$H$321,5,FALSE)</f>
        <v/>
      </c>
      <c r="W399" s="1" t="str">
        <f>VLOOKUP(T399,Ventilation!$A$4:$H$321,7,FALSE)</f>
        <v/>
      </c>
      <c r="X399" s="1"/>
      <c r="Y399" s="5">
        <v>20.02</v>
      </c>
      <c r="Z399" s="1" t="s">
        <v>2635</v>
      </c>
      <c r="AA399" s="1" t="s">
        <v>2609</v>
      </c>
      <c r="AB399" s="1">
        <v>0.0446</v>
      </c>
      <c r="AC399" s="8"/>
      <c r="AD399" s="1"/>
      <c r="AE399" s="1" t="s">
        <v>2719</v>
      </c>
      <c r="AF399" s="1"/>
      <c r="AG399" s="1"/>
      <c r="AH399" s="1"/>
      <c r="AI399" s="1"/>
      <c r="AJ399" s="1"/>
      <c r="AK399" s="5">
        <v>10.0</v>
      </c>
      <c r="AL399" s="1">
        <v>0.0</v>
      </c>
      <c r="AM399" s="1">
        <v>0.5</v>
      </c>
      <c r="AN399" s="1">
        <v>0.0</v>
      </c>
      <c r="AO399" s="1" t="s">
        <v>2621</v>
      </c>
      <c r="AP399" s="33" t="s">
        <v>2713</v>
      </c>
      <c r="AQ399" s="33" t="s">
        <v>229</v>
      </c>
      <c r="AR399" s="5">
        <v>2.0</v>
      </c>
      <c r="AS399" s="1">
        <v>900.0</v>
      </c>
      <c r="AT399" s="1" t="str">
        <f t="shared" si="35"/>
        <v>0.002222222222</v>
      </c>
      <c r="AU399" s="5">
        <v>60.0</v>
      </c>
      <c r="AV399" s="1">
        <v>0.2</v>
      </c>
      <c r="AW399" s="1">
        <v>0.05</v>
      </c>
      <c r="AX399" s="1" t="s">
        <v>227</v>
      </c>
      <c r="AY399" s="1"/>
      <c r="AZ399" s="1"/>
      <c r="BA399" s="1" t="str">
        <f t="shared" si="36"/>
        <v/>
      </c>
      <c r="BB399" s="1"/>
      <c r="BC399" s="1"/>
      <c r="BD399" s="1"/>
      <c r="BE399" s="1"/>
      <c r="BF399" s="1"/>
      <c r="BG399" s="1"/>
      <c r="BH399" s="1"/>
      <c r="BJ399" s="1"/>
      <c r="BK399" s="1"/>
      <c r="BL399" s="1"/>
    </row>
    <row r="400" ht="14.25" hidden="1" customHeight="1">
      <c r="A400" s="1" t="s">
        <v>11</v>
      </c>
      <c r="B400" s="1" t="s">
        <v>237</v>
      </c>
      <c r="C400" s="1" t="s">
        <v>1050</v>
      </c>
      <c r="D400" s="1" t="s">
        <v>4575</v>
      </c>
      <c r="E400" s="1" t="s">
        <v>35</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2983</v>
      </c>
      <c r="Q400" s="1" t="s">
        <v>30</v>
      </c>
      <c r="R400" s="1" t="s">
        <v>870</v>
      </c>
      <c r="S400" s="1" t="s">
        <v>557</v>
      </c>
      <c r="T400" s="8" t="str">
        <f t="shared" si="34"/>
        <v>ASHRAE 62.1-2004GeneralCorridors</v>
      </c>
      <c r="U400" s="1" t="str">
        <f>VLOOKUP(T400,Ventilation!$A$4:$H$321,6,FALSE)</f>
        <v>0.06</v>
      </c>
      <c r="V400" s="1" t="str">
        <f>VLOOKUP(T400,Ventilation!$A$4:$H$321,5,FALSE)</f>
        <v/>
      </c>
      <c r="W400" s="1" t="str">
        <f>VLOOKUP(T400,Ventilation!$A$4:$H$321,7,FALSE)</f>
        <v/>
      </c>
      <c r="X400" s="1"/>
      <c r="Y400" s="8">
        <v>0.0</v>
      </c>
      <c r="Z400" s="5" t="s">
        <v>2991</v>
      </c>
      <c r="AA400" s="1" t="s">
        <v>2974</v>
      </c>
      <c r="AB400" s="1">
        <v>0.0446</v>
      </c>
      <c r="AC400" s="8"/>
      <c r="AD400" s="1"/>
      <c r="AE400" s="1" t="s">
        <v>3030</v>
      </c>
      <c r="AF400" s="1"/>
      <c r="AG400" s="1"/>
      <c r="AH400" s="1"/>
      <c r="AI400" s="1"/>
      <c r="AJ400" s="1"/>
      <c r="AK400" s="1">
        <v>0.37</v>
      </c>
      <c r="AL400" s="1">
        <v>0.0</v>
      </c>
      <c r="AM400" s="1">
        <v>0.5</v>
      </c>
      <c r="AN400" s="1">
        <v>0.0</v>
      </c>
      <c r="AO400" s="1" t="s">
        <v>2982</v>
      </c>
      <c r="AP400" s="1" t="s">
        <v>3018</v>
      </c>
      <c r="AQ400" s="1" t="s">
        <v>2999</v>
      </c>
      <c r="AR400" s="1">
        <v>56.5</v>
      </c>
      <c r="AS400" s="1">
        <v>2045.0</v>
      </c>
      <c r="AT400" s="1" t="str">
        <f t="shared" si="35"/>
        <v>0.02762836186</v>
      </c>
      <c r="AU400" s="1">
        <v>43.3</v>
      </c>
      <c r="AV400" s="1">
        <v>0.2</v>
      </c>
      <c r="AW400" s="1">
        <v>0.05</v>
      </c>
      <c r="AX400" s="1" t="s">
        <v>241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hidden="1" customHeight="1">
      <c r="A401" s="1" t="s">
        <v>11</v>
      </c>
      <c r="B401" s="1" t="s">
        <v>237</v>
      </c>
      <c r="C401" s="1" t="s">
        <v>344</v>
      </c>
      <c r="D401" s="1" t="s">
        <v>4559</v>
      </c>
      <c r="E401" s="1" t="s">
        <v>35</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8" t="s">
        <v>2990</v>
      </c>
      <c r="Q401" s="1" t="s">
        <v>30</v>
      </c>
      <c r="R401" s="1" t="s">
        <v>1328</v>
      </c>
      <c r="S401" s="1" t="s">
        <v>498</v>
      </c>
      <c r="T401" s="8"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2995</v>
      </c>
      <c r="AA401" s="8" t="s">
        <v>2974</v>
      </c>
      <c r="AB401" s="1">
        <v>0.0446</v>
      </c>
      <c r="AC401" s="8"/>
      <c r="AD401" s="8"/>
      <c r="AE401" s="8" t="s">
        <v>3030</v>
      </c>
      <c r="AF401" s="1"/>
      <c r="AG401" s="1"/>
      <c r="AH401" s="1"/>
      <c r="AI401" s="1"/>
      <c r="AJ401" s="1"/>
      <c r="AK401" s="1">
        <v>1.0</v>
      </c>
      <c r="AL401" s="1">
        <v>0.0</v>
      </c>
      <c r="AM401" s="1">
        <v>0.5</v>
      </c>
      <c r="AN401" s="1">
        <v>0.0</v>
      </c>
      <c r="AO401" s="8" t="s">
        <v>2982</v>
      </c>
      <c r="AP401" s="8" t="s">
        <v>3018</v>
      </c>
      <c r="AQ401" s="8" t="s">
        <v>2999</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11</v>
      </c>
      <c r="B402" s="1" t="s">
        <v>237</v>
      </c>
      <c r="C402" s="1" t="s">
        <v>1031</v>
      </c>
      <c r="D402" s="1" t="s">
        <v>4571</v>
      </c>
      <c r="E402" s="1" t="s">
        <v>35</v>
      </c>
      <c r="F402" s="1" t="s">
        <v>757</v>
      </c>
      <c r="G402" s="1" t="s">
        <v>870</v>
      </c>
      <c r="H402" s="1" t="str">
        <f t="shared" si="1"/>
        <v>ASHRAE 90.1-2007Electrical/MechanicalGeneral</v>
      </c>
      <c r="I402" s="1" t="str">
        <f>VLOOKUP(H402,'Interior Lighting'!$A$4:$G$1472,5,FALSE)</f>
        <v>1.5</v>
      </c>
      <c r="J402" s="1"/>
      <c r="K402" s="1"/>
      <c r="L402" s="1"/>
      <c r="M402" s="1">
        <v>0.0</v>
      </c>
      <c r="N402" s="1">
        <v>0.37</v>
      </c>
      <c r="O402" s="1">
        <v>0.2</v>
      </c>
      <c r="P402" s="8" t="s">
        <v>2990</v>
      </c>
      <c r="Q402" s="1" t="s">
        <v>30</v>
      </c>
      <c r="R402" s="1" t="s">
        <v>870</v>
      </c>
      <c r="S402" s="1" t="s">
        <v>511</v>
      </c>
      <c r="T402" s="8" t="str">
        <f t="shared" si="34"/>
        <v>ASHRAE 62.1-2004GeneralStorage rooms</v>
      </c>
      <c r="U402" s="1" t="str">
        <f>VLOOKUP(T402,Ventilation!$A$4:$H$321,6,FALSE)</f>
        <v>0.12</v>
      </c>
      <c r="V402" s="1" t="str">
        <f>VLOOKUP(T402,Ventilation!$A$4:$H$321,5,FALSE)</f>
        <v/>
      </c>
      <c r="W402" s="1" t="str">
        <f>VLOOKUP(T402,Ventilation!$A$4:$H$321,7,FALSE)</f>
        <v/>
      </c>
      <c r="X402" s="1"/>
      <c r="Y402" s="1">
        <v>0.0</v>
      </c>
      <c r="Z402" s="5" t="s">
        <v>2991</v>
      </c>
      <c r="AA402" s="8" t="s">
        <v>2974</v>
      </c>
      <c r="AB402" s="1">
        <v>0.0446</v>
      </c>
      <c r="AC402" s="8"/>
      <c r="AD402" s="8"/>
      <c r="AE402" s="8" t="s">
        <v>3030</v>
      </c>
      <c r="AF402" s="1"/>
      <c r="AG402" s="1"/>
      <c r="AH402" s="1"/>
      <c r="AI402" s="1"/>
      <c r="AJ402" s="1"/>
      <c r="AK402" s="1">
        <v>0.37</v>
      </c>
      <c r="AL402" s="1">
        <v>0.0</v>
      </c>
      <c r="AM402" s="1">
        <v>0.5</v>
      </c>
      <c r="AN402" s="1">
        <v>0.0</v>
      </c>
      <c r="AO402" s="8" t="s">
        <v>2982</v>
      </c>
      <c r="AP402" s="8" t="s">
        <v>3018</v>
      </c>
      <c r="AQ402" s="8" t="s">
        <v>2999</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11</v>
      </c>
      <c r="B403" s="1" t="s">
        <v>237</v>
      </c>
      <c r="C403" s="1" t="s">
        <v>684</v>
      </c>
      <c r="D403" s="1" t="s">
        <v>4570</v>
      </c>
      <c r="E403" s="1" t="s">
        <v>35</v>
      </c>
      <c r="F403" s="1" t="s">
        <v>684</v>
      </c>
      <c r="G403" s="1" t="s">
        <v>870</v>
      </c>
      <c r="H403" s="1" t="str">
        <f t="shared" si="1"/>
        <v>ASHRAE 90.1-2007LobbyGeneral</v>
      </c>
      <c r="I403" s="1" t="str">
        <f>VLOOKUP(H403,'Interior Lighting'!$A$4:$G$1472,5,FALSE)</f>
        <v>1.3</v>
      </c>
      <c r="J403" s="1"/>
      <c r="K403" s="1"/>
      <c r="L403" s="1"/>
      <c r="M403" s="1">
        <v>0.0</v>
      </c>
      <c r="N403" s="1">
        <v>0.37</v>
      </c>
      <c r="O403" s="1">
        <v>0.2</v>
      </c>
      <c r="P403" s="8" t="s">
        <v>2988</v>
      </c>
      <c r="Q403" s="1" t="s">
        <v>30</v>
      </c>
      <c r="R403" s="1" t="s">
        <v>870</v>
      </c>
      <c r="S403" s="1" t="s">
        <v>557</v>
      </c>
      <c r="T403" s="8" t="str">
        <f t="shared" si="34"/>
        <v>ASHRAE 62.1-2004GeneralCorridors</v>
      </c>
      <c r="U403" s="1" t="str">
        <f>VLOOKUP(T403,Ventilation!$A$4:$H$321,6,FALSE)</f>
        <v>0.06</v>
      </c>
      <c r="V403" s="1" t="str">
        <f>VLOOKUP(T403,Ventilation!$A$4:$H$321,5,FALSE)</f>
        <v/>
      </c>
      <c r="W403" s="1" t="str">
        <f>VLOOKUP(T403,Ventilation!$A$4:$H$321,7,FALSE)</f>
        <v/>
      </c>
      <c r="X403" s="1"/>
      <c r="Y403" s="1">
        <v>0.0</v>
      </c>
      <c r="Z403" s="5" t="s">
        <v>2991</v>
      </c>
      <c r="AA403" s="8" t="s">
        <v>2974</v>
      </c>
      <c r="AB403" s="1">
        <v>0.0446</v>
      </c>
      <c r="AC403" s="8"/>
      <c r="AD403" s="8"/>
      <c r="AE403" s="8" t="s">
        <v>3030</v>
      </c>
      <c r="AF403" s="1"/>
      <c r="AG403" s="1"/>
      <c r="AH403" s="1"/>
      <c r="AI403" s="1"/>
      <c r="AJ403" s="8"/>
      <c r="AK403" s="1">
        <v>0.37</v>
      </c>
      <c r="AL403" s="1">
        <v>0.0</v>
      </c>
      <c r="AM403" s="1">
        <v>0.5</v>
      </c>
      <c r="AN403" s="1">
        <v>0.0</v>
      </c>
      <c r="AO403" s="8" t="s">
        <v>2982</v>
      </c>
      <c r="AP403" s="8" t="s">
        <v>3018</v>
      </c>
      <c r="AQ403" s="8" t="s">
        <v>2999</v>
      </c>
      <c r="AR403" s="1"/>
      <c r="AS403" s="1"/>
      <c r="AT403" s="1" t="str">
        <f t="shared" si="35"/>
        <v/>
      </c>
      <c r="AU403" s="1"/>
      <c r="AV403" s="1"/>
      <c r="AW403" s="1"/>
      <c r="AX403" s="8"/>
      <c r="AY403" s="1"/>
      <c r="AZ403" s="1"/>
      <c r="BA403" s="1" t="str">
        <f t="shared" si="36"/>
        <v/>
      </c>
      <c r="BB403" s="1"/>
      <c r="BC403" s="1"/>
      <c r="BD403" s="1"/>
      <c r="BE403" s="1"/>
      <c r="BF403" s="8"/>
      <c r="BG403" s="8"/>
      <c r="BH403" s="1"/>
      <c r="BJ403" s="1"/>
      <c r="BK403" s="1"/>
      <c r="BL403" s="1"/>
    </row>
    <row r="404" ht="14.25" hidden="1" customHeight="1">
      <c r="A404" s="1" t="s">
        <v>11</v>
      </c>
      <c r="B404" s="1" t="s">
        <v>237</v>
      </c>
      <c r="C404" s="1" t="s">
        <v>726</v>
      </c>
      <c r="D404" s="1" t="s">
        <v>4563</v>
      </c>
      <c r="E404" s="1" t="s">
        <v>35</v>
      </c>
      <c r="F404" s="78" t="s">
        <v>849</v>
      </c>
      <c r="G404" s="78" t="s">
        <v>726</v>
      </c>
      <c r="H404" s="1" t="str">
        <f t="shared" si="1"/>
        <v>ASHRAE 90.1-2007Whole BuildingLibrary</v>
      </c>
      <c r="I404" s="1" t="str">
        <f>VLOOKUP(H404,'Interior Lighting'!$A$4:$G$1472,5,FALSE)</f>
        <v>1.3</v>
      </c>
      <c r="J404" s="1"/>
      <c r="K404" s="1"/>
      <c r="L404" s="1"/>
      <c r="M404" s="1">
        <v>0.0</v>
      </c>
      <c r="N404" s="1">
        <v>0.37</v>
      </c>
      <c r="O404" s="1">
        <v>0.2</v>
      </c>
      <c r="P404" s="8" t="s">
        <v>2987</v>
      </c>
      <c r="Q404" s="1" t="s">
        <v>30</v>
      </c>
      <c r="R404" s="1" t="s">
        <v>1335</v>
      </c>
      <c r="S404" s="1" t="s">
        <v>1343</v>
      </c>
      <c r="T404" s="8"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5" t="s">
        <v>2991</v>
      </c>
      <c r="AA404" s="8" t="s">
        <v>2974</v>
      </c>
      <c r="AB404" s="1">
        <v>0.0446</v>
      </c>
      <c r="AC404" s="8"/>
      <c r="AD404" s="8"/>
      <c r="AE404" s="8" t="s">
        <v>3030</v>
      </c>
      <c r="AF404" s="1"/>
      <c r="AG404" s="1"/>
      <c r="AH404" s="1"/>
      <c r="AI404" s="1"/>
      <c r="AJ404" s="1"/>
      <c r="AK404" s="1">
        <v>1.39</v>
      </c>
      <c r="AL404" s="1">
        <v>0.0</v>
      </c>
      <c r="AM404" s="1">
        <v>0.5</v>
      </c>
      <c r="AN404" s="1">
        <v>0.0</v>
      </c>
      <c r="AO404" s="8" t="s">
        <v>2982</v>
      </c>
      <c r="AP404" s="8" t="s">
        <v>3018</v>
      </c>
      <c r="AQ404" s="8" t="s">
        <v>2999</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11</v>
      </c>
      <c r="B405" s="1" t="s">
        <v>237</v>
      </c>
      <c r="C405" s="1" t="s">
        <v>1026</v>
      </c>
      <c r="D405" s="1" t="s">
        <v>4546</v>
      </c>
      <c r="E405" s="1" t="s">
        <v>35</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2990</v>
      </c>
      <c r="Q405" s="1" t="s">
        <v>30</v>
      </c>
      <c r="R405" s="1" t="s">
        <v>477</v>
      </c>
      <c r="S405" s="1" t="s">
        <v>1349</v>
      </c>
      <c r="T405" s="8"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5" t="s">
        <v>2991</v>
      </c>
      <c r="AA405" s="1" t="s">
        <v>2974</v>
      </c>
      <c r="AB405" s="1">
        <v>0.0446</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100.0</v>
      </c>
      <c r="AS405" s="1">
        <v>1808.0</v>
      </c>
      <c r="AT405" s="1" t="str">
        <f t="shared" si="35"/>
        <v>0.05530973451</v>
      </c>
      <c r="AU405" s="1">
        <v>49.0</v>
      </c>
      <c r="AV405" s="1">
        <v>0.2</v>
      </c>
      <c r="AW405" s="1">
        <v>0.05</v>
      </c>
      <c r="AX405" s="1" t="s">
        <v>241</v>
      </c>
      <c r="AY405" s="1">
        <v>0.7</v>
      </c>
      <c r="AZ405" s="1">
        <v>3300.0</v>
      </c>
      <c r="BA405" s="1" t="str">
        <f t="shared" si="36"/>
        <v>0.1215379059</v>
      </c>
      <c r="BB405" s="1">
        <v>0.338</v>
      </c>
      <c r="BC405" s="1">
        <v>572.9644137011418</v>
      </c>
      <c r="BD405" s="1">
        <v>0.5</v>
      </c>
      <c r="BE405" s="1"/>
      <c r="BF405" s="1" t="s">
        <v>3033</v>
      </c>
      <c r="BG405" s="1"/>
      <c r="BH405" s="1"/>
      <c r="BJ405" s="1"/>
      <c r="BK405" s="1"/>
      <c r="BL405" s="1"/>
    </row>
    <row r="406" ht="14.25" hidden="1" customHeight="1">
      <c r="A406" s="1" t="s">
        <v>11</v>
      </c>
      <c r="B406" s="1" t="s">
        <v>237</v>
      </c>
      <c r="C406" s="1" t="s">
        <v>1019</v>
      </c>
      <c r="D406" s="1" t="s">
        <v>4561</v>
      </c>
      <c r="E406" s="1" t="s">
        <v>35</v>
      </c>
      <c r="F406" s="1" t="s">
        <v>902</v>
      </c>
      <c r="G406" s="5" t="s">
        <v>904</v>
      </c>
      <c r="H406" s="1" t="str">
        <f t="shared" si="1"/>
        <v>ASHRAE 90.1-2007Gymnasium/Exercise CenterExercise Area</v>
      </c>
      <c r="I406" s="1" t="str">
        <f>VLOOKUP(H406,'Interior Lighting'!$A$4:$G$1472,5,FALSE)</f>
        <v>0.9</v>
      </c>
      <c r="J406" s="1"/>
      <c r="K406" s="1"/>
      <c r="L406" s="1"/>
      <c r="M406" s="1">
        <v>0.0</v>
      </c>
      <c r="N406" s="1">
        <v>0.37</v>
      </c>
      <c r="O406" s="1">
        <v>0.2</v>
      </c>
      <c r="P406" s="8" t="s">
        <v>2986</v>
      </c>
      <c r="Q406" s="1" t="s">
        <v>30</v>
      </c>
      <c r="R406" s="1" t="s">
        <v>1375</v>
      </c>
      <c r="S406" s="1" t="s">
        <v>1382</v>
      </c>
      <c r="T406" s="8"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5" t="s">
        <v>2994</v>
      </c>
      <c r="AA406" s="8" t="s">
        <v>2974</v>
      </c>
      <c r="AB406" s="1">
        <v>0.0446</v>
      </c>
      <c r="AC406" s="8"/>
      <c r="AD406" s="8"/>
      <c r="AE406" s="8" t="s">
        <v>3030</v>
      </c>
      <c r="AF406" s="1"/>
      <c r="AG406" s="1"/>
      <c r="AH406" s="1"/>
      <c r="AI406" s="1"/>
      <c r="AJ406" s="1"/>
      <c r="AK406" s="1">
        <v>0.46</v>
      </c>
      <c r="AL406" s="1">
        <v>0.0</v>
      </c>
      <c r="AM406" s="1">
        <v>0.5</v>
      </c>
      <c r="AN406" s="1">
        <v>0.0</v>
      </c>
      <c r="AO406" s="8" t="s">
        <v>2982</v>
      </c>
      <c r="AP406" s="8" t="s">
        <v>3018</v>
      </c>
      <c r="AQ406" s="8" t="s">
        <v>2999</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11</v>
      </c>
      <c r="B407" s="1" t="s">
        <v>237</v>
      </c>
      <c r="C407" s="1" t="s">
        <v>1002</v>
      </c>
      <c r="D407" s="1" t="s">
        <v>4551</v>
      </c>
      <c r="E407" s="1" t="s">
        <v>35</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8" t="s">
        <v>2985</v>
      </c>
      <c r="Q407" s="1" t="s">
        <v>30</v>
      </c>
      <c r="R407" s="1" t="s">
        <v>870</v>
      </c>
      <c r="S407" s="1" t="s">
        <v>557</v>
      </c>
      <c r="T407" s="8" t="str">
        <f t="shared" si="34"/>
        <v>ASHRAE 62.1-2004GeneralCorridors</v>
      </c>
      <c r="U407" s="1" t="str">
        <f>VLOOKUP(T407,Ventilation!$A$4:$H$321,6,FALSE)</f>
        <v>0.06</v>
      </c>
      <c r="V407" s="1" t="str">
        <f>VLOOKUP(T407,Ventilation!$A$4:$H$321,5,FALSE)</f>
        <v/>
      </c>
      <c r="W407" s="1" t="str">
        <f>VLOOKUP(T407,Ventilation!$A$4:$H$321,7,FALSE)</f>
        <v/>
      </c>
      <c r="X407" s="1"/>
      <c r="Y407" s="1">
        <v>0.0</v>
      </c>
      <c r="Z407" s="5" t="s">
        <v>2991</v>
      </c>
      <c r="AA407" s="8" t="s">
        <v>2974</v>
      </c>
      <c r="AB407" s="1">
        <v>0.0446</v>
      </c>
      <c r="AC407" s="8"/>
      <c r="AD407" s="8"/>
      <c r="AE407" s="8" t="s">
        <v>3030</v>
      </c>
      <c r="AF407" s="1"/>
      <c r="AG407" s="1"/>
      <c r="AH407" s="1"/>
      <c r="AI407" s="1"/>
      <c r="AJ407" s="1"/>
      <c r="AK407" s="1">
        <v>0.37</v>
      </c>
      <c r="AL407" s="1">
        <v>0.0</v>
      </c>
      <c r="AM407" s="1">
        <v>0.5</v>
      </c>
      <c r="AN407" s="1">
        <v>0.0</v>
      </c>
      <c r="AO407" s="8" t="s">
        <v>2982</v>
      </c>
      <c r="AP407" s="8" t="s">
        <v>3018</v>
      </c>
      <c r="AQ407" s="8" t="s">
        <v>2999</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8" t="s">
        <v>11</v>
      </c>
      <c r="B408" s="8" t="s">
        <v>237</v>
      </c>
      <c r="C408" s="8" t="s">
        <v>551</v>
      </c>
      <c r="D408" s="1" t="s">
        <v>4559</v>
      </c>
      <c r="E408" s="1" t="s">
        <v>35</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2984</v>
      </c>
      <c r="Q408" s="1" t="s">
        <v>30</v>
      </c>
      <c r="R408" s="1" t="s">
        <v>1335</v>
      </c>
      <c r="S408" s="1" t="s">
        <v>1340</v>
      </c>
      <c r="T408" s="8"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5" t="s">
        <v>2991</v>
      </c>
      <c r="AA408" s="1" t="s">
        <v>2974</v>
      </c>
      <c r="AB408" s="1">
        <v>0.0446</v>
      </c>
      <c r="AC408" s="8"/>
      <c r="AD408" s="1"/>
      <c r="AE408" s="1" t="s">
        <v>3030</v>
      </c>
      <c r="AF408" s="1"/>
      <c r="AG408" s="1"/>
      <c r="AH408" s="1"/>
      <c r="AI408" s="1"/>
      <c r="AJ408" s="1"/>
      <c r="AK408" s="1">
        <v>1.39</v>
      </c>
      <c r="AL408" s="1">
        <v>0.0</v>
      </c>
      <c r="AM408" s="1">
        <v>0.5</v>
      </c>
      <c r="AN408" s="1">
        <v>0.0</v>
      </c>
      <c r="AO408" s="1" t="s">
        <v>2982</v>
      </c>
      <c r="AP408" s="1" t="s">
        <v>3018</v>
      </c>
      <c r="AQ408" s="1" t="s">
        <v>2999</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8" t="s">
        <v>11</v>
      </c>
      <c r="B409" s="8" t="s">
        <v>237</v>
      </c>
      <c r="C409" s="8" t="s">
        <v>998</v>
      </c>
      <c r="D409" s="1" t="s">
        <v>4549</v>
      </c>
      <c r="E409" s="1" t="s">
        <v>35</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2990</v>
      </c>
      <c r="Q409" s="1" t="s">
        <v>30</v>
      </c>
      <c r="R409" s="1" t="s">
        <v>477</v>
      </c>
      <c r="S409" s="1" t="s">
        <v>1349</v>
      </c>
      <c r="T409" s="8"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2992</v>
      </c>
      <c r="AA409" s="1" t="s">
        <v>2974</v>
      </c>
      <c r="AB409" s="1">
        <v>0.0446</v>
      </c>
      <c r="AC409" s="8"/>
      <c r="AD409" s="1"/>
      <c r="AE409" s="1" t="s">
        <v>3030</v>
      </c>
      <c r="AF409" s="1"/>
      <c r="AG409" s="1"/>
      <c r="AH409" s="1"/>
      <c r="AI409" s="1"/>
      <c r="AJ409" s="1"/>
      <c r="AK409" s="1">
        <v>2.36</v>
      </c>
      <c r="AL409" s="1">
        <v>0.0</v>
      </c>
      <c r="AM409" s="1">
        <v>0.5</v>
      </c>
      <c r="AN409" s="1">
        <v>0.0</v>
      </c>
      <c r="AO409" s="1" t="s">
        <v>2982</v>
      </c>
      <c r="AP409" s="1" t="s">
        <v>3018</v>
      </c>
      <c r="AQ409" s="1" t="s">
        <v>2999</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8" t="s">
        <v>11</v>
      </c>
      <c r="B410" s="8" t="s">
        <v>249</v>
      </c>
      <c r="C410" s="8" t="s">
        <v>1026</v>
      </c>
      <c r="D410" s="1" t="s">
        <v>4546</v>
      </c>
      <c r="E410" s="1" t="s">
        <v>35</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5" t="s">
        <v>2773</v>
      </c>
      <c r="Q410" s="1" t="s">
        <v>30</v>
      </c>
      <c r="R410" s="1" t="s">
        <v>477</v>
      </c>
      <c r="S410" s="1" t="s">
        <v>1349</v>
      </c>
      <c r="T410" s="8"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40.0</v>
      </c>
      <c r="AS410" s="1">
        <v>1250.0</v>
      </c>
      <c r="AT410" s="1" t="str">
        <f t="shared" si="35"/>
        <v>0.032</v>
      </c>
      <c r="AU410" s="1">
        <v>49.0</v>
      </c>
      <c r="AV410" s="1">
        <v>0.2</v>
      </c>
      <c r="AW410" s="1">
        <v>0.05</v>
      </c>
      <c r="AX410" s="1" t="s">
        <v>253</v>
      </c>
      <c r="AY410" s="1">
        <v>0.7</v>
      </c>
      <c r="AZ410" s="1">
        <v>3300.0</v>
      </c>
      <c r="BA410" s="1" t="str">
        <f t="shared" si="36"/>
        <v>0.1221241016</v>
      </c>
      <c r="BB410" s="1">
        <v>0.338</v>
      </c>
      <c r="BC410" s="1">
        <v>575.7279076578998</v>
      </c>
      <c r="BD410" s="1">
        <v>0.502411575562701</v>
      </c>
      <c r="BE410" s="1"/>
      <c r="BF410" s="1" t="s">
        <v>2789</v>
      </c>
      <c r="BG410" s="1"/>
      <c r="BH410" s="1"/>
      <c r="BJ410" s="1"/>
      <c r="BK410" s="1"/>
      <c r="BL410" s="1"/>
    </row>
    <row r="411" ht="14.25" hidden="1" customHeight="1">
      <c r="A411" s="8" t="s">
        <v>11</v>
      </c>
      <c r="B411" s="8" t="s">
        <v>249</v>
      </c>
      <c r="C411" s="8" t="s">
        <v>1004</v>
      </c>
      <c r="D411" s="1" t="s">
        <v>4549</v>
      </c>
      <c r="E411" s="1" t="s">
        <v>35</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2770</v>
      </c>
      <c r="Q411" s="1" t="s">
        <v>30</v>
      </c>
      <c r="R411" s="1" t="s">
        <v>477</v>
      </c>
      <c r="S411" s="1" t="s">
        <v>1349</v>
      </c>
      <c r="T411" s="8"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5">
        <v>70.0</v>
      </c>
      <c r="Z411" s="8" t="s">
        <v>2777</v>
      </c>
      <c r="AA411" s="8" t="s">
        <v>2765</v>
      </c>
      <c r="AB411" s="1"/>
      <c r="AC411" s="16">
        <v>0.2016</v>
      </c>
      <c r="AD411" s="8"/>
      <c r="AE411" s="17" t="s">
        <v>2794</v>
      </c>
      <c r="AF411" s="1"/>
      <c r="AG411" s="1"/>
      <c r="AH411" s="1"/>
      <c r="AI411" s="1"/>
      <c r="AJ411" s="1"/>
      <c r="AK411" s="5">
        <v>10.85</v>
      </c>
      <c r="AL411" s="1">
        <v>0.25</v>
      </c>
      <c r="AM411" s="1">
        <v>0.3</v>
      </c>
      <c r="AN411" s="1">
        <v>0.0</v>
      </c>
      <c r="AO411" s="8" t="s">
        <v>2769</v>
      </c>
      <c r="AP411" s="8" t="s">
        <v>254</v>
      </c>
      <c r="AQ411" s="16" t="s">
        <v>255</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8" t="s">
        <v>11</v>
      </c>
      <c r="B412" s="8" t="s">
        <v>249</v>
      </c>
      <c r="C412" s="16" t="s">
        <v>991</v>
      </c>
      <c r="D412" s="8" t="s">
        <v>4566</v>
      </c>
      <c r="E412" s="16" t="s">
        <v>28</v>
      </c>
      <c r="F412" s="16" t="s">
        <v>956</v>
      </c>
      <c r="G412" s="16" t="s">
        <v>870</v>
      </c>
      <c r="H412" s="1" t="str">
        <f t="shared" si="1"/>
        <v>ASHRAE 189.1-2009AtticsGeneral</v>
      </c>
      <c r="I412" s="1" t="str">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ht="14.25" hidden="1" customHeight="1">
      <c r="A413" s="1" t="s">
        <v>11</v>
      </c>
      <c r="B413" s="1" t="s">
        <v>348</v>
      </c>
      <c r="C413" s="1" t="s">
        <v>992</v>
      </c>
      <c r="D413" s="1" t="s">
        <v>4566</v>
      </c>
      <c r="E413" s="1" t="s">
        <v>35</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2887</v>
      </c>
      <c r="Q413" s="1" t="s">
        <v>30</v>
      </c>
      <c r="R413" s="1" t="s">
        <v>870</v>
      </c>
      <c r="S413" s="1" t="s">
        <v>511</v>
      </c>
      <c r="T413" s="8"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8" t="s">
        <v>2891</v>
      </c>
      <c r="AA413" s="8" t="s">
        <v>2881</v>
      </c>
      <c r="AB413" s="1">
        <v>0.0446</v>
      </c>
      <c r="AC413" s="8"/>
      <c r="AD413" s="16"/>
      <c r="AE413" s="16" t="s">
        <v>2919</v>
      </c>
      <c r="AF413" s="1"/>
      <c r="AG413" s="1"/>
      <c r="AH413" s="1"/>
      <c r="AI413" s="1"/>
      <c r="AJ413" s="1"/>
      <c r="AK413" s="5">
        <v>0.75</v>
      </c>
      <c r="AL413" s="1">
        <v>0.0</v>
      </c>
      <c r="AM413" s="1">
        <v>0.5</v>
      </c>
      <c r="AN413" s="1">
        <v>0.0</v>
      </c>
      <c r="AO413" s="16" t="s">
        <v>2886</v>
      </c>
      <c r="AP413" s="8" t="s">
        <v>267</v>
      </c>
      <c r="AQ413" s="5" t="s">
        <v>268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8" t="s">
        <v>11</v>
      </c>
      <c r="B414" s="1" t="s">
        <v>348</v>
      </c>
      <c r="C414" s="1" t="s">
        <v>1045</v>
      </c>
      <c r="D414" s="1" t="s">
        <v>4572</v>
      </c>
      <c r="E414" s="1" t="s">
        <v>35</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2889</v>
      </c>
      <c r="Q414" s="1" t="s">
        <v>30</v>
      </c>
      <c r="R414" s="1" t="s">
        <v>348</v>
      </c>
      <c r="S414" s="1" t="s">
        <v>626</v>
      </c>
      <c r="T414" s="8"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2891</v>
      </c>
      <c r="AA414" s="1" t="s">
        <v>2881</v>
      </c>
      <c r="AB414" s="1">
        <v>0.0446</v>
      </c>
      <c r="AC414" s="8"/>
      <c r="AD414" s="16"/>
      <c r="AE414" s="16" t="s">
        <v>2919</v>
      </c>
      <c r="AF414" s="1"/>
      <c r="AG414" s="1"/>
      <c r="AH414" s="1"/>
      <c r="AI414" s="1"/>
      <c r="AJ414" s="1"/>
      <c r="AK414" s="5">
        <v>2.0</v>
      </c>
      <c r="AL414" s="1">
        <v>0.0</v>
      </c>
      <c r="AM414" s="1">
        <v>0.5</v>
      </c>
      <c r="AN414" s="1">
        <v>0.0</v>
      </c>
      <c r="AO414" s="16" t="s">
        <v>2886</v>
      </c>
      <c r="AP414" s="1" t="s">
        <v>267</v>
      </c>
      <c r="AQ414" s="5" t="s">
        <v>268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11</v>
      </c>
      <c r="B415" s="1" t="s">
        <v>348</v>
      </c>
      <c r="C415" s="1" t="s">
        <v>1009</v>
      </c>
      <c r="D415" s="1" t="s">
        <v>4551</v>
      </c>
      <c r="E415" s="1" t="s">
        <v>35</v>
      </c>
      <c r="F415" s="5" t="s">
        <v>684</v>
      </c>
      <c r="G415" s="1" t="s">
        <v>870</v>
      </c>
      <c r="H415" s="1" t="str">
        <f t="shared" si="1"/>
        <v>ASHRAE 90.1-2007LobbyGeneral</v>
      </c>
      <c r="I415" s="1" t="str">
        <f>VLOOKUP(H415,'Interior Lighting'!$A$4:$G$1472,5,FALSE)</f>
        <v>1.3</v>
      </c>
      <c r="J415" s="1"/>
      <c r="K415" s="1"/>
      <c r="L415" s="1"/>
      <c r="M415" s="1">
        <v>0.0</v>
      </c>
      <c r="N415" s="1">
        <v>0.7</v>
      </c>
      <c r="O415" s="1">
        <v>0.2</v>
      </c>
      <c r="P415" s="8" t="s">
        <v>2888</v>
      </c>
      <c r="Q415" s="1" t="s">
        <v>30</v>
      </c>
      <c r="R415" s="1" t="s">
        <v>348</v>
      </c>
      <c r="S415" s="1" t="s">
        <v>626</v>
      </c>
      <c r="T415" s="8" t="str">
        <f t="shared" si="37"/>
        <v>ASHRAE 62.1-2004RetailGeneral Sales</v>
      </c>
      <c r="U415" s="1" t="str">
        <f>VLOOKUP(T415,Ventilation!$A$4:$H$321,6,FALSE)</f>
        <v>0.12</v>
      </c>
      <c r="V415" s="1" t="str">
        <f>VLOOKUP(T415,Ventilation!$A$4:$H$321,5,FALSE)</f>
        <v>7.5</v>
      </c>
      <c r="W415" s="1" t="str">
        <f>VLOOKUP(T415,Ventilation!$A$4:$H$321,7,FALSE)</f>
        <v/>
      </c>
      <c r="X415" s="1"/>
      <c r="Y415" s="1">
        <v>15.0</v>
      </c>
      <c r="Z415" s="8" t="s">
        <v>2891</v>
      </c>
      <c r="AA415" s="8" t="s">
        <v>2881</v>
      </c>
      <c r="AB415" s="1">
        <v>0.0446</v>
      </c>
      <c r="AC415" s="8"/>
      <c r="AD415" s="16"/>
      <c r="AE415" s="16" t="s">
        <v>2919</v>
      </c>
      <c r="AF415" s="1"/>
      <c r="AG415" s="1"/>
      <c r="AH415" s="1"/>
      <c r="AI415" s="1"/>
      <c r="AJ415" s="1"/>
      <c r="AK415" s="5">
        <v>0.3</v>
      </c>
      <c r="AL415" s="1">
        <v>0.0</v>
      </c>
      <c r="AM415" s="1">
        <v>0.5</v>
      </c>
      <c r="AN415" s="1">
        <v>0.0</v>
      </c>
      <c r="AO415" s="16" t="s">
        <v>2886</v>
      </c>
      <c r="AP415" s="8" t="s">
        <v>267</v>
      </c>
      <c r="AQ415" s="5" t="s">
        <v>2904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8" t="s">
        <v>11</v>
      </c>
      <c r="B416" s="1" t="s">
        <v>348</v>
      </c>
      <c r="C416" s="1" t="s">
        <v>348</v>
      </c>
      <c r="D416" s="1" t="s">
        <v>4572</v>
      </c>
      <c r="E416" s="1" t="s">
        <v>35</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2890</v>
      </c>
      <c r="Q416" s="1" t="s">
        <v>30</v>
      </c>
      <c r="R416" s="1" t="s">
        <v>348</v>
      </c>
      <c r="S416" s="1" t="s">
        <v>626</v>
      </c>
      <c r="T416" s="8"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2891</v>
      </c>
      <c r="AA416" s="1" t="s">
        <v>2881</v>
      </c>
      <c r="AB416" s="1">
        <v>0.0446</v>
      </c>
      <c r="AC416" s="8"/>
      <c r="AD416" s="16"/>
      <c r="AE416" s="16" t="s">
        <v>2919</v>
      </c>
      <c r="AF416" s="1"/>
      <c r="AG416" s="1"/>
      <c r="AH416" s="1"/>
      <c r="AI416" s="1"/>
      <c r="AJ416" s="1"/>
      <c r="AK416" s="5">
        <v>0.3</v>
      </c>
      <c r="AL416" s="1">
        <v>0.0</v>
      </c>
      <c r="AM416" s="1">
        <v>0.5</v>
      </c>
      <c r="AN416" s="1">
        <v>0.0</v>
      </c>
      <c r="AO416" s="16" t="s">
        <v>2886</v>
      </c>
      <c r="AP416" s="1" t="s">
        <v>267</v>
      </c>
      <c r="AQ416" s="5" t="s">
        <v>268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11</v>
      </c>
      <c r="B417" s="1" t="s">
        <v>290</v>
      </c>
      <c r="C417" s="1" t="s">
        <v>537</v>
      </c>
      <c r="D417" s="1" t="s">
        <v>4563</v>
      </c>
      <c r="E417" s="1" t="s">
        <v>35</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8" t="s">
        <v>3073</v>
      </c>
      <c r="Q417" s="1" t="s">
        <v>30</v>
      </c>
      <c r="R417" s="5" t="s">
        <v>1363</v>
      </c>
      <c r="S417" s="5" t="s">
        <v>1364</v>
      </c>
      <c r="T417" s="8"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8" t="s">
        <v>3075</v>
      </c>
      <c r="AA417" s="8" t="s">
        <v>3053</v>
      </c>
      <c r="AB417" s="1">
        <v>0.0446</v>
      </c>
      <c r="AC417" s="8"/>
      <c r="AD417" s="8"/>
      <c r="AE417" s="8" t="s">
        <v>3105</v>
      </c>
      <c r="AF417" s="1"/>
      <c r="AG417" s="1"/>
      <c r="AH417" s="1"/>
      <c r="AI417" s="1"/>
      <c r="AJ417" s="1"/>
      <c r="AK417" s="8">
        <v>0.46</v>
      </c>
      <c r="AL417" s="1">
        <v>0.0</v>
      </c>
      <c r="AM417" s="1">
        <v>0.5</v>
      </c>
      <c r="AN417" s="1">
        <v>0.0</v>
      </c>
      <c r="AO417" s="8" t="s">
        <v>3065</v>
      </c>
      <c r="AP417" s="215" t="s">
        <v>3097</v>
      </c>
      <c r="AQ417" s="8" t="s">
        <v>3082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11</v>
      </c>
      <c r="B418" s="1" t="s">
        <v>290</v>
      </c>
      <c r="C418" s="1" t="s">
        <v>998</v>
      </c>
      <c r="D418" s="1" t="s">
        <v>4549</v>
      </c>
      <c r="E418" s="1" t="s">
        <v>35</v>
      </c>
      <c r="F418" s="1" t="s">
        <v>889</v>
      </c>
      <c r="G418" s="1" t="s">
        <v>870</v>
      </c>
      <c r="H418" s="1" t="str">
        <f t="shared" si="1"/>
        <v>ASHRAE 90.1-2007Dining AreaGeneral</v>
      </c>
      <c r="I418" s="1" t="str">
        <f>VLOOKUP(H418,'Interior Lighting'!$A$4:$G$1472,5,FALSE)</f>
        <v>0.9</v>
      </c>
      <c r="J418" s="1"/>
      <c r="K418" s="1"/>
      <c r="L418" s="1"/>
      <c r="M418" s="1">
        <v>0.0</v>
      </c>
      <c r="N418" s="1">
        <v>0.37</v>
      </c>
      <c r="O418" s="1">
        <v>0.2</v>
      </c>
      <c r="P418" s="8" t="s">
        <v>3073</v>
      </c>
      <c r="Q418" s="1" t="s">
        <v>30</v>
      </c>
      <c r="R418" s="1" t="s">
        <v>477</v>
      </c>
      <c r="S418" s="1" t="s">
        <v>1349</v>
      </c>
      <c r="T418" s="8"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8" t="s">
        <v>3076</v>
      </c>
      <c r="AA418" s="8" t="s">
        <v>3053</v>
      </c>
      <c r="AB418" s="1">
        <v>0.0446</v>
      </c>
      <c r="AC418" s="8"/>
      <c r="AD418" s="8"/>
      <c r="AE418" s="8" t="s">
        <v>3105</v>
      </c>
      <c r="AF418" s="1"/>
      <c r="AG418" s="1"/>
      <c r="AH418" s="1"/>
      <c r="AI418" s="1"/>
      <c r="AJ418" s="1"/>
      <c r="AK418" s="16">
        <v>7.15</v>
      </c>
      <c r="AL418" s="1">
        <v>0.0</v>
      </c>
      <c r="AM418" s="1">
        <v>0.5</v>
      </c>
      <c r="AN418" s="1">
        <v>0.0</v>
      </c>
      <c r="AO418" s="8" t="s">
        <v>3107</v>
      </c>
      <c r="AP418" s="215" t="s">
        <v>3097</v>
      </c>
      <c r="AQ418" s="8" t="s">
        <v>3082</v>
      </c>
      <c r="AR418" s="1"/>
      <c r="AS418" s="1"/>
      <c r="AT418" s="1" t="str">
        <f t="shared" si="38"/>
        <v/>
      </c>
      <c r="AU418" s="1"/>
      <c r="AV418" s="1"/>
      <c r="AW418" s="1"/>
      <c r="AX418" s="8"/>
      <c r="AY418" s="1"/>
      <c r="AZ418" s="1"/>
      <c r="BA418" s="1" t="str">
        <f t="shared" si="39"/>
        <v/>
      </c>
      <c r="BB418" s="1"/>
      <c r="BC418" s="1"/>
      <c r="BD418" s="1"/>
      <c r="BE418" s="1"/>
      <c r="BF418" s="1"/>
      <c r="BG418" s="1"/>
      <c r="BH418" s="1"/>
      <c r="BJ418" s="1"/>
      <c r="BK418" s="1"/>
      <c r="BL418" s="1"/>
    </row>
    <row r="419" ht="14.25" hidden="1" customHeight="1">
      <c r="A419" s="1" t="s">
        <v>11</v>
      </c>
      <c r="B419" s="1" t="s">
        <v>290</v>
      </c>
      <c r="C419" s="1" t="s">
        <v>551</v>
      </c>
      <c r="D419" s="1" t="s">
        <v>4559</v>
      </c>
      <c r="E419" s="1" t="s">
        <v>35</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3067</v>
      </c>
      <c r="Q419" s="1" t="s">
        <v>30</v>
      </c>
      <c r="R419" s="1" t="s">
        <v>1335</v>
      </c>
      <c r="S419" s="1" t="s">
        <v>1341</v>
      </c>
      <c r="T419" s="8"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3074</v>
      </c>
      <c r="AA419" s="1" t="s">
        <v>3053</v>
      </c>
      <c r="AB419" s="1">
        <v>0.0446</v>
      </c>
      <c r="AC419" s="8"/>
      <c r="AD419" s="1"/>
      <c r="AE419" s="1" t="s">
        <v>3105</v>
      </c>
      <c r="AF419" s="1"/>
      <c r="AG419" s="1"/>
      <c r="AH419" s="1"/>
      <c r="AI419" s="1"/>
      <c r="AJ419" s="1"/>
      <c r="AK419" s="8">
        <v>0.929</v>
      </c>
      <c r="AL419" s="1">
        <v>0.0</v>
      </c>
      <c r="AM419" s="1">
        <v>0.5</v>
      </c>
      <c r="AN419" s="1">
        <v>0.0</v>
      </c>
      <c r="AO419" s="1" t="s">
        <v>3065</v>
      </c>
      <c r="AP419" s="1" t="s">
        <v>3096</v>
      </c>
      <c r="AQ419" s="1" t="s">
        <v>3082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11</v>
      </c>
      <c r="B420" s="1" t="s">
        <v>290</v>
      </c>
      <c r="C420" s="1" t="s">
        <v>1002</v>
      </c>
      <c r="D420" s="1" t="s">
        <v>4551</v>
      </c>
      <c r="E420" s="1" t="s">
        <v>35</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8" t="s">
        <v>3068</v>
      </c>
      <c r="Q420" s="1" t="s">
        <v>30</v>
      </c>
      <c r="R420" s="1" t="s">
        <v>870</v>
      </c>
      <c r="S420" s="1" t="s">
        <v>557</v>
      </c>
      <c r="T420" s="8" t="str">
        <f t="shared" si="37"/>
        <v>ASHRAE 62.1-2004GeneralCorridors</v>
      </c>
      <c r="U420" s="1" t="str">
        <f>VLOOKUP(T420,Ventilation!$A$4:$H$321,6,FALSE)</f>
        <v>0.06</v>
      </c>
      <c r="V420" s="1" t="str">
        <f>VLOOKUP(T420,Ventilation!$A$4:$H$321,5,FALSE)</f>
        <v/>
      </c>
      <c r="W420" s="1" t="str">
        <f>VLOOKUP(T420,Ventilation!$A$4:$H$321,7,FALSE)</f>
        <v/>
      </c>
      <c r="X420" s="1"/>
      <c r="Y420" s="1">
        <v>0.0</v>
      </c>
      <c r="Z420" s="8" t="s">
        <v>3074</v>
      </c>
      <c r="AA420" s="8" t="s">
        <v>3053</v>
      </c>
      <c r="AB420" s="1">
        <v>0.0446</v>
      </c>
      <c r="AC420" s="8"/>
      <c r="AD420" s="8"/>
      <c r="AE420" s="8" t="s">
        <v>3105</v>
      </c>
      <c r="AF420" s="1"/>
      <c r="AG420" s="1"/>
      <c r="AH420" s="1"/>
      <c r="AI420" s="1"/>
      <c r="AJ420" s="1"/>
      <c r="AK420" s="8">
        <v>0.37</v>
      </c>
      <c r="AL420" s="1">
        <v>0.0</v>
      </c>
      <c r="AM420" s="1">
        <v>0.5</v>
      </c>
      <c r="AN420" s="1">
        <v>0.0</v>
      </c>
      <c r="AO420" s="8" t="s">
        <v>3065</v>
      </c>
      <c r="AP420" s="8" t="s">
        <v>3096</v>
      </c>
      <c r="AQ420" s="8" t="s">
        <v>3082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11</v>
      </c>
      <c r="B421" s="1" t="s">
        <v>290</v>
      </c>
      <c r="C421" s="1" t="s">
        <v>1019</v>
      </c>
      <c r="D421" s="1" t="s">
        <v>4561</v>
      </c>
      <c r="E421" s="1" t="s">
        <v>35</v>
      </c>
      <c r="F421" s="1" t="s">
        <v>902</v>
      </c>
      <c r="G421" s="5" t="s">
        <v>903</v>
      </c>
      <c r="H421" s="1" t="str">
        <f t="shared" si="1"/>
        <v>ASHRAE 90.1-2007Gymnasium/Exercise CenterPlaying Area</v>
      </c>
      <c r="I421" s="1" t="str">
        <f>VLOOKUP(H421,'Interior Lighting'!$A$4:$G$1472,5,FALSE)</f>
        <v>1.4</v>
      </c>
      <c r="J421" s="1"/>
      <c r="K421" s="1"/>
      <c r="L421" s="1"/>
      <c r="M421" s="1">
        <v>0.0</v>
      </c>
      <c r="N421" s="1">
        <v>0.37</v>
      </c>
      <c r="O421" s="1">
        <v>0.2</v>
      </c>
      <c r="P421" s="8" t="s">
        <v>3069</v>
      </c>
      <c r="Q421" s="1" t="s">
        <v>30</v>
      </c>
      <c r="R421" s="1" t="s">
        <v>1375</v>
      </c>
      <c r="S421" s="1" t="s">
        <v>1382</v>
      </c>
      <c r="T421" s="8"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8" t="s">
        <v>3078</v>
      </c>
      <c r="AA421" s="8" t="s">
        <v>3053</v>
      </c>
      <c r="AB421" s="1">
        <v>0.0446</v>
      </c>
      <c r="AC421" s="8"/>
      <c r="AD421" s="8"/>
      <c r="AE421" s="8" t="s">
        <v>3105</v>
      </c>
      <c r="AF421" s="1"/>
      <c r="AG421" s="1"/>
      <c r="AH421" s="1"/>
      <c r="AI421" s="1"/>
      <c r="AJ421" s="1"/>
      <c r="AK421" s="8">
        <v>0.46</v>
      </c>
      <c r="AL421" s="1">
        <v>0.0</v>
      </c>
      <c r="AM421" s="1">
        <v>0.5</v>
      </c>
      <c r="AN421" s="1">
        <v>0.0</v>
      </c>
      <c r="AO421" s="8" t="s">
        <v>3065</v>
      </c>
      <c r="AP421" s="215" t="s">
        <v>3097</v>
      </c>
      <c r="AQ421" s="8" t="s">
        <v>3082</v>
      </c>
      <c r="AR421" s="1">
        <v>159.5</v>
      </c>
      <c r="AS421" s="1">
        <v>21269.0</v>
      </c>
      <c r="AT421" s="1" t="str">
        <f t="shared" si="38"/>
        <v>0.007499177206</v>
      </c>
      <c r="AU421" s="1">
        <v>43.3</v>
      </c>
      <c r="AV421" s="1">
        <v>0.2</v>
      </c>
      <c r="AW421" s="1">
        <v>0.05</v>
      </c>
      <c r="AX421" s="1" t="s">
        <v>294</v>
      </c>
      <c r="AY421" s="1"/>
      <c r="AZ421" s="1"/>
      <c r="BA421" s="1" t="str">
        <f t="shared" si="39"/>
        <v/>
      </c>
      <c r="BB421" s="1"/>
      <c r="BC421" s="1"/>
      <c r="BD421" s="1"/>
      <c r="BE421" s="1"/>
      <c r="BF421" s="1"/>
      <c r="BG421" s="1"/>
      <c r="BH421" s="1"/>
      <c r="BJ421" s="1"/>
      <c r="BK421" s="1"/>
      <c r="BL421" s="1"/>
    </row>
    <row r="422" ht="14.25" hidden="1" customHeight="1">
      <c r="A422" s="8" t="s">
        <v>11</v>
      </c>
      <c r="B422" s="8" t="s">
        <v>290</v>
      </c>
      <c r="C422" s="8" t="s">
        <v>1026</v>
      </c>
      <c r="D422" s="1" t="s">
        <v>4546</v>
      </c>
      <c r="E422" s="1" t="s">
        <v>35</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8" t="s">
        <v>3073</v>
      </c>
      <c r="Q422" s="1" t="s">
        <v>30</v>
      </c>
      <c r="R422" s="1" t="s">
        <v>477</v>
      </c>
      <c r="S422" s="1" t="s">
        <v>1349</v>
      </c>
      <c r="T422" s="8"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8">
        <v>15.23</v>
      </c>
      <c r="Z422" s="8" t="s">
        <v>3074</v>
      </c>
      <c r="AA422" s="8" t="s">
        <v>3053</v>
      </c>
      <c r="AB422" s="1">
        <v>0.0446</v>
      </c>
      <c r="AC422" s="8"/>
      <c r="AD422" s="8"/>
      <c r="AE422" s="8" t="s">
        <v>3105</v>
      </c>
      <c r="AF422" s="8">
        <v>532.1</v>
      </c>
      <c r="AG422" s="1">
        <v>0.1</v>
      </c>
      <c r="AH422" s="1">
        <v>0.2</v>
      </c>
      <c r="AI422" s="1">
        <v>0.7</v>
      </c>
      <c r="AJ422" s="1" t="s">
        <v>3110</v>
      </c>
      <c r="AK422" s="8">
        <v>20.65</v>
      </c>
      <c r="AL422" s="1">
        <v>0.25</v>
      </c>
      <c r="AM422" s="1">
        <v>0.3</v>
      </c>
      <c r="AN422" s="1">
        <v>0.2</v>
      </c>
      <c r="AO422" s="8" t="s">
        <v>3107</v>
      </c>
      <c r="AP422" s="215" t="s">
        <v>3097</v>
      </c>
      <c r="AQ422" s="8" t="s">
        <v>3082</v>
      </c>
      <c r="AR422" s="1">
        <v>133.0</v>
      </c>
      <c r="AS422" s="1">
        <v>2325.0</v>
      </c>
      <c r="AT422" s="1" t="str">
        <f t="shared" si="38"/>
        <v>0.05720430108</v>
      </c>
      <c r="AU422" s="1">
        <v>49.0</v>
      </c>
      <c r="AV422" s="1">
        <v>0.2</v>
      </c>
      <c r="AW422" s="1">
        <v>0.05</v>
      </c>
      <c r="AX422" s="1" t="s">
        <v>294</v>
      </c>
      <c r="AY422" s="1">
        <v>0.7</v>
      </c>
      <c r="AZ422" s="1">
        <v>4000.0</v>
      </c>
      <c r="BA422" s="1" t="str">
        <f t="shared" si="39"/>
        <v>0.1215379059</v>
      </c>
      <c r="BB422" s="1">
        <v>0.338</v>
      </c>
      <c r="BC422" s="1">
        <v>694.5023196377475</v>
      </c>
      <c r="BD422" s="1">
        <v>0.5</v>
      </c>
      <c r="BE422" s="1"/>
      <c r="BF422" s="1" t="s">
        <v>3108</v>
      </c>
      <c r="BG422" s="1"/>
      <c r="BH422" s="1"/>
      <c r="BJ422" s="1"/>
      <c r="BK422" s="1"/>
      <c r="BL422" s="1"/>
    </row>
    <row r="423" ht="14.25" hidden="1" customHeight="1">
      <c r="A423" s="1" t="s">
        <v>11</v>
      </c>
      <c r="B423" s="1" t="s">
        <v>290</v>
      </c>
      <c r="C423" s="1" t="s">
        <v>726</v>
      </c>
      <c r="D423" s="1" t="s">
        <v>4563</v>
      </c>
      <c r="E423" s="1" t="s">
        <v>35</v>
      </c>
      <c r="F423" s="78" t="s">
        <v>849</v>
      </c>
      <c r="G423" s="78" t="s">
        <v>726</v>
      </c>
      <c r="H423" s="1" t="str">
        <f t="shared" si="1"/>
        <v>ASHRAE 90.1-2007Whole BuildingLibrary</v>
      </c>
      <c r="I423" s="1" t="str">
        <f>VLOOKUP(H423,'Interior Lighting'!$A$4:$G$1472,5,FALSE)</f>
        <v>1.3</v>
      </c>
      <c r="J423" s="1"/>
      <c r="K423" s="1"/>
      <c r="L423" s="1"/>
      <c r="M423" s="1">
        <v>0.0</v>
      </c>
      <c r="N423" s="1">
        <v>0.37</v>
      </c>
      <c r="O423" s="1">
        <v>0.2</v>
      </c>
      <c r="P423" s="8" t="s">
        <v>3070</v>
      </c>
      <c r="Q423" s="1" t="s">
        <v>30</v>
      </c>
      <c r="R423" s="1" t="s">
        <v>1335</v>
      </c>
      <c r="S423" s="1" t="s">
        <v>1343</v>
      </c>
      <c r="T423" s="8"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8" t="s">
        <v>3074</v>
      </c>
      <c r="AA423" s="8" t="s">
        <v>3053</v>
      </c>
      <c r="AB423" s="1">
        <v>0.0446</v>
      </c>
      <c r="AC423" s="8"/>
      <c r="AD423" s="8"/>
      <c r="AE423" s="8" t="s">
        <v>3105</v>
      </c>
      <c r="AF423" s="1"/>
      <c r="AG423" s="1"/>
      <c r="AH423" s="1"/>
      <c r="AI423" s="1"/>
      <c r="AJ423" s="8"/>
      <c r="AK423" s="8">
        <v>0.93</v>
      </c>
      <c r="AL423" s="1">
        <v>0.0</v>
      </c>
      <c r="AM423" s="1">
        <v>0.5</v>
      </c>
      <c r="AN423" s="1">
        <v>0.0</v>
      </c>
      <c r="AO423" s="8" t="s">
        <v>3065</v>
      </c>
      <c r="AP423" s="8" t="s">
        <v>3096</v>
      </c>
      <c r="AQ423" s="8" t="s">
        <v>3082</v>
      </c>
      <c r="AR423" s="1"/>
      <c r="AS423" s="1"/>
      <c r="AT423" s="1" t="str">
        <f t="shared" si="38"/>
        <v/>
      </c>
      <c r="AU423" s="1"/>
      <c r="AV423" s="1"/>
      <c r="AW423" s="1"/>
      <c r="AX423" s="8"/>
      <c r="AY423" s="1"/>
      <c r="AZ423" s="1"/>
      <c r="BA423" s="1" t="str">
        <f t="shared" si="39"/>
        <v/>
      </c>
      <c r="BB423" s="1"/>
      <c r="BC423" s="1"/>
      <c r="BD423" s="1"/>
      <c r="BE423" s="1"/>
      <c r="BF423" s="8"/>
      <c r="BG423" s="8"/>
      <c r="BH423" s="1"/>
      <c r="BJ423" s="1"/>
      <c r="BK423" s="1"/>
      <c r="BL423" s="1"/>
    </row>
    <row r="424" ht="14.25" hidden="1" customHeight="1">
      <c r="A424" s="1" t="s">
        <v>11</v>
      </c>
      <c r="B424" s="1" t="s">
        <v>290</v>
      </c>
      <c r="C424" s="1" t="s">
        <v>684</v>
      </c>
      <c r="D424" s="1" t="s">
        <v>4570</v>
      </c>
      <c r="E424" s="1" t="s">
        <v>35</v>
      </c>
      <c r="F424" s="1" t="s">
        <v>684</v>
      </c>
      <c r="G424" s="1" t="s">
        <v>870</v>
      </c>
      <c r="H424" s="1" t="str">
        <f t="shared" si="1"/>
        <v>ASHRAE 90.1-2007LobbyGeneral</v>
      </c>
      <c r="I424" s="1" t="str">
        <f>VLOOKUP(H424,'Interior Lighting'!$A$4:$G$1472,5,FALSE)</f>
        <v>1.3</v>
      </c>
      <c r="J424" s="1"/>
      <c r="K424" s="1"/>
      <c r="L424" s="1"/>
      <c r="M424" s="1">
        <v>0.0</v>
      </c>
      <c r="N424" s="1">
        <v>0.37</v>
      </c>
      <c r="O424" s="1">
        <v>0.2</v>
      </c>
      <c r="P424" s="8" t="s">
        <v>3071</v>
      </c>
      <c r="Q424" s="1" t="s">
        <v>30</v>
      </c>
      <c r="R424" s="1" t="s">
        <v>870</v>
      </c>
      <c r="S424" s="1" t="s">
        <v>557</v>
      </c>
      <c r="T424" s="8" t="str">
        <f t="shared" si="37"/>
        <v>ASHRAE 62.1-2004GeneralCorridors</v>
      </c>
      <c r="U424" s="1" t="str">
        <f>VLOOKUP(T424,Ventilation!$A$4:$H$321,6,FALSE)</f>
        <v>0.06</v>
      </c>
      <c r="V424" s="1" t="str">
        <f>VLOOKUP(T424,Ventilation!$A$4:$H$321,5,FALSE)</f>
        <v/>
      </c>
      <c r="W424" s="1" t="str">
        <f>VLOOKUP(T424,Ventilation!$A$4:$H$321,7,FALSE)</f>
        <v/>
      </c>
      <c r="X424" s="1"/>
      <c r="Y424" s="1">
        <v>0.0</v>
      </c>
      <c r="Z424" s="8" t="s">
        <v>3074</v>
      </c>
      <c r="AA424" s="8" t="s">
        <v>3053</v>
      </c>
      <c r="AB424" s="1">
        <v>0.0446</v>
      </c>
      <c r="AC424" s="8"/>
      <c r="AD424" s="8"/>
      <c r="AE424" s="8" t="s">
        <v>3105</v>
      </c>
      <c r="AF424" s="1"/>
      <c r="AG424" s="1"/>
      <c r="AH424" s="1"/>
      <c r="AI424" s="1"/>
      <c r="AJ424" s="1"/>
      <c r="AK424" s="8">
        <v>0.37</v>
      </c>
      <c r="AL424" s="1">
        <v>0.0</v>
      </c>
      <c r="AM424" s="1">
        <v>0.5</v>
      </c>
      <c r="AN424" s="1">
        <v>0.0</v>
      </c>
      <c r="AO424" s="8" t="s">
        <v>3065</v>
      </c>
      <c r="AP424" s="8" t="s">
        <v>3096</v>
      </c>
      <c r="AQ424" s="8" t="s">
        <v>3082</v>
      </c>
      <c r="AR424" s="1"/>
      <c r="AS424" s="1"/>
      <c r="AT424" s="1" t="str">
        <f t="shared" si="38"/>
        <v/>
      </c>
      <c r="AU424" s="1"/>
      <c r="AV424" s="1"/>
      <c r="AW424" s="1"/>
      <c r="AX424" s="8"/>
      <c r="AY424" s="1"/>
      <c r="AZ424" s="1"/>
      <c r="BA424" s="1" t="str">
        <f t="shared" si="39"/>
        <v/>
      </c>
      <c r="BB424" s="1"/>
      <c r="BC424" s="1"/>
      <c r="BD424" s="1"/>
      <c r="BE424" s="1"/>
      <c r="BF424" s="1"/>
      <c r="BG424" s="1"/>
      <c r="BH424" s="1"/>
      <c r="BJ424" s="1"/>
      <c r="BK424" s="1"/>
      <c r="BL424" s="1"/>
    </row>
    <row r="425" ht="14.25" hidden="1" customHeight="1">
      <c r="A425" s="8" t="s">
        <v>11</v>
      </c>
      <c r="B425" s="8" t="s">
        <v>290</v>
      </c>
      <c r="C425" s="8" t="s">
        <v>1031</v>
      </c>
      <c r="D425" s="1" t="s">
        <v>4571</v>
      </c>
      <c r="E425" s="1" t="s">
        <v>35</v>
      </c>
      <c r="F425" s="1" t="s">
        <v>757</v>
      </c>
      <c r="G425" s="1" t="s">
        <v>870</v>
      </c>
      <c r="H425" s="1" t="str">
        <f t="shared" si="1"/>
        <v>ASHRAE 90.1-2007Electrical/MechanicalGeneral</v>
      </c>
      <c r="I425" s="1" t="str">
        <f>VLOOKUP(H425,'Interior Lighting'!$A$4:$G$1472,5,FALSE)</f>
        <v>1.5</v>
      </c>
      <c r="J425" s="1"/>
      <c r="K425" s="1"/>
      <c r="L425" s="1"/>
      <c r="M425" s="1">
        <v>0.0</v>
      </c>
      <c r="N425" s="1">
        <v>0.37</v>
      </c>
      <c r="O425" s="1">
        <v>0.2</v>
      </c>
      <c r="P425" s="1" t="s">
        <v>3073</v>
      </c>
      <c r="Q425" s="1" t="s">
        <v>30</v>
      </c>
      <c r="R425" s="1" t="s">
        <v>870</v>
      </c>
      <c r="S425" s="1" t="s">
        <v>511</v>
      </c>
      <c r="T425" s="8" t="str">
        <f t="shared" si="37"/>
        <v>ASHRAE 62.1-2004GeneralStorage rooms</v>
      </c>
      <c r="U425" s="1" t="str">
        <f>VLOOKUP(T425,Ventilation!$A$4:$H$321,6,FALSE)</f>
        <v>0.12</v>
      </c>
      <c r="V425" s="1" t="str">
        <f>VLOOKUP(T425,Ventilation!$A$4:$H$321,5,FALSE)</f>
        <v/>
      </c>
      <c r="W425" s="1" t="str">
        <f>VLOOKUP(T425,Ventilation!$A$4:$H$321,7,FALSE)</f>
        <v/>
      </c>
      <c r="X425" s="1"/>
      <c r="Y425" s="1">
        <v>0.0</v>
      </c>
      <c r="Z425" s="8" t="s">
        <v>3074</v>
      </c>
      <c r="AA425" s="8" t="s">
        <v>3053</v>
      </c>
      <c r="AB425" s="1">
        <v>0.0446</v>
      </c>
      <c r="AC425" s="8"/>
      <c r="AD425" s="8"/>
      <c r="AE425" s="8" t="s">
        <v>3105</v>
      </c>
      <c r="AF425" s="1"/>
      <c r="AG425" s="1"/>
      <c r="AH425" s="1"/>
      <c r="AI425" s="1"/>
      <c r="AJ425" s="1"/>
      <c r="AK425" s="8">
        <v>0.37</v>
      </c>
      <c r="AL425" s="1">
        <v>0.0</v>
      </c>
      <c r="AM425" s="1">
        <v>0.5</v>
      </c>
      <c r="AN425" s="1">
        <v>0.0</v>
      </c>
      <c r="AO425" s="8" t="s">
        <v>3065</v>
      </c>
      <c r="AP425" s="215" t="s">
        <v>3098</v>
      </c>
      <c r="AQ425" s="215" t="s">
        <v>3085</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11</v>
      </c>
      <c r="B426" s="1" t="s">
        <v>290</v>
      </c>
      <c r="C426" s="1" t="s">
        <v>344</v>
      </c>
      <c r="D426" s="1" t="s">
        <v>4559</v>
      </c>
      <c r="E426" s="1" t="s">
        <v>35</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3072</v>
      </c>
      <c r="Q426" s="1" t="s">
        <v>30</v>
      </c>
      <c r="R426" s="1" t="s">
        <v>1328</v>
      </c>
      <c r="S426" s="1" t="s">
        <v>498</v>
      </c>
      <c r="T426" s="8"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8" t="s">
        <v>3079</v>
      </c>
      <c r="AA426" s="8" t="s">
        <v>3053</v>
      </c>
      <c r="AB426" s="1">
        <v>0.0446</v>
      </c>
      <c r="AC426" s="8"/>
      <c r="AD426" s="8"/>
      <c r="AE426" s="8" t="s">
        <v>3105</v>
      </c>
      <c r="AF426" s="1"/>
      <c r="AG426" s="1"/>
      <c r="AH426" s="1"/>
      <c r="AI426" s="1"/>
      <c r="AJ426" s="1"/>
      <c r="AK426" s="8">
        <v>1.0</v>
      </c>
      <c r="AL426" s="1">
        <v>0.0</v>
      </c>
      <c r="AM426" s="1">
        <v>0.5</v>
      </c>
      <c r="AN426" s="1">
        <v>0.0</v>
      </c>
      <c r="AO426" s="8" t="s">
        <v>3065</v>
      </c>
      <c r="AP426" s="8" t="s">
        <v>3096</v>
      </c>
      <c r="AQ426" s="8" t="s">
        <v>3082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11</v>
      </c>
      <c r="B427" s="1" t="s">
        <v>290</v>
      </c>
      <c r="C427" s="1" t="s">
        <v>1050</v>
      </c>
      <c r="D427" s="1" t="s">
        <v>4575</v>
      </c>
      <c r="E427" s="1" t="s">
        <v>35</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3066</v>
      </c>
      <c r="Q427" s="1" t="s">
        <v>30</v>
      </c>
      <c r="R427" s="1" t="s">
        <v>870</v>
      </c>
      <c r="S427" s="1" t="s">
        <v>557</v>
      </c>
      <c r="T427" s="8" t="str">
        <f t="shared" si="37"/>
        <v>ASHRAE 62.1-2004GeneralCorridors</v>
      </c>
      <c r="U427" s="1" t="str">
        <f>VLOOKUP(T427,Ventilation!$A$4:$H$321,6,FALSE)</f>
        <v>0.06</v>
      </c>
      <c r="V427" s="1" t="str">
        <f>VLOOKUP(T427,Ventilation!$A$4:$H$321,5,FALSE)</f>
        <v/>
      </c>
      <c r="W427" s="1" t="str">
        <f>VLOOKUP(T427,Ventilation!$A$4:$H$321,7,FALSE)</f>
        <v/>
      </c>
      <c r="X427" s="1"/>
      <c r="Y427" s="1">
        <v>0.0</v>
      </c>
      <c r="Z427" s="1" t="s">
        <v>3074</v>
      </c>
      <c r="AA427" s="1" t="s">
        <v>3053</v>
      </c>
      <c r="AB427" s="1">
        <v>0.0446</v>
      </c>
      <c r="AC427" s="8"/>
      <c r="AD427" s="1"/>
      <c r="AE427" s="1" t="s">
        <v>3105</v>
      </c>
      <c r="AF427" s="1"/>
      <c r="AG427" s="1"/>
      <c r="AH427" s="1"/>
      <c r="AI427" s="1"/>
      <c r="AJ427" s="1"/>
      <c r="AK427" s="8">
        <v>0.37</v>
      </c>
      <c r="AL427" s="1">
        <v>0.0</v>
      </c>
      <c r="AM427" s="1">
        <v>0.5</v>
      </c>
      <c r="AN427" s="1">
        <v>0.0</v>
      </c>
      <c r="AO427" s="1" t="s">
        <v>3065</v>
      </c>
      <c r="AP427" s="215" t="s">
        <v>3098</v>
      </c>
      <c r="AQ427" s="215" t="s">
        <v>3085</v>
      </c>
      <c r="AR427" s="1">
        <v>52.2</v>
      </c>
      <c r="AS427" s="1">
        <v>2260.0</v>
      </c>
      <c r="AT427" s="1" t="str">
        <f t="shared" si="38"/>
        <v>0.02309734513</v>
      </c>
      <c r="AU427" s="1">
        <v>43.3</v>
      </c>
      <c r="AV427" s="1">
        <v>0.2</v>
      </c>
      <c r="AW427" s="1">
        <v>0.05</v>
      </c>
      <c r="AX427" s="1" t="s">
        <v>294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11</v>
      </c>
      <c r="B428" s="8" t="s">
        <v>306</v>
      </c>
      <c r="C428" s="8" t="s">
        <v>1002</v>
      </c>
      <c r="D428" s="8" t="s">
        <v>4551</v>
      </c>
      <c r="E428" s="8" t="s">
        <v>35</v>
      </c>
      <c r="F428" s="8" t="s">
        <v>896</v>
      </c>
      <c r="G428" s="8" t="s">
        <v>870</v>
      </c>
      <c r="H428" s="1" t="str">
        <f t="shared" si="1"/>
        <v>ASHRAE 90.1-2007Corridor/TransitionGeneral</v>
      </c>
      <c r="I428" s="1" t="str">
        <f>VLOOKUP(H428,'Interior Lighting'!$A$4:$G$1472,5,FALSE)</f>
        <v>0.5</v>
      </c>
      <c r="J428" s="1"/>
      <c r="K428" s="8"/>
      <c r="L428" s="8"/>
      <c r="M428" s="8">
        <v>0.0</v>
      </c>
      <c r="N428" s="8">
        <v>0.7</v>
      </c>
      <c r="O428" s="8">
        <v>0.2</v>
      </c>
      <c r="P428" s="8" t="s">
        <v>2166</v>
      </c>
      <c r="Q428" s="1" t="s">
        <v>30</v>
      </c>
      <c r="R428" s="8" t="s">
        <v>870</v>
      </c>
      <c r="S428" s="8" t="s">
        <v>557</v>
      </c>
      <c r="T428" s="8" t="str">
        <f t="shared" si="37"/>
        <v>ASHRAE 62.1-2004GeneralCorridors</v>
      </c>
      <c r="U428" s="1" t="str">
        <f>VLOOKUP(T428,Ventilation!$A$4:$H$321,6,FALSE)</f>
        <v>0.06</v>
      </c>
      <c r="V428" s="1" t="str">
        <f>VLOOKUP(T428,Ventilation!$A$4:$H$321,5,FALSE)</f>
        <v/>
      </c>
      <c r="W428" s="1" t="str">
        <f>VLOOKUP(T428,Ventilation!$A$4:$H$321,7,FALSE)</f>
        <v/>
      </c>
      <c r="X428" s="1"/>
      <c r="Y428" s="8">
        <v>0.0</v>
      </c>
      <c r="Z428" s="8" t="s">
        <v>2159</v>
      </c>
      <c r="AA428" s="8" t="s">
        <v>2148</v>
      </c>
      <c r="AB428" s="8">
        <v>0.2016</v>
      </c>
      <c r="AC428" s="8"/>
      <c r="AD428" s="8"/>
      <c r="AE428" s="8" t="s">
        <v>169</v>
      </c>
      <c r="AF428" s="8"/>
      <c r="AG428" s="8"/>
      <c r="AH428" s="8"/>
      <c r="AI428" s="8"/>
      <c r="AJ428" s="8"/>
      <c r="AK428" s="8">
        <v>0.0</v>
      </c>
      <c r="AL428" s="8">
        <v>0.0</v>
      </c>
      <c r="AM428" s="8">
        <v>0.5</v>
      </c>
      <c r="AN428" s="8">
        <v>0.0</v>
      </c>
      <c r="AO428" s="8" t="s">
        <v>2159</v>
      </c>
      <c r="AP428" s="8" t="s">
        <v>2181</v>
      </c>
      <c r="AQ428" s="8" t="s">
        <v>2180</v>
      </c>
      <c r="AR428" s="8"/>
      <c r="AS428" s="8"/>
      <c r="AT428" s="1" t="str">
        <f t="shared" si="38"/>
        <v/>
      </c>
      <c r="AU428" s="8"/>
      <c r="AV428" s="8"/>
      <c r="AW428" s="8"/>
      <c r="AX428" s="8"/>
      <c r="AY428" s="8"/>
      <c r="AZ428" s="8"/>
      <c r="BA428" s="8" t="str">
        <f t="shared" si="39"/>
        <v/>
      </c>
      <c r="BB428" s="8"/>
      <c r="BC428" s="8"/>
      <c r="BD428" s="8"/>
      <c r="BE428" s="8"/>
      <c r="BF428" s="8"/>
      <c r="BG428" s="8"/>
      <c r="BH428" s="5" t="s">
        <v>1284</v>
      </c>
      <c r="BJ428" s="1"/>
      <c r="BK428" s="1"/>
      <c r="BL428" s="1"/>
    </row>
    <row r="429" ht="14.25" hidden="1" customHeight="1">
      <c r="A429" s="1" t="s">
        <v>11</v>
      </c>
      <c r="B429" s="8" t="s">
        <v>306</v>
      </c>
      <c r="C429" s="16" t="s">
        <v>4602</v>
      </c>
      <c r="D429" s="8" t="s">
        <v>4551</v>
      </c>
      <c r="E429" s="8" t="s">
        <v>35</v>
      </c>
      <c r="F429" s="8" t="s">
        <v>896</v>
      </c>
      <c r="G429" s="8" t="s">
        <v>870</v>
      </c>
      <c r="H429" s="1" t="str">
        <f t="shared" si="1"/>
        <v>ASHRAE 90.1-2007Corridor/TransitionGeneral</v>
      </c>
      <c r="I429" s="1" t="str">
        <f>VLOOKUP(H429,'Interior Lighting'!$A$4:$G$1472,5,FALSE)</f>
        <v>0.5</v>
      </c>
      <c r="J429" s="1"/>
      <c r="K429" s="8"/>
      <c r="L429" s="8"/>
      <c r="M429" s="8">
        <v>0.0</v>
      </c>
      <c r="N429" s="8">
        <v>0.7</v>
      </c>
      <c r="O429" s="8">
        <v>0.2</v>
      </c>
      <c r="P429" s="8" t="s">
        <v>2166</v>
      </c>
      <c r="Q429" s="1" t="s">
        <v>30</v>
      </c>
      <c r="R429" s="8" t="s">
        <v>870</v>
      </c>
      <c r="S429" s="8" t="s">
        <v>557</v>
      </c>
      <c r="T429" s="8" t="str">
        <f t="shared" si="37"/>
        <v>ASHRAE 62.1-2004GeneralCorridors</v>
      </c>
      <c r="U429" s="1" t="str">
        <f>VLOOKUP(T429,Ventilation!$A$4:$H$321,6,FALSE)</f>
        <v>0.06</v>
      </c>
      <c r="V429" s="1" t="str">
        <f>VLOOKUP(T429,Ventilation!$A$4:$H$321,5,FALSE)</f>
        <v/>
      </c>
      <c r="W429" s="1" t="str">
        <f>VLOOKUP(T429,Ventilation!$A$4:$H$321,7,FALSE)</f>
        <v/>
      </c>
      <c r="X429" s="1"/>
      <c r="Y429" s="8">
        <v>0.0</v>
      </c>
      <c r="Z429" s="8" t="s">
        <v>2159</v>
      </c>
      <c r="AA429" s="8" t="s">
        <v>2148</v>
      </c>
      <c r="AB429" s="16">
        <v>0.0258</v>
      </c>
      <c r="AC429" s="8"/>
      <c r="AD429" s="8"/>
      <c r="AE429" s="8" t="s">
        <v>169</v>
      </c>
      <c r="AF429" s="8"/>
      <c r="AG429" s="8"/>
      <c r="AH429" s="8"/>
      <c r="AI429" s="8"/>
      <c r="AJ429" s="8"/>
      <c r="AK429" s="8">
        <v>0.0</v>
      </c>
      <c r="AL429" s="8">
        <v>0.0</v>
      </c>
      <c r="AM429" s="8">
        <v>0.5</v>
      </c>
      <c r="AN429" s="8">
        <v>0.0</v>
      </c>
      <c r="AO429" s="8" t="s">
        <v>2159</v>
      </c>
      <c r="AP429" s="8" t="s">
        <v>2181</v>
      </c>
      <c r="AQ429" s="8" t="s">
        <v>2180</v>
      </c>
      <c r="AR429" s="8"/>
      <c r="AS429" s="8"/>
      <c r="AT429" s="1" t="str">
        <f t="shared" si="38"/>
        <v/>
      </c>
      <c r="AU429" s="8"/>
      <c r="AV429" s="8"/>
      <c r="AW429" s="8"/>
      <c r="AX429" s="8"/>
      <c r="AY429" s="8"/>
      <c r="AZ429" s="8"/>
      <c r="BA429" s="8" t="str">
        <f t="shared" si="39"/>
        <v/>
      </c>
      <c r="BB429" s="8"/>
      <c r="BC429" s="8"/>
      <c r="BD429" s="8"/>
      <c r="BE429" s="8"/>
      <c r="BF429" s="8"/>
      <c r="BG429" s="8"/>
      <c r="BH429" s="5" t="s">
        <v>1284</v>
      </c>
      <c r="BJ429" s="1"/>
      <c r="BK429" s="1"/>
      <c r="BL429" s="1"/>
    </row>
    <row r="430" ht="14.25" hidden="1" customHeight="1">
      <c r="A430" s="8" t="s">
        <v>11</v>
      </c>
      <c r="B430" s="8" t="s">
        <v>306</v>
      </c>
      <c r="C430" s="8" t="s">
        <v>1007</v>
      </c>
      <c r="D430" s="8" t="s">
        <v>4615</v>
      </c>
      <c r="E430" s="8" t="s">
        <v>5</v>
      </c>
      <c r="F430" s="8" t="s">
        <v>306</v>
      </c>
      <c r="G430" s="8" t="s">
        <v>1007</v>
      </c>
      <c r="H430" s="1" t="str">
        <f t="shared" si="1"/>
        <v>DOE Ref 1980-2004SmallHotelElec/MechRoom</v>
      </c>
      <c r="I430" s="1" t="str">
        <f>VLOOKUP(H430,'Interior Lighting'!$A$4:$G$1472,5,FALSE)</f>
        <v>0</v>
      </c>
      <c r="J430" s="1"/>
      <c r="K430" s="8"/>
      <c r="L430" s="8"/>
      <c r="M430" s="8">
        <v>0.0</v>
      </c>
      <c r="N430" s="8">
        <v>0.7</v>
      </c>
      <c r="O430" s="8">
        <v>0.2</v>
      </c>
      <c r="P430" s="1" t="s">
        <v>2159</v>
      </c>
      <c r="Q430" s="8" t="s">
        <v>30</v>
      </c>
      <c r="R430" s="8" t="s">
        <v>870</v>
      </c>
      <c r="S430" s="8" t="s">
        <v>511</v>
      </c>
      <c r="T430" s="8" t="str">
        <f t="shared" si="37"/>
        <v>ASHRAE 62.1-2004GeneralStorage rooms</v>
      </c>
      <c r="U430" s="1" t="str">
        <f>VLOOKUP(T430,Ventilation!$A$4:$H$321,6,FALSE)</f>
        <v>0.12</v>
      </c>
      <c r="V430" s="1" t="str">
        <f>VLOOKUP(T430,Ventilation!$A$4:$H$321,5,FALSE)</f>
        <v/>
      </c>
      <c r="W430" s="1" t="str">
        <f>VLOOKUP(T430,Ventilation!$A$4:$H$321,7,FALSE)</f>
        <v/>
      </c>
      <c r="X430" s="1"/>
      <c r="Y430" s="8">
        <v>0.0</v>
      </c>
      <c r="Z430" s="8"/>
      <c r="AA430" s="8"/>
      <c r="AB430" s="8">
        <v>0.2016</v>
      </c>
      <c r="AC430" s="8"/>
      <c r="AD430" s="8"/>
      <c r="AE430" s="8" t="s">
        <v>169</v>
      </c>
      <c r="AF430" s="8"/>
      <c r="AG430" s="8"/>
      <c r="AH430" s="8"/>
      <c r="AI430" s="8"/>
      <c r="AJ430" s="8"/>
      <c r="AK430" s="16">
        <v>198.2</v>
      </c>
      <c r="AL430" s="8">
        <v>0.0</v>
      </c>
      <c r="AM430" s="16">
        <v>0.5</v>
      </c>
      <c r="AN430" s="16">
        <v>0.0</v>
      </c>
      <c r="AO430" s="8" t="s">
        <v>2165</v>
      </c>
      <c r="AP430" s="8"/>
      <c r="AQ430" s="8"/>
      <c r="AR430" s="8"/>
      <c r="AS430" s="8"/>
      <c r="AT430" s="1" t="str">
        <f t="shared" si="38"/>
        <v/>
      </c>
      <c r="AU430" s="8"/>
      <c r="AV430" s="8"/>
      <c r="AW430" s="8"/>
      <c r="AX430" s="8"/>
      <c r="AY430" s="8"/>
      <c r="AZ430" s="8"/>
      <c r="BA430" s="8" t="str">
        <f t="shared" si="39"/>
        <v/>
      </c>
      <c r="BB430" s="8"/>
      <c r="BC430" s="8"/>
      <c r="BD430" s="8"/>
      <c r="BE430" s="8"/>
      <c r="BF430" s="8"/>
      <c r="BG430" s="8"/>
      <c r="BH430" s="5" t="s">
        <v>1284</v>
      </c>
      <c r="BJ430" s="8"/>
      <c r="BK430" s="8"/>
      <c r="BL430" s="8"/>
    </row>
    <row r="431" ht="14.25" hidden="1" customHeight="1">
      <c r="A431" s="8" t="s">
        <v>11</v>
      </c>
      <c r="B431" s="8" t="s">
        <v>306</v>
      </c>
      <c r="C431" s="16" t="s">
        <v>1008</v>
      </c>
      <c r="D431" s="8" t="s">
        <v>4615</v>
      </c>
      <c r="E431" s="8" t="s">
        <v>5</v>
      </c>
      <c r="F431" s="8" t="s">
        <v>306</v>
      </c>
      <c r="G431" s="16" t="s">
        <v>1008</v>
      </c>
      <c r="H431" s="1" t="str">
        <f t="shared" si="1"/>
        <v>DOE Ref 1980-2004SmallHotelElevatorCore</v>
      </c>
      <c r="I431" s="1" t="str">
        <f>VLOOKUP(H431,'Interior Lighting'!$A$4:$G$1472,5,FALSE)</f>
        <v>0</v>
      </c>
      <c r="J431" s="1"/>
      <c r="K431" s="8"/>
      <c r="L431" s="8"/>
      <c r="M431" s="8">
        <v>0.0</v>
      </c>
      <c r="N431" s="8">
        <v>0.7</v>
      </c>
      <c r="O431" s="8">
        <v>0.2</v>
      </c>
      <c r="P431" s="1" t="s">
        <v>2159</v>
      </c>
      <c r="Q431" s="8" t="s">
        <v>30</v>
      </c>
      <c r="R431" s="8" t="s">
        <v>870</v>
      </c>
      <c r="S431" s="8" t="s">
        <v>511</v>
      </c>
      <c r="T431" s="8" t="str">
        <f t="shared" si="37"/>
        <v>ASHRAE 62.1-2004GeneralStorage rooms</v>
      </c>
      <c r="U431" s="1" t="str">
        <f>VLOOKUP(T431,Ventilation!$A$4:$H$321,6,FALSE)</f>
        <v>0.12</v>
      </c>
      <c r="V431" s="1" t="str">
        <f>VLOOKUP(T431,Ventilation!$A$4:$H$321,5,FALSE)</f>
        <v/>
      </c>
      <c r="W431" s="1" t="str">
        <f>VLOOKUP(T431,Ventilation!$A$4:$H$321,7,FALSE)</f>
        <v/>
      </c>
      <c r="X431" s="1"/>
      <c r="Y431" s="8">
        <v>0.0</v>
      </c>
      <c r="Z431" s="8"/>
      <c r="AA431" s="8"/>
      <c r="AB431" s="8">
        <v>0.2016</v>
      </c>
      <c r="AC431" s="8"/>
      <c r="AD431" s="8"/>
      <c r="AE431" s="8" t="s">
        <v>169</v>
      </c>
      <c r="AF431" s="8"/>
      <c r="AG431" s="8"/>
      <c r="AH431" s="8"/>
      <c r="AI431" s="8"/>
      <c r="AJ431" s="8"/>
      <c r="AK431" s="16"/>
      <c r="AL431" s="8">
        <v>0.0</v>
      </c>
      <c r="AM431" s="8">
        <v>0.5</v>
      </c>
      <c r="AN431" s="8">
        <v>0.0</v>
      </c>
      <c r="AO431" s="8" t="s">
        <v>2165</v>
      </c>
      <c r="AP431" s="8"/>
      <c r="AQ431" s="8"/>
      <c r="AR431" s="8"/>
      <c r="AS431" s="8"/>
      <c r="AT431" s="1" t="str">
        <f t="shared" si="38"/>
        <v/>
      </c>
      <c r="AU431" s="8"/>
      <c r="AV431" s="8"/>
      <c r="AW431" s="8"/>
      <c r="AX431" s="8"/>
      <c r="AY431" s="8"/>
      <c r="AZ431" s="8"/>
      <c r="BA431" s="8" t="str">
        <f t="shared" si="39"/>
        <v/>
      </c>
      <c r="BB431" s="8"/>
      <c r="BC431" s="8"/>
      <c r="BD431" s="8"/>
      <c r="BE431" s="8"/>
      <c r="BF431" s="8"/>
      <c r="BG431" s="8"/>
      <c r="BH431" s="5" t="s">
        <v>1284</v>
      </c>
      <c r="BJ431" s="8"/>
      <c r="BK431" s="8"/>
      <c r="BL431" s="8"/>
    </row>
    <row r="432" ht="14.25" hidden="1" customHeight="1">
      <c r="A432" s="8" t="s">
        <v>11</v>
      </c>
      <c r="B432" s="8" t="s">
        <v>306</v>
      </c>
      <c r="C432" s="16" t="s">
        <v>4604</v>
      </c>
      <c r="D432" s="8" t="s">
        <v>4615</v>
      </c>
      <c r="E432" s="8" t="s">
        <v>5</v>
      </c>
      <c r="F432" s="8" t="s">
        <v>306</v>
      </c>
      <c r="G432" s="16" t="s">
        <v>1008</v>
      </c>
      <c r="H432" s="1" t="str">
        <f t="shared" si="1"/>
        <v>DOE Ref 1980-2004SmallHotelElevatorCore</v>
      </c>
      <c r="I432" s="1" t="str">
        <f>VLOOKUP(H432,'Interior Lighting'!$A$4:$G$1472,5,FALSE)</f>
        <v>0</v>
      </c>
      <c r="J432" s="1"/>
      <c r="K432" s="8"/>
      <c r="L432" s="8"/>
      <c r="M432" s="8">
        <v>0.0</v>
      </c>
      <c r="N432" s="8">
        <v>0.7</v>
      </c>
      <c r="O432" s="8">
        <v>0.2</v>
      </c>
      <c r="P432" s="1" t="s">
        <v>2159</v>
      </c>
      <c r="Q432" s="8" t="s">
        <v>30</v>
      </c>
      <c r="R432" s="8" t="s">
        <v>870</v>
      </c>
      <c r="S432" s="8" t="s">
        <v>511</v>
      </c>
      <c r="T432" s="8" t="str">
        <f t="shared" si="37"/>
        <v>ASHRAE 62.1-2004GeneralStorage rooms</v>
      </c>
      <c r="U432" s="1" t="str">
        <f>VLOOKUP(T432,Ventilation!$A$4:$H$321,6,FALSE)</f>
        <v>0.12</v>
      </c>
      <c r="V432" s="1" t="str">
        <f>VLOOKUP(T432,Ventilation!$A$4:$H$321,5,FALSE)</f>
        <v/>
      </c>
      <c r="W432" s="1" t="str">
        <f>VLOOKUP(T432,Ventilation!$A$4:$H$321,7,FALSE)</f>
        <v/>
      </c>
      <c r="X432" s="1"/>
      <c r="Y432" s="8">
        <v>0.0</v>
      </c>
      <c r="Z432" s="8"/>
      <c r="AA432" s="8"/>
      <c r="AB432" s="16">
        <v>0.05042</v>
      </c>
      <c r="AC432" s="8"/>
      <c r="AD432" s="8"/>
      <c r="AE432" s="8" t="s">
        <v>169</v>
      </c>
      <c r="AF432" s="8"/>
      <c r="AG432" s="8"/>
      <c r="AH432" s="8"/>
      <c r="AI432" s="8"/>
      <c r="AJ432" s="8"/>
      <c r="AK432" s="16"/>
      <c r="AL432" s="8">
        <v>0.0</v>
      </c>
      <c r="AM432" s="8">
        <v>0.5</v>
      </c>
      <c r="AN432" s="8">
        <v>0.0</v>
      </c>
      <c r="AO432" s="8" t="s">
        <v>2165</v>
      </c>
      <c r="AP432" s="8"/>
      <c r="AQ432" s="8"/>
      <c r="AR432" s="8"/>
      <c r="AS432" s="8"/>
      <c r="AT432" s="1" t="str">
        <f t="shared" si="38"/>
        <v/>
      </c>
      <c r="AU432" s="8"/>
      <c r="AV432" s="8"/>
      <c r="AW432" s="8"/>
      <c r="AX432" s="8"/>
      <c r="AY432" s="8"/>
      <c r="AZ432" s="8"/>
      <c r="BA432" s="8" t="str">
        <f t="shared" si="39"/>
        <v/>
      </c>
      <c r="BB432" s="8"/>
      <c r="BC432" s="8"/>
      <c r="BD432" s="8"/>
      <c r="BE432" s="8"/>
      <c r="BF432" s="8"/>
      <c r="BG432" s="8"/>
      <c r="BH432" s="5" t="s">
        <v>1284</v>
      </c>
      <c r="BJ432" s="8"/>
      <c r="BK432" s="8"/>
      <c r="BL432" s="8"/>
    </row>
    <row r="433" ht="14.25" hidden="1" customHeight="1">
      <c r="A433" s="1" t="s">
        <v>11</v>
      </c>
      <c r="B433" s="8" t="s">
        <v>306</v>
      </c>
      <c r="C433" s="8" t="s">
        <v>1015</v>
      </c>
      <c r="D433" s="8" t="s">
        <v>4561</v>
      </c>
      <c r="E433" s="8" t="s">
        <v>35</v>
      </c>
      <c r="F433" s="8" t="s">
        <v>902</v>
      </c>
      <c r="G433" s="8" t="s">
        <v>904</v>
      </c>
      <c r="H433" s="1" t="str">
        <f t="shared" si="1"/>
        <v>ASHRAE 90.1-2007Gymnasium/Exercise CenterExercise Area</v>
      </c>
      <c r="I433" s="1" t="str">
        <f>VLOOKUP(H433,'Interior Lighting'!$A$4:$G$1472,5,FALSE)</f>
        <v>0.9</v>
      </c>
      <c r="J433" s="1"/>
      <c r="K433" s="8"/>
      <c r="L433" s="8"/>
      <c r="M433" s="8">
        <v>0.0</v>
      </c>
      <c r="N433" s="8">
        <v>0.7</v>
      </c>
      <c r="O433" s="8">
        <v>0.2</v>
      </c>
      <c r="P433" s="8" t="s">
        <v>2169</v>
      </c>
      <c r="Q433" s="1" t="s">
        <v>30</v>
      </c>
      <c r="R433" s="8" t="s">
        <v>1375</v>
      </c>
      <c r="S433" s="8" t="s">
        <v>1378</v>
      </c>
      <c r="T433" s="8"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8">
        <v>19.94</v>
      </c>
      <c r="Z433" s="8" t="s">
        <v>2191</v>
      </c>
      <c r="AA433" s="8" t="s">
        <v>2148</v>
      </c>
      <c r="AB433" s="8">
        <v>0.2016</v>
      </c>
      <c r="AC433" s="8"/>
      <c r="AD433" s="8"/>
      <c r="AE433" s="8" t="s">
        <v>2182</v>
      </c>
      <c r="AF433" s="8"/>
      <c r="AG433" s="8"/>
      <c r="AH433" s="8"/>
      <c r="AI433" s="8"/>
      <c r="AJ433" s="8"/>
      <c r="AK433" s="8">
        <v>1.73</v>
      </c>
      <c r="AL433" s="8">
        <v>0.0</v>
      </c>
      <c r="AM433" s="8">
        <v>0.5</v>
      </c>
      <c r="AN433" s="8">
        <v>0.0</v>
      </c>
      <c r="AO433" s="8" t="s">
        <v>2190</v>
      </c>
      <c r="AP433" s="8" t="s">
        <v>2181</v>
      </c>
      <c r="AQ433" s="8" t="s">
        <v>2180</v>
      </c>
      <c r="AR433" s="8"/>
      <c r="AS433" s="8"/>
      <c r="AT433" s="1" t="str">
        <f t="shared" si="38"/>
        <v/>
      </c>
      <c r="AU433" s="8"/>
      <c r="AV433" s="8"/>
      <c r="AW433" s="8"/>
      <c r="AX433" s="8"/>
      <c r="AY433" s="8"/>
      <c r="AZ433" s="8"/>
      <c r="BA433" s="8" t="str">
        <f t="shared" si="39"/>
        <v/>
      </c>
      <c r="BB433" s="8"/>
      <c r="BC433" s="8"/>
      <c r="BD433" s="8"/>
      <c r="BE433" s="8"/>
      <c r="BF433" s="8"/>
      <c r="BG433" s="8"/>
      <c r="BH433" s="5" t="s">
        <v>1284</v>
      </c>
      <c r="BJ433" s="1"/>
      <c r="BK433" s="1"/>
      <c r="BL433" s="1"/>
    </row>
    <row r="434" ht="14.25" hidden="1" customHeight="1">
      <c r="A434" s="1" t="s">
        <v>11</v>
      </c>
      <c r="B434" s="8" t="s">
        <v>306</v>
      </c>
      <c r="C434" s="8" t="s">
        <v>1017</v>
      </c>
      <c r="D434" s="8" t="s">
        <v>4570</v>
      </c>
      <c r="E434" s="8" t="s">
        <v>35</v>
      </c>
      <c r="F434" s="8" t="s">
        <v>888</v>
      </c>
      <c r="G434" s="8" t="s">
        <v>870</v>
      </c>
      <c r="H434" s="1" t="str">
        <f t="shared" si="1"/>
        <v>ASHRAE 90.1-2007Lounge/RecreationGeneral</v>
      </c>
      <c r="I434" s="1" t="str">
        <f>VLOOKUP(H434,'Interior Lighting'!$A$4:$G$1472,5,FALSE)</f>
        <v>1.2</v>
      </c>
      <c r="J434" s="1"/>
      <c r="K434" s="8"/>
      <c r="L434" s="8"/>
      <c r="M434" s="8">
        <v>0.0</v>
      </c>
      <c r="N434" s="8">
        <v>0.7</v>
      </c>
      <c r="O434" s="8">
        <v>0.2</v>
      </c>
      <c r="P434" s="8" t="s">
        <v>2170</v>
      </c>
      <c r="Q434" s="1" t="s">
        <v>30</v>
      </c>
      <c r="R434" s="8" t="s">
        <v>486</v>
      </c>
      <c r="S434" s="8" t="s">
        <v>1353</v>
      </c>
      <c r="T434" s="8"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8">
        <v>30.0</v>
      </c>
      <c r="Z434" s="8" t="s">
        <v>2203</v>
      </c>
      <c r="AA434" s="8" t="s">
        <v>2148</v>
      </c>
      <c r="AB434" s="8">
        <v>0.2016</v>
      </c>
      <c r="AC434" s="8"/>
      <c r="AD434" s="8"/>
      <c r="AE434" s="8" t="s">
        <v>2182</v>
      </c>
      <c r="AF434" s="8"/>
      <c r="AG434" s="8"/>
      <c r="AH434" s="8"/>
      <c r="AI434" s="8"/>
      <c r="AJ434" s="8"/>
      <c r="AK434" s="8">
        <v>2.42</v>
      </c>
      <c r="AL434" s="8">
        <v>0.0</v>
      </c>
      <c r="AM434" s="8">
        <v>0.5</v>
      </c>
      <c r="AN434" s="8">
        <v>0.0</v>
      </c>
      <c r="AO434" s="8" t="s">
        <v>2202</v>
      </c>
      <c r="AP434" s="8" t="s">
        <v>2181</v>
      </c>
      <c r="AQ434" s="8" t="s">
        <v>2180</v>
      </c>
      <c r="AR434" s="8"/>
      <c r="AS434" s="8"/>
      <c r="AT434" s="1" t="str">
        <f t="shared" si="38"/>
        <v/>
      </c>
      <c r="AU434" s="8"/>
      <c r="AV434" s="8"/>
      <c r="AW434" s="8"/>
      <c r="AX434" s="8"/>
      <c r="AY434" s="8"/>
      <c r="AZ434" s="8"/>
      <c r="BA434" s="8" t="str">
        <f t="shared" si="39"/>
        <v/>
      </c>
      <c r="BB434" s="8"/>
      <c r="BC434" s="8"/>
      <c r="BD434" s="8"/>
      <c r="BE434" s="8"/>
      <c r="BF434" s="8"/>
      <c r="BG434" s="8"/>
      <c r="BH434" s="5" t="s">
        <v>1284</v>
      </c>
      <c r="BJ434" s="1"/>
      <c r="BK434" s="1"/>
      <c r="BL434" s="1"/>
    </row>
    <row r="435" ht="14.25" hidden="1" customHeight="1">
      <c r="A435" s="8" t="s">
        <v>11</v>
      </c>
      <c r="B435" s="8" t="s">
        <v>306</v>
      </c>
      <c r="C435" s="16" t="s">
        <v>4605</v>
      </c>
      <c r="D435" s="8" t="s">
        <v>4555</v>
      </c>
      <c r="E435" s="8" t="s">
        <v>35</v>
      </c>
      <c r="F435" s="8" t="s">
        <v>933</v>
      </c>
      <c r="G435" s="8" t="s">
        <v>934</v>
      </c>
      <c r="H435" s="1" t="str">
        <f t="shared" si="1"/>
        <v>ASHRAE 90.1-2007Hotel/MotelGuest Rooms</v>
      </c>
      <c r="I435" s="1" t="str">
        <f>VLOOKUP(H435,'Interior Lighting'!$A$4:$G$1472,5,FALSE)</f>
        <v>1.1</v>
      </c>
      <c r="J435" s="1"/>
      <c r="K435" s="8"/>
      <c r="L435" s="8"/>
      <c r="M435" s="8">
        <v>0.0</v>
      </c>
      <c r="N435" s="8">
        <v>0.7</v>
      </c>
      <c r="O435" s="8">
        <v>0.2</v>
      </c>
      <c r="P435" s="8" t="s">
        <v>3170</v>
      </c>
      <c r="Q435" s="8" t="s">
        <v>30</v>
      </c>
      <c r="R435" s="8" t="s">
        <v>486</v>
      </c>
      <c r="S435" s="8" t="s">
        <v>1351</v>
      </c>
      <c r="T435" s="8"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8">
        <v>4.27</v>
      </c>
      <c r="Z435" s="8" t="s">
        <v>2196</v>
      </c>
      <c r="AA435" s="8" t="s">
        <v>2148</v>
      </c>
      <c r="AB435" s="8">
        <v>0.2016</v>
      </c>
      <c r="AC435" s="8"/>
      <c r="AD435" s="8"/>
      <c r="AE435" s="8" t="s">
        <v>2195</v>
      </c>
      <c r="AF435" s="8"/>
      <c r="AG435" s="8"/>
      <c r="AH435" s="8"/>
      <c r="AI435" s="8"/>
      <c r="AJ435" s="8"/>
      <c r="AK435" s="8">
        <v>1.1</v>
      </c>
      <c r="AL435" s="8">
        <v>0.0</v>
      </c>
      <c r="AM435" s="8">
        <v>0.5</v>
      </c>
      <c r="AN435" s="8">
        <v>0.0</v>
      </c>
      <c r="AO435" s="8" t="s">
        <v>2194</v>
      </c>
      <c r="AP435" s="8" t="s">
        <v>2164</v>
      </c>
      <c r="AQ435" s="8" t="s">
        <v>2163</v>
      </c>
      <c r="AR435" s="8">
        <v>2.22</v>
      </c>
      <c r="AS435" s="8">
        <v>351.0</v>
      </c>
      <c r="AT435" s="1" t="str">
        <f t="shared" si="38"/>
        <v>0.006324786325</v>
      </c>
      <c r="AU435" s="8">
        <v>60.0</v>
      </c>
      <c r="AV435" s="8">
        <v>0.2</v>
      </c>
      <c r="AW435" s="8">
        <v>0.05</v>
      </c>
      <c r="AX435" s="8" t="s">
        <v>308</v>
      </c>
      <c r="AY435" s="8"/>
      <c r="AZ435" s="8"/>
      <c r="BA435" s="8"/>
      <c r="BB435" s="8"/>
      <c r="BC435" s="8"/>
      <c r="BD435" s="8"/>
      <c r="BE435" s="8"/>
      <c r="BF435" s="8"/>
      <c r="BG435" s="8"/>
      <c r="BH435" s="16" t="s">
        <v>1297</v>
      </c>
      <c r="BJ435" s="8"/>
      <c r="BK435" s="8"/>
      <c r="BL435" s="8"/>
    </row>
    <row r="436" ht="14.25" hidden="1" customHeight="1">
      <c r="A436" s="8" t="s">
        <v>11</v>
      </c>
      <c r="B436" s="8" t="s">
        <v>306</v>
      </c>
      <c r="C436" s="16" t="s">
        <v>4606</v>
      </c>
      <c r="D436" s="8" t="s">
        <v>4555</v>
      </c>
      <c r="E436" s="8" t="s">
        <v>35</v>
      </c>
      <c r="F436" s="8" t="s">
        <v>933</v>
      </c>
      <c r="G436" s="8" t="s">
        <v>934</v>
      </c>
      <c r="H436" s="1" t="str">
        <f t="shared" si="1"/>
        <v>ASHRAE 90.1-2007Hotel/MotelGuest Rooms</v>
      </c>
      <c r="I436" s="1" t="str">
        <f>VLOOKUP(H436,'Interior Lighting'!$A$4:$G$1472,5,FALSE)</f>
        <v>1.1</v>
      </c>
      <c r="J436" s="1"/>
      <c r="K436" s="8"/>
      <c r="L436" s="8"/>
      <c r="M436" s="8">
        <v>0.0</v>
      </c>
      <c r="N436" s="8">
        <v>0.7</v>
      </c>
      <c r="O436" s="8">
        <v>0.2</v>
      </c>
      <c r="P436" s="1" t="s">
        <v>2159</v>
      </c>
      <c r="Q436" s="8" t="s">
        <v>30</v>
      </c>
      <c r="R436" s="8" t="s">
        <v>486</v>
      </c>
      <c r="S436" s="8" t="s">
        <v>1351</v>
      </c>
      <c r="T436" s="8"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8">
        <v>4.27</v>
      </c>
      <c r="Z436" s="8" t="s">
        <v>2159</v>
      </c>
      <c r="AA436" s="8" t="s">
        <v>2148</v>
      </c>
      <c r="AB436" s="8">
        <v>0.2016</v>
      </c>
      <c r="AC436" s="8"/>
      <c r="AD436" s="8"/>
      <c r="AE436" s="8" t="s">
        <v>2195</v>
      </c>
      <c r="AF436" s="8"/>
      <c r="AG436" s="8"/>
      <c r="AH436" s="8"/>
      <c r="AI436" s="8"/>
      <c r="AJ436" s="8"/>
      <c r="AK436" s="8">
        <v>1.1</v>
      </c>
      <c r="AL436" s="8">
        <v>0.0</v>
      </c>
      <c r="AM436" s="8">
        <v>0.5</v>
      </c>
      <c r="AN436" s="8">
        <v>0.0</v>
      </c>
      <c r="AO436" s="8" t="s">
        <v>2159</v>
      </c>
      <c r="AP436" s="8" t="s">
        <v>2227</v>
      </c>
      <c r="AQ436" s="8" t="s">
        <v>2226</v>
      </c>
      <c r="AR436" s="8">
        <v>2.22</v>
      </c>
      <c r="AS436" s="8">
        <v>351.0</v>
      </c>
      <c r="AT436" s="1" t="str">
        <f t="shared" si="38"/>
        <v>0.006324786325</v>
      </c>
      <c r="AU436" s="8">
        <v>60.0</v>
      </c>
      <c r="AV436" s="8">
        <v>0.2</v>
      </c>
      <c r="AW436" s="8">
        <v>0.05</v>
      </c>
      <c r="AX436" s="8" t="s">
        <v>2159</v>
      </c>
      <c r="AY436" s="8"/>
      <c r="AZ436" s="8"/>
      <c r="BA436" s="8"/>
      <c r="BB436" s="8"/>
      <c r="BC436" s="8"/>
      <c r="BD436" s="8"/>
      <c r="BE436" s="8"/>
      <c r="BF436" s="8"/>
      <c r="BG436" s="8"/>
      <c r="BH436" s="16" t="s">
        <v>1297</v>
      </c>
      <c r="BJ436" s="8"/>
      <c r="BK436" s="8"/>
      <c r="BL436" s="8"/>
    </row>
    <row r="437" ht="14.25" hidden="1" customHeight="1">
      <c r="A437" s="187" t="s">
        <v>11</v>
      </c>
      <c r="B437" s="187" t="s">
        <v>306</v>
      </c>
      <c r="C437" s="9" t="s">
        <v>4607</v>
      </c>
      <c r="D437" s="187" t="s">
        <v>4555</v>
      </c>
      <c r="E437" s="187" t="s">
        <v>35</v>
      </c>
      <c r="F437" s="187" t="s">
        <v>933</v>
      </c>
      <c r="G437" s="187" t="s">
        <v>934</v>
      </c>
      <c r="H437" s="1" t="str">
        <f t="shared" si="1"/>
        <v>ASHRAE 90.1-2007Hotel/MotelGuest Rooms</v>
      </c>
      <c r="I437" s="1" t="str">
        <f>VLOOKUP(H437,'Interior Lighting'!$A$4:$G$1472,5,FALSE)</f>
        <v>1.1</v>
      </c>
      <c r="J437" s="1"/>
      <c r="K437" s="216"/>
      <c r="L437" s="217"/>
      <c r="M437" s="217">
        <v>0.0</v>
      </c>
      <c r="N437" s="217">
        <v>0.7</v>
      </c>
      <c r="O437" s="217">
        <v>0.2</v>
      </c>
      <c r="P437" s="187" t="s">
        <v>3170</v>
      </c>
      <c r="Q437" s="187" t="s">
        <v>30</v>
      </c>
      <c r="R437" s="187" t="s">
        <v>486</v>
      </c>
      <c r="S437" s="187" t="s">
        <v>1351</v>
      </c>
      <c r="T437" s="8"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17">
        <v>4.27</v>
      </c>
      <c r="Z437" s="187" t="s">
        <v>2196</v>
      </c>
      <c r="AA437" s="187" t="s">
        <v>2148</v>
      </c>
      <c r="AB437" s="218">
        <v>0.0504</v>
      </c>
      <c r="AC437" s="216"/>
      <c r="AD437" s="187"/>
      <c r="AE437" s="187" t="s">
        <v>2195</v>
      </c>
      <c r="AF437" s="216"/>
      <c r="AG437" s="216"/>
      <c r="AH437" s="216"/>
      <c r="AI437" s="216"/>
      <c r="AJ437" s="216"/>
      <c r="AK437" s="217">
        <v>1.1</v>
      </c>
      <c r="AL437" s="217">
        <v>0.0</v>
      </c>
      <c r="AM437" s="217">
        <v>0.5</v>
      </c>
      <c r="AN437" s="217">
        <v>0.0</v>
      </c>
      <c r="AO437" s="187" t="s">
        <v>2194</v>
      </c>
      <c r="AP437" s="8" t="s">
        <v>2164</v>
      </c>
      <c r="AQ437" s="8" t="s">
        <v>2163</v>
      </c>
      <c r="AR437" s="217">
        <v>2.22</v>
      </c>
      <c r="AS437" s="217">
        <v>351.0</v>
      </c>
      <c r="AT437" s="1" t="str">
        <f t="shared" si="38"/>
        <v>0.006324786325</v>
      </c>
      <c r="AU437" s="217">
        <v>60.0</v>
      </c>
      <c r="AV437" s="217">
        <v>0.2</v>
      </c>
      <c r="AW437" s="217">
        <v>0.05</v>
      </c>
      <c r="AX437" s="187" t="s">
        <v>308</v>
      </c>
      <c r="AY437" s="216"/>
      <c r="AZ437" s="216"/>
      <c r="BA437" s="216"/>
      <c r="BB437" s="216"/>
      <c r="BC437" s="216"/>
      <c r="BD437" s="216"/>
      <c r="BE437" s="216"/>
      <c r="BF437" s="216"/>
      <c r="BG437" s="216"/>
      <c r="BH437" s="16" t="s">
        <v>1297</v>
      </c>
      <c r="BJ437" s="216"/>
      <c r="BK437" s="216"/>
      <c r="BL437" s="216"/>
    </row>
    <row r="438" ht="14.25" hidden="1" customHeight="1">
      <c r="A438" s="8" t="s">
        <v>11</v>
      </c>
      <c r="B438" s="8" t="s">
        <v>306</v>
      </c>
      <c r="C438" s="16" t="s">
        <v>4608</v>
      </c>
      <c r="D438" s="8" t="s">
        <v>4555</v>
      </c>
      <c r="E438" s="8" t="s">
        <v>35</v>
      </c>
      <c r="F438" s="8" t="s">
        <v>933</v>
      </c>
      <c r="G438" s="8" t="s">
        <v>934</v>
      </c>
      <c r="H438" s="1" t="str">
        <f t="shared" si="1"/>
        <v>ASHRAE 90.1-2007Hotel/MotelGuest Rooms</v>
      </c>
      <c r="I438" s="1" t="str">
        <f>VLOOKUP(H438,'Interior Lighting'!$A$4:$G$1472,5,FALSE)</f>
        <v>1.1</v>
      </c>
      <c r="J438" s="1"/>
      <c r="K438" s="8"/>
      <c r="L438" s="8"/>
      <c r="M438" s="8">
        <v>0.0</v>
      </c>
      <c r="N438" s="8">
        <v>0.7</v>
      </c>
      <c r="O438" s="8">
        <v>0.2</v>
      </c>
      <c r="P438" s="1" t="s">
        <v>2159</v>
      </c>
      <c r="Q438" s="8" t="s">
        <v>30</v>
      </c>
      <c r="R438" s="8" t="s">
        <v>486</v>
      </c>
      <c r="S438" s="8" t="s">
        <v>1351</v>
      </c>
      <c r="T438" s="8"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8">
        <v>4.27</v>
      </c>
      <c r="Z438" s="8" t="s">
        <v>2159</v>
      </c>
      <c r="AA438" s="8" t="s">
        <v>2148</v>
      </c>
      <c r="AB438" s="218">
        <v>0.0504</v>
      </c>
      <c r="AC438" s="8"/>
      <c r="AD438" s="8"/>
      <c r="AE438" s="8" t="s">
        <v>2195</v>
      </c>
      <c r="AF438" s="8"/>
      <c r="AG438" s="8"/>
      <c r="AH438" s="8"/>
      <c r="AI438" s="8"/>
      <c r="AJ438" s="8"/>
      <c r="AK438" s="8">
        <v>1.1</v>
      </c>
      <c r="AL438" s="8">
        <v>0.0</v>
      </c>
      <c r="AM438" s="8">
        <v>0.5</v>
      </c>
      <c r="AN438" s="8">
        <v>0.0</v>
      </c>
      <c r="AO438" s="8" t="s">
        <v>2159</v>
      </c>
      <c r="AP438" s="8" t="s">
        <v>2227</v>
      </c>
      <c r="AQ438" s="8" t="s">
        <v>2226</v>
      </c>
      <c r="AR438" s="8">
        <v>2.22</v>
      </c>
      <c r="AS438" s="8">
        <v>351.0</v>
      </c>
      <c r="AT438" s="1" t="str">
        <f t="shared" si="38"/>
        <v>0.006324786325</v>
      </c>
      <c r="AU438" s="8">
        <v>60.0</v>
      </c>
      <c r="AV438" s="8">
        <v>0.2</v>
      </c>
      <c r="AW438" s="8">
        <v>0.05</v>
      </c>
      <c r="AX438" s="8" t="s">
        <v>2159</v>
      </c>
      <c r="AY438" s="8"/>
      <c r="AZ438" s="8"/>
      <c r="BA438" s="8"/>
      <c r="BB438" s="8"/>
      <c r="BC438" s="8"/>
      <c r="BD438" s="8"/>
      <c r="BE438" s="8"/>
      <c r="BF438" s="8"/>
      <c r="BG438" s="8"/>
      <c r="BH438" s="16" t="s">
        <v>1297</v>
      </c>
      <c r="BJ438" s="8"/>
      <c r="BK438" s="8"/>
      <c r="BL438" s="8"/>
    </row>
    <row r="439" ht="14.25" hidden="1" customHeight="1">
      <c r="A439" s="1" t="s">
        <v>11</v>
      </c>
      <c r="B439" s="8" t="s">
        <v>306</v>
      </c>
      <c r="C439" s="8" t="s">
        <v>1028</v>
      </c>
      <c r="D439" s="8" t="s">
        <v>4566</v>
      </c>
      <c r="E439" s="8" t="s">
        <v>35</v>
      </c>
      <c r="F439" s="8" t="s">
        <v>150</v>
      </c>
      <c r="G439" s="8" t="s">
        <v>957</v>
      </c>
      <c r="H439" s="1" t="str">
        <f t="shared" si="1"/>
        <v>ASHRAE 90.1-2007HospitalLaundry-Washing</v>
      </c>
      <c r="I439" s="1" t="str">
        <f>VLOOKUP(H439,'Interior Lighting'!$A$4:$G$1472,5,FALSE)</f>
        <v>0.6</v>
      </c>
      <c r="J439" s="1"/>
      <c r="K439" s="8"/>
      <c r="L439" s="8"/>
      <c r="M439" s="8">
        <v>0.0</v>
      </c>
      <c r="N439" s="8">
        <v>0.7</v>
      </c>
      <c r="O439" s="8">
        <v>0.2</v>
      </c>
      <c r="P439" s="8" t="s">
        <v>2173</v>
      </c>
      <c r="Q439" s="1" t="s">
        <v>30</v>
      </c>
      <c r="R439" s="8" t="s">
        <v>348</v>
      </c>
      <c r="S439" s="8" t="s">
        <v>1372</v>
      </c>
      <c r="T439" s="8" t="str">
        <f t="shared" si="37"/>
        <v>ASHRAE 62.1-2004RetailCoinoperated laundries</v>
      </c>
      <c r="U439" s="1" t="str">
        <f>VLOOKUP(T439,Ventilation!$A$4:$H$321,6,FALSE)</f>
        <v>0.06</v>
      </c>
      <c r="V439" s="1" t="str">
        <f>VLOOKUP(T439,Ventilation!$A$4:$H$321,5,FALSE)</f>
        <v>7.5</v>
      </c>
      <c r="W439" s="1" t="str">
        <f>VLOOKUP(T439,Ventilation!$A$4:$H$321,7,FALSE)</f>
        <v/>
      </c>
      <c r="X439" s="1"/>
      <c r="Y439" s="8">
        <v>10.0</v>
      </c>
      <c r="Z439" s="8" t="s">
        <v>2201</v>
      </c>
      <c r="AA439" s="8" t="s">
        <v>2148</v>
      </c>
      <c r="AB439" s="8">
        <v>0.2016</v>
      </c>
      <c r="AC439" s="8"/>
      <c r="AD439" s="8"/>
      <c r="AE439" s="8" t="s">
        <v>2182</v>
      </c>
      <c r="AF439" s="8">
        <v>129.9</v>
      </c>
      <c r="AG439" s="16">
        <v>0.0</v>
      </c>
      <c r="AH439" s="16">
        <v>0.2</v>
      </c>
      <c r="AI439" s="16">
        <v>0.0</v>
      </c>
      <c r="AJ439" s="8" t="s">
        <v>2200</v>
      </c>
      <c r="AK439" s="8">
        <v>2.57</v>
      </c>
      <c r="AL439" s="8">
        <v>0.0</v>
      </c>
      <c r="AM439" s="16">
        <v>0.2</v>
      </c>
      <c r="AN439" s="8">
        <v>0.0</v>
      </c>
      <c r="AO439" s="8" t="s">
        <v>2199</v>
      </c>
      <c r="AP439" s="8" t="s">
        <v>2181</v>
      </c>
      <c r="AQ439" s="8" t="s">
        <v>2180</v>
      </c>
      <c r="AR439" s="8"/>
      <c r="AS439" s="8">
        <v>1053.0</v>
      </c>
      <c r="AT439" s="1" t="str">
        <f t="shared" si="38"/>
        <v/>
      </c>
      <c r="AU439" s="8">
        <v>82.2</v>
      </c>
      <c r="AV439" s="8">
        <v>0.2</v>
      </c>
      <c r="AW439" s="8">
        <v>0.05</v>
      </c>
      <c r="AX439" s="8" t="s">
        <v>309</v>
      </c>
      <c r="AY439" s="8"/>
      <c r="AZ439" s="8"/>
      <c r="BA439" s="8" t="str">
        <f t="shared" ref="BA439:BA452" si="40">IF(ISBLANK(BC439),"",BC439/(AZ439/AY439))</f>
        <v/>
      </c>
      <c r="BB439" s="8"/>
      <c r="BC439" s="8"/>
      <c r="BD439" s="8"/>
      <c r="BE439" s="8"/>
      <c r="BF439" s="8"/>
      <c r="BG439" s="8"/>
      <c r="BH439" s="5" t="s">
        <v>1284</v>
      </c>
      <c r="BJ439" s="1"/>
      <c r="BK439" s="1"/>
      <c r="BL439" s="1"/>
    </row>
    <row r="440" ht="14.25" hidden="1" customHeight="1">
      <c r="A440" s="1" t="s">
        <v>11</v>
      </c>
      <c r="B440" s="8" t="s">
        <v>306</v>
      </c>
      <c r="C440" s="8" t="s">
        <v>1031</v>
      </c>
      <c r="D440" s="8" t="s">
        <v>4571</v>
      </c>
      <c r="E440" s="8" t="s">
        <v>35</v>
      </c>
      <c r="F440" s="8" t="s">
        <v>757</v>
      </c>
      <c r="G440" s="8" t="s">
        <v>870</v>
      </c>
      <c r="H440" s="1" t="str">
        <f t="shared" si="1"/>
        <v>ASHRAE 90.1-2007Electrical/MechanicalGeneral</v>
      </c>
      <c r="I440" s="1" t="str">
        <f>VLOOKUP(H440,'Interior Lighting'!$A$4:$G$1472,5,FALSE)</f>
        <v>1.5</v>
      </c>
      <c r="J440" s="1"/>
      <c r="K440" s="8"/>
      <c r="L440" s="8"/>
      <c r="M440" s="8">
        <v>0.0</v>
      </c>
      <c r="N440" s="8">
        <v>0.7</v>
      </c>
      <c r="O440" s="8">
        <v>0.2</v>
      </c>
      <c r="P440" s="8" t="s">
        <v>2174</v>
      </c>
      <c r="Q440" s="1" t="s">
        <v>30</v>
      </c>
      <c r="R440" s="8" t="s">
        <v>870</v>
      </c>
      <c r="S440" s="8" t="s">
        <v>511</v>
      </c>
      <c r="T440" s="8" t="str">
        <f t="shared" si="37"/>
        <v>ASHRAE 62.1-2004GeneralStorage rooms</v>
      </c>
      <c r="U440" s="1" t="str">
        <f>VLOOKUP(T440,Ventilation!$A$4:$H$321,6,FALSE)</f>
        <v>0.12</v>
      </c>
      <c r="V440" s="1" t="str">
        <f>VLOOKUP(T440,Ventilation!$A$4:$H$321,5,FALSE)</f>
        <v/>
      </c>
      <c r="W440" s="1" t="str">
        <f>VLOOKUP(T440,Ventilation!$A$4:$H$321,7,FALSE)</f>
        <v/>
      </c>
      <c r="X440" s="1"/>
      <c r="Y440" s="8">
        <v>0.0</v>
      </c>
      <c r="Z440" s="8" t="s">
        <v>2159</v>
      </c>
      <c r="AA440" s="8" t="s">
        <v>2148</v>
      </c>
      <c r="AB440" s="8">
        <v>0.2016</v>
      </c>
      <c r="AC440" s="8"/>
      <c r="AD440" s="8"/>
      <c r="AE440" s="8" t="s">
        <v>2182</v>
      </c>
      <c r="AF440" s="8"/>
      <c r="AG440" s="8">
        <v>0.0</v>
      </c>
      <c r="AH440" s="8">
        <v>0.2</v>
      </c>
      <c r="AI440" s="8">
        <v>0.5</v>
      </c>
      <c r="AJ440" s="8"/>
      <c r="AK440" s="8">
        <v>0.0</v>
      </c>
      <c r="AL440" s="8">
        <v>0.0</v>
      </c>
      <c r="AM440" s="8">
        <v>0.2</v>
      </c>
      <c r="AN440" s="8">
        <v>0.0</v>
      </c>
      <c r="AO440" s="8" t="s">
        <v>2159</v>
      </c>
      <c r="AP440" s="8" t="s">
        <v>2215</v>
      </c>
      <c r="AQ440" s="8" t="s">
        <v>3190</v>
      </c>
      <c r="AR440" s="8"/>
      <c r="AS440" s="8"/>
      <c r="AT440" s="1" t="str">
        <f t="shared" si="38"/>
        <v/>
      </c>
      <c r="AU440" s="8"/>
      <c r="AV440" s="8"/>
      <c r="AW440" s="8"/>
      <c r="AX440" s="8"/>
      <c r="AY440" s="8"/>
      <c r="AZ440" s="8"/>
      <c r="BA440" s="8" t="str">
        <f t="shared" si="40"/>
        <v/>
      </c>
      <c r="BB440" s="8"/>
      <c r="BC440" s="8"/>
      <c r="BD440" s="8"/>
      <c r="BE440" s="8"/>
      <c r="BF440" s="8"/>
      <c r="BG440" s="8"/>
      <c r="BH440" s="5" t="s">
        <v>1284</v>
      </c>
      <c r="BJ440" s="1"/>
      <c r="BK440" s="1"/>
      <c r="BL440" s="1"/>
    </row>
    <row r="441" ht="14.25" hidden="1" customHeight="1">
      <c r="A441" s="1" t="s">
        <v>11</v>
      </c>
      <c r="B441" s="8" t="s">
        <v>306</v>
      </c>
      <c r="C441" s="8" t="s">
        <v>1033</v>
      </c>
      <c r="D441" s="8" t="s">
        <v>4563</v>
      </c>
      <c r="E441" s="8" t="s">
        <v>35</v>
      </c>
      <c r="F441" s="8" t="s">
        <v>872</v>
      </c>
      <c r="G441" s="8" t="s">
        <v>870</v>
      </c>
      <c r="H441" s="1" t="str">
        <f t="shared" si="1"/>
        <v>ASHRAE 90.1-2007Conference/Meeting/MultipurposeGeneral</v>
      </c>
      <c r="I441" s="1" t="str">
        <f>VLOOKUP(H441,'Interior Lighting'!$A$4:$G$1472,5,FALSE)</f>
        <v>1.3</v>
      </c>
      <c r="J441" s="1"/>
      <c r="K441" s="8"/>
      <c r="L441" s="8"/>
      <c r="M441" s="8">
        <v>0.0</v>
      </c>
      <c r="N441" s="8">
        <v>0.7</v>
      </c>
      <c r="O441" s="8">
        <v>0.2</v>
      </c>
      <c r="P441" s="8" t="s">
        <v>2175</v>
      </c>
      <c r="Q441" s="1" t="s">
        <v>30</v>
      </c>
      <c r="R441" s="8" t="s">
        <v>870</v>
      </c>
      <c r="S441" s="8" t="s">
        <v>1350</v>
      </c>
      <c r="T441" s="8" t="str">
        <f t="shared" si="37"/>
        <v>ASHRAE 62.1-2004GeneralConference/meeting</v>
      </c>
      <c r="U441" s="1" t="str">
        <f>VLOOKUP(T441,Ventilation!$A$4:$H$321,6,FALSE)</f>
        <v>0.06</v>
      </c>
      <c r="V441" s="1" t="str">
        <f>VLOOKUP(T441,Ventilation!$A$4:$H$321,5,FALSE)</f>
        <v>5</v>
      </c>
      <c r="W441" s="1" t="str">
        <f>VLOOKUP(T441,Ventilation!$A$4:$H$321,7,FALSE)</f>
        <v/>
      </c>
      <c r="X441" s="1"/>
      <c r="Y441" s="8">
        <v>50.0</v>
      </c>
      <c r="Z441" s="8" t="s">
        <v>2205</v>
      </c>
      <c r="AA441" s="8" t="s">
        <v>2148</v>
      </c>
      <c r="AB441" s="8">
        <v>0.2016</v>
      </c>
      <c r="AC441" s="8"/>
      <c r="AD441" s="8"/>
      <c r="AE441" s="8" t="s">
        <v>2182</v>
      </c>
      <c r="AF441" s="8"/>
      <c r="AG441" s="8"/>
      <c r="AH441" s="8"/>
      <c r="AI441" s="8"/>
      <c r="AJ441" s="8"/>
      <c r="AK441" s="8">
        <v>0.574</v>
      </c>
      <c r="AL441" s="8">
        <v>0.0</v>
      </c>
      <c r="AM441" s="8">
        <v>0.5</v>
      </c>
      <c r="AN441" s="8">
        <v>0.0</v>
      </c>
      <c r="AO441" s="8" t="s">
        <v>2204</v>
      </c>
      <c r="AP441" s="8" t="s">
        <v>2181</v>
      </c>
      <c r="AQ441" s="8" t="s">
        <v>2180</v>
      </c>
      <c r="AR441" s="8"/>
      <c r="AS441" s="8"/>
      <c r="AT441" s="1" t="str">
        <f t="shared" si="38"/>
        <v/>
      </c>
      <c r="AU441" s="8"/>
      <c r="AV441" s="8"/>
      <c r="AW441" s="8"/>
      <c r="AX441" s="8"/>
      <c r="AY441" s="8"/>
      <c r="AZ441" s="8"/>
      <c r="BA441" s="8" t="str">
        <f t="shared" si="40"/>
        <v/>
      </c>
      <c r="BB441" s="8"/>
      <c r="BC441" s="8"/>
      <c r="BD441" s="8"/>
      <c r="BE441" s="8"/>
      <c r="BF441" s="8"/>
      <c r="BG441" s="8"/>
      <c r="BH441" s="5" t="s">
        <v>1284</v>
      </c>
      <c r="BJ441" s="1"/>
      <c r="BK441" s="1"/>
      <c r="BL441" s="1"/>
    </row>
    <row r="442" ht="14.25" hidden="1" customHeight="1">
      <c r="A442" s="1" t="s">
        <v>11</v>
      </c>
      <c r="B442" s="8" t="s">
        <v>306</v>
      </c>
      <c r="C442" s="8" t="s">
        <v>344</v>
      </c>
      <c r="D442" s="8" t="s">
        <v>4559</v>
      </c>
      <c r="E442" s="8" t="s">
        <v>35</v>
      </c>
      <c r="F442" s="8" t="s">
        <v>869</v>
      </c>
      <c r="G442" s="8" t="s">
        <v>870</v>
      </c>
      <c r="H442" s="1" t="str">
        <f t="shared" si="1"/>
        <v>ASHRAE 90.1-2007Office-EnclosedGeneral</v>
      </c>
      <c r="I442" s="1" t="str">
        <f>VLOOKUP(H442,'Interior Lighting'!$A$4:$G$1472,5,FALSE)</f>
        <v>1.1</v>
      </c>
      <c r="J442" s="1"/>
      <c r="K442" s="8"/>
      <c r="L442" s="8"/>
      <c r="M442" s="8">
        <v>0.0</v>
      </c>
      <c r="N442" s="8">
        <v>0.7</v>
      </c>
      <c r="O442" s="8">
        <v>0.2</v>
      </c>
      <c r="P442" s="8" t="s">
        <v>3184</v>
      </c>
      <c r="Q442" s="1" t="s">
        <v>30</v>
      </c>
      <c r="R442" s="8" t="s">
        <v>1328</v>
      </c>
      <c r="S442" s="8" t="s">
        <v>498</v>
      </c>
      <c r="T442" s="8" t="str">
        <f t="shared" si="37"/>
        <v>ASHRAE 62.1-2004Office BuildingsOffice space</v>
      </c>
      <c r="U442" s="1" t="str">
        <f>VLOOKUP(T442,Ventilation!$A$4:$H$321,6,FALSE)</f>
        <v>0.06</v>
      </c>
      <c r="V442" s="1" t="str">
        <f>VLOOKUP(T442,Ventilation!$A$4:$H$321,5,FALSE)</f>
        <v>5</v>
      </c>
      <c r="W442" s="1" t="str">
        <f>VLOOKUP(T442,Ventilation!$A$4:$H$321,7,FALSE)</f>
        <v/>
      </c>
      <c r="X442" s="1"/>
      <c r="Y442" s="8">
        <v>7.14</v>
      </c>
      <c r="Z442" s="8" t="s">
        <v>2210</v>
      </c>
      <c r="AA442" s="8" t="s">
        <v>2148</v>
      </c>
      <c r="AB442" s="8">
        <v>0.2016</v>
      </c>
      <c r="AC442" s="8"/>
      <c r="AD442" s="8"/>
      <c r="AE442" s="8" t="s">
        <v>2182</v>
      </c>
      <c r="AF442" s="8"/>
      <c r="AG442" s="8"/>
      <c r="AH442" s="8"/>
      <c r="AI442" s="8"/>
      <c r="AJ442" s="8"/>
      <c r="AK442" s="8">
        <v>1.28</v>
      </c>
      <c r="AL442" s="8">
        <v>0.0</v>
      </c>
      <c r="AM442" s="8">
        <v>0.5</v>
      </c>
      <c r="AN442" s="8">
        <v>0.0</v>
      </c>
      <c r="AO442" s="8" t="s">
        <v>2209</v>
      </c>
      <c r="AP442" s="8" t="s">
        <v>2181</v>
      </c>
      <c r="AQ442" s="8" t="s">
        <v>2180</v>
      </c>
      <c r="AR442" s="8"/>
      <c r="AS442" s="8"/>
      <c r="AT442" s="1" t="str">
        <f t="shared" si="38"/>
        <v/>
      </c>
      <c r="AU442" s="8"/>
      <c r="AV442" s="8"/>
      <c r="AW442" s="8"/>
      <c r="AX442" s="8"/>
      <c r="AY442" s="8"/>
      <c r="AZ442" s="8"/>
      <c r="BA442" s="8" t="str">
        <f t="shared" si="40"/>
        <v/>
      </c>
      <c r="BB442" s="8"/>
      <c r="BC442" s="8"/>
      <c r="BD442" s="8"/>
      <c r="BE442" s="8"/>
      <c r="BF442" s="8"/>
      <c r="BG442" s="8"/>
      <c r="BH442" s="5" t="s">
        <v>1284</v>
      </c>
      <c r="BJ442" s="1"/>
      <c r="BK442" s="1"/>
      <c r="BL442" s="1"/>
    </row>
    <row r="443" ht="14.25" hidden="1" customHeight="1">
      <c r="A443" s="1" t="s">
        <v>11</v>
      </c>
      <c r="B443" s="8" t="s">
        <v>306</v>
      </c>
      <c r="C443" s="8" t="s">
        <v>1049</v>
      </c>
      <c r="D443" s="8" t="s">
        <v>4575</v>
      </c>
      <c r="E443" s="8" t="s">
        <v>35</v>
      </c>
      <c r="F443" s="8" t="s">
        <v>894</v>
      </c>
      <c r="G443" s="8" t="s">
        <v>870</v>
      </c>
      <c r="H443" s="1" t="str">
        <f t="shared" si="1"/>
        <v>ASHRAE 90.1-2007RestroomsGeneral</v>
      </c>
      <c r="I443" s="1" t="str">
        <f>VLOOKUP(H443,'Interior Lighting'!$A$4:$G$1472,5,FALSE)</f>
        <v>0.9</v>
      </c>
      <c r="J443" s="1"/>
      <c r="K443" s="8"/>
      <c r="L443" s="8"/>
      <c r="M443" s="8">
        <v>0.0</v>
      </c>
      <c r="N443" s="8">
        <v>0.7</v>
      </c>
      <c r="O443" s="8">
        <v>0.2</v>
      </c>
      <c r="P443" s="1" t="s">
        <v>169</v>
      </c>
      <c r="Q443" s="1" t="s">
        <v>30</v>
      </c>
      <c r="R443" s="8" t="s">
        <v>870</v>
      </c>
      <c r="S443" s="8" t="s">
        <v>557</v>
      </c>
      <c r="T443" s="8" t="str">
        <f t="shared" si="37"/>
        <v>ASHRAE 62.1-2004GeneralCorridors</v>
      </c>
      <c r="U443" s="1" t="str">
        <f>VLOOKUP(T443,Ventilation!$A$4:$H$321,6,FALSE)</f>
        <v>0.06</v>
      </c>
      <c r="V443" s="1" t="str">
        <f>VLOOKUP(T443,Ventilation!$A$4:$H$321,5,FALSE)</f>
        <v/>
      </c>
      <c r="W443" s="1" t="str">
        <f>VLOOKUP(T443,Ventilation!$A$4:$H$321,7,FALSE)</f>
        <v/>
      </c>
      <c r="X443" s="1"/>
      <c r="Y443" s="8">
        <v>2.85</v>
      </c>
      <c r="Z443" s="8" t="s">
        <v>2203</v>
      </c>
      <c r="AA443" s="8" t="s">
        <v>2148</v>
      </c>
      <c r="AB443" s="8">
        <v>0.2016</v>
      </c>
      <c r="AC443" s="8"/>
      <c r="AD443" s="8"/>
      <c r="AE443" s="8" t="s">
        <v>2182</v>
      </c>
      <c r="AF443" s="8"/>
      <c r="AG443" s="8"/>
      <c r="AH443" s="8"/>
      <c r="AI443" s="8"/>
      <c r="AJ443" s="8"/>
      <c r="AK443" s="8">
        <v>0.0</v>
      </c>
      <c r="AL443" s="8">
        <v>0.0</v>
      </c>
      <c r="AM443" s="8">
        <v>0.5</v>
      </c>
      <c r="AN443" s="8">
        <v>0.0</v>
      </c>
      <c r="AO443" s="8" t="s">
        <v>2202</v>
      </c>
      <c r="AP443" s="8" t="s">
        <v>2181</v>
      </c>
      <c r="AQ443" s="8" t="s">
        <v>2180</v>
      </c>
      <c r="AR443" s="8"/>
      <c r="AS443" s="8"/>
      <c r="AT443" s="1" t="str">
        <f t="shared" si="38"/>
        <v/>
      </c>
      <c r="AU443" s="8"/>
      <c r="AV443" s="8"/>
      <c r="AW443" s="8"/>
      <c r="AX443" s="8"/>
      <c r="AY443" s="8">
        <v>1.139566144206643</v>
      </c>
      <c r="AZ443" s="8">
        <v>400.0</v>
      </c>
      <c r="BA443" s="8" t="str">
        <f t="shared" si="40"/>
        <v>0.1978578326</v>
      </c>
      <c r="BB443" s="8">
        <v>0.338</v>
      </c>
      <c r="BC443" s="8">
        <v>69.45023196377475</v>
      </c>
      <c r="BD443" s="8">
        <v>0.5</v>
      </c>
      <c r="BE443" s="8"/>
      <c r="BF443" s="8"/>
      <c r="BG443" s="8"/>
      <c r="BH443" s="5" t="s">
        <v>1284</v>
      </c>
      <c r="BJ443" s="1"/>
      <c r="BK443" s="1"/>
      <c r="BL443" s="1"/>
    </row>
    <row r="444" ht="14.25" hidden="1" customHeight="1">
      <c r="A444" s="1" t="s">
        <v>11</v>
      </c>
      <c r="B444" s="8" t="s">
        <v>306</v>
      </c>
      <c r="C444" s="8" t="s">
        <v>1053</v>
      </c>
      <c r="D444" s="8" t="s">
        <v>4549</v>
      </c>
      <c r="E444" s="8" t="s">
        <v>35</v>
      </c>
      <c r="F444" s="8" t="s">
        <v>888</v>
      </c>
      <c r="G444" s="8" t="s">
        <v>870</v>
      </c>
      <c r="H444" s="1" t="str">
        <f t="shared" si="1"/>
        <v>ASHRAE 90.1-2007Lounge/RecreationGeneral</v>
      </c>
      <c r="I444" s="1" t="str">
        <f>VLOOKUP(H444,'Interior Lighting'!$A$4:$G$1472,5,FALSE)</f>
        <v>1.2</v>
      </c>
      <c r="J444" s="1"/>
      <c r="K444" s="8"/>
      <c r="L444" s="8"/>
      <c r="M444" s="8">
        <v>0.0</v>
      </c>
      <c r="N444" s="8">
        <v>0.7</v>
      </c>
      <c r="O444" s="8">
        <v>0.2</v>
      </c>
      <c r="P444" s="8" t="s">
        <v>2168</v>
      </c>
      <c r="Q444" s="1" t="s">
        <v>30</v>
      </c>
      <c r="R444" s="8" t="s">
        <v>486</v>
      </c>
      <c r="S444" s="8" t="s">
        <v>1353</v>
      </c>
      <c r="T444" s="8"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8">
        <v>51.28</v>
      </c>
      <c r="Z444" s="8" t="s">
        <v>2189</v>
      </c>
      <c r="AA444" s="8" t="s">
        <v>2148</v>
      </c>
      <c r="AB444" s="8">
        <v>0.2016</v>
      </c>
      <c r="AC444" s="8"/>
      <c r="AD444" s="8"/>
      <c r="AE444" s="8" t="s">
        <v>2182</v>
      </c>
      <c r="AF444" s="8"/>
      <c r="AG444" s="8"/>
      <c r="AH444" s="8"/>
      <c r="AI444" s="8"/>
      <c r="AJ444" s="8"/>
      <c r="AK444" s="8">
        <v>2.0</v>
      </c>
      <c r="AL444" s="8">
        <v>0.0</v>
      </c>
      <c r="AM444" s="8">
        <v>0.5</v>
      </c>
      <c r="AN444" s="8">
        <v>0.0</v>
      </c>
      <c r="AO444" s="8" t="s">
        <v>2188</v>
      </c>
      <c r="AP444" s="8" t="s">
        <v>2181</v>
      </c>
      <c r="AQ444" s="8" t="s">
        <v>2180</v>
      </c>
      <c r="AR444" s="8"/>
      <c r="AS444" s="8"/>
      <c r="AT444" s="1" t="str">
        <f t="shared" si="38"/>
        <v/>
      </c>
      <c r="AU444" s="8"/>
      <c r="AV444" s="8"/>
      <c r="AW444" s="8"/>
      <c r="AX444" s="8"/>
      <c r="AY444" s="8"/>
      <c r="AZ444" s="8"/>
      <c r="BA444" s="8" t="str">
        <f t="shared" si="40"/>
        <v/>
      </c>
      <c r="BB444" s="8"/>
      <c r="BC444" s="8"/>
      <c r="BD444" s="8"/>
      <c r="BE444" s="8"/>
      <c r="BF444" s="8"/>
      <c r="BG444" s="8"/>
      <c r="BH444" s="5" t="s">
        <v>1284</v>
      </c>
      <c r="BJ444" s="1"/>
      <c r="BK444" s="1"/>
      <c r="BL444" s="1"/>
    </row>
    <row r="445" ht="14.25" hidden="1" customHeight="1">
      <c r="A445" s="1" t="s">
        <v>11</v>
      </c>
      <c r="B445" s="1" t="s">
        <v>306</v>
      </c>
      <c r="C445" s="1" t="s">
        <v>1054</v>
      </c>
      <c r="D445" s="1" t="s">
        <v>4570</v>
      </c>
      <c r="E445" s="1" t="s">
        <v>35</v>
      </c>
      <c r="F445" s="1" t="s">
        <v>958</v>
      </c>
      <c r="G445" s="1" t="s">
        <v>870</v>
      </c>
      <c r="H445" s="1" t="str">
        <f t="shared" si="1"/>
        <v>ASHRAE 90.1-2007Stairs-ActiveGeneral</v>
      </c>
      <c r="I445" s="1" t="str">
        <f>VLOOKUP(H445,'Interior Lighting'!$A$4:$G$1472,5,FALSE)</f>
        <v>0.6</v>
      </c>
      <c r="J445" s="1"/>
      <c r="K445" s="1"/>
      <c r="L445" s="1"/>
      <c r="M445" s="1">
        <v>0.0</v>
      </c>
      <c r="N445" s="1">
        <v>0.7</v>
      </c>
      <c r="O445" s="1">
        <v>0.2</v>
      </c>
      <c r="P445" s="1" t="s">
        <v>169</v>
      </c>
      <c r="Q445" s="1" t="s">
        <v>30</v>
      </c>
      <c r="R445" s="1" t="s">
        <v>870</v>
      </c>
      <c r="S445" s="1" t="s">
        <v>557</v>
      </c>
      <c r="T445" s="8" t="str">
        <f t="shared" si="37"/>
        <v>ASHRAE 62.1-2004GeneralCorridors</v>
      </c>
      <c r="U445" s="1" t="str">
        <f>VLOOKUP(T445,Ventilation!$A$4:$H$321,6,FALSE)</f>
        <v>0.06</v>
      </c>
      <c r="V445" s="1" t="str">
        <f>VLOOKUP(T445,Ventilation!$A$4:$H$321,5,FALSE)</f>
        <v/>
      </c>
      <c r="W445" s="1" t="str">
        <f>VLOOKUP(T445,Ventilation!$A$4:$H$321,7,FALSE)</f>
        <v/>
      </c>
      <c r="X445" s="1"/>
      <c r="Y445" s="1">
        <v>0.0</v>
      </c>
      <c r="Z445" s="8" t="s">
        <v>2159</v>
      </c>
      <c r="AA445" s="8" t="s">
        <v>2148</v>
      </c>
      <c r="AB445" s="1">
        <v>0.2016</v>
      </c>
      <c r="AC445" s="8"/>
      <c r="AD445" s="8"/>
      <c r="AE445" s="8" t="s">
        <v>169</v>
      </c>
      <c r="AF445" s="1"/>
      <c r="AG445" s="1"/>
      <c r="AH445" s="1"/>
      <c r="AI445" s="1"/>
      <c r="AJ445" s="1"/>
      <c r="AK445" s="1">
        <v>0.0</v>
      </c>
      <c r="AL445" s="1">
        <v>0.0</v>
      </c>
      <c r="AM445" s="1">
        <v>0.5</v>
      </c>
      <c r="AN445" s="1">
        <v>0.0</v>
      </c>
      <c r="AO445" s="8" t="s">
        <v>2159</v>
      </c>
      <c r="AP445" s="8" t="s">
        <v>2215</v>
      </c>
      <c r="AQ445" s="8" t="s">
        <v>3190</v>
      </c>
      <c r="AR445" s="1"/>
      <c r="AS445" s="1"/>
      <c r="AT445" s="1" t="str">
        <f t="shared" si="38"/>
        <v/>
      </c>
      <c r="AU445" s="1"/>
      <c r="AV445" s="1"/>
      <c r="AW445" s="1"/>
      <c r="AX445" s="1"/>
      <c r="AY445" s="1"/>
      <c r="AZ445" s="1"/>
      <c r="BA445" s="1" t="str">
        <f t="shared" si="40"/>
        <v/>
      </c>
      <c r="BB445" s="1"/>
      <c r="BC445" s="1"/>
      <c r="BD445" s="1"/>
      <c r="BE445" s="1"/>
      <c r="BF445" s="1"/>
      <c r="BG445" s="1"/>
      <c r="BH445" s="5" t="s">
        <v>1284</v>
      </c>
      <c r="BJ445" s="1"/>
      <c r="BK445" s="1"/>
      <c r="BL445" s="1"/>
    </row>
    <row r="446" ht="14.25" hidden="1" customHeight="1">
      <c r="A446" s="1" t="s">
        <v>11</v>
      </c>
      <c r="B446" s="1" t="s">
        <v>306</v>
      </c>
      <c r="C446" s="5" t="s">
        <v>4609</v>
      </c>
      <c r="D446" s="1" t="s">
        <v>4570</v>
      </c>
      <c r="E446" s="1" t="s">
        <v>35</v>
      </c>
      <c r="F446" s="1" t="s">
        <v>958</v>
      </c>
      <c r="G446" s="1" t="s">
        <v>870</v>
      </c>
      <c r="H446" s="1" t="str">
        <f t="shared" si="1"/>
        <v>ASHRAE 90.1-2007Stairs-ActiveGeneral</v>
      </c>
      <c r="I446" s="1" t="str">
        <f>VLOOKUP(H446,'Interior Lighting'!$A$4:$G$1472,5,FALSE)</f>
        <v>0.6</v>
      </c>
      <c r="J446" s="1"/>
      <c r="K446" s="1"/>
      <c r="L446" s="1"/>
      <c r="M446" s="1">
        <v>0.0</v>
      </c>
      <c r="N446" s="1">
        <v>0.7</v>
      </c>
      <c r="O446" s="1">
        <v>0.2</v>
      </c>
      <c r="P446" s="1" t="s">
        <v>169</v>
      </c>
      <c r="Q446" s="1" t="s">
        <v>30</v>
      </c>
      <c r="R446" s="1" t="s">
        <v>870</v>
      </c>
      <c r="S446" s="1" t="s">
        <v>557</v>
      </c>
      <c r="T446" s="8" t="str">
        <f t="shared" si="37"/>
        <v>ASHRAE 62.1-2004GeneralCorridors</v>
      </c>
      <c r="U446" s="1" t="str">
        <f>VLOOKUP(T446,Ventilation!$A$4:$H$321,6,FALSE)</f>
        <v>0.06</v>
      </c>
      <c r="V446" s="1" t="str">
        <f>VLOOKUP(T446,Ventilation!$A$4:$H$321,5,FALSE)</f>
        <v/>
      </c>
      <c r="W446" s="1" t="str">
        <f>VLOOKUP(T446,Ventilation!$A$4:$H$321,7,FALSE)</f>
        <v/>
      </c>
      <c r="X446" s="1"/>
      <c r="Y446" s="1">
        <v>0.0</v>
      </c>
      <c r="Z446" s="8" t="s">
        <v>2159</v>
      </c>
      <c r="AA446" s="8" t="s">
        <v>2148</v>
      </c>
      <c r="AB446" s="5">
        <v>0.1196</v>
      </c>
      <c r="AC446" s="8"/>
      <c r="AD446" s="8"/>
      <c r="AE446" s="8" t="s">
        <v>169</v>
      </c>
      <c r="AF446" s="1"/>
      <c r="AG446" s="1"/>
      <c r="AH446" s="1"/>
      <c r="AI446" s="1"/>
      <c r="AJ446" s="1"/>
      <c r="AK446" s="1">
        <v>0.0</v>
      </c>
      <c r="AL446" s="1">
        <v>0.0</v>
      </c>
      <c r="AM446" s="1">
        <v>0.5</v>
      </c>
      <c r="AN446" s="1">
        <v>0.0</v>
      </c>
      <c r="AO446" s="8" t="s">
        <v>2159</v>
      </c>
      <c r="AP446" s="8" t="s">
        <v>2215</v>
      </c>
      <c r="AQ446" s="8" t="s">
        <v>3190</v>
      </c>
      <c r="AR446" s="1"/>
      <c r="AS446" s="1"/>
      <c r="AT446" s="1" t="str">
        <f t="shared" si="38"/>
        <v/>
      </c>
      <c r="AU446" s="1"/>
      <c r="AV446" s="1"/>
      <c r="AW446" s="1"/>
      <c r="AX446" s="1"/>
      <c r="AY446" s="1"/>
      <c r="AZ446" s="1"/>
      <c r="BA446" s="1" t="str">
        <f t="shared" si="40"/>
        <v/>
      </c>
      <c r="BB446" s="1"/>
      <c r="BC446" s="1"/>
      <c r="BD446" s="1"/>
      <c r="BE446" s="1"/>
      <c r="BF446" s="1"/>
      <c r="BG446" s="1"/>
      <c r="BH446" s="5" t="s">
        <v>1284</v>
      </c>
      <c r="BJ446" s="1"/>
      <c r="BK446" s="1"/>
      <c r="BL446" s="1"/>
    </row>
    <row r="447" ht="14.25" hidden="1" customHeight="1">
      <c r="A447" s="1" t="s">
        <v>11</v>
      </c>
      <c r="B447" s="1" t="s">
        <v>306</v>
      </c>
      <c r="C447" s="1" t="s">
        <v>975</v>
      </c>
      <c r="D447" s="1" t="s">
        <v>4566</v>
      </c>
      <c r="E447" s="1" t="s">
        <v>35</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8" t="s">
        <v>3189</v>
      </c>
      <c r="Q447" s="1" t="s">
        <v>30</v>
      </c>
      <c r="R447" s="1" t="s">
        <v>870</v>
      </c>
      <c r="S447" s="1" t="s">
        <v>511</v>
      </c>
      <c r="T447" s="8"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2159</v>
      </c>
      <c r="AA447" s="1" t="s">
        <v>2148</v>
      </c>
      <c r="AB447" s="1">
        <v>0.2016</v>
      </c>
      <c r="AC447" s="8"/>
      <c r="AD447" s="8"/>
      <c r="AE447" s="8" t="s">
        <v>169</v>
      </c>
      <c r="AF447" s="1"/>
      <c r="AG447" s="1"/>
      <c r="AH447" s="1"/>
      <c r="AI447" s="1"/>
      <c r="AJ447" s="1"/>
      <c r="AK447" s="1">
        <v>0.0</v>
      </c>
      <c r="AL447" s="1">
        <v>0.0</v>
      </c>
      <c r="AM447" s="1">
        <v>0.5</v>
      </c>
      <c r="AN447" s="1">
        <v>0.0</v>
      </c>
      <c r="AO447" s="1" t="s">
        <v>2159</v>
      </c>
      <c r="AP447" s="8" t="s">
        <v>2215</v>
      </c>
      <c r="AQ447" s="8" t="s">
        <v>3190</v>
      </c>
      <c r="AR447" s="1"/>
      <c r="AS447" s="1"/>
      <c r="AT447" s="1" t="str">
        <f t="shared" si="38"/>
        <v/>
      </c>
      <c r="AU447" s="1"/>
      <c r="AV447" s="1"/>
      <c r="AW447" s="1"/>
      <c r="AX447" s="1"/>
      <c r="AY447" s="1"/>
      <c r="AZ447" s="1"/>
      <c r="BA447" s="1" t="str">
        <f t="shared" si="40"/>
        <v/>
      </c>
      <c r="BB447" s="1"/>
      <c r="BC447" s="1"/>
      <c r="BD447" s="1"/>
      <c r="BE447" s="1"/>
      <c r="BF447" s="1"/>
      <c r="BG447" s="1"/>
      <c r="BH447" s="5" t="s">
        <v>1284</v>
      </c>
      <c r="BJ447" s="1"/>
      <c r="BK447" s="1"/>
      <c r="BL447" s="1"/>
    </row>
    <row r="448" ht="14.25" hidden="1" customHeight="1">
      <c r="A448" s="1" t="s">
        <v>11</v>
      </c>
      <c r="B448" s="1" t="s">
        <v>306</v>
      </c>
      <c r="C448" s="5" t="s">
        <v>4610</v>
      </c>
      <c r="D448" s="1" t="s">
        <v>4566</v>
      </c>
      <c r="E448" s="1" t="s">
        <v>35</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8" t="s">
        <v>3189</v>
      </c>
      <c r="Q448" s="1" t="s">
        <v>30</v>
      </c>
      <c r="R448" s="1" t="s">
        <v>870</v>
      </c>
      <c r="S448" s="1" t="s">
        <v>511</v>
      </c>
      <c r="T448" s="8"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2159</v>
      </c>
      <c r="AA448" s="1" t="s">
        <v>2148</v>
      </c>
      <c r="AB448" s="5">
        <v>0.0504</v>
      </c>
      <c r="AC448" s="8"/>
      <c r="AD448" s="8"/>
      <c r="AE448" s="8" t="s">
        <v>169</v>
      </c>
      <c r="AF448" s="1"/>
      <c r="AG448" s="1"/>
      <c r="AH448" s="1"/>
      <c r="AI448" s="1"/>
      <c r="AJ448" s="1"/>
      <c r="AK448" s="1">
        <v>0.0</v>
      </c>
      <c r="AL448" s="1">
        <v>0.0</v>
      </c>
      <c r="AM448" s="1">
        <v>0.5</v>
      </c>
      <c r="AN448" s="1">
        <v>0.0</v>
      </c>
      <c r="AO448" s="1" t="s">
        <v>2159</v>
      </c>
      <c r="AP448" s="8" t="s">
        <v>2215</v>
      </c>
      <c r="AQ448" s="8" t="s">
        <v>3190</v>
      </c>
      <c r="AR448" s="1"/>
      <c r="AS448" s="1"/>
      <c r="AT448" s="1" t="str">
        <f t="shared" si="38"/>
        <v/>
      </c>
      <c r="AU448" s="1"/>
      <c r="AV448" s="1"/>
      <c r="AW448" s="1"/>
      <c r="AX448" s="1"/>
      <c r="AY448" s="1"/>
      <c r="AZ448" s="1"/>
      <c r="BA448" s="1" t="str">
        <f t="shared" si="40"/>
        <v/>
      </c>
      <c r="BB448" s="1"/>
      <c r="BC448" s="1"/>
      <c r="BD448" s="1"/>
      <c r="BE448" s="1"/>
      <c r="BF448" s="1"/>
      <c r="BG448" s="1"/>
      <c r="BH448" s="5" t="s">
        <v>1284</v>
      </c>
      <c r="BJ448" s="1"/>
      <c r="BK448" s="1"/>
      <c r="BL448" s="1"/>
    </row>
    <row r="449" ht="14.25" hidden="1" customHeight="1">
      <c r="A449" s="1" t="s">
        <v>11</v>
      </c>
      <c r="B449" s="1" t="s">
        <v>306</v>
      </c>
      <c r="C449" s="5" t="s">
        <v>4611</v>
      </c>
      <c r="D449" s="1" t="s">
        <v>4566</v>
      </c>
      <c r="E449" s="1" t="s">
        <v>35</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8" t="s">
        <v>3189</v>
      </c>
      <c r="Q449" s="1" t="s">
        <v>30</v>
      </c>
      <c r="R449" s="1" t="s">
        <v>870</v>
      </c>
      <c r="S449" s="1" t="s">
        <v>511</v>
      </c>
      <c r="T449" s="8"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2159</v>
      </c>
      <c r="AA449" s="1" t="s">
        <v>2148</v>
      </c>
      <c r="AB449" s="5">
        <v>0.1196</v>
      </c>
      <c r="AC449" s="8"/>
      <c r="AD449" s="8"/>
      <c r="AE449" s="8" t="s">
        <v>169</v>
      </c>
      <c r="AF449" s="1"/>
      <c r="AG449" s="1"/>
      <c r="AH449" s="1"/>
      <c r="AI449" s="1"/>
      <c r="AJ449" s="1"/>
      <c r="AK449" s="1">
        <v>0.0</v>
      </c>
      <c r="AL449" s="1">
        <v>0.0</v>
      </c>
      <c r="AM449" s="1">
        <v>0.5</v>
      </c>
      <c r="AN449" s="1">
        <v>0.0</v>
      </c>
      <c r="AO449" s="1" t="s">
        <v>2159</v>
      </c>
      <c r="AP449" s="8" t="s">
        <v>2215</v>
      </c>
      <c r="AQ449" s="8" t="s">
        <v>3190</v>
      </c>
      <c r="AR449" s="1"/>
      <c r="AS449" s="1"/>
      <c r="AT449" s="1" t="str">
        <f t="shared" si="38"/>
        <v/>
      </c>
      <c r="AU449" s="1"/>
      <c r="AV449" s="1"/>
      <c r="AW449" s="1"/>
      <c r="AX449" s="1"/>
      <c r="AY449" s="1"/>
      <c r="AZ449" s="1"/>
      <c r="BA449" s="1" t="str">
        <f t="shared" si="40"/>
        <v/>
      </c>
      <c r="BB449" s="1"/>
      <c r="BC449" s="1"/>
      <c r="BD449" s="1"/>
      <c r="BE449" s="1"/>
      <c r="BF449" s="1"/>
      <c r="BG449" s="1"/>
      <c r="BH449" s="5" t="s">
        <v>1284</v>
      </c>
      <c r="BJ449" s="1"/>
      <c r="BK449" s="1"/>
      <c r="BL449" s="1"/>
    </row>
    <row r="450" ht="14.25" hidden="1" customHeight="1">
      <c r="A450" s="9" t="s">
        <v>11</v>
      </c>
      <c r="B450" s="187" t="s">
        <v>349</v>
      </c>
      <c r="C450" s="9" t="s">
        <v>4612</v>
      </c>
      <c r="D450" s="187" t="s">
        <v>4572</v>
      </c>
      <c r="E450" s="9" t="s">
        <v>35</v>
      </c>
      <c r="F450" s="187" t="s">
        <v>849</v>
      </c>
      <c r="G450" s="187" t="s">
        <v>348</v>
      </c>
      <c r="H450" s="187" t="str">
        <f t="shared" si="1"/>
        <v>ASHRAE 90.1-2007Whole BuildingRetail</v>
      </c>
      <c r="I450" s="221" t="str">
        <f>VLOOKUP(H450,'Interior Lighting'!$A$4:$G$1472,5,FALSE)</f>
        <v>1.5</v>
      </c>
      <c r="J450" s="216"/>
      <c r="K450" s="216"/>
      <c r="L450" s="218">
        <v>0.72</v>
      </c>
      <c r="M450" s="217">
        <v>0.0</v>
      </c>
      <c r="N450" s="217">
        <v>0.7</v>
      </c>
      <c r="O450" s="217">
        <v>0.2</v>
      </c>
      <c r="P450" s="187" t="s">
        <v>2949</v>
      </c>
      <c r="Q450" s="5" t="s">
        <v>30</v>
      </c>
      <c r="R450" s="9" t="s">
        <v>348</v>
      </c>
      <c r="S450" s="9" t="s">
        <v>1369</v>
      </c>
      <c r="T450" s="187" t="str">
        <f t="shared" si="37"/>
        <v>ASHRAE 62.1-2004RetailGeneral Sales combined by area</v>
      </c>
      <c r="U450" s="221" t="str">
        <f>VLOOKUP(T450,Ventilation!$A$4:$H$321,6,FALSE)</f>
        <v>0.2325</v>
      </c>
      <c r="V450" s="221" t="str">
        <f>VLOOKUP(T450,Ventilation!$A$4:$H$321,5,FALSE)</f>
        <v>0</v>
      </c>
      <c r="W450" s="222" t="str">
        <f>VLOOKUP(T450,Ventilation!$A$4:$H$321,7,FALSE)</f>
        <v/>
      </c>
      <c r="X450" s="222"/>
      <c r="Y450" s="218">
        <v>8.0</v>
      </c>
      <c r="Z450" s="187" t="s">
        <v>2950</v>
      </c>
      <c r="AA450" s="187" t="s">
        <v>2148</v>
      </c>
      <c r="AB450" s="219">
        <v>0.0891675017</v>
      </c>
      <c r="AC450" s="216"/>
      <c r="AD450" s="187"/>
      <c r="AE450" s="187" t="s">
        <v>2948</v>
      </c>
      <c r="AF450" s="216"/>
      <c r="AG450" s="216"/>
      <c r="AH450" s="216"/>
      <c r="AI450" s="216"/>
      <c r="AJ450" s="216"/>
      <c r="AK450" s="217">
        <v>0.4</v>
      </c>
      <c r="AL450" s="217">
        <v>0.0</v>
      </c>
      <c r="AM450" s="217">
        <v>0.5</v>
      </c>
      <c r="AN450" s="217">
        <v>0.0</v>
      </c>
      <c r="AO450" s="187" t="s">
        <v>2941</v>
      </c>
      <c r="AP450" s="9" t="s">
        <v>283</v>
      </c>
      <c r="AQ450" s="9" t="s">
        <v>284</v>
      </c>
      <c r="AR450" s="223">
        <v>1.8</v>
      </c>
      <c r="AS450" s="216"/>
      <c r="AT450" s="216"/>
      <c r="AU450" s="216"/>
      <c r="AV450" s="216"/>
      <c r="AW450" s="216"/>
      <c r="AX450" s="17" t="s">
        <v>2951</v>
      </c>
      <c r="AY450" s="216"/>
      <c r="AZ450" s="216"/>
      <c r="BA450" s="216" t="str">
        <f t="shared" si="40"/>
        <v/>
      </c>
      <c r="BB450" s="216"/>
      <c r="BC450" s="216"/>
      <c r="BD450" s="216"/>
      <c r="BE450" s="216"/>
      <c r="BF450" s="216"/>
      <c r="BG450" s="216"/>
      <c r="BH450" s="216"/>
      <c r="BJ450" s="216"/>
      <c r="BK450" s="216"/>
      <c r="BL450" s="216"/>
    </row>
    <row r="451" ht="14.25" hidden="1" customHeight="1">
      <c r="A451" s="9" t="s">
        <v>11</v>
      </c>
      <c r="B451" s="187" t="s">
        <v>349</v>
      </c>
      <c r="C451" s="9" t="s">
        <v>4613</v>
      </c>
      <c r="D451" s="187" t="s">
        <v>4572</v>
      </c>
      <c r="E451" s="9" t="s">
        <v>35</v>
      </c>
      <c r="F451" s="187" t="s">
        <v>849</v>
      </c>
      <c r="G451" s="187" t="s">
        <v>348</v>
      </c>
      <c r="H451" s="187" t="str">
        <f t="shared" si="1"/>
        <v>ASHRAE 90.1-2007Whole BuildingRetail</v>
      </c>
      <c r="I451" s="221" t="str">
        <f>VLOOKUP(H451,'Interior Lighting'!$A$4:$G$1472,5,FALSE)</f>
        <v>1.5</v>
      </c>
      <c r="J451" s="216"/>
      <c r="K451" s="216"/>
      <c r="L451" s="218">
        <v>0.5</v>
      </c>
      <c r="M451" s="217">
        <v>0.0</v>
      </c>
      <c r="N451" s="217">
        <v>0.7</v>
      </c>
      <c r="O451" s="217">
        <v>0.2</v>
      </c>
      <c r="P451" s="9" t="s">
        <v>2959</v>
      </c>
      <c r="Q451" s="5" t="s">
        <v>30</v>
      </c>
      <c r="R451" s="9" t="s">
        <v>348</v>
      </c>
      <c r="S451" s="9" t="s">
        <v>1369</v>
      </c>
      <c r="T451" s="187" t="str">
        <f t="shared" si="37"/>
        <v>ASHRAE 62.1-2004RetailGeneral Sales combined by area</v>
      </c>
      <c r="U451" s="221" t="str">
        <f>VLOOKUP(T451,Ventilation!$A$4:$H$321,6,FALSE)</f>
        <v>0.2325</v>
      </c>
      <c r="V451" s="221" t="str">
        <f>VLOOKUP(T451,Ventilation!$A$4:$H$321,5,FALSE)</f>
        <v>0</v>
      </c>
      <c r="W451" s="222" t="str">
        <f>VLOOKUP(T451,Ventilation!$A$4:$H$321,7,FALSE)</f>
        <v/>
      </c>
      <c r="X451" s="222"/>
      <c r="Y451" s="218">
        <v>8.0</v>
      </c>
      <c r="Z451" s="9" t="s">
        <v>2960</v>
      </c>
      <c r="AA451" s="187" t="s">
        <v>2148</v>
      </c>
      <c r="AB451" s="219">
        <v>0.0628789142</v>
      </c>
      <c r="AC451" s="216"/>
      <c r="AD451" s="187"/>
      <c r="AE451" s="9" t="s">
        <v>2958</v>
      </c>
      <c r="AF451" s="216"/>
      <c r="AG451" s="216"/>
      <c r="AH451" s="216"/>
      <c r="AI451" s="216"/>
      <c r="AJ451" s="216"/>
      <c r="AK451" s="217">
        <v>0.4</v>
      </c>
      <c r="AL451" s="217">
        <v>0.0</v>
      </c>
      <c r="AM451" s="217">
        <v>0.5</v>
      </c>
      <c r="AN451" s="217">
        <v>0.0</v>
      </c>
      <c r="AO451" s="9" t="s">
        <v>2955</v>
      </c>
      <c r="AP451" s="9" t="s">
        <v>2956</v>
      </c>
      <c r="AQ451" s="9" t="s">
        <v>2953</v>
      </c>
      <c r="AR451" s="223">
        <v>1.8</v>
      </c>
      <c r="AS451" s="216"/>
      <c r="AT451" s="216"/>
      <c r="AU451" s="216"/>
      <c r="AV451" s="216"/>
      <c r="AW451" s="216"/>
      <c r="AX451" s="17" t="s">
        <v>2961</v>
      </c>
      <c r="AY451" s="216"/>
      <c r="AZ451" s="216"/>
      <c r="BA451" s="216" t="str">
        <f t="shared" si="40"/>
        <v/>
      </c>
      <c r="BB451" s="216"/>
      <c r="BC451" s="216"/>
      <c r="BD451" s="216"/>
      <c r="BE451" s="216"/>
      <c r="BF451" s="216"/>
      <c r="BG451" s="216"/>
      <c r="BH451" s="216"/>
      <c r="BJ451" s="216"/>
      <c r="BK451" s="216"/>
      <c r="BL451" s="216"/>
    </row>
    <row r="452" ht="14.25" hidden="1" customHeight="1">
      <c r="A452" s="9" t="s">
        <v>11</v>
      </c>
      <c r="B452" s="187" t="s">
        <v>349</v>
      </c>
      <c r="C452" s="9" t="s">
        <v>4614</v>
      </c>
      <c r="D452" s="187" t="s">
        <v>4572</v>
      </c>
      <c r="E452" s="9" t="s">
        <v>35</v>
      </c>
      <c r="F452" s="187" t="s">
        <v>849</v>
      </c>
      <c r="G452" s="187" t="s">
        <v>348</v>
      </c>
      <c r="H452" s="187" t="str">
        <f t="shared" si="1"/>
        <v>ASHRAE 90.1-2007Whole BuildingRetail</v>
      </c>
      <c r="I452" s="221" t="str">
        <f>VLOOKUP(H452,'Interior Lighting'!$A$4:$G$1472,5,FALSE)</f>
        <v>1.5</v>
      </c>
      <c r="J452" s="216"/>
      <c r="K452" s="216"/>
      <c r="L452" s="218">
        <v>0.07</v>
      </c>
      <c r="M452" s="217">
        <v>0.0</v>
      </c>
      <c r="N452" s="217">
        <v>0.7</v>
      </c>
      <c r="O452" s="217">
        <v>0.2</v>
      </c>
      <c r="P452" s="9" t="s">
        <v>2969</v>
      </c>
      <c r="Q452" s="5" t="s">
        <v>30</v>
      </c>
      <c r="R452" s="9" t="s">
        <v>348</v>
      </c>
      <c r="S452" s="9" t="s">
        <v>1369</v>
      </c>
      <c r="T452" s="187" t="str">
        <f t="shared" si="37"/>
        <v>ASHRAE 62.1-2004RetailGeneral Sales combined by area</v>
      </c>
      <c r="U452" s="221" t="str">
        <f>VLOOKUP(T452,Ventilation!$A$4:$H$321,6,FALSE)</f>
        <v>0.2325</v>
      </c>
      <c r="V452" s="221" t="str">
        <f>VLOOKUP(T452,Ventilation!$A$4:$H$321,5,FALSE)</f>
        <v>0</v>
      </c>
      <c r="W452" s="222" t="str">
        <f>VLOOKUP(T452,Ventilation!$A$4:$H$321,7,FALSE)</f>
        <v/>
      </c>
      <c r="X452" s="222"/>
      <c r="Y452" s="218">
        <v>8.0</v>
      </c>
      <c r="Z452" s="9" t="s">
        <v>2970</v>
      </c>
      <c r="AA452" s="187" t="s">
        <v>2148</v>
      </c>
      <c r="AB452" s="219">
        <v>0.0628789142</v>
      </c>
      <c r="AC452" s="216"/>
      <c r="AD452" s="187"/>
      <c r="AE452" s="9" t="s">
        <v>2968</v>
      </c>
      <c r="AF452" s="216"/>
      <c r="AG452" s="216"/>
      <c r="AH452" s="216"/>
      <c r="AI452" s="216"/>
      <c r="AJ452" s="216"/>
      <c r="AK452" s="217">
        <v>0.4</v>
      </c>
      <c r="AL452" s="217">
        <v>0.0</v>
      </c>
      <c r="AM452" s="217">
        <v>0.5</v>
      </c>
      <c r="AN452" s="217">
        <v>0.0</v>
      </c>
      <c r="AO452" s="9" t="s">
        <v>2965</v>
      </c>
      <c r="AP452" s="9" t="s">
        <v>2966</v>
      </c>
      <c r="AQ452" s="9" t="s">
        <v>2963</v>
      </c>
      <c r="AR452" s="223">
        <v>1.8</v>
      </c>
      <c r="AS452" s="216"/>
      <c r="AT452" s="216"/>
      <c r="AU452" s="216"/>
      <c r="AV452" s="216"/>
      <c r="AW452" s="216"/>
      <c r="AX452" s="17" t="s">
        <v>2971</v>
      </c>
      <c r="AY452" s="216"/>
      <c r="AZ452" s="216"/>
      <c r="BA452" s="216" t="str">
        <f t="shared" si="40"/>
        <v/>
      </c>
      <c r="BB452" s="216"/>
      <c r="BC452" s="216"/>
      <c r="BD452" s="216"/>
      <c r="BE452" s="216"/>
      <c r="BF452" s="216"/>
      <c r="BG452" s="216"/>
      <c r="BH452" s="216"/>
      <c r="BJ452" s="216"/>
      <c r="BK452" s="216"/>
      <c r="BL452" s="216"/>
    </row>
    <row r="453" ht="14.25" hidden="1" customHeight="1">
      <c r="A453" s="1" t="s">
        <v>11</v>
      </c>
      <c r="B453" s="8" t="s">
        <v>350</v>
      </c>
      <c r="C453" s="8" t="s">
        <v>1051</v>
      </c>
      <c r="D453" s="8" t="s">
        <v>4563</v>
      </c>
      <c r="E453" s="8" t="s">
        <v>35</v>
      </c>
      <c r="F453" s="8" t="s">
        <v>943</v>
      </c>
      <c r="G453" s="8" t="s">
        <v>944</v>
      </c>
      <c r="H453" s="1" t="str">
        <f t="shared" si="1"/>
        <v>ASHRAE 90.1-2007Retail (not including accent lighting)Sales Area</v>
      </c>
      <c r="I453" s="1" t="str">
        <f>VLOOKUP(H453,'Interior Lighting'!$A$4:$G$1472,5,FALSE)</f>
        <v>1.7</v>
      </c>
      <c r="J453" s="1"/>
      <c r="K453" s="8"/>
      <c r="L453" s="8"/>
      <c r="M453" s="8">
        <v>0.0</v>
      </c>
      <c r="N453" s="8">
        <v>0.7</v>
      </c>
      <c r="O453" s="8">
        <v>0.2</v>
      </c>
      <c r="P453" s="8" t="s">
        <v>3203</v>
      </c>
      <c r="Q453" s="1" t="s">
        <v>30</v>
      </c>
      <c r="R453" s="8" t="s">
        <v>348</v>
      </c>
      <c r="S453" s="8" t="s">
        <v>523</v>
      </c>
      <c r="T453" s="8" t="str">
        <f t="shared" si="37"/>
        <v>ASHRAE 62.1-2004RetailSupermarket</v>
      </c>
      <c r="U453" s="1" t="str">
        <f>VLOOKUP(T453,Ventilation!$A$4:$H$321,6,FALSE)</f>
        <v>0.06</v>
      </c>
      <c r="V453" s="1" t="str">
        <f>VLOOKUP(T453,Ventilation!$A$4:$H$321,5,FALSE)</f>
        <v>7.5</v>
      </c>
      <c r="W453" s="1" t="str">
        <f>VLOOKUP(T453,Ventilation!$A$4:$H$321,7,FALSE)</f>
        <v/>
      </c>
      <c r="X453" s="1"/>
      <c r="Y453" s="8">
        <v>8.0</v>
      </c>
      <c r="Z453" s="8" t="s">
        <v>3204</v>
      </c>
      <c r="AA453" s="8" t="s">
        <v>3201</v>
      </c>
      <c r="AB453" s="8">
        <v>0.0446</v>
      </c>
      <c r="AC453" s="8"/>
      <c r="AD453" s="8"/>
      <c r="AE453" s="8" t="s">
        <v>3209</v>
      </c>
      <c r="AF453" s="8"/>
      <c r="AG453" s="8"/>
      <c r="AH453" s="8"/>
      <c r="AI453" s="8"/>
      <c r="AJ453" s="8"/>
      <c r="AK453" s="8">
        <v>0.36000015500037674</v>
      </c>
      <c r="AL453" s="8">
        <v>0.0</v>
      </c>
      <c r="AM453" s="8">
        <v>0.5</v>
      </c>
      <c r="AN453" s="8">
        <v>0.0</v>
      </c>
      <c r="AO453" s="8" t="s">
        <v>3202</v>
      </c>
      <c r="AP453" s="8" t="s">
        <v>3208</v>
      </c>
      <c r="AQ453" s="8" t="s">
        <v>3206</v>
      </c>
      <c r="AR453" s="8"/>
      <c r="AS453" s="8"/>
      <c r="AT453" s="1" t="str">
        <f t="shared" ref="AT453:AT461" si="41">IF(AR453=0,"",AR453/AS453)</f>
        <v/>
      </c>
      <c r="AU453" s="8"/>
      <c r="AV453" s="8"/>
      <c r="AW453" s="8"/>
      <c r="AX453" s="8"/>
      <c r="AY453" s="8"/>
      <c r="AZ453" s="8"/>
      <c r="BA453" s="8"/>
      <c r="BB453" s="8"/>
      <c r="BC453" s="8"/>
      <c r="BD453" s="8"/>
      <c r="BE453" s="8"/>
      <c r="BF453" s="8"/>
      <c r="BG453" s="8"/>
      <c r="BH453" s="1"/>
      <c r="BJ453" s="1"/>
      <c r="BK453" s="1"/>
      <c r="BL453" s="1"/>
    </row>
    <row r="454" ht="14.25" hidden="1" customHeight="1">
      <c r="A454" s="8" t="s">
        <v>11</v>
      </c>
      <c r="B454" s="8" t="s">
        <v>350</v>
      </c>
      <c r="C454" s="8" t="s">
        <v>344</v>
      </c>
      <c r="D454" s="8" t="s">
        <v>4559</v>
      </c>
      <c r="E454" s="8" t="s">
        <v>35</v>
      </c>
      <c r="F454" s="8" t="s">
        <v>869</v>
      </c>
      <c r="G454" s="8" t="s">
        <v>870</v>
      </c>
      <c r="H454" s="1" t="str">
        <f t="shared" si="1"/>
        <v>ASHRAE 90.1-2007Office-EnclosedGeneral</v>
      </c>
      <c r="I454" s="1" t="str">
        <f>VLOOKUP(H454,'Interior Lighting'!$A$4:$G$1472,5,FALSE)</f>
        <v>1.1</v>
      </c>
      <c r="J454" s="1"/>
      <c r="K454" s="8"/>
      <c r="L454" s="8"/>
      <c r="M454" s="8">
        <v>0.0</v>
      </c>
      <c r="N454" s="8">
        <v>0.7</v>
      </c>
      <c r="O454" s="8">
        <v>0.2</v>
      </c>
      <c r="P454" s="8" t="s">
        <v>3203</v>
      </c>
      <c r="Q454" s="1" t="s">
        <v>30</v>
      </c>
      <c r="R454" s="8" t="s">
        <v>1328</v>
      </c>
      <c r="S454" s="8" t="s">
        <v>498</v>
      </c>
      <c r="T454" s="8" t="str">
        <f t="shared" si="37"/>
        <v>ASHRAE 62.1-2004Office BuildingsOffice space</v>
      </c>
      <c r="U454" s="1" t="str">
        <f>VLOOKUP(T454,Ventilation!$A$4:$H$321,6,FALSE)</f>
        <v>0.06</v>
      </c>
      <c r="V454" s="1" t="str">
        <f>VLOOKUP(T454,Ventilation!$A$4:$H$321,5,FALSE)</f>
        <v>5</v>
      </c>
      <c r="W454" s="1" t="str">
        <f>VLOOKUP(T454,Ventilation!$A$4:$H$321,7,FALSE)</f>
        <v/>
      </c>
      <c r="X454" s="1"/>
      <c r="Y454" s="8">
        <v>5.0</v>
      </c>
      <c r="Z454" s="8" t="s">
        <v>3204</v>
      </c>
      <c r="AA454" s="8" t="s">
        <v>3201</v>
      </c>
      <c r="AB454" s="8">
        <v>0.0446</v>
      </c>
      <c r="AC454" s="8"/>
      <c r="AD454" s="8"/>
      <c r="AE454" s="8" t="s">
        <v>3209</v>
      </c>
      <c r="AF454" s="8"/>
      <c r="AG454" s="8"/>
      <c r="AH454" s="8"/>
      <c r="AI454" s="8"/>
      <c r="AJ454" s="8"/>
      <c r="AK454" s="8">
        <v>0.5400002325005652</v>
      </c>
      <c r="AL454" s="8">
        <v>0.0</v>
      </c>
      <c r="AM454" s="8">
        <v>0.5</v>
      </c>
      <c r="AN454" s="8">
        <v>0.0</v>
      </c>
      <c r="AO454" s="8" t="s">
        <v>3202</v>
      </c>
      <c r="AP454" s="8" t="s">
        <v>3208</v>
      </c>
      <c r="AQ454" s="8" t="s">
        <v>3206</v>
      </c>
      <c r="AR454" s="8"/>
      <c r="AS454" s="8"/>
      <c r="AT454" s="1" t="str">
        <f t="shared" si="41"/>
        <v/>
      </c>
      <c r="AU454" s="8"/>
      <c r="AV454" s="8"/>
      <c r="AW454" s="8"/>
      <c r="AX454" s="8"/>
      <c r="AY454" s="8"/>
      <c r="AZ454" s="8"/>
      <c r="BA454" s="8"/>
      <c r="BB454" s="8"/>
      <c r="BC454" s="8"/>
      <c r="BD454" s="8"/>
      <c r="BE454" s="8"/>
      <c r="BF454" s="8"/>
      <c r="BG454" s="8"/>
      <c r="BH454" s="1"/>
      <c r="BJ454" s="1"/>
      <c r="BK454" s="1"/>
      <c r="BL454" s="1"/>
    </row>
    <row r="455" ht="14.25" hidden="1" customHeight="1">
      <c r="A455" s="1" t="s">
        <v>11</v>
      </c>
      <c r="B455" s="8" t="s">
        <v>350</v>
      </c>
      <c r="C455" s="8" t="s">
        <v>1006</v>
      </c>
      <c r="D455" s="8" t="s">
        <v>4566</v>
      </c>
      <c r="E455" s="8" t="s">
        <v>35</v>
      </c>
      <c r="F455" s="8" t="s">
        <v>899</v>
      </c>
      <c r="G455" s="8" t="s">
        <v>870</v>
      </c>
      <c r="H455" s="1" t="str">
        <f t="shared" si="1"/>
        <v>ASHRAE 90.1-2007Active StorageGeneral</v>
      </c>
      <c r="I455" s="1" t="str">
        <f>VLOOKUP(H455,'Interior Lighting'!$A$4:$G$1472,5,FALSE)</f>
        <v>0.8</v>
      </c>
      <c r="J455" s="1"/>
      <c r="K455" s="8"/>
      <c r="L455" s="8"/>
      <c r="M455" s="8">
        <v>0.0</v>
      </c>
      <c r="N455" s="8">
        <v>0.7</v>
      </c>
      <c r="O455" s="8">
        <v>0.2</v>
      </c>
      <c r="P455" s="8" t="s">
        <v>3203</v>
      </c>
      <c r="Q455" s="1" t="s">
        <v>30</v>
      </c>
      <c r="R455" s="8" t="s">
        <v>870</v>
      </c>
      <c r="S455" s="8" t="s">
        <v>511</v>
      </c>
      <c r="T455" s="8" t="str">
        <f t="shared" si="37"/>
        <v>ASHRAE 62.1-2004GeneralStorage rooms</v>
      </c>
      <c r="U455" s="1" t="str">
        <f>VLOOKUP(T455,Ventilation!$A$4:$H$321,6,FALSE)</f>
        <v>0.12</v>
      </c>
      <c r="V455" s="1" t="str">
        <f>VLOOKUP(T455,Ventilation!$A$4:$H$321,5,FALSE)</f>
        <v/>
      </c>
      <c r="W455" s="1" t="str">
        <f>VLOOKUP(T455,Ventilation!$A$4:$H$321,7,FALSE)</f>
        <v/>
      </c>
      <c r="X455" s="1"/>
      <c r="Y455" s="8">
        <v>3.33</v>
      </c>
      <c r="Z455" s="8" t="s">
        <v>3204</v>
      </c>
      <c r="AA455" s="8" t="s">
        <v>3201</v>
      </c>
      <c r="AB455" s="8">
        <v>0.0446</v>
      </c>
      <c r="AC455" s="8"/>
      <c r="AD455" s="8"/>
      <c r="AE455" s="8" t="s">
        <v>3209</v>
      </c>
      <c r="AF455" s="8"/>
      <c r="AG455" s="8"/>
      <c r="AH455" s="8"/>
      <c r="AI455" s="8"/>
      <c r="AJ455" s="8"/>
      <c r="AK455" s="8">
        <v>0.5400002325005652</v>
      </c>
      <c r="AL455" s="8">
        <v>0.0</v>
      </c>
      <c r="AM455" s="8">
        <v>0.5</v>
      </c>
      <c r="AN455" s="8">
        <v>0.0</v>
      </c>
      <c r="AO455" s="8" t="s">
        <v>3202</v>
      </c>
      <c r="AP455" s="8" t="s">
        <v>3208</v>
      </c>
      <c r="AQ455" s="8" t="s">
        <v>3206</v>
      </c>
      <c r="AR455" s="8"/>
      <c r="AS455" s="8"/>
      <c r="AT455" s="1" t="str">
        <f t="shared" si="41"/>
        <v/>
      </c>
      <c r="AU455" s="8"/>
      <c r="AV455" s="8"/>
      <c r="AW455" s="8"/>
      <c r="AX455" s="8"/>
      <c r="AY455" s="8"/>
      <c r="AZ455" s="8"/>
      <c r="BA455" s="8"/>
      <c r="BB455" s="8"/>
      <c r="BC455" s="8"/>
      <c r="BD455" s="8"/>
      <c r="BE455" s="8"/>
      <c r="BF455" s="8"/>
      <c r="BG455" s="8"/>
      <c r="BH455" s="1"/>
      <c r="BJ455" s="1"/>
      <c r="BK455" s="1"/>
      <c r="BL455" s="1"/>
    </row>
    <row r="456" ht="14.25" hidden="1" customHeight="1">
      <c r="A456" s="8" t="s">
        <v>11</v>
      </c>
      <c r="B456" s="8" t="s">
        <v>350</v>
      </c>
      <c r="C456" s="8" t="s">
        <v>1003</v>
      </c>
      <c r="D456" s="8" t="s">
        <v>4549</v>
      </c>
      <c r="E456" s="8" t="s">
        <v>35</v>
      </c>
      <c r="F456" s="8" t="s">
        <v>943</v>
      </c>
      <c r="G456" s="8" t="s">
        <v>944</v>
      </c>
      <c r="H456" s="1" t="str">
        <f t="shared" si="1"/>
        <v>ASHRAE 90.1-2007Retail (not including accent lighting)Sales Area</v>
      </c>
      <c r="I456" s="1" t="str">
        <f>VLOOKUP(H456,'Interior Lighting'!$A$4:$G$1472,5,FALSE)</f>
        <v>1.7</v>
      </c>
      <c r="J456" s="1"/>
      <c r="K456" s="8"/>
      <c r="L456" s="8"/>
      <c r="M456" s="8">
        <v>0.0</v>
      </c>
      <c r="N456" s="8">
        <v>0.7</v>
      </c>
      <c r="O456" s="8">
        <v>0.2</v>
      </c>
      <c r="P456" s="8" t="s">
        <v>3203</v>
      </c>
      <c r="Q456" s="1" t="s">
        <v>30</v>
      </c>
      <c r="R456" s="8" t="s">
        <v>348</v>
      </c>
      <c r="S456" s="8" t="s">
        <v>523</v>
      </c>
      <c r="T456" s="8" t="str">
        <f t="shared" si="37"/>
        <v>ASHRAE 62.1-2004RetailSupermarket</v>
      </c>
      <c r="U456" s="1" t="str">
        <f>VLOOKUP(T456,Ventilation!$A$4:$H$321,6,FALSE)</f>
        <v>0.06</v>
      </c>
      <c r="V456" s="1" t="str">
        <f>VLOOKUP(T456,Ventilation!$A$4:$H$321,5,FALSE)</f>
        <v>7.5</v>
      </c>
      <c r="W456" s="1" t="str">
        <f>VLOOKUP(T456,Ventilation!$A$4:$H$321,7,FALSE)</f>
        <v/>
      </c>
      <c r="X456" s="1"/>
      <c r="Y456" s="8">
        <v>8.0</v>
      </c>
      <c r="Z456" s="8" t="s">
        <v>3204</v>
      </c>
      <c r="AA456" s="8" t="s">
        <v>3201</v>
      </c>
      <c r="AB456" s="8">
        <v>0.0446</v>
      </c>
      <c r="AC456" s="8"/>
      <c r="AD456" s="8"/>
      <c r="AE456" s="8" t="s">
        <v>3209</v>
      </c>
      <c r="AF456" s="8">
        <v>6.25</v>
      </c>
      <c r="AG456" s="8">
        <v>0.0</v>
      </c>
      <c r="AH456" s="8">
        <v>0.5</v>
      </c>
      <c r="AI456" s="8">
        <v>0.0</v>
      </c>
      <c r="AJ456" s="8" t="s">
        <v>3202</v>
      </c>
      <c r="AK456" s="8">
        <v>3.6400015672260313</v>
      </c>
      <c r="AL456" s="8">
        <v>0.0</v>
      </c>
      <c r="AM456" s="8">
        <v>0.5</v>
      </c>
      <c r="AN456" s="8">
        <v>0.0</v>
      </c>
      <c r="AO456" s="8" t="s">
        <v>3202</v>
      </c>
      <c r="AP456" s="8" t="s">
        <v>3208</v>
      </c>
      <c r="AQ456" s="8" t="s">
        <v>3206</v>
      </c>
      <c r="AR456" s="8">
        <v>5.0</v>
      </c>
      <c r="AS456" s="8" t="str">
        <f>(2419+2250)/2</f>
        <v>2334.5</v>
      </c>
      <c r="AT456" s="1" t="str">
        <f t="shared" si="41"/>
        <v>0.00214178625</v>
      </c>
      <c r="AU456" s="8">
        <v>49.0</v>
      </c>
      <c r="AV456" s="8">
        <v>0.2</v>
      </c>
      <c r="AW456" s="8">
        <v>0.05</v>
      </c>
      <c r="AX456" s="8" t="s">
        <v>4585</v>
      </c>
      <c r="AY456" s="8">
        <v>1.2402518232437685</v>
      </c>
      <c r="AZ456" s="8">
        <v>3000.0</v>
      </c>
      <c r="BA456" s="8" t="str">
        <f>IF(ISBLANK(BC456),"",BC456/(AZ456/AY456))</f>
        <v>0.215339442</v>
      </c>
      <c r="BB456" s="8">
        <v>0.338</v>
      </c>
      <c r="BC456" s="8">
        <v>520.8767397283107</v>
      </c>
      <c r="BD456" s="8">
        <v>0.5</v>
      </c>
      <c r="BE456" s="8"/>
      <c r="BF456" s="8" t="s">
        <v>4586</v>
      </c>
      <c r="BG456" s="8"/>
      <c r="BH456" s="1"/>
      <c r="BJ456" s="1"/>
      <c r="BK456" s="1"/>
      <c r="BL456" s="1"/>
    </row>
    <row r="457" ht="14.25" hidden="1" customHeight="1">
      <c r="A457" s="8" t="s">
        <v>11</v>
      </c>
      <c r="B457" s="8" t="s">
        <v>334</v>
      </c>
      <c r="C457" s="8" t="s">
        <v>344</v>
      </c>
      <c r="D457" s="8" t="s">
        <v>4559</v>
      </c>
      <c r="E457" s="8" t="s">
        <v>35</v>
      </c>
      <c r="F457" s="8" t="s">
        <v>869</v>
      </c>
      <c r="G457" s="8" t="s">
        <v>870</v>
      </c>
      <c r="H457" s="1" t="str">
        <f t="shared" si="1"/>
        <v>ASHRAE 90.1-2007Office-EnclosedGeneral</v>
      </c>
      <c r="I457" s="5">
        <v>1.0</v>
      </c>
      <c r="J457" s="1"/>
      <c r="K457" s="8"/>
      <c r="L457" s="8"/>
      <c r="M457" s="8">
        <v>0.0</v>
      </c>
      <c r="N457" s="16">
        <v>0.37</v>
      </c>
      <c r="O457" s="16">
        <v>0.18</v>
      </c>
      <c r="P457" s="8" t="s">
        <v>3220</v>
      </c>
      <c r="Q457" s="1" t="s">
        <v>30</v>
      </c>
      <c r="R457" s="8" t="s">
        <v>1328</v>
      </c>
      <c r="S457" s="8" t="s">
        <v>498</v>
      </c>
      <c r="T457" s="8" t="str">
        <f t="shared" si="37"/>
        <v>ASHRAE 62.1-2004Office BuildingsOffice space</v>
      </c>
      <c r="U457" s="1" t="str">
        <f>VLOOKUP(T457,Ventilation!$A$4:$H$321,6,FALSE)</f>
        <v>0.06</v>
      </c>
      <c r="V457" s="1" t="str">
        <f>VLOOKUP(T457,Ventilation!$A$4:$H$321,5,FALSE)</f>
        <v>5</v>
      </c>
      <c r="W457" s="1" t="str">
        <f>VLOOKUP(T457,Ventilation!$A$4:$H$321,7,FALSE)</f>
        <v/>
      </c>
      <c r="X457" s="1"/>
      <c r="Y457" s="8">
        <v>1.96</v>
      </c>
      <c r="Z457" s="8" t="s">
        <v>3222</v>
      </c>
      <c r="AA457" s="8" t="s">
        <v>3240</v>
      </c>
      <c r="AB457" s="16">
        <v>0.0433</v>
      </c>
      <c r="AC457" s="8"/>
      <c r="AD457" s="8"/>
      <c r="AE457" s="16" t="s">
        <v>3244</v>
      </c>
      <c r="AF457" s="8"/>
      <c r="AG457" s="8"/>
      <c r="AH457" s="8"/>
      <c r="AI457" s="8"/>
      <c r="AJ457" s="8"/>
      <c r="AK457" s="8">
        <v>0.75</v>
      </c>
      <c r="AL457" s="8">
        <v>0.0</v>
      </c>
      <c r="AM457" s="8">
        <v>0.5</v>
      </c>
      <c r="AN457" s="8">
        <v>0.0</v>
      </c>
      <c r="AO457" s="8" t="s">
        <v>3241</v>
      </c>
      <c r="AP457" s="8" t="s">
        <v>339</v>
      </c>
      <c r="AQ457" s="8" t="s">
        <v>340</v>
      </c>
      <c r="AR457" s="8"/>
      <c r="AS457" s="8"/>
      <c r="AT457" s="1" t="str">
        <f t="shared" si="41"/>
        <v/>
      </c>
      <c r="AU457" s="8"/>
      <c r="AV457" s="8"/>
      <c r="AW457" s="8"/>
      <c r="AX457" s="8"/>
      <c r="AY457" s="8"/>
      <c r="AZ457" s="8"/>
      <c r="BA457" s="8"/>
      <c r="BB457" s="8"/>
      <c r="BC457" s="8"/>
      <c r="BD457" s="8"/>
      <c r="BE457" s="8"/>
      <c r="BF457" s="8"/>
      <c r="BG457" s="8"/>
      <c r="BH457" s="1"/>
      <c r="BJ457" s="1"/>
      <c r="BK457" s="1"/>
      <c r="BL457" s="1"/>
    </row>
    <row r="458" ht="14.25" hidden="1" customHeight="1">
      <c r="A458" s="1" t="s">
        <v>11</v>
      </c>
      <c r="B458" s="8" t="s">
        <v>334</v>
      </c>
      <c r="C458" s="8" t="s">
        <v>1016</v>
      </c>
      <c r="D458" s="8" t="s">
        <v>4566</v>
      </c>
      <c r="E458" s="8" t="s">
        <v>35</v>
      </c>
      <c r="F458" s="8" t="s">
        <v>334</v>
      </c>
      <c r="G458" s="8" t="s">
        <v>949</v>
      </c>
      <c r="H458" s="1" t="str">
        <f t="shared" si="1"/>
        <v>ASHRAE 90.1-2007WarehouseFine Material Storage</v>
      </c>
      <c r="I458" s="5">
        <v>0.8</v>
      </c>
      <c r="J458" s="1"/>
      <c r="K458" s="8"/>
      <c r="L458" s="8"/>
      <c r="M458" s="8">
        <v>0.0</v>
      </c>
      <c r="N458" s="16">
        <v>0.42</v>
      </c>
      <c r="O458" s="16">
        <v>0.18</v>
      </c>
      <c r="P458" s="8" t="s">
        <v>3221</v>
      </c>
      <c r="Q458" s="1" t="s">
        <v>30</v>
      </c>
      <c r="R458" s="8" t="s">
        <v>1355</v>
      </c>
      <c r="S458" s="8" t="s">
        <v>515</v>
      </c>
      <c r="T458" s="8" t="str">
        <f t="shared" si="37"/>
        <v>ASHRAE 62.1-2004Miscellaneous SpacesWarehouses</v>
      </c>
      <c r="U458" s="1" t="str">
        <f>VLOOKUP(T458,Ventilation!$A$4:$H$321,6,FALSE)</f>
        <v>0.06</v>
      </c>
      <c r="V458" s="1" t="str">
        <f>VLOOKUP(T458,Ventilation!$A$4:$H$321,5,FALSE)</f>
        <v/>
      </c>
      <c r="W458" s="1" t="str">
        <f>VLOOKUP(T458,Ventilation!$A$4:$H$321,7,FALSE)</f>
        <v/>
      </c>
      <c r="X458" s="1"/>
      <c r="Y458" s="8">
        <v>0.0</v>
      </c>
      <c r="Z458" s="8" t="s">
        <v>3222</v>
      </c>
      <c r="AA458" s="8" t="s">
        <v>3240</v>
      </c>
      <c r="AB458" s="16">
        <v>0.0444</v>
      </c>
      <c r="AC458" s="8"/>
      <c r="AD458" s="8"/>
      <c r="AE458" s="16" t="s">
        <v>3245</v>
      </c>
      <c r="AF458" s="8"/>
      <c r="AG458" s="8"/>
      <c r="AH458" s="8"/>
      <c r="AI458" s="8"/>
      <c r="AJ458" s="8"/>
      <c r="AK458" s="8">
        <v>0.0</v>
      </c>
      <c r="AL458" s="8">
        <v>0.0</v>
      </c>
      <c r="AM458" s="8">
        <v>0.5</v>
      </c>
      <c r="AN458" s="8">
        <v>0.0</v>
      </c>
      <c r="AO458" s="8" t="s">
        <v>3217</v>
      </c>
      <c r="AP458" s="8" t="s">
        <v>3233</v>
      </c>
      <c r="AQ458" s="8" t="s">
        <v>3232</v>
      </c>
      <c r="AR458" s="8"/>
      <c r="AS458" s="8"/>
      <c r="AT458" s="1" t="str">
        <f t="shared" si="41"/>
        <v/>
      </c>
      <c r="AU458" s="8"/>
      <c r="AV458" s="8"/>
      <c r="AW458" s="8"/>
      <c r="AX458" s="8"/>
      <c r="AY458" s="8"/>
      <c r="AZ458" s="8"/>
      <c r="BA458" s="8"/>
      <c r="BB458" s="8"/>
      <c r="BC458" s="8"/>
      <c r="BD458" s="8"/>
      <c r="BE458" s="8"/>
      <c r="BF458" s="8"/>
      <c r="BG458" s="8"/>
      <c r="BH458" s="1"/>
      <c r="BJ458" s="1"/>
      <c r="BK458" s="1"/>
      <c r="BL458" s="1"/>
    </row>
    <row r="459" ht="14.25" hidden="1" customHeight="1">
      <c r="A459" s="8" t="s">
        <v>11</v>
      </c>
      <c r="B459" s="8" t="s">
        <v>334</v>
      </c>
      <c r="C459" s="8" t="s">
        <v>996</v>
      </c>
      <c r="D459" s="8" t="s">
        <v>4571</v>
      </c>
      <c r="E459" s="8" t="s">
        <v>35</v>
      </c>
      <c r="F459" s="8" t="s">
        <v>334</v>
      </c>
      <c r="G459" s="8" t="s">
        <v>950</v>
      </c>
      <c r="H459" s="1" t="str">
        <f t="shared" si="1"/>
        <v>ASHRAE 90.1-2007WarehouseMedium/Bulky Material Storage</v>
      </c>
      <c r="I459" s="5">
        <v>0.8</v>
      </c>
      <c r="J459" s="1"/>
      <c r="K459" s="8"/>
      <c r="L459" s="8"/>
      <c r="M459" s="8">
        <v>0.0</v>
      </c>
      <c r="N459" s="16">
        <v>0.42</v>
      </c>
      <c r="O459" s="16">
        <v>0.18</v>
      </c>
      <c r="P459" s="8" t="s">
        <v>3221</v>
      </c>
      <c r="Q459" s="8" t="s">
        <v>30</v>
      </c>
      <c r="R459" s="8" t="s">
        <v>1355</v>
      </c>
      <c r="S459" s="8" t="s">
        <v>515</v>
      </c>
      <c r="T459" s="8" t="str">
        <f t="shared" si="37"/>
        <v>ASHRAE 62.1-2004Miscellaneous SpacesWarehouses</v>
      </c>
      <c r="U459" s="1" t="str">
        <f>VLOOKUP(T459,Ventilation!$A$4:$H$321,6,FALSE)</f>
        <v>0.06</v>
      </c>
      <c r="V459" s="1" t="str">
        <f>VLOOKUP(T459,Ventilation!$A$4:$H$321,5,FALSE)</f>
        <v/>
      </c>
      <c r="W459" s="1" t="str">
        <f>VLOOKUP(T459,Ventilation!$A$4:$H$321,7,FALSE)</f>
        <v/>
      </c>
      <c r="X459" s="1"/>
      <c r="Y459" s="8">
        <v>0.0</v>
      </c>
      <c r="Z459" s="8" t="s">
        <v>3222</v>
      </c>
      <c r="AA459" s="8" t="s">
        <v>3240</v>
      </c>
      <c r="AB459" s="16">
        <v>0.0444</v>
      </c>
      <c r="AC459" s="8"/>
      <c r="AD459" s="8"/>
      <c r="AE459" s="16" t="s">
        <v>3246</v>
      </c>
      <c r="AF459" s="8"/>
      <c r="AG459" s="8"/>
      <c r="AH459" s="8"/>
      <c r="AI459" s="8"/>
      <c r="AJ459" s="8"/>
      <c r="AK459" s="16">
        <v>0.237684638</v>
      </c>
      <c r="AL459" s="8">
        <v>0.0</v>
      </c>
      <c r="AM459" s="8">
        <v>0.5</v>
      </c>
      <c r="AN459" s="8">
        <v>0.0</v>
      </c>
      <c r="AO459" s="8" t="s">
        <v>3217</v>
      </c>
      <c r="AP459" s="8" t="s">
        <v>3223</v>
      </c>
      <c r="AQ459" s="16" t="s">
        <v>3226</v>
      </c>
      <c r="AR459" s="8"/>
      <c r="AS459" s="8"/>
      <c r="AT459" s="1" t="str">
        <f t="shared" si="41"/>
        <v/>
      </c>
      <c r="AU459" s="8"/>
      <c r="AV459" s="8"/>
      <c r="AW459" s="8"/>
      <c r="AX459" s="8"/>
      <c r="AY459" s="8"/>
      <c r="AZ459" s="8"/>
      <c r="BA459" s="8"/>
      <c r="BB459" s="8"/>
      <c r="BC459" s="8"/>
      <c r="BD459" s="8"/>
      <c r="BE459" s="8"/>
      <c r="BF459" s="8"/>
      <c r="BG459" s="8"/>
      <c r="BH459" s="1"/>
      <c r="BJ459" s="1"/>
      <c r="BK459" s="1"/>
      <c r="BL459" s="1"/>
    </row>
    <row r="460" ht="14.25" hidden="1" customHeight="1">
      <c r="A460" s="1" t="s">
        <v>13</v>
      </c>
      <c r="B460" s="1" t="s">
        <v>134</v>
      </c>
      <c r="C460" s="1" t="s">
        <v>1026</v>
      </c>
      <c r="D460" s="1" t="s">
        <v>4546</v>
      </c>
      <c r="E460" s="1" t="s">
        <v>36</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2825</v>
      </c>
      <c r="Q460" s="1" t="s">
        <v>31</v>
      </c>
      <c r="R460" s="1" t="s">
        <v>477</v>
      </c>
      <c r="S460" s="1" t="s">
        <v>1349</v>
      </c>
      <c r="T460" s="8"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2856</v>
      </c>
      <c r="BG460" s="1"/>
      <c r="BH460" s="1"/>
      <c r="BJ460" s="1"/>
      <c r="BK460" s="1"/>
      <c r="BL460" s="1"/>
    </row>
    <row r="461" ht="14.25" hidden="1" customHeight="1">
      <c r="A461" s="8" t="s">
        <v>13</v>
      </c>
      <c r="B461" s="8" t="s">
        <v>134</v>
      </c>
      <c r="C461" s="8" t="s">
        <v>1004</v>
      </c>
      <c r="D461" s="1" t="s">
        <v>4549</v>
      </c>
      <c r="E461" s="1" t="s">
        <v>36</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36" t="s">
        <v>2823</v>
      </c>
      <c r="Q461" s="1" t="s">
        <v>31</v>
      </c>
      <c r="R461" s="1" t="s">
        <v>477</v>
      </c>
      <c r="S461" s="1" t="s">
        <v>1348</v>
      </c>
      <c r="T461" s="8"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5">
        <v>70.0</v>
      </c>
      <c r="Z461" s="8" t="s">
        <v>2827</v>
      </c>
      <c r="AA461" s="8" t="s">
        <v>2815</v>
      </c>
      <c r="AB461" s="1"/>
      <c r="AC461" s="16">
        <v>0.112</v>
      </c>
      <c r="AD461" s="8"/>
      <c r="AE461" s="8" t="s">
        <v>2847</v>
      </c>
      <c r="AF461" s="1"/>
      <c r="AG461" s="1"/>
      <c r="AH461" s="1"/>
      <c r="AI461" s="1"/>
      <c r="AJ461" s="8"/>
      <c r="AK461" s="5">
        <v>6.032</v>
      </c>
      <c r="AL461" s="1">
        <v>0.25</v>
      </c>
      <c r="AM461" s="1">
        <v>0.3</v>
      </c>
      <c r="AN461" s="1">
        <v>0.0</v>
      </c>
      <c r="AO461" s="8" t="s">
        <v>2819</v>
      </c>
      <c r="AP461" s="8" t="s">
        <v>143</v>
      </c>
      <c r="AQ461" s="16" t="s">
        <v>144</v>
      </c>
      <c r="AR461" s="1"/>
      <c r="AS461" s="1"/>
      <c r="AT461" s="1" t="str">
        <f t="shared" si="41"/>
        <v/>
      </c>
      <c r="AU461" s="1"/>
      <c r="AV461" s="1"/>
      <c r="AW461" s="1"/>
      <c r="AX461" s="8"/>
      <c r="AY461" s="1"/>
      <c r="AZ461" s="1"/>
      <c r="BA461" s="1"/>
      <c r="BB461" s="1"/>
      <c r="BC461" s="1"/>
      <c r="BD461" s="1"/>
      <c r="BE461" s="1"/>
      <c r="BF461" s="8"/>
      <c r="BG461" s="8"/>
      <c r="BH461" s="1"/>
      <c r="BJ461" s="1"/>
      <c r="BK461" s="1"/>
      <c r="BL461" s="1"/>
    </row>
    <row r="462" ht="14.25" hidden="1" customHeight="1">
      <c r="A462" s="8" t="s">
        <v>13</v>
      </c>
      <c r="B462" s="8" t="s">
        <v>134</v>
      </c>
      <c r="C462" s="16" t="s">
        <v>991</v>
      </c>
      <c r="D462" s="8" t="s">
        <v>4566</v>
      </c>
      <c r="E462" s="16" t="s">
        <v>28</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8" t="s">
        <v>13</v>
      </c>
      <c r="B463" s="5" t="s">
        <v>220</v>
      </c>
      <c r="C463" s="1" t="s">
        <v>990</v>
      </c>
      <c r="D463" s="1" t="s">
        <v>4555</v>
      </c>
      <c r="E463" s="1" t="s">
        <v>34</v>
      </c>
      <c r="F463" s="1" t="s">
        <v>211</v>
      </c>
      <c r="G463" s="1" t="s">
        <v>990</v>
      </c>
      <c r="H463" s="1" t="str">
        <f t="shared" si="1"/>
        <v>ASHRAE 90.1-2004MidriseApartmentApartment</v>
      </c>
      <c r="I463" s="1" t="str">
        <f>VLOOKUP(H463,'Interior Lighting'!$A$4:$G$1472,5,FALSE)</f>
        <v>0.36</v>
      </c>
      <c r="J463" s="1"/>
      <c r="K463" s="1"/>
      <c r="L463" s="5">
        <v>0.09</v>
      </c>
      <c r="M463" s="1">
        <v>0.0</v>
      </c>
      <c r="N463" s="5">
        <v>0.0</v>
      </c>
      <c r="O463" s="5">
        <v>0.0</v>
      </c>
      <c r="P463" s="16" t="s">
        <v>1699</v>
      </c>
      <c r="Q463" s="1" t="s">
        <v>31</v>
      </c>
      <c r="R463" s="1" t="s">
        <v>486</v>
      </c>
      <c r="S463" s="5" t="s">
        <v>990</v>
      </c>
      <c r="T463" s="8"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0.0</v>
      </c>
      <c r="AM463" s="1">
        <v>0.5</v>
      </c>
      <c r="AN463" s="1">
        <v>0.0</v>
      </c>
      <c r="AO463" s="5" t="s">
        <v>1681</v>
      </c>
      <c r="AP463" s="8" t="s">
        <v>1688</v>
      </c>
      <c r="AQ463" s="16" t="s">
        <v>1687</v>
      </c>
      <c r="AR463" s="5">
        <v>3.48</v>
      </c>
      <c r="AS463" s="1">
        <v>950.0</v>
      </c>
      <c r="AT463" s="1" t="str">
        <f t="shared" ref="AT463:AT468" si="43">IF(AR463=0,"",AR463/AS463)</f>
        <v>0.003663157895</v>
      </c>
      <c r="AU463" s="5">
        <v>60.0</v>
      </c>
      <c r="AV463" s="1">
        <v>0.2</v>
      </c>
      <c r="AW463" s="1">
        <v>0.05</v>
      </c>
      <c r="AX463" s="16" t="s">
        <v>224</v>
      </c>
      <c r="AY463" s="1"/>
      <c r="AZ463" s="1"/>
      <c r="BA463" s="1"/>
      <c r="BB463" s="1"/>
      <c r="BC463" s="1"/>
      <c r="BD463" s="1"/>
      <c r="BE463" s="1"/>
      <c r="BF463" s="1"/>
      <c r="BG463" s="1"/>
      <c r="BH463" s="5" t="s">
        <v>1297</v>
      </c>
      <c r="BJ463" s="1"/>
      <c r="BK463" s="1"/>
      <c r="BL463" s="1"/>
    </row>
    <row r="464" ht="14.25" hidden="1" customHeight="1">
      <c r="A464" s="8" t="s">
        <v>13</v>
      </c>
      <c r="B464" s="5" t="s">
        <v>220</v>
      </c>
      <c r="C464" s="5" t="s">
        <v>4587</v>
      </c>
      <c r="D464" s="1" t="s">
        <v>4555</v>
      </c>
      <c r="E464" s="1" t="s">
        <v>34</v>
      </c>
      <c r="F464" s="1" t="s">
        <v>211</v>
      </c>
      <c r="G464" s="1" t="s">
        <v>990</v>
      </c>
      <c r="H464" s="1" t="str">
        <f t="shared" si="1"/>
        <v>ASHRAE 90.1-2004MidriseApartmentApartment</v>
      </c>
      <c r="I464" s="1" t="str">
        <f>VLOOKUP(H464,'Interior Lighting'!$A$4:$G$1472,5,FALSE)</f>
        <v>0.36</v>
      </c>
      <c r="J464" s="1"/>
      <c r="K464" s="1"/>
      <c r="L464" s="5">
        <v>0.09</v>
      </c>
      <c r="M464" s="1">
        <v>0.0</v>
      </c>
      <c r="N464" s="5">
        <v>0.0</v>
      </c>
      <c r="O464" s="5">
        <v>0.0</v>
      </c>
      <c r="P464" s="16" t="s">
        <v>1699</v>
      </c>
      <c r="Q464" s="1" t="s">
        <v>31</v>
      </c>
      <c r="R464" s="1" t="s">
        <v>486</v>
      </c>
      <c r="S464" s="5" t="s">
        <v>990</v>
      </c>
      <c r="T464" s="8"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8" t="s">
        <v>1766</v>
      </c>
      <c r="AA464" s="8" t="s">
        <v>1730</v>
      </c>
      <c r="AB464" s="5">
        <v>0.031998336</v>
      </c>
      <c r="AC464" s="8"/>
      <c r="AD464" s="8"/>
      <c r="AE464" s="29" t="s">
        <v>1693</v>
      </c>
      <c r="AF464" s="1"/>
      <c r="AG464" s="1"/>
      <c r="AH464" s="1"/>
      <c r="AI464" s="1"/>
      <c r="AJ464" s="1"/>
      <c r="AK464" s="5">
        <v>0.6196632768</v>
      </c>
      <c r="AL464" s="1">
        <v>0.0</v>
      </c>
      <c r="AM464" s="1">
        <v>0.5</v>
      </c>
      <c r="AN464" s="1">
        <v>0.0</v>
      </c>
      <c r="AO464" s="5" t="s">
        <v>1681</v>
      </c>
      <c r="AP464" s="8" t="s">
        <v>1688</v>
      </c>
      <c r="AQ464" s="16" t="s">
        <v>1687</v>
      </c>
      <c r="AR464" s="5">
        <v>3.48</v>
      </c>
      <c r="AS464" s="1">
        <v>950.0</v>
      </c>
      <c r="AT464" s="1" t="str">
        <f t="shared" si="43"/>
        <v>0.003663157895</v>
      </c>
      <c r="AU464" s="5">
        <v>60.0</v>
      </c>
      <c r="AV464" s="1">
        <v>0.2</v>
      </c>
      <c r="AW464" s="1">
        <v>0.05</v>
      </c>
      <c r="AX464" s="16" t="s">
        <v>224</v>
      </c>
      <c r="AY464" s="1"/>
      <c r="AZ464" s="1"/>
      <c r="BA464" s="1"/>
      <c r="BB464" s="1"/>
      <c r="BC464" s="1"/>
      <c r="BD464" s="1"/>
      <c r="BE464" s="1"/>
      <c r="BF464" s="1"/>
      <c r="BG464" s="1"/>
      <c r="BH464" s="5" t="s">
        <v>1297</v>
      </c>
      <c r="BJ464" s="1"/>
      <c r="BK464" s="1"/>
      <c r="BL464" s="1"/>
    </row>
    <row r="465" ht="14.25" hidden="1" customHeight="1">
      <c r="A465" s="8" t="s">
        <v>13</v>
      </c>
      <c r="B465" s="5" t="s">
        <v>220</v>
      </c>
      <c r="C465" s="5" t="s">
        <v>4588</v>
      </c>
      <c r="D465" s="1" t="s">
        <v>4555</v>
      </c>
      <c r="E465" s="1" t="s">
        <v>34</v>
      </c>
      <c r="F465" s="1" t="s">
        <v>211</v>
      </c>
      <c r="G465" s="1" t="s">
        <v>990</v>
      </c>
      <c r="H465" s="1" t="str">
        <f t="shared" si="1"/>
        <v>ASHRAE 90.1-2004MidriseApartmentApartment</v>
      </c>
      <c r="I465" s="1" t="str">
        <f>VLOOKUP(H465,'Interior Lighting'!$A$4:$G$1472,5,FALSE)</f>
        <v>0.36</v>
      </c>
      <c r="J465" s="1"/>
      <c r="K465" s="1"/>
      <c r="L465" s="5">
        <v>0.09</v>
      </c>
      <c r="M465" s="1">
        <v>0.0</v>
      </c>
      <c r="N465" s="5">
        <v>0.0</v>
      </c>
      <c r="O465" s="5">
        <v>0.0</v>
      </c>
      <c r="P465" s="16" t="s">
        <v>1699</v>
      </c>
      <c r="Q465" s="1" t="s">
        <v>31</v>
      </c>
      <c r="R465" s="1" t="s">
        <v>486</v>
      </c>
      <c r="S465" s="5" t="s">
        <v>990</v>
      </c>
      <c r="T465" s="8"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8" t="s">
        <v>1766</v>
      </c>
      <c r="AA465" s="8" t="s">
        <v>1730</v>
      </c>
      <c r="AB465" s="5">
        <v>0.0446543107</v>
      </c>
      <c r="AC465" s="8"/>
      <c r="AD465" s="8"/>
      <c r="AE465" s="29" t="s">
        <v>1693</v>
      </c>
      <c r="AF465" s="1"/>
      <c r="AG465" s="1"/>
      <c r="AH465" s="1"/>
      <c r="AI465" s="1"/>
      <c r="AJ465" s="1"/>
      <c r="AK465" s="5">
        <v>0.6196632768</v>
      </c>
      <c r="AL465" s="1">
        <v>0.0</v>
      </c>
      <c r="AM465" s="1">
        <v>0.5</v>
      </c>
      <c r="AN465" s="1">
        <v>0.0</v>
      </c>
      <c r="AO465" s="5" t="s">
        <v>1681</v>
      </c>
      <c r="AP465" s="8" t="s">
        <v>1688</v>
      </c>
      <c r="AQ465" s="16" t="s">
        <v>1687</v>
      </c>
      <c r="AR465" s="5">
        <v>3.48</v>
      </c>
      <c r="AS465" s="1">
        <v>950.0</v>
      </c>
      <c r="AT465" s="1" t="str">
        <f t="shared" si="43"/>
        <v>0.003663157895</v>
      </c>
      <c r="AU465" s="5">
        <v>60.0</v>
      </c>
      <c r="AV465" s="1">
        <v>0.2</v>
      </c>
      <c r="AW465" s="1">
        <v>0.05</v>
      </c>
      <c r="AX465" s="16" t="s">
        <v>224</v>
      </c>
      <c r="AY465" s="1"/>
      <c r="AZ465" s="1"/>
      <c r="BA465" s="1"/>
      <c r="BB465" s="1"/>
      <c r="BC465" s="1"/>
      <c r="BD465" s="1"/>
      <c r="BE465" s="1"/>
      <c r="BF465" s="1"/>
      <c r="BG465" s="1"/>
      <c r="BH465" s="5" t="s">
        <v>1297</v>
      </c>
      <c r="BJ465" s="1"/>
      <c r="BK465" s="1"/>
      <c r="BL465" s="1"/>
    </row>
    <row r="466" ht="14.25" hidden="1" customHeight="1">
      <c r="A466" s="1" t="s">
        <v>13</v>
      </c>
      <c r="B466" s="5" t="s">
        <v>220</v>
      </c>
      <c r="C466" s="1" t="s">
        <v>1002</v>
      </c>
      <c r="D466" s="1" t="s">
        <v>4551</v>
      </c>
      <c r="E466" s="1" t="s">
        <v>36</v>
      </c>
      <c r="F466" s="1" t="s">
        <v>211</v>
      </c>
      <c r="G466" s="1" t="s">
        <v>1002</v>
      </c>
      <c r="H466" s="1" t="str">
        <f t="shared" si="1"/>
        <v>ASHRAE 90.1-2010MidriseApartmentCorridor</v>
      </c>
      <c r="I466" s="1" t="str">
        <f>VLOOKUP(H466,'Interior Lighting'!$A$4:$G$1472,5,FALSE)</f>
        <v>0.792</v>
      </c>
      <c r="J466" s="1"/>
      <c r="K466" s="1"/>
      <c r="L466" s="1"/>
      <c r="M466" s="1">
        <v>0.0</v>
      </c>
      <c r="N466" s="5">
        <v>0.0</v>
      </c>
      <c r="O466" s="5">
        <v>0.0</v>
      </c>
      <c r="P466" s="16" t="s">
        <v>1701</v>
      </c>
      <c r="Q466" s="1" t="s">
        <v>29</v>
      </c>
      <c r="R466" s="1" t="s">
        <v>501</v>
      </c>
      <c r="S466" s="5" t="s">
        <v>503</v>
      </c>
      <c r="T466" s="8"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8" t="s">
        <v>1731</v>
      </c>
      <c r="AA466" s="1"/>
      <c r="AB466" s="5">
        <v>0.112</v>
      </c>
      <c r="AC466" s="8"/>
      <c r="AD466" s="8"/>
      <c r="AE466" s="29" t="s">
        <v>1693</v>
      </c>
      <c r="AF466" s="1"/>
      <c r="AG466" s="1"/>
      <c r="AH466" s="1"/>
      <c r="AI466" s="1"/>
      <c r="AJ466" s="1"/>
      <c r="AK466" s="5">
        <v>0.0</v>
      </c>
      <c r="AL466" s="1">
        <v>0.0</v>
      </c>
      <c r="AM466" s="1">
        <v>0.5</v>
      </c>
      <c r="AN466" s="1">
        <v>0.0</v>
      </c>
      <c r="AO466" s="29" t="s">
        <v>216</v>
      </c>
      <c r="AP466" s="8"/>
      <c r="AQ466" s="8"/>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13</v>
      </c>
      <c r="B467" s="5" t="s">
        <v>220</v>
      </c>
      <c r="C467" s="5" t="s">
        <v>4589</v>
      </c>
      <c r="D467" s="1" t="s">
        <v>4551</v>
      </c>
      <c r="E467" s="1" t="s">
        <v>36</v>
      </c>
      <c r="F467" s="1" t="s">
        <v>211</v>
      </c>
      <c r="G467" s="1" t="s">
        <v>1002</v>
      </c>
      <c r="H467" s="1" t="str">
        <f t="shared" si="1"/>
        <v>ASHRAE 90.1-2010MidriseApartmentCorridor</v>
      </c>
      <c r="I467" s="1" t="str">
        <f>VLOOKUP(H467,'Interior Lighting'!$A$4:$G$1472,5,FALSE)</f>
        <v>0.792</v>
      </c>
      <c r="J467" s="1"/>
      <c r="K467" s="1"/>
      <c r="L467" s="1"/>
      <c r="M467" s="1">
        <v>0.0</v>
      </c>
      <c r="N467" s="5">
        <v>0.0</v>
      </c>
      <c r="O467" s="5">
        <v>0.0</v>
      </c>
      <c r="P467" s="16" t="s">
        <v>1701</v>
      </c>
      <c r="Q467" s="1" t="s">
        <v>29</v>
      </c>
      <c r="R467" s="1" t="s">
        <v>501</v>
      </c>
      <c r="S467" s="5" t="s">
        <v>503</v>
      </c>
      <c r="T467" s="8"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8" t="s">
        <v>1731</v>
      </c>
      <c r="AA467" s="1"/>
      <c r="AB467" s="5">
        <v>0.0130255739</v>
      </c>
      <c r="AC467" s="8"/>
      <c r="AD467" s="8"/>
      <c r="AE467" s="29" t="s">
        <v>1693</v>
      </c>
      <c r="AF467" s="1"/>
      <c r="AG467" s="1"/>
      <c r="AH467" s="1"/>
      <c r="AI467" s="1"/>
      <c r="AJ467" s="1"/>
      <c r="AK467" s="5">
        <v>0.0</v>
      </c>
      <c r="AL467" s="1">
        <v>0.0</v>
      </c>
      <c r="AM467" s="1">
        <v>0.5</v>
      </c>
      <c r="AN467" s="1">
        <v>0.0</v>
      </c>
      <c r="AO467" s="29" t="s">
        <v>216</v>
      </c>
      <c r="AP467" s="8"/>
      <c r="AQ467" s="8"/>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8" t="s">
        <v>13</v>
      </c>
      <c r="B468" s="5" t="s">
        <v>220</v>
      </c>
      <c r="C468" s="1" t="s">
        <v>344</v>
      </c>
      <c r="D468" s="1" t="s">
        <v>4559</v>
      </c>
      <c r="E468" s="1" t="s">
        <v>34</v>
      </c>
      <c r="F468" s="1" t="s">
        <v>211</v>
      </c>
      <c r="G468" s="1" t="s">
        <v>344</v>
      </c>
      <c r="H468" s="1" t="str">
        <f t="shared" si="1"/>
        <v>ASHRAE 90.1-2004MidriseApartmentOffice</v>
      </c>
      <c r="I468" s="1" t="str">
        <f>VLOOKUP(H468,'Interior Lighting'!$A$4:$G$1472,5,FALSE)</f>
        <v>1.11</v>
      </c>
      <c r="J468" s="1"/>
      <c r="K468" s="1"/>
      <c r="L468" s="5">
        <v>1.11</v>
      </c>
      <c r="M468" s="1">
        <v>0.0</v>
      </c>
      <c r="N468" s="5">
        <v>0.0</v>
      </c>
      <c r="O468" s="5">
        <v>0.0</v>
      </c>
      <c r="P468" s="5" t="s">
        <v>1704</v>
      </c>
      <c r="Q468" s="1" t="s">
        <v>29</v>
      </c>
      <c r="R468" s="1" t="s">
        <v>486</v>
      </c>
      <c r="S468" s="5" t="s">
        <v>489</v>
      </c>
      <c r="T468" s="8"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8" t="s">
        <v>1709</v>
      </c>
      <c r="AA468" s="1" t="s">
        <v>1730</v>
      </c>
      <c r="AB468" s="5">
        <v>0.112</v>
      </c>
      <c r="AC468" s="8"/>
      <c r="AD468" s="1"/>
      <c r="AE468" s="29" t="s">
        <v>1693</v>
      </c>
      <c r="AF468" s="1"/>
      <c r="AG468" s="1"/>
      <c r="AH468" s="1"/>
      <c r="AI468" s="1"/>
      <c r="AJ468" s="1"/>
      <c r="AK468" s="5">
        <v>0.6196632768</v>
      </c>
      <c r="AL468" s="1">
        <v>0.0</v>
      </c>
      <c r="AM468" s="1">
        <v>0.5</v>
      </c>
      <c r="AN468" s="1">
        <v>0.0</v>
      </c>
      <c r="AO468" s="5" t="s">
        <v>1685</v>
      </c>
      <c r="AP468" s="8" t="s">
        <v>1688</v>
      </c>
      <c r="AQ468" s="16" t="s">
        <v>1687</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13</v>
      </c>
      <c r="B469" s="8" t="s">
        <v>150</v>
      </c>
      <c r="C469" s="16" t="s">
        <v>655</v>
      </c>
      <c r="D469" s="1" t="s">
        <v>4559</v>
      </c>
      <c r="E469" s="5" t="s">
        <v>36</v>
      </c>
      <c r="F469" s="5" t="s">
        <v>655</v>
      </c>
      <c r="G469" s="5" t="s">
        <v>656</v>
      </c>
      <c r="H469" s="1" t="str">
        <f t="shared" si="1"/>
        <v>ASHRAE 90.1-2010BasementFor Hospital</v>
      </c>
      <c r="I469" s="1" t="str">
        <f>VLOOKUP(H469,'Interior Lighting'!$A$4:$G$1472,5,FALSE)</f>
        <v>0.89</v>
      </c>
      <c r="J469" s="1"/>
      <c r="K469" s="1"/>
      <c r="L469" s="1"/>
      <c r="M469" s="1">
        <v>0.0</v>
      </c>
      <c r="N469" s="1">
        <v>0.7</v>
      </c>
      <c r="O469" s="1">
        <v>0.2</v>
      </c>
      <c r="P469" s="5" t="s">
        <v>1808</v>
      </c>
      <c r="Q469" s="5" t="s">
        <v>31</v>
      </c>
      <c r="R469" s="5" t="s">
        <v>655</v>
      </c>
      <c r="S469" s="5" t="s">
        <v>656</v>
      </c>
      <c r="T469" s="8" t="str">
        <f t="shared" si="42"/>
        <v>ASHRAE 62.1-2007BasementFor Hospital</v>
      </c>
      <c r="U469" s="1" t="str">
        <f>VLOOKUP(T469,Ventilation!$A$4:$H$321,6,FALSE)</f>
        <v>0.072495</v>
      </c>
      <c r="V469" s="1" t="str">
        <f>VLOOKUP(T469,Ventilation!$A$4:$H$321,5,FALSE)</f>
        <v/>
      </c>
      <c r="W469" s="1" t="str">
        <f>VLOOKUP(T469,Ventilation!$A$4:$H$321,7,FALSE)</f>
        <v/>
      </c>
      <c r="X469" s="1"/>
      <c r="Y469" s="5">
        <v>2.5</v>
      </c>
      <c r="Z469" s="8" t="s">
        <v>1815</v>
      </c>
      <c r="AA469" s="1" t="s">
        <v>1790</v>
      </c>
      <c r="AB469" s="1">
        <v>0.0446</v>
      </c>
      <c r="AC469" s="8"/>
      <c r="AD469" s="1"/>
      <c r="AE469" s="1" t="s">
        <v>1868</v>
      </c>
      <c r="AF469" s="1"/>
      <c r="AG469" s="1"/>
      <c r="AH469" s="1"/>
      <c r="AI469" s="1"/>
      <c r="AJ469" s="1"/>
      <c r="AK469" s="5">
        <v>0.75</v>
      </c>
      <c r="AL469" s="1">
        <v>0.0</v>
      </c>
      <c r="AM469" s="1">
        <v>0.5</v>
      </c>
      <c r="AN469" s="1">
        <v>0.0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13</v>
      </c>
      <c r="B470" s="8" t="s">
        <v>150</v>
      </c>
      <c r="C470" s="8" t="s">
        <v>1002</v>
      </c>
      <c r="D470" s="1" t="s">
        <v>4551</v>
      </c>
      <c r="E470" s="1" t="s">
        <v>36</v>
      </c>
      <c r="F470" s="1" t="s">
        <v>896</v>
      </c>
      <c r="G470" s="1" t="s">
        <v>656</v>
      </c>
      <c r="H470" s="1" t="str">
        <f t="shared" si="1"/>
        <v>ASHRAE 90.1-2010Corridor/TransitionFor Hospital</v>
      </c>
      <c r="I470" s="1" t="str">
        <f>VLOOKUP(H470,'Interior Lighting'!$A$4:$G$1472,5,FALSE)</f>
        <v>0.89</v>
      </c>
      <c r="J470" s="1"/>
      <c r="K470" s="1"/>
      <c r="L470" s="1"/>
      <c r="M470" s="1">
        <v>0.0</v>
      </c>
      <c r="N470" s="1">
        <v>0.7</v>
      </c>
      <c r="O470" s="1">
        <v>0.2</v>
      </c>
      <c r="P470" s="1" t="s">
        <v>1801</v>
      </c>
      <c r="Q470" s="1" t="s">
        <v>31</v>
      </c>
      <c r="R470" s="1" t="s">
        <v>870</v>
      </c>
      <c r="S470" s="1" t="s">
        <v>557</v>
      </c>
      <c r="T470" s="8" t="str">
        <f t="shared" si="42"/>
        <v>ASHRAE 62.1-2007GeneralCorridors</v>
      </c>
      <c r="U470" s="1" t="str">
        <f>VLOOKUP(T470,Ventilation!$A$4:$H$321,6,FALSE)</f>
        <v>0.06</v>
      </c>
      <c r="V470" s="1" t="str">
        <f>VLOOKUP(T470,Ventilation!$A$4:$H$321,5,FALSE)</f>
        <v/>
      </c>
      <c r="W470" s="1" t="str">
        <f>VLOOKUP(T470,Ventilation!$A$4:$H$321,7,FALSE)</f>
        <v/>
      </c>
      <c r="X470" s="1"/>
      <c r="Y470" s="1">
        <v>1.0</v>
      </c>
      <c r="Z470" s="8" t="s">
        <v>1814</v>
      </c>
      <c r="AA470" s="1" t="s">
        <v>1790</v>
      </c>
      <c r="AB470" s="1">
        <v>0.0446</v>
      </c>
      <c r="AC470" s="8"/>
      <c r="AD470" s="1"/>
      <c r="AE470" s="1" t="s">
        <v>1868</v>
      </c>
      <c r="AF470" s="1"/>
      <c r="AG470" s="1"/>
      <c r="AH470" s="1"/>
      <c r="AI470" s="1"/>
      <c r="AJ470" s="1"/>
      <c r="AK470" s="1">
        <v>0.0</v>
      </c>
      <c r="AL470" s="1">
        <v>0.0</v>
      </c>
      <c r="AM470" s="1">
        <v>0.5</v>
      </c>
      <c r="AN470" s="1">
        <v>0.0</v>
      </c>
      <c r="AO470" s="1" t="s">
        <v>1800</v>
      </c>
      <c r="AP470" s="8" t="s">
        <v>1860</v>
      </c>
      <c r="AQ470" s="8" t="s">
        <v>1819</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13</v>
      </c>
      <c r="B471" s="8" t="s">
        <v>150</v>
      </c>
      <c r="C471" s="8" t="s">
        <v>1004</v>
      </c>
      <c r="D471" s="1" t="s">
        <v>4549</v>
      </c>
      <c r="E471" s="1" t="s">
        <v>36</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1811</v>
      </c>
      <c r="Q471" s="1" t="s">
        <v>31</v>
      </c>
      <c r="R471" s="1" t="s">
        <v>477</v>
      </c>
      <c r="S471" s="1" t="s">
        <v>1349</v>
      </c>
      <c r="T471" s="8"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1814</v>
      </c>
      <c r="AA471" s="1" t="s">
        <v>1790</v>
      </c>
      <c r="AB471" s="1">
        <v>0.0446</v>
      </c>
      <c r="AC471" s="8"/>
      <c r="AD471" s="1"/>
      <c r="AE471" s="1" t="s">
        <v>1868</v>
      </c>
      <c r="AF471" s="1"/>
      <c r="AG471" s="1"/>
      <c r="AH471" s="1"/>
      <c r="AI471" s="1"/>
      <c r="AJ471" s="1"/>
      <c r="AK471" s="5">
        <v>1.0</v>
      </c>
      <c r="AL471" s="1">
        <v>0.0</v>
      </c>
      <c r="AM471" s="1">
        <v>0.5</v>
      </c>
      <c r="AN471" s="1">
        <v>0.0</v>
      </c>
      <c r="AO471" s="1" t="s">
        <v>1799</v>
      </c>
      <c r="AP471" s="1" t="s">
        <v>1860</v>
      </c>
      <c r="AQ471" s="1" t="s">
        <v>1819</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8" t="s">
        <v>13</v>
      </c>
      <c r="B472" s="8" t="s">
        <v>150</v>
      </c>
      <c r="C472" s="8" t="s">
        <v>1010</v>
      </c>
      <c r="D472" s="1" t="s">
        <v>4552</v>
      </c>
      <c r="E472" s="1" t="s">
        <v>36</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1803</v>
      </c>
      <c r="Q472" s="5" t="s">
        <v>26</v>
      </c>
      <c r="R472" s="5" t="s">
        <v>1311</v>
      </c>
      <c r="S472" s="5" t="s">
        <v>1318</v>
      </c>
      <c r="T472" s="8"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1814</v>
      </c>
      <c r="AA472" s="1" t="s">
        <v>1790</v>
      </c>
      <c r="AB472" s="1">
        <v>0.0446</v>
      </c>
      <c r="AC472" s="8"/>
      <c r="AD472" s="1"/>
      <c r="AE472" s="1" t="s">
        <v>1868</v>
      </c>
      <c r="AF472" s="1"/>
      <c r="AG472" s="1"/>
      <c r="AH472" s="1"/>
      <c r="AI472" s="1"/>
      <c r="AJ472" s="1"/>
      <c r="AK472" s="5">
        <v>1.5</v>
      </c>
      <c r="AL472" s="1">
        <v>0.0</v>
      </c>
      <c r="AM472" s="1">
        <v>0.5</v>
      </c>
      <c r="AN472" s="1">
        <v>0.0</v>
      </c>
      <c r="AO472" s="1" t="s">
        <v>1799</v>
      </c>
      <c r="AP472" s="1" t="s">
        <v>1860</v>
      </c>
      <c r="AQ472" s="1" t="s">
        <v>1819</v>
      </c>
      <c r="AR472" s="1">
        <v>1.0</v>
      </c>
      <c r="AS472" s="1">
        <v>300.0</v>
      </c>
      <c r="AT472" s="1" t="str">
        <f t="shared" si="44"/>
        <v>0.003333333333</v>
      </c>
      <c r="AU472" s="1">
        <v>49.0</v>
      </c>
      <c r="AV472" s="1">
        <v>0.2</v>
      </c>
      <c r="AW472" s="1">
        <v>0.05</v>
      </c>
      <c r="AX472" s="1" t="s">
        <v>1816</v>
      </c>
      <c r="AY472" s="1"/>
      <c r="AZ472" s="1"/>
      <c r="BA472" s="1"/>
      <c r="BB472" s="1"/>
      <c r="BC472" s="1"/>
      <c r="BD472" s="1"/>
      <c r="BE472" s="1"/>
      <c r="BF472" s="1"/>
      <c r="BG472" s="1"/>
      <c r="BH472" s="1"/>
      <c r="BJ472" s="1"/>
      <c r="BK472" s="1"/>
      <c r="BL472" s="1"/>
    </row>
    <row r="473" ht="14.25" hidden="1" customHeight="1">
      <c r="A473" s="1" t="s">
        <v>13</v>
      </c>
      <c r="B473" s="8" t="s">
        <v>150</v>
      </c>
      <c r="C473" s="8" t="s">
        <v>1011</v>
      </c>
      <c r="D473" s="1" t="s">
        <v>4554</v>
      </c>
      <c r="E473" s="1" t="s">
        <v>36</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1806</v>
      </c>
      <c r="Q473" s="5" t="s">
        <v>31</v>
      </c>
      <c r="R473" s="1" t="s">
        <v>1328</v>
      </c>
      <c r="S473" s="1" t="s">
        <v>498</v>
      </c>
      <c r="T473" s="8" t="str">
        <f t="shared" si="42"/>
        <v>ASHRAE 62.1-2007Office BuildingsOffice space</v>
      </c>
      <c r="U473" s="1" t="str">
        <f>VLOOKUP(T473,Ventilation!$A$4:$H$321,6,FALSE)</f>
        <v>0.06</v>
      </c>
      <c r="V473" s="1" t="str">
        <f>VLOOKUP(T473,Ventilation!$A$4:$H$321,5,FALSE)</f>
        <v>5</v>
      </c>
      <c r="W473" s="1" t="str">
        <f>VLOOKUP(T473,Ventilation!$A$4:$H$321,7,FALSE)</f>
        <v/>
      </c>
      <c r="X473" s="1"/>
      <c r="Y473" s="5">
        <v>1.33</v>
      </c>
      <c r="Z473" s="1" t="s">
        <v>1814</v>
      </c>
      <c r="AA473" s="1" t="s">
        <v>1790</v>
      </c>
      <c r="AB473" s="1">
        <v>0.0446</v>
      </c>
      <c r="AC473" s="8"/>
      <c r="AD473" s="1"/>
      <c r="AE473" s="1" t="s">
        <v>1868</v>
      </c>
      <c r="AF473" s="1"/>
      <c r="AG473" s="1"/>
      <c r="AH473" s="1"/>
      <c r="AI473" s="1"/>
      <c r="AJ473" s="1"/>
      <c r="AK473" s="5">
        <v>1.36</v>
      </c>
      <c r="AL473" s="1">
        <v>0.0</v>
      </c>
      <c r="AM473" s="1">
        <v>0.5</v>
      </c>
      <c r="AN473" s="1">
        <v>0.0</v>
      </c>
      <c r="AO473" s="1" t="s">
        <v>1799</v>
      </c>
      <c r="AP473" s="1" t="s">
        <v>1860</v>
      </c>
      <c r="AQ473" s="1" t="s">
        <v>1819</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8" t="s">
        <v>13</v>
      </c>
      <c r="B474" s="8" t="s">
        <v>150</v>
      </c>
      <c r="C474" s="8" t="s">
        <v>1012</v>
      </c>
      <c r="D474" s="1" t="s">
        <v>4552</v>
      </c>
      <c r="E474" s="1" t="s">
        <v>36</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1803</v>
      </c>
      <c r="Q474" s="5" t="s">
        <v>26</v>
      </c>
      <c r="R474" s="5" t="s">
        <v>1311</v>
      </c>
      <c r="S474" s="5" t="s">
        <v>1318</v>
      </c>
      <c r="T474" s="8"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1814</v>
      </c>
      <c r="AA474" s="1" t="s">
        <v>1790</v>
      </c>
      <c r="AB474" s="1">
        <v>0.0446</v>
      </c>
      <c r="AC474" s="8"/>
      <c r="AD474" s="1"/>
      <c r="AE474" s="1" t="s">
        <v>1868</v>
      </c>
      <c r="AF474" s="1"/>
      <c r="AG474" s="1"/>
      <c r="AH474" s="1"/>
      <c r="AI474" s="1"/>
      <c r="AJ474" s="1"/>
      <c r="AK474" s="5">
        <v>4.0</v>
      </c>
      <c r="AL474" s="1">
        <v>0.0</v>
      </c>
      <c r="AM474" s="1">
        <v>0.5</v>
      </c>
      <c r="AN474" s="1">
        <v>0.0</v>
      </c>
      <c r="AO474" s="1" t="s">
        <v>1799</v>
      </c>
      <c r="AP474" s="1" t="s">
        <v>1860</v>
      </c>
      <c r="AQ474" s="1" t="s">
        <v>1819</v>
      </c>
      <c r="AR474" s="1">
        <v>1.0</v>
      </c>
      <c r="AS474" s="1">
        <v>300.0</v>
      </c>
      <c r="AT474" s="1" t="str">
        <f t="shared" si="44"/>
        <v>0.003333333333</v>
      </c>
      <c r="AU474" s="1">
        <v>49.0</v>
      </c>
      <c r="AV474" s="1">
        <v>0.2</v>
      </c>
      <c r="AW474" s="1">
        <v>0.05</v>
      </c>
      <c r="AX474" s="1" t="s">
        <v>1816</v>
      </c>
      <c r="AY474" s="1"/>
      <c r="AZ474" s="1"/>
      <c r="BA474" s="1"/>
      <c r="BB474" s="1"/>
      <c r="BC474" s="1"/>
      <c r="BD474" s="1"/>
      <c r="BE474" s="1"/>
      <c r="BF474" s="1"/>
      <c r="BG474" s="1"/>
      <c r="BH474" s="1"/>
      <c r="BJ474" s="1"/>
      <c r="BK474" s="1"/>
      <c r="BL474" s="1"/>
    </row>
    <row r="475" ht="14.25" hidden="1" customHeight="1">
      <c r="A475" s="8" t="s">
        <v>13</v>
      </c>
      <c r="B475" s="8" t="s">
        <v>150</v>
      </c>
      <c r="C475" s="8" t="s">
        <v>1013</v>
      </c>
      <c r="D475" s="1" t="s">
        <v>4552</v>
      </c>
      <c r="E475" s="1" t="s">
        <v>36</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1803</v>
      </c>
      <c r="Q475" s="5" t="s">
        <v>26</v>
      </c>
      <c r="R475" s="5" t="s">
        <v>1311</v>
      </c>
      <c r="S475" s="5" t="s">
        <v>1318</v>
      </c>
      <c r="T475" s="8"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1814</v>
      </c>
      <c r="AA475" s="1" t="s">
        <v>1790</v>
      </c>
      <c r="AB475" s="1">
        <v>0.0446</v>
      </c>
      <c r="AC475" s="8"/>
      <c r="AD475" s="1"/>
      <c r="AE475" s="1" t="s">
        <v>1868</v>
      </c>
      <c r="AF475" s="1"/>
      <c r="AG475" s="1"/>
      <c r="AH475" s="1"/>
      <c r="AI475" s="1"/>
      <c r="AJ475" s="1"/>
      <c r="AK475" s="5">
        <v>2.0</v>
      </c>
      <c r="AL475" s="1">
        <v>0.0</v>
      </c>
      <c r="AM475" s="1">
        <v>0.5</v>
      </c>
      <c r="AN475" s="1">
        <v>0.0</v>
      </c>
      <c r="AO475" s="1" t="s">
        <v>1799</v>
      </c>
      <c r="AP475" s="1" t="s">
        <v>1860</v>
      </c>
      <c r="AQ475" s="1" t="s">
        <v>1819</v>
      </c>
      <c r="AR475" s="1">
        <v>1.0</v>
      </c>
      <c r="AS475" s="1">
        <v>300.0</v>
      </c>
      <c r="AT475" s="1" t="str">
        <f t="shared" si="44"/>
        <v>0.003333333333</v>
      </c>
      <c r="AU475" s="1">
        <v>49.0</v>
      </c>
      <c r="AV475" s="1">
        <v>0.2</v>
      </c>
      <c r="AW475" s="1">
        <v>0.05</v>
      </c>
      <c r="AX475" s="1" t="s">
        <v>1816</v>
      </c>
      <c r="AY475" s="1"/>
      <c r="AZ475" s="1"/>
      <c r="BA475" s="1"/>
      <c r="BB475" s="1"/>
      <c r="BC475" s="1"/>
      <c r="BD475" s="1"/>
      <c r="BE475" s="1"/>
      <c r="BF475" s="1"/>
      <c r="BG475" s="1"/>
      <c r="BH475" s="1"/>
      <c r="BJ475" s="1"/>
      <c r="BK475" s="1"/>
      <c r="BL475" s="1"/>
    </row>
    <row r="476" ht="14.25" hidden="1" customHeight="1">
      <c r="A476" s="8" t="s">
        <v>13</v>
      </c>
      <c r="B476" s="8" t="s">
        <v>150</v>
      </c>
      <c r="C476" s="8" t="s">
        <v>1021</v>
      </c>
      <c r="D476" s="1" t="s">
        <v>4554</v>
      </c>
      <c r="E476" s="1" t="s">
        <v>36</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1803</v>
      </c>
      <c r="Q476" s="5" t="s">
        <v>31</v>
      </c>
      <c r="R476" s="1" t="s">
        <v>1328</v>
      </c>
      <c r="S476" s="1" t="s">
        <v>498</v>
      </c>
      <c r="T476" s="8" t="str">
        <f t="shared" si="42"/>
        <v>ASHRAE 62.1-2007Office BuildingsOffice space</v>
      </c>
      <c r="U476" s="1" t="str">
        <f>VLOOKUP(T476,Ventilation!$A$4:$H$321,6,FALSE)</f>
        <v>0.06</v>
      </c>
      <c r="V476" s="1" t="str">
        <f>VLOOKUP(T476,Ventilation!$A$4:$H$321,5,FALSE)</f>
        <v>5</v>
      </c>
      <c r="W476" s="1" t="str">
        <f>VLOOKUP(T476,Ventilation!$A$4:$H$321,7,FALSE)</f>
        <v/>
      </c>
      <c r="X476" s="1"/>
      <c r="Y476" s="5">
        <v>1.33</v>
      </c>
      <c r="Z476" s="1" t="s">
        <v>1814</v>
      </c>
      <c r="AA476" s="1" t="s">
        <v>1790</v>
      </c>
      <c r="AB476" s="1">
        <v>0.0446</v>
      </c>
      <c r="AC476" s="8"/>
      <c r="AD476" s="1"/>
      <c r="AE476" s="1" t="s">
        <v>1868</v>
      </c>
      <c r="AF476" s="1"/>
      <c r="AG476" s="1"/>
      <c r="AH476" s="1"/>
      <c r="AI476" s="1"/>
      <c r="AJ476" s="1"/>
      <c r="AK476" s="5">
        <v>2.0</v>
      </c>
      <c r="AL476" s="1">
        <v>0.0</v>
      </c>
      <c r="AM476" s="1">
        <v>0.5</v>
      </c>
      <c r="AN476" s="1">
        <v>0.0</v>
      </c>
      <c r="AO476" s="1" t="s">
        <v>1799</v>
      </c>
      <c r="AP476" s="1" t="s">
        <v>1860</v>
      </c>
      <c r="AQ476" s="1" t="s">
        <v>1819</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8" t="s">
        <v>13</v>
      </c>
      <c r="B477" s="8" t="s">
        <v>150</v>
      </c>
      <c r="C477" s="8" t="s">
        <v>1022</v>
      </c>
      <c r="D477" s="1" t="s">
        <v>4555</v>
      </c>
      <c r="E477" s="1" t="s">
        <v>36</v>
      </c>
      <c r="F477" s="1" t="s">
        <v>150</v>
      </c>
      <c r="G477" s="1" t="s">
        <v>698</v>
      </c>
      <c r="H477" s="1" t="str">
        <f t="shared" si="1"/>
        <v>ASHRAE 90.1-2010HospitalRecovery</v>
      </c>
      <c r="I477" s="1" t="str">
        <f>VLOOKUP(H477,'Interior Lighting'!$A$4:$G$1472,5,FALSE)</f>
        <v>1.15</v>
      </c>
      <c r="J477" s="1"/>
      <c r="K477" s="1"/>
      <c r="L477" s="1"/>
      <c r="M477" s="1">
        <v>0.0</v>
      </c>
      <c r="N477" s="1">
        <v>0.7</v>
      </c>
      <c r="O477" s="1">
        <v>0.2</v>
      </c>
      <c r="P477" s="1" t="s">
        <v>1803</v>
      </c>
      <c r="Q477" s="5" t="s">
        <v>26</v>
      </c>
      <c r="R477" s="5" t="s">
        <v>1311</v>
      </c>
      <c r="S477" s="5" t="s">
        <v>1315</v>
      </c>
      <c r="T477" s="8" t="str">
        <f t="shared" si="42"/>
        <v>AIA 2001Surgery and Critical CareNewborn Intensive Care</v>
      </c>
      <c r="U477" s="1" t="str">
        <f>VLOOKUP(T477,Ventilation!$A$4:$H$321,6,FALSE)</f>
        <v/>
      </c>
      <c r="V477" s="1" t="str">
        <f>VLOOKUP(T477,Ventilation!$A$4:$H$321,5,FALSE)</f>
        <v/>
      </c>
      <c r="W477" s="1" t="str">
        <f>VLOOKUP(T477,Ventilation!$A$4:$H$321,7,FALSE)</f>
        <v>2</v>
      </c>
      <c r="X477" s="1"/>
      <c r="Y477" s="5">
        <v>5.0</v>
      </c>
      <c r="Z477" s="1" t="s">
        <v>1814</v>
      </c>
      <c r="AA477" s="1" t="s">
        <v>1790</v>
      </c>
      <c r="AB477" s="1">
        <v>0.0446</v>
      </c>
      <c r="AC477" s="8"/>
      <c r="AD477" s="1"/>
      <c r="AE477" s="1" t="s">
        <v>1868</v>
      </c>
      <c r="AF477" s="1"/>
      <c r="AG477" s="1"/>
      <c r="AH477" s="1"/>
      <c r="AI477" s="1"/>
      <c r="AJ477" s="1"/>
      <c r="AK477" s="5">
        <v>3.0</v>
      </c>
      <c r="AL477" s="1">
        <v>0.0</v>
      </c>
      <c r="AM477" s="1">
        <v>0.5</v>
      </c>
      <c r="AN477" s="1">
        <v>0.0</v>
      </c>
      <c r="AO477" s="1" t="s">
        <v>1799</v>
      </c>
      <c r="AP477" s="1" t="s">
        <v>1860</v>
      </c>
      <c r="AQ477" s="1" t="s">
        <v>1819</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8" t="s">
        <v>13</v>
      </c>
      <c r="B478" s="8" t="s">
        <v>150</v>
      </c>
      <c r="C478" s="8" t="s">
        <v>1023</v>
      </c>
      <c r="D478" s="1" t="s">
        <v>4555</v>
      </c>
      <c r="E478" s="1" t="s">
        <v>36</v>
      </c>
      <c r="F478" s="1" t="s">
        <v>150</v>
      </c>
      <c r="G478" s="1" t="s">
        <v>695</v>
      </c>
      <c r="H478" s="1" t="str">
        <f t="shared" si="1"/>
        <v>ASHRAE 90.1-2010HospitalPatient Room</v>
      </c>
      <c r="I478" s="1" t="str">
        <f>VLOOKUP(H478,'Interior Lighting'!$A$4:$G$1472,5,FALSE)</f>
        <v>0.62</v>
      </c>
      <c r="J478" s="1"/>
      <c r="K478" s="1"/>
      <c r="L478" s="1"/>
      <c r="M478" s="1">
        <v>0.0</v>
      </c>
      <c r="N478" s="1">
        <v>0.7</v>
      </c>
      <c r="O478" s="1">
        <v>0.2</v>
      </c>
      <c r="P478" s="8" t="s">
        <v>1803</v>
      </c>
      <c r="Q478" s="5" t="s">
        <v>26</v>
      </c>
      <c r="R478" s="5" t="s">
        <v>1311</v>
      </c>
      <c r="S478" s="5" t="s">
        <v>1315</v>
      </c>
      <c r="T478" s="8"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8" t="s">
        <v>1814</v>
      </c>
      <c r="AA478" s="8" t="s">
        <v>1790</v>
      </c>
      <c r="AB478" s="1">
        <v>0.0446</v>
      </c>
      <c r="AC478" s="8"/>
      <c r="AD478" s="8"/>
      <c r="AE478" s="8" t="s">
        <v>1868</v>
      </c>
      <c r="AF478" s="1"/>
      <c r="AG478" s="1"/>
      <c r="AH478" s="1"/>
      <c r="AI478" s="1"/>
      <c r="AJ478" s="1"/>
      <c r="AK478" s="5">
        <v>3.0</v>
      </c>
      <c r="AL478" s="1">
        <v>0.0</v>
      </c>
      <c r="AM478" s="1">
        <v>0.5</v>
      </c>
      <c r="AN478" s="1">
        <v>0.0</v>
      </c>
      <c r="AO478" s="8" t="s">
        <v>1799</v>
      </c>
      <c r="AP478" s="8" t="s">
        <v>1860</v>
      </c>
      <c r="AQ478" s="8" t="s">
        <v>1819</v>
      </c>
      <c r="AR478" s="1"/>
      <c r="AS478" s="1"/>
      <c r="AT478" s="1" t="str">
        <f t="shared" si="44"/>
        <v/>
      </c>
      <c r="AU478" s="1"/>
      <c r="AV478" s="1"/>
      <c r="AW478" s="1"/>
      <c r="AX478" s="8"/>
      <c r="AY478" s="1"/>
      <c r="AZ478" s="1"/>
      <c r="BA478" s="1"/>
      <c r="BB478" s="1"/>
      <c r="BC478" s="1"/>
      <c r="BD478" s="1"/>
      <c r="BE478" s="1"/>
      <c r="BF478" s="1"/>
      <c r="BG478" s="1"/>
      <c r="BH478" s="1"/>
      <c r="BJ478" s="1"/>
      <c r="BK478" s="1"/>
      <c r="BL478" s="1"/>
    </row>
    <row r="479" ht="14.25" hidden="1" customHeight="1">
      <c r="A479" s="8" t="s">
        <v>13</v>
      </c>
      <c r="B479" s="8" t="s">
        <v>150</v>
      </c>
      <c r="C479" s="8" t="s">
        <v>1026</v>
      </c>
      <c r="D479" s="1" t="s">
        <v>4546</v>
      </c>
      <c r="E479" s="1" t="s">
        <v>36</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1811</v>
      </c>
      <c r="Q479" s="1" t="s">
        <v>31</v>
      </c>
      <c r="R479" s="1" t="s">
        <v>477</v>
      </c>
      <c r="S479" s="1" t="s">
        <v>1349</v>
      </c>
      <c r="T479" s="8"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1814</v>
      </c>
      <c r="AA479" s="1" t="s">
        <v>1790</v>
      </c>
      <c r="AB479" s="1">
        <v>0.0446</v>
      </c>
      <c r="AC479" s="8"/>
      <c r="AD479" s="1"/>
      <c r="AE479" s="1" t="s">
        <v>1868</v>
      </c>
      <c r="AF479" s="5">
        <v>51.16</v>
      </c>
      <c r="AG479" s="5">
        <v>0.0</v>
      </c>
      <c r="AH479" s="5">
        <v>0.5</v>
      </c>
      <c r="AI479" s="5">
        <v>0.0</v>
      </c>
      <c r="AJ479" s="1" t="s">
        <v>1800</v>
      </c>
      <c r="AK479" s="5">
        <v>7.5</v>
      </c>
      <c r="AL479" s="5">
        <v>0.0</v>
      </c>
      <c r="AM479" s="5">
        <v>0.5</v>
      </c>
      <c r="AN479" s="5">
        <v>0.0</v>
      </c>
      <c r="AO479" s="1" t="s">
        <v>1799</v>
      </c>
      <c r="AP479" s="1" t="s">
        <v>1860</v>
      </c>
      <c r="AQ479" s="1" t="s">
        <v>1819</v>
      </c>
      <c r="AR479" s="1">
        <v>150.0</v>
      </c>
      <c r="AS479" s="1">
        <v>10000.0</v>
      </c>
      <c r="AT479" s="1" t="str">
        <f t="shared" si="44"/>
        <v>0.015</v>
      </c>
      <c r="AU479" s="1">
        <v>49.0</v>
      </c>
      <c r="AV479" s="1">
        <v>0.2</v>
      </c>
      <c r="AW479" s="1">
        <v>0.05</v>
      </c>
      <c r="AX479" s="1" t="s">
        <v>1816</v>
      </c>
      <c r="AY479" s="1">
        <v>0.7</v>
      </c>
      <c r="AZ479" s="1">
        <v>5300.0</v>
      </c>
      <c r="BA479" s="1">
        <v>0.12212410162440297</v>
      </c>
      <c r="BB479" s="5">
        <v>0.16</v>
      </c>
      <c r="BC479" s="1">
        <v>924.6539122990511</v>
      </c>
      <c r="BD479" s="5">
        <v>124.5</v>
      </c>
      <c r="BE479" s="5">
        <v>7200.0</v>
      </c>
      <c r="BF479" s="1" t="s">
        <v>1874</v>
      </c>
      <c r="BG479" s="5" t="s">
        <v>1871</v>
      </c>
      <c r="BH479" s="1"/>
      <c r="BJ479" s="1"/>
      <c r="BK479" s="1"/>
      <c r="BL479" s="1"/>
    </row>
    <row r="480" ht="14.25" hidden="1" customHeight="1">
      <c r="A480" s="1" t="s">
        <v>13</v>
      </c>
      <c r="B480" s="8" t="s">
        <v>150</v>
      </c>
      <c r="C480" s="8" t="s">
        <v>1027</v>
      </c>
      <c r="D480" s="1" t="s">
        <v>4556</v>
      </c>
      <c r="E480" s="1" t="s">
        <v>36</v>
      </c>
      <c r="F480" s="1" t="s">
        <v>682</v>
      </c>
      <c r="G480" s="78" t="s">
        <v>971</v>
      </c>
      <c r="H480" s="1" t="str">
        <f t="shared" si="1"/>
        <v>ASHRAE 90.1-2010LaboratoryFor Medical/Industrial/Research</v>
      </c>
      <c r="I480" s="1" t="str">
        <f>VLOOKUP(H480,'Interior Lighting'!$A$4:$G$1472,5,FALSE)</f>
        <v>1.81</v>
      </c>
      <c r="J480" s="1"/>
      <c r="K480" s="1"/>
      <c r="L480" s="1"/>
      <c r="M480" s="1">
        <v>0.0</v>
      </c>
      <c r="N480" s="1">
        <v>0.7</v>
      </c>
      <c r="O480" s="1">
        <v>0.2</v>
      </c>
      <c r="P480" s="8" t="s">
        <v>1811</v>
      </c>
      <c r="Q480" s="1" t="s">
        <v>31</v>
      </c>
      <c r="R480" s="1" t="s">
        <v>1335</v>
      </c>
      <c r="S480" s="1" t="s">
        <v>1346</v>
      </c>
      <c r="T480" s="8"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8" t="s">
        <v>1815</v>
      </c>
      <c r="AA480" s="8" t="s">
        <v>1790</v>
      </c>
      <c r="AB480" s="1">
        <v>0.0446</v>
      </c>
      <c r="AC480" s="8"/>
      <c r="AD480" s="8"/>
      <c r="AE480" s="8" t="s">
        <v>1868</v>
      </c>
      <c r="AF480" s="1"/>
      <c r="AG480" s="1"/>
      <c r="AH480" s="1"/>
      <c r="AI480" s="1"/>
      <c r="AJ480" s="1"/>
      <c r="AK480" s="5">
        <v>4.0</v>
      </c>
      <c r="AL480" s="1">
        <v>0.0</v>
      </c>
      <c r="AM480" s="1">
        <v>0.5</v>
      </c>
      <c r="AN480" s="1">
        <v>0.0</v>
      </c>
      <c r="AO480" s="8" t="s">
        <v>1800</v>
      </c>
      <c r="AP480" s="8" t="s">
        <v>1860</v>
      </c>
      <c r="AQ480" s="8" t="s">
        <v>1819</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hidden="1" customHeight="1">
      <c r="A481" s="8" t="s">
        <v>13</v>
      </c>
      <c r="B481" s="8" t="s">
        <v>150</v>
      </c>
      <c r="C481" s="8" t="s">
        <v>684</v>
      </c>
      <c r="D481" s="1" t="s">
        <v>4554</v>
      </c>
      <c r="E481" s="1" t="s">
        <v>36</v>
      </c>
      <c r="F481" s="1" t="s">
        <v>684</v>
      </c>
      <c r="G481" s="1" t="s">
        <v>870</v>
      </c>
      <c r="H481" s="1" t="str">
        <f t="shared" si="1"/>
        <v>ASHRAE 90.1-2010LobbyGeneral</v>
      </c>
      <c r="I481" s="1" t="str">
        <f>VLOOKUP(H481,'Interior Lighting'!$A$4:$G$1472,5,FALSE)</f>
        <v>0.9</v>
      </c>
      <c r="J481" s="1"/>
      <c r="K481" s="1"/>
      <c r="L481" s="1"/>
      <c r="M481" s="1">
        <v>0.0</v>
      </c>
      <c r="N481" s="1">
        <v>0.7</v>
      </c>
      <c r="O481" s="1">
        <v>0.2</v>
      </c>
      <c r="P481" s="1" t="s">
        <v>1804</v>
      </c>
      <c r="Q481" s="1" t="s">
        <v>31</v>
      </c>
      <c r="R481" s="1" t="s">
        <v>1328</v>
      </c>
      <c r="S481" s="1" t="s">
        <v>1362</v>
      </c>
      <c r="T481" s="8" t="str">
        <f t="shared" si="42"/>
        <v>ASHRAE 62.1-2007Office BuildingsMain entry lobbies</v>
      </c>
      <c r="U481" s="1" t="str">
        <f>VLOOKUP(T481,Ventilation!$A$4:$H$321,6,FALSE)</f>
        <v>0.06</v>
      </c>
      <c r="V481" s="1" t="str">
        <f>VLOOKUP(T481,Ventilation!$A$4:$H$321,5,FALSE)</f>
        <v>5</v>
      </c>
      <c r="W481" s="1" t="str">
        <f>VLOOKUP(T481,Ventilation!$A$4:$H$321,7,FALSE)</f>
        <v/>
      </c>
      <c r="X481" s="1"/>
      <c r="Y481" s="5">
        <v>1.33</v>
      </c>
      <c r="Z481" s="1" t="s">
        <v>1815</v>
      </c>
      <c r="AA481" s="1" t="s">
        <v>1790</v>
      </c>
      <c r="AB481" s="1">
        <v>0.0446</v>
      </c>
      <c r="AC481" s="8"/>
      <c r="AD481" s="1"/>
      <c r="AE481" s="1" t="s">
        <v>1868</v>
      </c>
      <c r="AF481" s="1"/>
      <c r="AG481" s="1"/>
      <c r="AH481" s="1"/>
      <c r="AI481" s="1"/>
      <c r="AJ481" s="1"/>
      <c r="AK481" s="1">
        <v>0.07000000000000005</v>
      </c>
      <c r="AL481" s="1">
        <v>0.0</v>
      </c>
      <c r="AM481" s="1">
        <v>0.5</v>
      </c>
      <c r="AN481" s="1">
        <v>0.0</v>
      </c>
      <c r="AO481" s="1" t="s">
        <v>1800</v>
      </c>
      <c r="AP481" s="1" t="s">
        <v>1860</v>
      </c>
      <c r="AQ481" s="1" t="s">
        <v>1819</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8" t="s">
        <v>13</v>
      </c>
      <c r="B482" s="8" t="s">
        <v>150</v>
      </c>
      <c r="C482" s="8" t="s">
        <v>1037</v>
      </c>
      <c r="D482" s="1" t="s">
        <v>4554</v>
      </c>
      <c r="E482" s="1" t="s">
        <v>36</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8" t="s">
        <v>1807</v>
      </c>
      <c r="Q482" s="1" t="s">
        <v>31</v>
      </c>
      <c r="R482" s="1" t="s">
        <v>1328</v>
      </c>
      <c r="S482" s="1" t="s">
        <v>498</v>
      </c>
      <c r="T482" s="8" t="str">
        <f t="shared" si="42"/>
        <v>ASHRAE 62.1-2007Office BuildingsOffice space</v>
      </c>
      <c r="U482" s="1" t="str">
        <f>VLOOKUP(T482,Ventilation!$A$4:$H$321,6,FALSE)</f>
        <v>0.06</v>
      </c>
      <c r="V482" s="1" t="str">
        <f>VLOOKUP(T482,Ventilation!$A$4:$H$321,5,FALSE)</f>
        <v>5</v>
      </c>
      <c r="W482" s="1" t="str">
        <f>VLOOKUP(T482,Ventilation!$A$4:$H$321,7,FALSE)</f>
        <v/>
      </c>
      <c r="X482" s="1"/>
      <c r="Y482" s="5">
        <v>1.33</v>
      </c>
      <c r="Z482" s="1" t="s">
        <v>1814</v>
      </c>
      <c r="AA482" s="8" t="s">
        <v>1790</v>
      </c>
      <c r="AB482" s="1">
        <v>0.0446</v>
      </c>
      <c r="AC482" s="8"/>
      <c r="AD482" s="8"/>
      <c r="AE482" s="8" t="s">
        <v>1868</v>
      </c>
      <c r="AF482" s="1"/>
      <c r="AG482" s="1"/>
      <c r="AH482" s="1"/>
      <c r="AI482" s="1"/>
      <c r="AJ482" s="1"/>
      <c r="AK482" s="5">
        <v>1.04</v>
      </c>
      <c r="AL482" s="1">
        <v>0.0</v>
      </c>
      <c r="AM482" s="1">
        <v>0.5</v>
      </c>
      <c r="AN482" s="1">
        <v>0.0</v>
      </c>
      <c r="AO482" s="8" t="s">
        <v>1800</v>
      </c>
      <c r="AP482" s="8" t="s">
        <v>1860</v>
      </c>
      <c r="AQ482" s="8" t="s">
        <v>1819</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13</v>
      </c>
      <c r="B483" s="8" t="s">
        <v>150</v>
      </c>
      <c r="C483" s="8" t="s">
        <v>344</v>
      </c>
      <c r="D483" s="1" t="s">
        <v>4559</v>
      </c>
      <c r="E483" s="1" t="s">
        <v>36</v>
      </c>
      <c r="F483" s="1" t="s">
        <v>869</v>
      </c>
      <c r="G483" s="1" t="s">
        <v>870</v>
      </c>
      <c r="H483" s="1" t="str">
        <f t="shared" si="1"/>
        <v>ASHRAE 90.1-2010Office-EnclosedGeneral</v>
      </c>
      <c r="I483" s="5">
        <v>1.0</v>
      </c>
      <c r="J483" s="1"/>
      <c r="K483" s="1"/>
      <c r="L483" s="1"/>
      <c r="M483" s="1">
        <v>0.0</v>
      </c>
      <c r="N483" s="1">
        <v>0.7</v>
      </c>
      <c r="O483" s="1">
        <v>0.2</v>
      </c>
      <c r="P483" s="8" t="s">
        <v>1809</v>
      </c>
      <c r="Q483" s="1" t="s">
        <v>31</v>
      </c>
      <c r="R483" s="1" t="s">
        <v>1328</v>
      </c>
      <c r="S483" s="1" t="s">
        <v>498</v>
      </c>
      <c r="T483" s="8" t="str">
        <f t="shared" si="42"/>
        <v>ASHRAE 62.1-2007Office BuildingsOffice space</v>
      </c>
      <c r="U483" s="1" t="str">
        <f>VLOOKUP(T483,Ventilation!$A$4:$H$321,6,FALSE)</f>
        <v>0.06</v>
      </c>
      <c r="V483" s="1" t="str">
        <f>VLOOKUP(T483,Ventilation!$A$4:$H$321,5,FALSE)</f>
        <v>5</v>
      </c>
      <c r="W483" s="1" t="str">
        <f>VLOOKUP(T483,Ventilation!$A$4:$H$321,7,FALSE)</f>
        <v/>
      </c>
      <c r="X483" s="1"/>
      <c r="Y483" s="5">
        <v>7.0</v>
      </c>
      <c r="Z483" s="8" t="s">
        <v>1815</v>
      </c>
      <c r="AA483" s="8" t="s">
        <v>1790</v>
      </c>
      <c r="AB483" s="1">
        <v>0.0446</v>
      </c>
      <c r="AC483" s="8"/>
      <c r="AD483" s="8"/>
      <c r="AE483" s="8" t="s">
        <v>1868</v>
      </c>
      <c r="AF483" s="1"/>
      <c r="AG483" s="1"/>
      <c r="AH483" s="1"/>
      <c r="AI483" s="1"/>
      <c r="AJ483" s="1"/>
      <c r="AK483" s="5">
        <v>1.0</v>
      </c>
      <c r="AL483" s="1">
        <v>0.0</v>
      </c>
      <c r="AM483" s="1">
        <v>0.5</v>
      </c>
      <c r="AN483" s="1">
        <v>0.0</v>
      </c>
      <c r="AO483" s="8" t="s">
        <v>1800</v>
      </c>
      <c r="AP483" s="8" t="s">
        <v>1860</v>
      </c>
      <c r="AQ483" s="8" t="s">
        <v>1819</v>
      </c>
      <c r="AR483" s="1"/>
      <c r="AS483" s="1"/>
      <c r="AT483" s="1" t="str">
        <f t="shared" si="44"/>
        <v/>
      </c>
      <c r="AU483" s="1"/>
      <c r="AV483" s="1"/>
      <c r="AW483" s="1"/>
      <c r="AX483" s="8"/>
      <c r="AY483" s="1"/>
      <c r="AZ483" s="1"/>
      <c r="BA483" s="1"/>
      <c r="BB483" s="1"/>
      <c r="BC483" s="1"/>
      <c r="BD483" s="1"/>
      <c r="BE483" s="1"/>
      <c r="BF483" s="1"/>
      <c r="BG483" s="1"/>
      <c r="BH483" s="1"/>
      <c r="BJ483" s="1"/>
      <c r="BK483" s="1"/>
      <c r="BL483" s="1"/>
    </row>
    <row r="484" ht="14.25" hidden="1" customHeight="1">
      <c r="A484" s="8" t="s">
        <v>13</v>
      </c>
      <c r="B484" s="8" t="s">
        <v>150</v>
      </c>
      <c r="C484" s="8" t="s">
        <v>1039</v>
      </c>
      <c r="D484" s="8" t="s">
        <v>4552</v>
      </c>
      <c r="E484" s="8" t="s">
        <v>36</v>
      </c>
      <c r="F484" s="1" t="s">
        <v>150</v>
      </c>
      <c r="G484" s="1" t="s">
        <v>693</v>
      </c>
      <c r="H484" s="1" t="str">
        <f t="shared" si="1"/>
        <v>ASHRAE 90.1-2010HospitalOperating Room</v>
      </c>
      <c r="I484" s="1" t="str">
        <f>VLOOKUP(H484,'Interior Lighting'!$A$4:$G$1472,5,FALSE)</f>
        <v>1.89</v>
      </c>
      <c r="J484" s="1"/>
      <c r="K484" s="1"/>
      <c r="L484" s="1"/>
      <c r="M484" s="1">
        <v>0.0</v>
      </c>
      <c r="N484" s="1">
        <v>0.7</v>
      </c>
      <c r="O484" s="1">
        <v>0.2</v>
      </c>
      <c r="P484" s="1" t="s">
        <v>1803</v>
      </c>
      <c r="Q484" s="5" t="s">
        <v>26</v>
      </c>
      <c r="R484" s="5" t="s">
        <v>1311</v>
      </c>
      <c r="S484" s="5" t="s">
        <v>1312</v>
      </c>
      <c r="T484" s="8"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8">
        <v>5.0</v>
      </c>
      <c r="Z484" s="8" t="s">
        <v>1815</v>
      </c>
      <c r="AA484" s="1" t="s">
        <v>1790</v>
      </c>
      <c r="AB484" s="8">
        <v>0.0446</v>
      </c>
      <c r="AC484" s="8"/>
      <c r="AD484" s="8"/>
      <c r="AE484" s="8" t="s">
        <v>1868</v>
      </c>
      <c r="AF484" s="8"/>
      <c r="AG484" s="8"/>
      <c r="AH484" s="8"/>
      <c r="AI484" s="8"/>
      <c r="AJ484" s="8"/>
      <c r="AK484" s="5">
        <v>4.0</v>
      </c>
      <c r="AL484" s="8">
        <v>0.0</v>
      </c>
      <c r="AM484" s="8">
        <v>0.5</v>
      </c>
      <c r="AN484" s="8">
        <v>0.0</v>
      </c>
      <c r="AO484" s="1" t="s">
        <v>1799</v>
      </c>
      <c r="AP484" s="1" t="s">
        <v>1860</v>
      </c>
      <c r="AQ484" s="1" t="s">
        <v>1819</v>
      </c>
      <c r="AR484" s="8">
        <v>2.0</v>
      </c>
      <c r="AS484" s="8">
        <v>600.0</v>
      </c>
      <c r="AT484" s="1" t="str">
        <f t="shared" si="44"/>
        <v>0.003333333333</v>
      </c>
      <c r="AU484" s="8">
        <v>49.0</v>
      </c>
      <c r="AV484" s="8">
        <v>0.2</v>
      </c>
      <c r="AW484" s="8">
        <v>0.05</v>
      </c>
      <c r="AX484" s="8" t="s">
        <v>160</v>
      </c>
      <c r="AY484" s="8"/>
      <c r="AZ484" s="8"/>
      <c r="BA484" s="8"/>
      <c r="BB484" s="8"/>
      <c r="BC484" s="8"/>
      <c r="BD484" s="8"/>
      <c r="BE484" s="8"/>
      <c r="BF484" s="8"/>
      <c r="BG484" s="8"/>
      <c r="BH484" s="1"/>
      <c r="BJ484" s="1"/>
      <c r="BK484" s="1"/>
      <c r="BL484" s="1"/>
    </row>
    <row r="485" ht="14.25" hidden="1" customHeight="1">
      <c r="A485" s="8" t="s">
        <v>13</v>
      </c>
      <c r="B485" s="8" t="s">
        <v>150</v>
      </c>
      <c r="C485" s="8" t="s">
        <v>1041</v>
      </c>
      <c r="D485" s="1" t="s">
        <v>4551</v>
      </c>
      <c r="E485" s="1" t="s">
        <v>36</v>
      </c>
      <c r="F485" s="1" t="s">
        <v>896</v>
      </c>
      <c r="G485" s="1" t="s">
        <v>656</v>
      </c>
      <c r="H485" s="1" t="str">
        <f t="shared" si="1"/>
        <v>ASHRAE 90.1-2010Corridor/TransitionFor Hospital</v>
      </c>
      <c r="I485" s="1" t="str">
        <f>VLOOKUP(H485,'Interior Lighting'!$A$4:$G$1472,5,FALSE)</f>
        <v>0.89</v>
      </c>
      <c r="J485" s="1"/>
      <c r="K485" s="1"/>
      <c r="L485" s="1"/>
      <c r="M485" s="1">
        <v>0.0</v>
      </c>
      <c r="N485" s="1">
        <v>0.7</v>
      </c>
      <c r="O485" s="1">
        <v>0.2</v>
      </c>
      <c r="P485" s="1" t="s">
        <v>1801</v>
      </c>
      <c r="Q485" s="1" t="s">
        <v>31</v>
      </c>
      <c r="R485" s="1" t="s">
        <v>870</v>
      </c>
      <c r="S485" s="1" t="s">
        <v>557</v>
      </c>
      <c r="T485" s="8" t="str">
        <f t="shared" si="42"/>
        <v>ASHRAE 62.1-2007GeneralCorridors</v>
      </c>
      <c r="U485" s="1" t="str">
        <f>VLOOKUP(T485,Ventilation!$A$4:$H$321,6,FALSE)</f>
        <v>0.06</v>
      </c>
      <c r="V485" s="1" t="str">
        <f>VLOOKUP(T485,Ventilation!$A$4:$H$321,5,FALSE)</f>
        <v/>
      </c>
      <c r="W485" s="1" t="str">
        <f>VLOOKUP(T485,Ventilation!$A$4:$H$321,7,FALSE)</f>
        <v/>
      </c>
      <c r="X485" s="1"/>
      <c r="Y485" s="1">
        <v>1.0</v>
      </c>
      <c r="Z485" s="1" t="s">
        <v>1814</v>
      </c>
      <c r="AA485" s="1" t="s">
        <v>1790</v>
      </c>
      <c r="AB485" s="1">
        <v>0.0446</v>
      </c>
      <c r="AC485" s="8"/>
      <c r="AD485" s="1"/>
      <c r="AE485" s="1" t="s">
        <v>1868</v>
      </c>
      <c r="AF485" s="1"/>
      <c r="AG485" s="1"/>
      <c r="AH485" s="1"/>
      <c r="AI485" s="1"/>
      <c r="AJ485" s="1"/>
      <c r="AK485" s="1">
        <v>0.0</v>
      </c>
      <c r="AL485" s="1">
        <v>0.0</v>
      </c>
      <c r="AM485" s="1">
        <v>0.5</v>
      </c>
      <c r="AN485" s="1">
        <v>0.0</v>
      </c>
      <c r="AO485" s="1" t="s">
        <v>1800</v>
      </c>
      <c r="AP485" s="1" t="s">
        <v>1860</v>
      </c>
      <c r="AQ485" s="1" t="s">
        <v>1819</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8" t="s">
        <v>13</v>
      </c>
      <c r="B486" s="8" t="s">
        <v>150</v>
      </c>
      <c r="C486" s="8" t="s">
        <v>1042</v>
      </c>
      <c r="D486" s="1" t="s">
        <v>4555</v>
      </c>
      <c r="E486" s="1" t="s">
        <v>36</v>
      </c>
      <c r="F486" s="1" t="s">
        <v>150</v>
      </c>
      <c r="G486" s="1" t="s">
        <v>695</v>
      </c>
      <c r="H486" s="1" t="str">
        <f t="shared" si="1"/>
        <v>ASHRAE 90.1-2010HospitalPatient Room</v>
      </c>
      <c r="I486" s="1" t="str">
        <f>VLOOKUP(H486,'Interior Lighting'!$A$4:$G$1472,5,FALSE)</f>
        <v>0.62</v>
      </c>
      <c r="J486" s="1"/>
      <c r="K486" s="1"/>
      <c r="L486" s="1"/>
      <c r="M486" s="1">
        <v>0.0</v>
      </c>
      <c r="N486" s="1">
        <v>0.7</v>
      </c>
      <c r="O486" s="1">
        <v>0.2</v>
      </c>
      <c r="P486" s="8" t="s">
        <v>1811</v>
      </c>
      <c r="Q486" s="5" t="s">
        <v>26</v>
      </c>
      <c r="R486" s="5" t="s">
        <v>1305</v>
      </c>
      <c r="S486" s="5" t="s">
        <v>695</v>
      </c>
      <c r="T486" s="8" t="str">
        <f t="shared" si="42"/>
        <v>AIA 2001NursingPatient Room</v>
      </c>
      <c r="U486" s="1" t="str">
        <f>VLOOKUP(T486,Ventilation!$A$4:$H$321,6,FALSE)</f>
        <v/>
      </c>
      <c r="V486" s="1" t="str">
        <f>VLOOKUP(T486,Ventilation!$A$4:$H$321,5,FALSE)</f>
        <v/>
      </c>
      <c r="W486" s="1" t="str">
        <f>VLOOKUP(T486,Ventilation!$A$4:$H$321,7,FALSE)</f>
        <v>2</v>
      </c>
      <c r="X486" s="1"/>
      <c r="Y486" s="1">
        <v>5.0</v>
      </c>
      <c r="Z486" s="1" t="s">
        <v>1814</v>
      </c>
      <c r="AA486" s="8" t="s">
        <v>1790</v>
      </c>
      <c r="AB486" s="1">
        <v>0.0446</v>
      </c>
      <c r="AC486" s="8"/>
      <c r="AD486" s="8"/>
      <c r="AE486" s="8" t="s">
        <v>1868</v>
      </c>
      <c r="AF486" s="1"/>
      <c r="AG486" s="1"/>
      <c r="AH486" s="1"/>
      <c r="AI486" s="1"/>
      <c r="AJ486" s="1"/>
      <c r="AK486" s="5">
        <v>2.0</v>
      </c>
      <c r="AL486" s="1">
        <v>0.0</v>
      </c>
      <c r="AM486" s="1">
        <v>0.5</v>
      </c>
      <c r="AN486" s="1">
        <v>0.0</v>
      </c>
      <c r="AO486" s="8" t="s">
        <v>1799</v>
      </c>
      <c r="AP486" s="8" t="s">
        <v>1860</v>
      </c>
      <c r="AQ486" s="8" t="s">
        <v>1819</v>
      </c>
      <c r="AR486" s="1">
        <v>1.0</v>
      </c>
      <c r="AS486" s="1">
        <v>280.0</v>
      </c>
      <c r="AT486" s="1" t="str">
        <f t="shared" si="44"/>
        <v>0.003571428571</v>
      </c>
      <c r="AU486" s="1">
        <v>49.0</v>
      </c>
      <c r="AV486" s="1">
        <v>0.2</v>
      </c>
      <c r="AW486" s="1">
        <v>0.05</v>
      </c>
      <c r="AX486" s="8" t="s">
        <v>1816</v>
      </c>
      <c r="AY486" s="1"/>
      <c r="AZ486" s="1"/>
      <c r="BA486" s="1"/>
      <c r="BB486" s="1"/>
      <c r="BC486" s="1"/>
      <c r="BD486" s="1"/>
      <c r="BE486" s="1"/>
      <c r="BF486" s="1"/>
      <c r="BG486" s="1"/>
      <c r="BH486" s="5" t="s">
        <v>1297</v>
      </c>
      <c r="BJ486" s="1"/>
      <c r="BK486" s="1"/>
      <c r="BL486" s="1"/>
    </row>
    <row r="487" ht="14.25" hidden="1" customHeight="1">
      <c r="A487" s="8" t="s">
        <v>13</v>
      </c>
      <c r="B487" s="8" t="s">
        <v>150</v>
      </c>
      <c r="C487" s="8" t="s">
        <v>1044</v>
      </c>
      <c r="D487" s="1" t="s">
        <v>4561</v>
      </c>
      <c r="E487" s="1" t="s">
        <v>36</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8" t="s">
        <v>1811</v>
      </c>
      <c r="Q487" s="1" t="s">
        <v>31</v>
      </c>
      <c r="R487" s="1" t="s">
        <v>559</v>
      </c>
      <c r="S487" s="1" t="s">
        <v>565</v>
      </c>
      <c r="T487" s="8"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8" t="s">
        <v>1815</v>
      </c>
      <c r="AA487" s="8" t="s">
        <v>1790</v>
      </c>
      <c r="AB487" s="1">
        <v>0.0446</v>
      </c>
      <c r="AC487" s="8"/>
      <c r="AD487" s="8"/>
      <c r="AE487" s="8" t="s">
        <v>1868</v>
      </c>
      <c r="AF487" s="1"/>
      <c r="AG487" s="1"/>
      <c r="AH487" s="1"/>
      <c r="AI487" s="1"/>
      <c r="AJ487" s="1"/>
      <c r="AK487" s="5">
        <v>1.5</v>
      </c>
      <c r="AL487" s="1">
        <v>0.0</v>
      </c>
      <c r="AM487" s="1">
        <v>0.5</v>
      </c>
      <c r="AN487" s="1">
        <v>0.0</v>
      </c>
      <c r="AO487" s="8" t="s">
        <v>1800</v>
      </c>
      <c r="AP487" s="8" t="s">
        <v>1860</v>
      </c>
      <c r="AQ487" s="8" t="s">
        <v>1819</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hidden="1" customHeight="1">
      <c r="A488" s="8" t="s">
        <v>13</v>
      </c>
      <c r="B488" s="8" t="s">
        <v>150</v>
      </c>
      <c r="C488" s="8" t="s">
        <v>923</v>
      </c>
      <c r="D488" s="1" t="s">
        <v>4562</v>
      </c>
      <c r="E488" s="1" t="s">
        <v>36</v>
      </c>
      <c r="F488" s="1" t="s">
        <v>150</v>
      </c>
      <c r="G488" s="1" t="s">
        <v>981</v>
      </c>
      <c r="H488" s="1" t="str">
        <f t="shared" si="1"/>
        <v>ASHRAE 90.1-2010HospitalRadiology/Imaging</v>
      </c>
      <c r="I488" s="1" t="str">
        <f>VLOOKUP(H488,'Interior Lighting'!$A$4:$G$1472,5,FALSE)</f>
        <v>1.32</v>
      </c>
      <c r="J488" s="1"/>
      <c r="K488" s="1"/>
      <c r="L488" s="1"/>
      <c r="M488" s="1">
        <v>0.0</v>
      </c>
      <c r="N488" s="1">
        <v>0.7</v>
      </c>
      <c r="O488" s="1">
        <v>0.2</v>
      </c>
      <c r="P488" s="8" t="s">
        <v>1810</v>
      </c>
      <c r="Q488" s="1" t="s">
        <v>31</v>
      </c>
      <c r="R488" s="5" t="s">
        <v>559</v>
      </c>
      <c r="S488" s="5" t="s">
        <v>561</v>
      </c>
      <c r="T488" s="8"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8" t="s">
        <v>1815</v>
      </c>
      <c r="AA488" s="8" t="s">
        <v>1790</v>
      </c>
      <c r="AB488" s="1">
        <v>0.0446</v>
      </c>
      <c r="AC488" s="8"/>
      <c r="AD488" s="8"/>
      <c r="AE488" s="8" t="s">
        <v>1868</v>
      </c>
      <c r="AF488" s="1"/>
      <c r="AG488" s="1"/>
      <c r="AH488" s="1"/>
      <c r="AI488" s="1"/>
      <c r="AJ488" s="1"/>
      <c r="AK488" s="5">
        <v>10.0</v>
      </c>
      <c r="AL488" s="1">
        <v>0.0</v>
      </c>
      <c r="AM488" s="1">
        <v>0.5</v>
      </c>
      <c r="AN488" s="1">
        <v>0.0</v>
      </c>
      <c r="AO488" s="8" t="s">
        <v>1800</v>
      </c>
      <c r="AP488" s="8" t="s">
        <v>1860</v>
      </c>
      <c r="AQ488" s="8" t="s">
        <v>1819</v>
      </c>
      <c r="AR488" s="1">
        <v>1.0</v>
      </c>
      <c r="AS488" s="1">
        <v>5250.0</v>
      </c>
      <c r="AT488" s="1" t="str">
        <f t="shared" si="44"/>
        <v>0.0001904761905</v>
      </c>
      <c r="AU488" s="1">
        <v>49.0</v>
      </c>
      <c r="AV488" s="1">
        <v>0.2</v>
      </c>
      <c r="AW488" s="1">
        <v>0.05</v>
      </c>
      <c r="AX488" s="1" t="s">
        <v>1816</v>
      </c>
      <c r="AY488" s="1"/>
      <c r="AZ488" s="1"/>
      <c r="BA488" s="1"/>
      <c r="BB488" s="1"/>
      <c r="BC488" s="1"/>
      <c r="BD488" s="1"/>
      <c r="BE488" s="1"/>
      <c r="BF488" s="1"/>
      <c r="BG488" s="1"/>
      <c r="BH488" s="1"/>
      <c r="BJ488" s="1"/>
      <c r="BK488" s="1"/>
      <c r="BL488" s="1"/>
    </row>
    <row r="489" ht="14.25" hidden="1" customHeight="1">
      <c r="A489" s="16" t="s">
        <v>13</v>
      </c>
      <c r="B489" s="16" t="s">
        <v>166</v>
      </c>
      <c r="C489" s="16" t="s">
        <v>993</v>
      </c>
      <c r="D489" s="16" t="s">
        <v>4563</v>
      </c>
      <c r="E489" s="16" t="s">
        <v>36</v>
      </c>
      <c r="F489" s="5" t="s">
        <v>889</v>
      </c>
      <c r="G489" s="5" t="s">
        <v>875</v>
      </c>
      <c r="H489" s="1" t="str">
        <f t="shared" si="1"/>
        <v>ASHRAE 90.1-2010Dining AreaFor Hotel</v>
      </c>
      <c r="I489" s="1" t="str">
        <f>VLOOKUP(H489,'Interior Lighting'!$A$4:$G$1472,5,FALSE)</f>
        <v>0.89</v>
      </c>
      <c r="J489" s="1"/>
      <c r="K489" s="1"/>
      <c r="L489" s="5"/>
      <c r="M489" s="5">
        <v>0.0</v>
      </c>
      <c r="N489" s="5">
        <v>0.7</v>
      </c>
      <c r="O489" s="5">
        <v>0.2</v>
      </c>
      <c r="P489" s="16" t="s">
        <v>2036</v>
      </c>
      <c r="Q489" s="16" t="s">
        <v>31</v>
      </c>
      <c r="R489" s="5" t="s">
        <v>486</v>
      </c>
      <c r="S489" s="5" t="s">
        <v>1354</v>
      </c>
      <c r="T489" s="8"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2039</v>
      </c>
      <c r="AA489" s="16" t="s">
        <v>2017</v>
      </c>
      <c r="AB489" s="16">
        <v>0.0254576</v>
      </c>
      <c r="AC489" s="8"/>
      <c r="AD489" s="16"/>
      <c r="AE489" s="16" t="s">
        <v>2066</v>
      </c>
      <c r="AF489" s="8"/>
      <c r="AG489" s="8"/>
      <c r="AH489" s="8"/>
      <c r="AI489" s="8"/>
      <c r="AJ489" s="8"/>
      <c r="AK489" s="16">
        <v>6.301</v>
      </c>
      <c r="AL489" s="16">
        <v>0.0</v>
      </c>
      <c r="AM489" s="16">
        <v>0.5</v>
      </c>
      <c r="AN489" s="16">
        <v>0.0</v>
      </c>
      <c r="AO489" s="16" t="s">
        <v>2069</v>
      </c>
      <c r="AP489" s="16" t="s">
        <v>2062</v>
      </c>
      <c r="AQ489" s="16" t="s">
        <v>2042</v>
      </c>
      <c r="AR489" s="8"/>
      <c r="AS489" s="8"/>
      <c r="AT489" s="1" t="str">
        <f t="shared" si="44"/>
        <v/>
      </c>
      <c r="AU489" s="8"/>
      <c r="AV489" s="8"/>
      <c r="AW489" s="8"/>
      <c r="AX489" s="8"/>
      <c r="AY489" s="8"/>
      <c r="AZ489" s="8"/>
      <c r="BA489" s="8"/>
      <c r="BB489" s="16">
        <v>1.0</v>
      </c>
      <c r="BC489" s="8"/>
      <c r="BD489" s="16">
        <v>0.0</v>
      </c>
      <c r="BE489" s="224">
        <v>1017.43109</v>
      </c>
      <c r="BF489" s="10" t="s">
        <v>2070</v>
      </c>
      <c r="BG489" s="8"/>
      <c r="BH489" s="1"/>
      <c r="BJ489" s="1"/>
      <c r="BK489" s="1"/>
      <c r="BL489" s="1"/>
    </row>
    <row r="490" ht="14.25" hidden="1" customHeight="1">
      <c r="A490" s="16" t="s">
        <v>13</v>
      </c>
      <c r="B490" s="5" t="s">
        <v>166</v>
      </c>
      <c r="C490" s="16" t="s">
        <v>655</v>
      </c>
      <c r="D490" s="16" t="s">
        <v>4566</v>
      </c>
      <c r="E490" s="16" t="s">
        <v>36</v>
      </c>
      <c r="F490" s="5" t="s">
        <v>975</v>
      </c>
      <c r="G490" s="5" t="s">
        <v>870</v>
      </c>
      <c r="H490" s="1" t="str">
        <f t="shared" si="1"/>
        <v>ASHRAE 90.1-2010StorageGeneral</v>
      </c>
      <c r="I490" s="1" t="str">
        <f>VLOOKUP(H490,'Interior Lighting'!$A$4:$G$1472,5,FALSE)</f>
        <v>0.63</v>
      </c>
      <c r="J490" s="1"/>
      <c r="K490" s="1"/>
      <c r="L490" s="5"/>
      <c r="M490" s="5">
        <v>0.0</v>
      </c>
      <c r="N490" s="5">
        <v>0.7</v>
      </c>
      <c r="O490" s="5">
        <v>0.2</v>
      </c>
      <c r="P490" s="16" t="s">
        <v>2035</v>
      </c>
      <c r="Q490" s="5" t="s">
        <v>31</v>
      </c>
      <c r="R490" s="5" t="s">
        <v>486</v>
      </c>
      <c r="S490" s="5" t="s">
        <v>1354</v>
      </c>
      <c r="T490" s="8"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5">
        <v>5.0</v>
      </c>
      <c r="Z490" s="16" t="s">
        <v>2039</v>
      </c>
      <c r="AA490" s="16" t="s">
        <v>2017</v>
      </c>
      <c r="AB490" s="5">
        <v>0.0</v>
      </c>
      <c r="AC490" s="8"/>
      <c r="AD490" s="16"/>
      <c r="AE490" s="16" t="s">
        <v>2066</v>
      </c>
      <c r="AF490" s="1"/>
      <c r="AG490" s="1"/>
      <c r="AH490" s="1"/>
      <c r="AI490" s="1"/>
      <c r="AJ490" s="1"/>
      <c r="AK490" s="5">
        <v>0.5</v>
      </c>
      <c r="AL490" s="5">
        <v>0.0</v>
      </c>
      <c r="AM490" s="5">
        <v>0.5</v>
      </c>
      <c r="AN490" s="5">
        <v>0.0</v>
      </c>
      <c r="AO490" s="16" t="s">
        <v>2028</v>
      </c>
      <c r="AP490" s="16" t="s">
        <v>2062</v>
      </c>
      <c r="AQ490" s="16" t="s">
        <v>2042</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13</v>
      </c>
      <c r="B491" s="5" t="s">
        <v>166</v>
      </c>
      <c r="C491" s="5" t="s">
        <v>997</v>
      </c>
      <c r="D491" s="5" t="s">
        <v>4549</v>
      </c>
      <c r="E491" s="5" t="s">
        <v>36</v>
      </c>
      <c r="F491" s="5" t="s">
        <v>889</v>
      </c>
      <c r="G491" s="5" t="s">
        <v>875</v>
      </c>
      <c r="H491" s="1" t="str">
        <f t="shared" si="1"/>
        <v>ASHRAE 90.1-2010Dining AreaFor Hotel</v>
      </c>
      <c r="I491" s="1" t="str">
        <f>VLOOKUP(H491,'Interior Lighting'!$A$4:$G$1472,5,FALSE)</f>
        <v>0.89</v>
      </c>
      <c r="J491" s="1"/>
      <c r="K491" s="1"/>
      <c r="L491" s="5"/>
      <c r="M491" s="5">
        <v>0.0</v>
      </c>
      <c r="N491" s="5">
        <v>0.7</v>
      </c>
      <c r="O491" s="5">
        <v>0.2</v>
      </c>
      <c r="P491" s="16" t="s">
        <v>2036</v>
      </c>
      <c r="Q491" s="5" t="s">
        <v>31</v>
      </c>
      <c r="R491" s="5" t="s">
        <v>477</v>
      </c>
      <c r="S491" s="5" t="s">
        <v>1349</v>
      </c>
      <c r="T491" s="8"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5">
        <v>70.0</v>
      </c>
      <c r="Z491" s="16" t="s">
        <v>2039</v>
      </c>
      <c r="AA491" s="16" t="s">
        <v>2017</v>
      </c>
      <c r="AB491" s="5">
        <v>0.112</v>
      </c>
      <c r="AC491" s="8"/>
      <c r="AD491" s="16"/>
      <c r="AE491" s="16" t="s">
        <v>2066</v>
      </c>
      <c r="AF491" s="1"/>
      <c r="AG491" s="1"/>
      <c r="AH491" s="1"/>
      <c r="AI491" s="1"/>
      <c r="AJ491" s="1"/>
      <c r="AK491" s="5">
        <v>0.5</v>
      </c>
      <c r="AL491" s="5">
        <v>0.0</v>
      </c>
      <c r="AM491" s="5">
        <v>0.5</v>
      </c>
      <c r="AN491" s="5">
        <v>0.0</v>
      </c>
      <c r="AO491" s="16" t="s">
        <v>2029</v>
      </c>
      <c r="AP491" s="16" t="s">
        <v>2062</v>
      </c>
      <c r="AQ491" s="16" t="s">
        <v>2042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5" t="s">
        <v>13</v>
      </c>
      <c r="B492" s="5" t="s">
        <v>166</v>
      </c>
      <c r="C492" s="5" t="s">
        <v>1002</v>
      </c>
      <c r="D492" s="5" t="s">
        <v>4551</v>
      </c>
      <c r="E492" s="5" t="s">
        <v>36</v>
      </c>
      <c r="F492" s="5" t="s">
        <v>896</v>
      </c>
      <c r="G492" s="5" t="s">
        <v>870</v>
      </c>
      <c r="H492" s="1" t="str">
        <f t="shared" si="1"/>
        <v>ASHRAE 90.1-2010Corridor/TransitionGeneral</v>
      </c>
      <c r="I492" s="1" t="str">
        <f>VLOOKUP(H492,'Interior Lighting'!$A$4:$G$1472,5,FALSE)</f>
        <v>0.66</v>
      </c>
      <c r="J492" s="1"/>
      <c r="K492" s="1"/>
      <c r="L492" s="5"/>
      <c r="M492" s="5">
        <v>0.0</v>
      </c>
      <c r="N492" s="5">
        <v>0.7</v>
      </c>
      <c r="O492" s="5">
        <v>0.2</v>
      </c>
      <c r="P492" s="16" t="s">
        <v>2031</v>
      </c>
      <c r="Q492" s="5" t="s">
        <v>31</v>
      </c>
      <c r="R492" s="5" t="s">
        <v>870</v>
      </c>
      <c r="S492" s="5" t="s">
        <v>557</v>
      </c>
      <c r="T492" s="8" t="str">
        <f t="shared" si="42"/>
        <v>ASHRAE 62.1-2007GeneralCorridors</v>
      </c>
      <c r="U492" s="1" t="str">
        <f>VLOOKUP(T492,Ventilation!$A$4:$H$321,6,FALSE)</f>
        <v>0.06</v>
      </c>
      <c r="V492" s="1" t="str">
        <f>VLOOKUP(T492,Ventilation!$A$4:$H$321,5,FALSE)</f>
        <v/>
      </c>
      <c r="W492" s="1" t="str">
        <f>VLOOKUP(T492,Ventilation!$A$4:$H$321,7,FALSE)</f>
        <v/>
      </c>
      <c r="X492" s="1"/>
      <c r="Y492" s="5">
        <v>0.0</v>
      </c>
      <c r="Z492" s="16" t="s">
        <v>2039</v>
      </c>
      <c r="AA492" s="16" t="s">
        <v>2017</v>
      </c>
      <c r="AB492" s="5">
        <v>0.0192416</v>
      </c>
      <c r="AC492" s="8"/>
      <c r="AD492" s="16"/>
      <c r="AE492" s="16" t="s">
        <v>2066</v>
      </c>
      <c r="AF492" s="1"/>
      <c r="AG492" s="1"/>
      <c r="AH492" s="1"/>
      <c r="AI492" s="1"/>
      <c r="AJ492" s="1"/>
      <c r="AK492" s="5">
        <v>0.0</v>
      </c>
      <c r="AL492" s="5">
        <v>0.0</v>
      </c>
      <c r="AM492" s="5">
        <v>0.5</v>
      </c>
      <c r="AN492" s="5">
        <v>0.0</v>
      </c>
      <c r="AO492" s="16" t="s">
        <v>2029</v>
      </c>
      <c r="AP492" s="16" t="s">
        <v>2062</v>
      </c>
      <c r="AQ492" s="16" t="s">
        <v>2042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5" t="s">
        <v>13</v>
      </c>
      <c r="B493" s="5" t="s">
        <v>166</v>
      </c>
      <c r="C493" s="5" t="s">
        <v>4590</v>
      </c>
      <c r="D493" s="5" t="s">
        <v>4551</v>
      </c>
      <c r="E493" s="5" t="s">
        <v>36</v>
      </c>
      <c r="F493" s="5" t="s">
        <v>896</v>
      </c>
      <c r="G493" s="5" t="s">
        <v>870</v>
      </c>
      <c r="H493" s="1" t="str">
        <f t="shared" si="1"/>
        <v>ASHRAE 90.1-2010Corridor/TransitionGeneral</v>
      </c>
      <c r="I493" s="1" t="str">
        <f>VLOOKUP(H493,'Interior Lighting'!$A$4:$G$1472,5,FALSE)</f>
        <v>0.66</v>
      </c>
      <c r="J493" s="1"/>
      <c r="K493" s="1"/>
      <c r="L493" s="5"/>
      <c r="M493" s="5">
        <v>0.0</v>
      </c>
      <c r="N493" s="5">
        <v>0.7</v>
      </c>
      <c r="O493" s="5">
        <v>0.2</v>
      </c>
      <c r="P493" s="16" t="s">
        <v>2031</v>
      </c>
      <c r="Q493" s="5" t="s">
        <v>31</v>
      </c>
      <c r="R493" s="5" t="s">
        <v>870</v>
      </c>
      <c r="S493" s="5" t="s">
        <v>557</v>
      </c>
      <c r="T493" s="8" t="str">
        <f t="shared" si="42"/>
        <v>ASHRAE 62.1-2007GeneralCorridors</v>
      </c>
      <c r="U493" s="1" t="str">
        <f>VLOOKUP(T493,Ventilation!$A$4:$H$454,6,FALSE)</f>
        <v>0.06</v>
      </c>
      <c r="V493" s="1" t="str">
        <f>VLOOKUP(T493,Ventilation!$A$4:$H$454,5,FALSE)</f>
        <v/>
      </c>
      <c r="W493" s="1" t="str">
        <f>VLOOKUP(T493,Ventilation!$A$4:$H$454,7,FALSE)</f>
        <v/>
      </c>
      <c r="X493" s="1"/>
      <c r="Y493" s="5">
        <v>0.0</v>
      </c>
      <c r="Z493" s="16" t="s">
        <v>2039</v>
      </c>
      <c r="AA493" s="16" t="s">
        <v>2017</v>
      </c>
      <c r="AB493" s="5">
        <v>0.112</v>
      </c>
      <c r="AC493" s="8"/>
      <c r="AD493" s="16"/>
      <c r="AE493" s="16" t="s">
        <v>2066</v>
      </c>
      <c r="AF493" s="1"/>
      <c r="AG493" s="1"/>
      <c r="AH493" s="1"/>
      <c r="AI493" s="1"/>
      <c r="AJ493" s="1"/>
      <c r="AK493" s="5">
        <v>0.0</v>
      </c>
      <c r="AL493" s="5">
        <v>0.0</v>
      </c>
      <c r="AM493" s="5">
        <v>0.5</v>
      </c>
      <c r="AN493" s="5">
        <v>0.0</v>
      </c>
      <c r="AO493" s="16" t="s">
        <v>2029</v>
      </c>
      <c r="AP493" s="16" t="s">
        <v>2062</v>
      </c>
      <c r="AQ493" s="16" t="s">
        <v>2042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13</v>
      </c>
      <c r="B494" s="16" t="s">
        <v>166</v>
      </c>
      <c r="C494" s="16" t="s">
        <v>1018</v>
      </c>
      <c r="D494" s="5" t="s">
        <v>4555</v>
      </c>
      <c r="E494" s="5" t="s">
        <v>36</v>
      </c>
      <c r="F494" s="5" t="s">
        <v>965</v>
      </c>
      <c r="G494" s="5" t="s">
        <v>875</v>
      </c>
      <c r="H494" s="1" t="str">
        <f t="shared" si="1"/>
        <v>ASHRAE 90.1-2010Guest RoomFor Hotel</v>
      </c>
      <c r="I494" s="1" t="str">
        <f>VLOOKUP(H494,'Interior Lighting'!$A$4:$G$1472,5,FALSE)</f>
        <v>1.11</v>
      </c>
      <c r="J494" s="1"/>
      <c r="K494" s="1"/>
      <c r="L494" s="5"/>
      <c r="M494" s="5">
        <v>0.0</v>
      </c>
      <c r="N494" s="5">
        <v>0.7</v>
      </c>
      <c r="O494" s="5">
        <v>0.2</v>
      </c>
      <c r="P494" s="5" t="s">
        <v>2033</v>
      </c>
      <c r="Q494" s="5" t="s">
        <v>31</v>
      </c>
      <c r="R494" s="5" t="s">
        <v>486</v>
      </c>
      <c r="S494" s="5" t="s">
        <v>1351</v>
      </c>
      <c r="T494" s="8"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5">
        <v>3.57</v>
      </c>
      <c r="Z494" s="5" t="s">
        <v>2059</v>
      </c>
      <c r="AA494" s="5" t="s">
        <v>2017</v>
      </c>
      <c r="AB494" s="5">
        <v>0.112</v>
      </c>
      <c r="AC494" s="8"/>
      <c r="AD494" s="5"/>
      <c r="AE494" s="5" t="s">
        <v>2066</v>
      </c>
      <c r="AF494" s="1"/>
      <c r="AG494" s="1"/>
      <c r="AH494" s="1"/>
      <c r="AI494" s="1"/>
      <c r="AJ494" s="1"/>
      <c r="AK494" s="5">
        <v>0.627</v>
      </c>
      <c r="AL494" s="5">
        <v>0.0</v>
      </c>
      <c r="AM494" s="5">
        <v>0.5</v>
      </c>
      <c r="AN494" s="5">
        <v>0.0</v>
      </c>
      <c r="AO494" s="5" t="s">
        <v>2058</v>
      </c>
      <c r="AP494" s="10" t="s">
        <v>2019</v>
      </c>
      <c r="AQ494" s="10" t="s">
        <v>2018</v>
      </c>
      <c r="AR494" s="5">
        <v>1.25</v>
      </c>
      <c r="AS494" s="5">
        <v>420.0</v>
      </c>
      <c r="AT494" s="1" t="str">
        <f t="shared" si="44"/>
        <v>0.002976190476</v>
      </c>
      <c r="AU494" s="5">
        <v>60.0</v>
      </c>
      <c r="AV494" s="5">
        <v>0.2</v>
      </c>
      <c r="AW494" s="5">
        <v>0.05</v>
      </c>
      <c r="AX494" s="5" t="s">
        <v>172</v>
      </c>
      <c r="AY494" s="1"/>
      <c r="AZ494" s="1"/>
      <c r="BA494" s="1"/>
      <c r="BB494" s="5" t="s">
        <v>4616</v>
      </c>
      <c r="BC494" s="1"/>
      <c r="BD494" s="1"/>
      <c r="BE494" s="1"/>
      <c r="BF494" s="1"/>
      <c r="BG494" s="1"/>
      <c r="BH494" s="5" t="s">
        <v>1297</v>
      </c>
      <c r="BJ494" s="1"/>
      <c r="BK494" s="1"/>
      <c r="BL494" s="1"/>
    </row>
    <row r="495" ht="14.25" hidden="1" customHeight="1">
      <c r="A495" s="16" t="s">
        <v>13</v>
      </c>
      <c r="B495" s="16" t="s">
        <v>166</v>
      </c>
      <c r="C495" s="16" t="s">
        <v>4591</v>
      </c>
      <c r="D495" s="5" t="s">
        <v>4555</v>
      </c>
      <c r="E495" s="5" t="s">
        <v>36</v>
      </c>
      <c r="F495" s="5" t="s">
        <v>965</v>
      </c>
      <c r="G495" s="5" t="s">
        <v>875</v>
      </c>
      <c r="H495" s="1" t="str">
        <f t="shared" si="1"/>
        <v>ASHRAE 90.1-2010Guest RoomFor Hotel</v>
      </c>
      <c r="I495" s="1" t="str">
        <f>VLOOKUP(H495,'Interior Lighting'!$A$4:$G$1472,5,FALSE)</f>
        <v>1.11</v>
      </c>
      <c r="J495" s="1"/>
      <c r="K495" s="1"/>
      <c r="L495" s="5"/>
      <c r="M495" s="5">
        <v>0.0</v>
      </c>
      <c r="N495" s="5">
        <v>0.7</v>
      </c>
      <c r="O495" s="5">
        <v>0.2</v>
      </c>
      <c r="P495" s="5" t="s">
        <v>2033</v>
      </c>
      <c r="Q495" s="5" t="s">
        <v>31</v>
      </c>
      <c r="R495" s="5" t="s">
        <v>486</v>
      </c>
      <c r="S495" s="5" t="s">
        <v>1351</v>
      </c>
      <c r="T495" s="8"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5">
        <v>5.68</v>
      </c>
      <c r="Z495" s="5" t="s">
        <v>2059</v>
      </c>
      <c r="AA495" s="5" t="s">
        <v>2017</v>
      </c>
      <c r="AB495" s="5">
        <v>0.112</v>
      </c>
      <c r="AC495" s="8"/>
      <c r="AD495" s="5"/>
      <c r="AE495" s="5" t="s">
        <v>2066</v>
      </c>
      <c r="AF495" s="1"/>
      <c r="AG495" s="1"/>
      <c r="AH495" s="1"/>
      <c r="AI495" s="1"/>
      <c r="AJ495" s="1"/>
      <c r="AK495" s="5">
        <v>0.977</v>
      </c>
      <c r="AL495" s="5">
        <v>0.0</v>
      </c>
      <c r="AM495" s="5">
        <v>0.5</v>
      </c>
      <c r="AN495" s="5">
        <v>0.0</v>
      </c>
      <c r="AO495" s="5" t="s">
        <v>2058</v>
      </c>
      <c r="AP495" s="10" t="s">
        <v>2019</v>
      </c>
      <c r="AQ495" s="10" t="s">
        <v>2018</v>
      </c>
      <c r="AR495" s="5">
        <v>1.25</v>
      </c>
      <c r="AS495" s="5">
        <v>264.0</v>
      </c>
      <c r="AT495" s="1" t="str">
        <f t="shared" si="44"/>
        <v>0.004734848485</v>
      </c>
      <c r="AU495" s="5">
        <v>60.0</v>
      </c>
      <c r="AV495" s="5">
        <v>0.2</v>
      </c>
      <c r="AW495" s="5">
        <v>0.05</v>
      </c>
      <c r="AX495" s="5" t="s">
        <v>172</v>
      </c>
      <c r="AY495" s="1"/>
      <c r="AZ495" s="1"/>
      <c r="BA495" s="1"/>
      <c r="BB495" s="1"/>
      <c r="BC495" s="1"/>
      <c r="BD495" s="1"/>
      <c r="BE495" s="1"/>
      <c r="BF495" s="1"/>
      <c r="BG495" s="1"/>
      <c r="BH495" s="16" t="s">
        <v>1297</v>
      </c>
      <c r="BJ495" s="1"/>
      <c r="BK495" s="1"/>
      <c r="BL495" s="1"/>
    </row>
    <row r="496" ht="14.25" hidden="1" customHeight="1">
      <c r="A496" s="16" t="s">
        <v>13</v>
      </c>
      <c r="B496" s="16" t="s">
        <v>166</v>
      </c>
      <c r="C496" s="16" t="s">
        <v>4592</v>
      </c>
      <c r="D496" s="5" t="s">
        <v>4555</v>
      </c>
      <c r="E496" s="5" t="s">
        <v>36</v>
      </c>
      <c r="F496" s="5" t="s">
        <v>965</v>
      </c>
      <c r="G496" s="5" t="s">
        <v>875</v>
      </c>
      <c r="H496" s="1" t="str">
        <f t="shared" si="1"/>
        <v>ASHRAE 90.1-2010Guest RoomFor Hotel</v>
      </c>
      <c r="I496" s="1" t="str">
        <f>VLOOKUP(H496,'Interior Lighting'!$A$4:$G$1472,5,FALSE)</f>
        <v>1.11</v>
      </c>
      <c r="J496" s="1"/>
      <c r="K496" s="1"/>
      <c r="L496" s="5"/>
      <c r="M496" s="5">
        <v>0.0</v>
      </c>
      <c r="N496" s="5">
        <v>0.7</v>
      </c>
      <c r="O496" s="5">
        <v>0.2</v>
      </c>
      <c r="P496" s="5" t="s">
        <v>2033</v>
      </c>
      <c r="Q496" s="5" t="s">
        <v>31</v>
      </c>
      <c r="R496" s="5" t="s">
        <v>486</v>
      </c>
      <c r="S496" s="5" t="s">
        <v>1351</v>
      </c>
      <c r="T496" s="8"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5">
        <v>3.57</v>
      </c>
      <c r="Z496" s="5" t="s">
        <v>2059</v>
      </c>
      <c r="AA496" s="5" t="s">
        <v>2017</v>
      </c>
      <c r="AB496" s="5">
        <v>0.0566608</v>
      </c>
      <c r="AC496" s="8"/>
      <c r="AD496" s="5"/>
      <c r="AE496" s="5" t="s">
        <v>2066</v>
      </c>
      <c r="AF496" s="1"/>
      <c r="AG496" s="1"/>
      <c r="AH496" s="1"/>
      <c r="AI496" s="1"/>
      <c r="AJ496" s="1"/>
      <c r="AK496" s="5">
        <v>0.627</v>
      </c>
      <c r="AL496" s="5">
        <v>0.0</v>
      </c>
      <c r="AM496" s="5">
        <v>0.5</v>
      </c>
      <c r="AN496" s="5">
        <v>0.0</v>
      </c>
      <c r="AO496" s="5" t="s">
        <v>2058</v>
      </c>
      <c r="AP496" s="10" t="s">
        <v>2019</v>
      </c>
      <c r="AQ496" s="10" t="s">
        <v>2018</v>
      </c>
      <c r="AR496" s="5">
        <v>1.25</v>
      </c>
      <c r="AS496" s="5">
        <v>420.0</v>
      </c>
      <c r="AT496" s="1" t="str">
        <f t="shared" si="44"/>
        <v>0.002976190476</v>
      </c>
      <c r="AU496" s="5">
        <v>60.0</v>
      </c>
      <c r="AV496" s="5">
        <v>0.2</v>
      </c>
      <c r="AW496" s="5">
        <v>0.05</v>
      </c>
      <c r="AX496" s="5" t="s">
        <v>172</v>
      </c>
      <c r="AY496" s="1"/>
      <c r="AZ496" s="1"/>
      <c r="BA496" s="1"/>
      <c r="BB496" s="1"/>
      <c r="BC496" s="1"/>
      <c r="BD496" s="1"/>
      <c r="BE496" s="1"/>
      <c r="BF496" s="1"/>
      <c r="BG496" s="1"/>
      <c r="BH496" s="16" t="s">
        <v>1297</v>
      </c>
      <c r="BJ496" s="1"/>
      <c r="BK496" s="1"/>
      <c r="BL496" s="1"/>
    </row>
    <row r="497" ht="14.25" hidden="1" customHeight="1">
      <c r="A497" s="16" t="s">
        <v>13</v>
      </c>
      <c r="B497" s="16" t="s">
        <v>166</v>
      </c>
      <c r="C497" s="16" t="s">
        <v>4593</v>
      </c>
      <c r="D497" s="5" t="s">
        <v>4555</v>
      </c>
      <c r="E497" s="5" t="s">
        <v>36</v>
      </c>
      <c r="F497" s="5" t="s">
        <v>965</v>
      </c>
      <c r="G497" s="5" t="s">
        <v>875</v>
      </c>
      <c r="H497" s="1" t="str">
        <f t="shared" si="1"/>
        <v>ASHRAE 90.1-2010Guest RoomFor Hotel</v>
      </c>
      <c r="I497" s="1" t="str">
        <f>VLOOKUP(H497,'Interior Lighting'!$A$4:$G$1472,5,FALSE)</f>
        <v>1.11</v>
      </c>
      <c r="J497" s="1"/>
      <c r="K497" s="1"/>
      <c r="L497" s="5"/>
      <c r="M497" s="5">
        <v>0.0</v>
      </c>
      <c r="N497" s="5">
        <v>0.7</v>
      </c>
      <c r="O497" s="5">
        <v>0.2</v>
      </c>
      <c r="P497" s="5" t="s">
        <v>2033</v>
      </c>
      <c r="Q497" s="5" t="s">
        <v>31</v>
      </c>
      <c r="R497" s="5" t="s">
        <v>486</v>
      </c>
      <c r="S497" s="5" t="s">
        <v>1351</v>
      </c>
      <c r="T497" s="8"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5">
        <v>5.68</v>
      </c>
      <c r="Z497" s="5" t="s">
        <v>2059</v>
      </c>
      <c r="AA497" s="5" t="s">
        <v>2017</v>
      </c>
      <c r="AB497" s="5">
        <v>0.050904</v>
      </c>
      <c r="AC497" s="8"/>
      <c r="AD497" s="5"/>
      <c r="AE497" s="5" t="s">
        <v>2066</v>
      </c>
      <c r="AF497" s="1"/>
      <c r="AG497" s="1"/>
      <c r="AH497" s="1"/>
      <c r="AI497" s="1"/>
      <c r="AJ497" s="1"/>
      <c r="AK497" s="5">
        <v>0.977</v>
      </c>
      <c r="AL497" s="5">
        <v>0.0</v>
      </c>
      <c r="AM497" s="5">
        <v>0.5</v>
      </c>
      <c r="AN497" s="5">
        <v>0.0</v>
      </c>
      <c r="AO497" s="5" t="s">
        <v>2058</v>
      </c>
      <c r="AP497" s="10" t="s">
        <v>2019</v>
      </c>
      <c r="AQ497" s="10" t="s">
        <v>2018</v>
      </c>
      <c r="AR497" s="5">
        <v>1.25</v>
      </c>
      <c r="AS497" s="5">
        <v>264.0</v>
      </c>
      <c r="AT497" s="1" t="str">
        <f t="shared" si="44"/>
        <v>0.004734848485</v>
      </c>
      <c r="AU497" s="5">
        <v>60.0</v>
      </c>
      <c r="AV497" s="5">
        <v>0.2</v>
      </c>
      <c r="AW497" s="5">
        <v>0.05</v>
      </c>
      <c r="AX497" s="5" t="s">
        <v>172</v>
      </c>
      <c r="AY497" s="1"/>
      <c r="AZ497" s="1"/>
      <c r="BA497" s="1"/>
      <c r="BB497" s="1"/>
      <c r="BC497" s="1"/>
      <c r="BD497" s="1"/>
      <c r="BE497" s="1"/>
      <c r="BF497" s="1"/>
      <c r="BG497" s="1"/>
      <c r="BH497" s="16" t="s">
        <v>1297</v>
      </c>
      <c r="BJ497" s="1"/>
      <c r="BK497" s="1"/>
      <c r="BL497" s="1"/>
    </row>
    <row r="498" ht="14.25" hidden="1" customHeight="1">
      <c r="A498" s="5" t="s">
        <v>13</v>
      </c>
      <c r="B498" s="5" t="s">
        <v>166</v>
      </c>
      <c r="C498" s="5" t="s">
        <v>1026</v>
      </c>
      <c r="D498" s="5" t="s">
        <v>4546</v>
      </c>
      <c r="E498" s="5" t="s">
        <v>36</v>
      </c>
      <c r="F498" s="5" t="s">
        <v>893</v>
      </c>
      <c r="G498" s="5" t="s">
        <v>870</v>
      </c>
      <c r="H498" s="1" t="str">
        <f t="shared" si="1"/>
        <v>ASHRAE 90.1-2010Food PreparationGeneral</v>
      </c>
      <c r="I498" s="1" t="str">
        <f>VLOOKUP(H498,'Interior Lighting'!$A$4:$G$1472,5,FALSE)</f>
        <v>0.99</v>
      </c>
      <c r="J498" s="1"/>
      <c r="K498" s="1"/>
      <c r="L498" s="5"/>
      <c r="M498" s="5">
        <v>0.0</v>
      </c>
      <c r="N498" s="5">
        <v>0.7</v>
      </c>
      <c r="O498" s="5">
        <v>0.2</v>
      </c>
      <c r="P498" s="5" t="s">
        <v>2036</v>
      </c>
      <c r="Q498" s="5" t="s">
        <v>31</v>
      </c>
      <c r="R498" s="5" t="s">
        <v>477</v>
      </c>
      <c r="S498" s="5" t="s">
        <v>1349</v>
      </c>
      <c r="T498" s="8"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5">
        <v>20.0</v>
      </c>
      <c r="Z498" s="5" t="s">
        <v>2039</v>
      </c>
      <c r="AA498" s="5" t="s">
        <v>2017</v>
      </c>
      <c r="AB498" s="5">
        <v>0.0513</v>
      </c>
      <c r="AC498" s="8"/>
      <c r="AD498" s="5"/>
      <c r="AE498" s="5" t="s">
        <v>2066</v>
      </c>
      <c r="AF498" s="5">
        <v>767.0</v>
      </c>
      <c r="AG498" s="5">
        <v>0.1</v>
      </c>
      <c r="AH498" s="5">
        <v>0.2</v>
      </c>
      <c r="AI498" s="5">
        <v>0.7</v>
      </c>
      <c r="AJ498" s="5" t="s">
        <v>2077</v>
      </c>
      <c r="AK498" s="5">
        <v>47.2</v>
      </c>
      <c r="AL498" s="5">
        <v>0.2</v>
      </c>
      <c r="AM498" s="5">
        <v>0.5</v>
      </c>
      <c r="AN498" s="5">
        <v>0.1</v>
      </c>
      <c r="AO498" s="5" t="s">
        <v>2069</v>
      </c>
      <c r="AP498" s="5" t="s">
        <v>2062</v>
      </c>
      <c r="AQ498" s="5" t="s">
        <v>2042</v>
      </c>
      <c r="AR498" s="5">
        <v>133.0</v>
      </c>
      <c r="AS498" s="5">
        <v>1112.0</v>
      </c>
      <c r="AT498" s="1" t="str">
        <f t="shared" si="44"/>
        <v>0.1196043165</v>
      </c>
      <c r="AU498" s="5">
        <v>60.0</v>
      </c>
      <c r="AV498" s="5">
        <v>0.2</v>
      </c>
      <c r="AW498" s="5">
        <v>0.05</v>
      </c>
      <c r="AX498" s="5" t="s">
        <v>174</v>
      </c>
      <c r="AY498" s="5"/>
      <c r="AZ498" s="5"/>
      <c r="BA498" s="5"/>
      <c r="BB498" s="5">
        <v>0.16</v>
      </c>
      <c r="BC498" s="5"/>
      <c r="BD498" s="5">
        <v>125.0</v>
      </c>
      <c r="BE498" s="5">
        <v>4000.0</v>
      </c>
      <c r="BF498" s="5" t="s">
        <v>2070</v>
      </c>
      <c r="BG498" s="10" t="s">
        <v>2068</v>
      </c>
      <c r="BH498" s="1"/>
      <c r="BJ498" s="1"/>
      <c r="BK498" s="1"/>
      <c r="BL498" s="1"/>
    </row>
    <row r="499" ht="14.25" hidden="1" customHeight="1">
      <c r="A499" s="5" t="s">
        <v>13</v>
      </c>
      <c r="B499" s="5" t="s">
        <v>166</v>
      </c>
      <c r="C499" s="5" t="s">
        <v>1028</v>
      </c>
      <c r="D499" s="5" t="s">
        <v>4566</v>
      </c>
      <c r="E499" s="5" t="s">
        <v>36</v>
      </c>
      <c r="F499" s="5" t="s">
        <v>150</v>
      </c>
      <c r="G499" s="5" t="s">
        <v>957</v>
      </c>
      <c r="H499" s="1" t="str">
        <f t="shared" si="1"/>
        <v>ASHRAE 90.1-2010HospitalLaundry-Washing</v>
      </c>
      <c r="I499" s="1" t="str">
        <f>VLOOKUP(H499,'Interior Lighting'!$A$4:$G$1472,5,FALSE)</f>
        <v>0.6</v>
      </c>
      <c r="J499" s="1"/>
      <c r="K499" s="1"/>
      <c r="L499" s="5"/>
      <c r="M499" s="5">
        <v>0.0</v>
      </c>
      <c r="N499" s="5">
        <v>0.7</v>
      </c>
      <c r="O499" s="5">
        <v>0.2</v>
      </c>
      <c r="P499" s="16" t="s">
        <v>2036</v>
      </c>
      <c r="Q499" s="5" t="s">
        <v>31</v>
      </c>
      <c r="R499" s="5" t="s">
        <v>348</v>
      </c>
      <c r="S499" s="5" t="s">
        <v>1372</v>
      </c>
      <c r="T499" s="8" t="str">
        <f t="shared" si="42"/>
        <v>ASHRAE 62.1-2007RetailCoinoperated laundries</v>
      </c>
      <c r="U499" s="1" t="str">
        <f>VLOOKUP(T499,Ventilation!$A$4:$H$454,6,FALSE)</f>
        <v>0.06</v>
      </c>
      <c r="V499" s="1" t="str">
        <f>VLOOKUP(T499,Ventilation!$A$4:$H$454,5,FALSE)</f>
        <v>7.5</v>
      </c>
      <c r="W499" s="1" t="str">
        <f>VLOOKUP(T499,Ventilation!$A$4:$H$454,7,FALSE)</f>
        <v/>
      </c>
      <c r="X499" s="1"/>
      <c r="Y499" s="5">
        <v>10.0</v>
      </c>
      <c r="Z499" s="16" t="s">
        <v>2039</v>
      </c>
      <c r="AA499" s="16" t="s">
        <v>2017</v>
      </c>
      <c r="AB499" s="5">
        <v>0.112</v>
      </c>
      <c r="AC499" s="8"/>
      <c r="AD499" s="16"/>
      <c r="AE499" s="16" t="s">
        <v>2066</v>
      </c>
      <c r="AF499" s="5">
        <v>170.0</v>
      </c>
      <c r="AG499" s="5">
        <v>0.0</v>
      </c>
      <c r="AH499" s="5">
        <v>0.5</v>
      </c>
      <c r="AI499" s="5">
        <v>0.0</v>
      </c>
      <c r="AJ499" s="16" t="s">
        <v>2029</v>
      </c>
      <c r="AK499" s="5">
        <v>5.73</v>
      </c>
      <c r="AL499" s="5">
        <v>0.0</v>
      </c>
      <c r="AM499" s="5">
        <v>0.5</v>
      </c>
      <c r="AN499" s="5">
        <v>0.0</v>
      </c>
      <c r="AO499" s="16" t="s">
        <v>2029</v>
      </c>
      <c r="AP499" s="16" t="s">
        <v>2062</v>
      </c>
      <c r="AQ499" s="16" t="s">
        <v>2042</v>
      </c>
      <c r="AR499" s="5"/>
      <c r="AS499" s="5">
        <v>840.0</v>
      </c>
      <c r="AT499" s="1" t="str">
        <f t="shared" si="44"/>
        <v/>
      </c>
      <c r="AU499" s="5">
        <v>60.0</v>
      </c>
      <c r="AV499" s="5">
        <v>0.2</v>
      </c>
      <c r="AW499" s="5">
        <v>0.05</v>
      </c>
      <c r="AX499" s="16" t="s">
        <v>2084</v>
      </c>
      <c r="AY499" s="5"/>
      <c r="AZ499" s="5"/>
      <c r="BA499" s="5"/>
      <c r="BB499" s="5">
        <v>0.16</v>
      </c>
      <c r="BC499" s="5"/>
      <c r="BD499" s="5">
        <v>125.0</v>
      </c>
      <c r="BE499" s="5">
        <v>500.0</v>
      </c>
      <c r="BF499" s="16" t="s">
        <v>2061</v>
      </c>
      <c r="BG499" s="16"/>
      <c r="BH499" s="1"/>
      <c r="BJ499" s="1"/>
      <c r="BK499" s="1"/>
      <c r="BL499" s="1"/>
    </row>
    <row r="500" ht="14.25" hidden="1" customHeight="1">
      <c r="A500" s="5" t="s">
        <v>13</v>
      </c>
      <c r="B500" s="5" t="s">
        <v>166</v>
      </c>
      <c r="C500" s="5" t="s">
        <v>684</v>
      </c>
      <c r="D500" s="5" t="s">
        <v>4570</v>
      </c>
      <c r="E500" s="5" t="s">
        <v>36</v>
      </c>
      <c r="F500" s="5" t="s">
        <v>684</v>
      </c>
      <c r="G500" s="5" t="s">
        <v>875</v>
      </c>
      <c r="H500" s="1" t="str">
        <f t="shared" si="1"/>
        <v>ASHRAE 90.1-2010LobbyFor Hotel</v>
      </c>
      <c r="I500" s="1" t="str">
        <f>VLOOKUP(H500,'Interior Lighting'!$A$4:$G$1472,5,FALSE)</f>
        <v>1.06</v>
      </c>
      <c r="J500" s="1"/>
      <c r="K500" s="1"/>
      <c r="L500" s="5"/>
      <c r="M500" s="5">
        <v>0.0</v>
      </c>
      <c r="N500" s="5">
        <v>0.7</v>
      </c>
      <c r="O500" s="5">
        <v>0.2</v>
      </c>
      <c r="P500" s="5" t="s">
        <v>2036</v>
      </c>
      <c r="Q500" s="5" t="s">
        <v>31</v>
      </c>
      <c r="R500" s="5" t="s">
        <v>486</v>
      </c>
      <c r="S500" s="5" t="s">
        <v>1353</v>
      </c>
      <c r="T500" s="8"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5">
        <v>30.0</v>
      </c>
      <c r="Z500" s="16" t="s">
        <v>2039</v>
      </c>
      <c r="AA500" s="16" t="s">
        <v>2017</v>
      </c>
      <c r="AB500" s="5">
        <v>0.112</v>
      </c>
      <c r="AC500" s="8"/>
      <c r="AD500" s="16"/>
      <c r="AE500" s="16" t="s">
        <v>2066</v>
      </c>
      <c r="AF500" s="1"/>
      <c r="AG500" s="1"/>
      <c r="AH500" s="1"/>
      <c r="AI500" s="1"/>
      <c r="AJ500" s="1"/>
      <c r="AK500" s="5">
        <v>0.75</v>
      </c>
      <c r="AL500" s="5">
        <v>0.0</v>
      </c>
      <c r="AM500" s="5">
        <v>0.5</v>
      </c>
      <c r="AN500" s="5">
        <v>0.0</v>
      </c>
      <c r="AO500" s="16" t="s">
        <v>2029</v>
      </c>
      <c r="AP500" s="16" t="s">
        <v>2062</v>
      </c>
      <c r="AQ500" s="16" t="s">
        <v>2042</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5" t="s">
        <v>13</v>
      </c>
      <c r="B501" s="5" t="s">
        <v>166</v>
      </c>
      <c r="C501" s="5" t="s">
        <v>1031</v>
      </c>
      <c r="D501" s="5" t="s">
        <v>4571</v>
      </c>
      <c r="E501" s="5" t="s">
        <v>36</v>
      </c>
      <c r="F501" s="5" t="s">
        <v>757</v>
      </c>
      <c r="G501" s="5" t="s">
        <v>870</v>
      </c>
      <c r="H501" s="1" t="str">
        <f t="shared" si="1"/>
        <v>ASHRAE 90.1-2010Electrical/MechanicalGeneral</v>
      </c>
      <c r="I501" s="1" t="str">
        <f>VLOOKUP(H501,'Interior Lighting'!$A$4:$G$1472,5,FALSE)</f>
        <v>0.95</v>
      </c>
      <c r="J501" s="1"/>
      <c r="K501" s="1"/>
      <c r="L501" s="5"/>
      <c r="M501" s="5">
        <v>0.0</v>
      </c>
      <c r="N501" s="5">
        <v>0.7</v>
      </c>
      <c r="O501" s="5">
        <v>0.2</v>
      </c>
      <c r="P501" s="5" t="s">
        <v>2036</v>
      </c>
      <c r="Q501" s="5" t="s">
        <v>31</v>
      </c>
      <c r="R501" s="5" t="s">
        <v>870</v>
      </c>
      <c r="S501" s="5" t="s">
        <v>511</v>
      </c>
      <c r="T501" s="8" t="str">
        <f t="shared" si="42"/>
        <v>ASHRAE 62.1-2007GeneralStorage rooms</v>
      </c>
      <c r="U501" s="1" t="str">
        <f>VLOOKUP(T501,Ventilation!$A$4:$H$454,6,FALSE)</f>
        <v>0.12</v>
      </c>
      <c r="V501" s="1" t="str">
        <f>VLOOKUP(T501,Ventilation!$A$4:$H$454,5,FALSE)</f>
        <v/>
      </c>
      <c r="W501" s="1" t="str">
        <f>VLOOKUP(T501,Ventilation!$A$4:$H$454,7,FALSE)</f>
        <v/>
      </c>
      <c r="X501" s="1"/>
      <c r="Y501" s="5">
        <v>0.0</v>
      </c>
      <c r="Z501" s="5" t="s">
        <v>2039</v>
      </c>
      <c r="AA501" s="5" t="s">
        <v>2017</v>
      </c>
      <c r="AB501" s="5">
        <v>0.112</v>
      </c>
      <c r="AC501" s="8"/>
      <c r="AD501" s="5"/>
      <c r="AE501" s="5" t="s">
        <v>2066</v>
      </c>
      <c r="AF501" s="1"/>
      <c r="AG501" s="1"/>
      <c r="AH501" s="1"/>
      <c r="AI501" s="1"/>
      <c r="AJ501" s="1"/>
      <c r="AK501" s="5">
        <v>0.5</v>
      </c>
      <c r="AL501" s="5">
        <v>0.0</v>
      </c>
      <c r="AM501" s="5">
        <v>0.5</v>
      </c>
      <c r="AN501" s="5">
        <v>0.0</v>
      </c>
      <c r="AO501" s="5" t="s">
        <v>2027</v>
      </c>
      <c r="AP501" s="5" t="s">
        <v>2062</v>
      </c>
      <c r="AQ501" s="5" t="s">
        <v>2042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5" t="s">
        <v>13</v>
      </c>
      <c r="B502" s="5" t="s">
        <v>166</v>
      </c>
      <c r="C502" s="5" t="s">
        <v>348</v>
      </c>
      <c r="D502" s="5" t="s">
        <v>4572</v>
      </c>
      <c r="E502" s="5" t="s">
        <v>36</v>
      </c>
      <c r="F502" s="5" t="s">
        <v>348</v>
      </c>
      <c r="G502" s="5" t="s">
        <v>875</v>
      </c>
      <c r="H502" s="1" t="str">
        <f t="shared" si="1"/>
        <v>ASHRAE 90.1-2010RetailFor Hotel</v>
      </c>
      <c r="I502" s="1" t="str">
        <f>VLOOKUP(H502,'Interior Lighting'!$A$4:$G$1472,5,FALSE)</f>
        <v>1.4</v>
      </c>
      <c r="J502" s="1"/>
      <c r="K502" s="1"/>
      <c r="L502" s="5"/>
      <c r="M502" s="5">
        <v>0.0</v>
      </c>
      <c r="N502" s="5">
        <v>0.7</v>
      </c>
      <c r="O502" s="5">
        <v>0.2</v>
      </c>
      <c r="P502" s="16" t="s">
        <v>2036</v>
      </c>
      <c r="Q502" s="5" t="s">
        <v>31</v>
      </c>
      <c r="R502" s="5" t="s">
        <v>348</v>
      </c>
      <c r="S502" s="5" t="s">
        <v>626</v>
      </c>
      <c r="T502" s="8" t="str">
        <f t="shared" si="42"/>
        <v>ASHRAE 62.1-2007RetailGeneral Sales</v>
      </c>
      <c r="U502" s="1" t="str">
        <f>VLOOKUP(T502,Ventilation!$A$4:$H$454,6,FALSE)</f>
        <v>0.12</v>
      </c>
      <c r="V502" s="1" t="str">
        <f>VLOOKUP(T502,Ventilation!$A$4:$H$454,5,FALSE)</f>
        <v>7.5</v>
      </c>
      <c r="W502" s="1" t="str">
        <f>VLOOKUP(T502,Ventilation!$A$4:$H$454,7,FALSE)</f>
        <v/>
      </c>
      <c r="X502" s="1"/>
      <c r="Y502" s="5">
        <v>15.0</v>
      </c>
      <c r="Z502" s="16" t="s">
        <v>2039</v>
      </c>
      <c r="AA502" s="16" t="s">
        <v>2017</v>
      </c>
      <c r="AB502" s="5">
        <v>0.112</v>
      </c>
      <c r="AC502" s="8"/>
      <c r="AD502" s="16"/>
      <c r="AE502" s="16" t="s">
        <v>2066</v>
      </c>
      <c r="AF502" s="1"/>
      <c r="AG502" s="1"/>
      <c r="AH502" s="1"/>
      <c r="AI502" s="1"/>
      <c r="AJ502" s="1"/>
      <c r="AK502" s="5">
        <v>1.0</v>
      </c>
      <c r="AL502" s="5">
        <v>0.0</v>
      </c>
      <c r="AM502" s="5">
        <v>0.5</v>
      </c>
      <c r="AN502" s="5">
        <v>0.0</v>
      </c>
      <c r="AO502" s="16" t="s">
        <v>2029</v>
      </c>
      <c r="AP502" s="16" t="s">
        <v>2062</v>
      </c>
      <c r="AQ502" s="16" t="s">
        <v>2042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5" t="s">
        <v>13</v>
      </c>
      <c r="B503" s="5" t="s">
        <v>166</v>
      </c>
      <c r="C503" s="5" t="s">
        <v>4594</v>
      </c>
      <c r="D503" s="5" t="s">
        <v>4572</v>
      </c>
      <c r="E503" s="5" t="s">
        <v>36</v>
      </c>
      <c r="F503" s="5" t="s">
        <v>348</v>
      </c>
      <c r="G503" s="5" t="s">
        <v>875</v>
      </c>
      <c r="H503" s="1" t="str">
        <f t="shared" si="1"/>
        <v>ASHRAE 90.1-2010RetailFor Hotel</v>
      </c>
      <c r="I503" s="1" t="str">
        <f>VLOOKUP(H503,'Interior Lighting'!$A$4:$G$1472,5,FALSE)</f>
        <v>1.4</v>
      </c>
      <c r="J503" s="1"/>
      <c r="K503" s="1"/>
      <c r="L503" s="5"/>
      <c r="M503" s="5">
        <v>0.0</v>
      </c>
      <c r="N503" s="5">
        <v>0.7</v>
      </c>
      <c r="O503" s="5">
        <v>0.2</v>
      </c>
      <c r="P503" s="16" t="s">
        <v>2036</v>
      </c>
      <c r="Q503" s="5" t="s">
        <v>31</v>
      </c>
      <c r="R503" s="5" t="s">
        <v>348</v>
      </c>
      <c r="S503" s="5" t="s">
        <v>626</v>
      </c>
      <c r="T503" s="8" t="str">
        <f t="shared" si="42"/>
        <v>ASHRAE 62.1-2007RetailGeneral Sales</v>
      </c>
      <c r="U503" s="1" t="str">
        <f>VLOOKUP(T503,Ventilation!$A$4:$H$454,6,FALSE)</f>
        <v>0.12</v>
      </c>
      <c r="V503" s="1" t="str">
        <f>VLOOKUP(T503,Ventilation!$A$4:$H$454,5,FALSE)</f>
        <v>7.5</v>
      </c>
      <c r="W503" s="1" t="str">
        <f>VLOOKUP(T503,Ventilation!$A$4:$H$454,7,FALSE)</f>
        <v/>
      </c>
      <c r="X503" s="1"/>
      <c r="Y503" s="5">
        <v>15.0</v>
      </c>
      <c r="Z503" s="16" t="s">
        <v>2039</v>
      </c>
      <c r="AA503" s="16" t="s">
        <v>2017</v>
      </c>
      <c r="AB503" s="5">
        <v>0.112</v>
      </c>
      <c r="AC503" s="8"/>
      <c r="AD503" s="16"/>
      <c r="AE503" s="16" t="s">
        <v>2066</v>
      </c>
      <c r="AF503" s="1"/>
      <c r="AG503" s="1"/>
      <c r="AH503" s="1"/>
      <c r="AI503" s="1"/>
      <c r="AJ503" s="1"/>
      <c r="AK503" s="5">
        <v>1.0</v>
      </c>
      <c r="AL503" s="5">
        <v>0.0</v>
      </c>
      <c r="AM503" s="5">
        <v>0.5</v>
      </c>
      <c r="AN503" s="5">
        <v>0.0</v>
      </c>
      <c r="AO503" s="16" t="s">
        <v>2029</v>
      </c>
      <c r="AP503" s="16" t="s">
        <v>2062</v>
      </c>
      <c r="AQ503" s="16" t="s">
        <v>2042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13</v>
      </c>
      <c r="B504" s="16" t="s">
        <v>166</v>
      </c>
      <c r="C504" s="16" t="s">
        <v>975</v>
      </c>
      <c r="D504" s="16" t="s">
        <v>4566</v>
      </c>
      <c r="E504" s="16" t="s">
        <v>36</v>
      </c>
      <c r="F504" s="5" t="s">
        <v>975</v>
      </c>
      <c r="G504" s="5" t="s">
        <v>870</v>
      </c>
      <c r="H504" s="1" t="str">
        <f t="shared" si="1"/>
        <v>ASHRAE 90.1-2010StorageGeneral</v>
      </c>
      <c r="I504" s="1" t="str">
        <f>VLOOKUP(H504,'Interior Lighting'!$A$4:$G$1472,5,FALSE)</f>
        <v>0.63</v>
      </c>
      <c r="J504" s="1"/>
      <c r="K504" s="1"/>
      <c r="L504" s="5"/>
      <c r="M504" s="5">
        <v>0.0</v>
      </c>
      <c r="N504" s="5">
        <v>0.7</v>
      </c>
      <c r="O504" s="5">
        <v>0.2</v>
      </c>
      <c r="P504" s="5" t="s">
        <v>2038</v>
      </c>
      <c r="Q504" s="16" t="s">
        <v>31</v>
      </c>
      <c r="R504" s="5" t="s">
        <v>870</v>
      </c>
      <c r="S504" s="5" t="s">
        <v>511</v>
      </c>
      <c r="T504" s="8" t="str">
        <f t="shared" si="42"/>
        <v>ASHRAE 62.1-2007GeneralStorage rooms</v>
      </c>
      <c r="U504" s="1" t="str">
        <f>VLOOKUP(T504,Ventilation!$A$4:$H$321,6,FALSE)</f>
        <v>0.12</v>
      </c>
      <c r="V504" s="1" t="str">
        <f>VLOOKUP(T504,Ventilation!$A$4:$H$321,5,FALSE)</f>
        <v/>
      </c>
      <c r="W504" s="1" t="str">
        <f>VLOOKUP(T504,Ventilation!$A$4:$H$321,7,FALSE)</f>
        <v/>
      </c>
      <c r="X504" s="1"/>
      <c r="Y504" s="16">
        <v>0.0</v>
      </c>
      <c r="Z504" s="5" t="s">
        <v>2039</v>
      </c>
      <c r="AA504" s="5" t="s">
        <v>2017</v>
      </c>
      <c r="AB504" s="16">
        <v>0.112</v>
      </c>
      <c r="AC504" s="8"/>
      <c r="AD504" s="16"/>
      <c r="AE504" s="16" t="s">
        <v>2066</v>
      </c>
      <c r="AF504" s="8"/>
      <c r="AG504" s="8"/>
      <c r="AH504" s="8"/>
      <c r="AI504" s="8"/>
      <c r="AJ504" s="8"/>
      <c r="AK504" s="16">
        <v>0.25</v>
      </c>
      <c r="AL504" s="16">
        <v>0.0</v>
      </c>
      <c r="AM504" s="16">
        <v>0.5</v>
      </c>
      <c r="AN504" s="16">
        <v>0.0</v>
      </c>
      <c r="AO504" s="5" t="s">
        <v>2027</v>
      </c>
      <c r="AP504" s="5" t="s">
        <v>2062</v>
      </c>
      <c r="AQ504" s="5" t="s">
        <v>2042</v>
      </c>
      <c r="AR504" s="8"/>
      <c r="AS504" s="8"/>
      <c r="AT504" s="1" t="str">
        <f t="shared" si="44"/>
        <v/>
      </c>
      <c r="AU504" s="8"/>
      <c r="AV504" s="8"/>
      <c r="AW504" s="8"/>
      <c r="AX504" s="8"/>
      <c r="AY504" s="8"/>
      <c r="AZ504" s="8"/>
      <c r="BA504" s="8"/>
      <c r="BB504" s="8"/>
      <c r="BC504" s="8"/>
      <c r="BD504" s="8"/>
      <c r="BE504" s="8"/>
      <c r="BF504" s="8"/>
      <c r="BG504" s="8"/>
      <c r="BH504" s="8"/>
      <c r="BJ504" s="8"/>
      <c r="BK504" s="8"/>
      <c r="BL504" s="8"/>
    </row>
    <row r="505" ht="14.25" hidden="1" customHeight="1">
      <c r="A505" s="8" t="s">
        <v>13</v>
      </c>
      <c r="B505" s="1" t="s">
        <v>211</v>
      </c>
      <c r="C505" s="1" t="s">
        <v>990</v>
      </c>
      <c r="D505" s="1" t="s">
        <v>4555</v>
      </c>
      <c r="E505" s="1" t="s">
        <v>34</v>
      </c>
      <c r="F505" s="1" t="s">
        <v>211</v>
      </c>
      <c r="G505" s="1" t="s">
        <v>990</v>
      </c>
      <c r="H505" s="1" t="str">
        <f t="shared" si="1"/>
        <v>ASHRAE 90.1-2004MidriseApartmentApartment</v>
      </c>
      <c r="I505" s="1" t="str">
        <f>VLOOKUP(H505,'Interior Lighting'!$A$4:$G$1472,5,FALSE)</f>
        <v>0.36</v>
      </c>
      <c r="J505" s="1"/>
      <c r="K505" s="1"/>
      <c r="L505" s="5">
        <v>0.09</v>
      </c>
      <c r="M505" s="1">
        <v>0.0</v>
      </c>
      <c r="N505" s="5">
        <v>0.0</v>
      </c>
      <c r="O505" s="5">
        <v>0.0</v>
      </c>
      <c r="P505" s="8" t="s">
        <v>1758</v>
      </c>
      <c r="Q505" s="1" t="s">
        <v>31</v>
      </c>
      <c r="R505" s="1" t="s">
        <v>486</v>
      </c>
      <c r="S505" s="5" t="s">
        <v>990</v>
      </c>
      <c r="T505" s="8"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0.0</v>
      </c>
      <c r="AM505" s="1">
        <v>0.5</v>
      </c>
      <c r="AN505" s="1">
        <v>0.0</v>
      </c>
      <c r="AO505" s="8" t="s">
        <v>1743</v>
      </c>
      <c r="AP505" s="8" t="s">
        <v>1750</v>
      </c>
      <c r="AQ505" s="8" t="s">
        <v>1733</v>
      </c>
      <c r="AR505" s="5">
        <v>3.48</v>
      </c>
      <c r="AS505" s="1">
        <v>950.0</v>
      </c>
      <c r="AT505" s="1" t="str">
        <f t="shared" si="44"/>
        <v>0.003663157895</v>
      </c>
      <c r="AU505" s="5">
        <v>60.0</v>
      </c>
      <c r="AV505" s="1">
        <v>0.2</v>
      </c>
      <c r="AW505" s="1">
        <v>0.05</v>
      </c>
      <c r="AX505" s="1" t="s">
        <v>213</v>
      </c>
      <c r="AY505" s="1"/>
      <c r="AZ505" s="1"/>
      <c r="BA505" s="1"/>
      <c r="BB505" s="1"/>
      <c r="BC505" s="1"/>
      <c r="BD505" s="1"/>
      <c r="BE505" s="1"/>
      <c r="BF505" s="1"/>
      <c r="BG505" s="1"/>
      <c r="BH505" s="5" t="s">
        <v>1297</v>
      </c>
      <c r="BJ505" s="1"/>
      <c r="BK505" s="1"/>
      <c r="BL505" s="1"/>
    </row>
    <row r="506" ht="14.25" hidden="1" customHeight="1">
      <c r="A506" s="8" t="s">
        <v>13</v>
      </c>
      <c r="B506" s="1" t="s">
        <v>211</v>
      </c>
      <c r="C506" s="5" t="s">
        <v>4587</v>
      </c>
      <c r="D506" s="1" t="s">
        <v>4555</v>
      </c>
      <c r="E506" s="1" t="s">
        <v>34</v>
      </c>
      <c r="F506" s="1" t="s">
        <v>211</v>
      </c>
      <c r="G506" s="1" t="s">
        <v>990</v>
      </c>
      <c r="H506" s="1" t="str">
        <f t="shared" si="1"/>
        <v>ASHRAE 90.1-2004MidriseApartmentApartment</v>
      </c>
      <c r="I506" s="1" t="str">
        <f>VLOOKUP(H506,'Interior Lighting'!$A$4:$G$1472,5,FALSE)</f>
        <v>0.36</v>
      </c>
      <c r="J506" s="1"/>
      <c r="K506" s="1"/>
      <c r="L506" s="5">
        <v>0.09</v>
      </c>
      <c r="M506" s="1">
        <v>0.0</v>
      </c>
      <c r="N506" s="5">
        <v>0.0</v>
      </c>
      <c r="O506" s="5">
        <v>0.0</v>
      </c>
      <c r="P506" s="8" t="s">
        <v>1758</v>
      </c>
      <c r="Q506" s="1" t="s">
        <v>31</v>
      </c>
      <c r="R506" s="1" t="s">
        <v>486</v>
      </c>
      <c r="S506" s="5" t="s">
        <v>990</v>
      </c>
      <c r="T506" s="8"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8" t="s">
        <v>1766</v>
      </c>
      <c r="AA506" s="8" t="s">
        <v>1730</v>
      </c>
      <c r="AB506" s="5">
        <v>0.031998336</v>
      </c>
      <c r="AC506" s="8"/>
      <c r="AD506" s="8"/>
      <c r="AE506" s="8" t="s">
        <v>1753</v>
      </c>
      <c r="AF506" s="1"/>
      <c r="AG506" s="1"/>
      <c r="AH506" s="1"/>
      <c r="AI506" s="1"/>
      <c r="AJ506" s="1"/>
      <c r="AK506" s="5">
        <v>0.6196632768</v>
      </c>
      <c r="AL506" s="1">
        <v>0.0</v>
      </c>
      <c r="AM506" s="1">
        <v>0.5</v>
      </c>
      <c r="AN506" s="1">
        <v>0.0</v>
      </c>
      <c r="AO506" s="8" t="s">
        <v>1743</v>
      </c>
      <c r="AP506" s="8" t="s">
        <v>1750</v>
      </c>
      <c r="AQ506" s="8" t="s">
        <v>1733</v>
      </c>
      <c r="AR506" s="5">
        <v>3.48</v>
      </c>
      <c r="AS506" s="1">
        <v>950.0</v>
      </c>
      <c r="AT506" s="1" t="str">
        <f t="shared" si="44"/>
        <v>0.003663157895</v>
      </c>
      <c r="AU506" s="5">
        <v>60.0</v>
      </c>
      <c r="AV506" s="1">
        <v>0.2</v>
      </c>
      <c r="AW506" s="1">
        <v>0.05</v>
      </c>
      <c r="AX506" s="1" t="s">
        <v>213</v>
      </c>
      <c r="AY506" s="1"/>
      <c r="AZ506" s="1"/>
      <c r="BA506" s="1"/>
      <c r="BB506" s="1"/>
      <c r="BC506" s="1"/>
      <c r="BD506" s="1"/>
      <c r="BE506" s="1"/>
      <c r="BF506" s="1"/>
      <c r="BG506" s="1"/>
      <c r="BH506" s="5" t="s">
        <v>1297</v>
      </c>
      <c r="BJ506" s="1"/>
      <c r="BK506" s="1"/>
      <c r="BL506" s="1"/>
    </row>
    <row r="507" ht="14.25" hidden="1" customHeight="1">
      <c r="A507" s="8" t="s">
        <v>13</v>
      </c>
      <c r="B507" s="1" t="s">
        <v>211</v>
      </c>
      <c r="C507" s="5" t="s">
        <v>4588</v>
      </c>
      <c r="D507" s="1" t="s">
        <v>4555</v>
      </c>
      <c r="E507" s="1" t="s">
        <v>34</v>
      </c>
      <c r="F507" s="1" t="s">
        <v>211</v>
      </c>
      <c r="G507" s="1" t="s">
        <v>990</v>
      </c>
      <c r="H507" s="1" t="str">
        <f t="shared" si="1"/>
        <v>ASHRAE 90.1-2004MidriseApartmentApartment</v>
      </c>
      <c r="I507" s="1" t="str">
        <f>VLOOKUP(H507,'Interior Lighting'!$A$4:$G$1472,5,FALSE)</f>
        <v>0.36</v>
      </c>
      <c r="J507" s="1"/>
      <c r="K507" s="1"/>
      <c r="L507" s="5">
        <v>0.09</v>
      </c>
      <c r="M507" s="1">
        <v>0.0</v>
      </c>
      <c r="N507" s="5">
        <v>0.0</v>
      </c>
      <c r="O507" s="5">
        <v>0.0</v>
      </c>
      <c r="P507" s="8" t="s">
        <v>1758</v>
      </c>
      <c r="Q507" s="1" t="s">
        <v>31</v>
      </c>
      <c r="R507" s="1" t="s">
        <v>486</v>
      </c>
      <c r="S507" s="5" t="s">
        <v>990</v>
      </c>
      <c r="T507" s="8"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8" t="s">
        <v>1766</v>
      </c>
      <c r="AA507" s="8" t="s">
        <v>1730</v>
      </c>
      <c r="AB507" s="5">
        <v>0.0446543107</v>
      </c>
      <c r="AC507" s="8"/>
      <c r="AD507" s="8"/>
      <c r="AE507" s="8" t="s">
        <v>1753</v>
      </c>
      <c r="AF507" s="1"/>
      <c r="AG507" s="1"/>
      <c r="AH507" s="1"/>
      <c r="AI507" s="1"/>
      <c r="AJ507" s="1"/>
      <c r="AK507" s="5">
        <v>0.6196632768</v>
      </c>
      <c r="AL507" s="1">
        <v>0.0</v>
      </c>
      <c r="AM507" s="1">
        <v>0.5</v>
      </c>
      <c r="AN507" s="1">
        <v>0.0</v>
      </c>
      <c r="AO507" s="8" t="s">
        <v>1743</v>
      </c>
      <c r="AP507" s="8" t="s">
        <v>1750</v>
      </c>
      <c r="AQ507" s="8" t="s">
        <v>1733</v>
      </c>
      <c r="AR507" s="5">
        <v>3.48</v>
      </c>
      <c r="AS507" s="1">
        <v>950.0</v>
      </c>
      <c r="AT507" s="1" t="str">
        <f t="shared" si="44"/>
        <v>0.003663157895</v>
      </c>
      <c r="AU507" s="5">
        <v>60.0</v>
      </c>
      <c r="AV507" s="1">
        <v>0.2</v>
      </c>
      <c r="AW507" s="1">
        <v>0.05</v>
      </c>
      <c r="AX507" s="1" t="s">
        <v>213</v>
      </c>
      <c r="AY507" s="1"/>
      <c r="AZ507" s="1"/>
      <c r="BA507" s="1"/>
      <c r="BB507" s="1"/>
      <c r="BC507" s="1"/>
      <c r="BD507" s="1"/>
      <c r="BE507" s="1"/>
      <c r="BF507" s="1"/>
      <c r="BG507" s="1"/>
      <c r="BH507" s="5" t="s">
        <v>1297</v>
      </c>
      <c r="BJ507" s="1"/>
      <c r="BK507" s="1"/>
      <c r="BL507" s="1"/>
    </row>
    <row r="508" ht="14.25" hidden="1" customHeight="1">
      <c r="A508" s="1" t="s">
        <v>13</v>
      </c>
      <c r="B508" s="1" t="s">
        <v>211</v>
      </c>
      <c r="C508" s="1" t="s">
        <v>1002</v>
      </c>
      <c r="D508" s="1" t="s">
        <v>4551</v>
      </c>
      <c r="E508" s="1" t="s">
        <v>36</v>
      </c>
      <c r="F508" s="1" t="s">
        <v>211</v>
      </c>
      <c r="G508" s="1" t="s">
        <v>1002</v>
      </c>
      <c r="H508" s="1" t="str">
        <f t="shared" si="1"/>
        <v>ASHRAE 90.1-2010MidriseApartmentCorridor</v>
      </c>
      <c r="I508" s="1" t="str">
        <f>VLOOKUP(H508,'Interior Lighting'!$A$4:$G$1472,5,FALSE)</f>
        <v>0.792</v>
      </c>
      <c r="J508" s="1"/>
      <c r="K508" s="1"/>
      <c r="L508" s="1"/>
      <c r="M508" s="1">
        <v>0.0</v>
      </c>
      <c r="N508" s="5">
        <v>0.0</v>
      </c>
      <c r="O508" s="5">
        <v>0.0</v>
      </c>
      <c r="P508" s="16" t="s">
        <v>1760</v>
      </c>
      <c r="Q508" s="1" t="s">
        <v>29</v>
      </c>
      <c r="R508" s="1" t="s">
        <v>501</v>
      </c>
      <c r="S508" s="5" t="s">
        <v>503</v>
      </c>
      <c r="T508" s="8"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8" t="s">
        <v>1731</v>
      </c>
      <c r="AA508" s="1"/>
      <c r="AB508" s="5">
        <v>0.112</v>
      </c>
      <c r="AC508" s="8"/>
      <c r="AD508" s="8"/>
      <c r="AE508" s="8" t="s">
        <v>1754</v>
      </c>
      <c r="AF508" s="1"/>
      <c r="AG508" s="1"/>
      <c r="AH508" s="1"/>
      <c r="AI508" s="1"/>
      <c r="AJ508" s="1"/>
      <c r="AK508" s="5">
        <v>0.0</v>
      </c>
      <c r="AL508" s="1">
        <v>0.0</v>
      </c>
      <c r="AM508" s="1">
        <v>0.5</v>
      </c>
      <c r="AN508" s="1">
        <v>0.0</v>
      </c>
      <c r="AO508" s="29" t="s">
        <v>216</v>
      </c>
      <c r="AP508" s="8" t="s">
        <v>1750</v>
      </c>
      <c r="AQ508" s="8" t="s">
        <v>1733</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13</v>
      </c>
      <c r="B509" s="1" t="s">
        <v>211</v>
      </c>
      <c r="C509" s="5" t="s">
        <v>4589</v>
      </c>
      <c r="D509" s="1" t="s">
        <v>4551</v>
      </c>
      <c r="E509" s="1" t="s">
        <v>36</v>
      </c>
      <c r="F509" s="1" t="s">
        <v>211</v>
      </c>
      <c r="G509" s="1" t="s">
        <v>1002</v>
      </c>
      <c r="H509" s="1" t="str">
        <f t="shared" si="1"/>
        <v>ASHRAE 90.1-2010MidriseApartmentCorridor</v>
      </c>
      <c r="I509" s="1" t="str">
        <f>VLOOKUP(H509,'Interior Lighting'!$A$4:$G$1472,5,FALSE)</f>
        <v>0.792</v>
      </c>
      <c r="J509" s="1"/>
      <c r="K509" s="1"/>
      <c r="L509" s="1"/>
      <c r="M509" s="1">
        <v>0.0</v>
      </c>
      <c r="N509" s="5">
        <v>0.0</v>
      </c>
      <c r="O509" s="5">
        <v>0.0</v>
      </c>
      <c r="P509" s="16" t="s">
        <v>1760</v>
      </c>
      <c r="Q509" s="1" t="s">
        <v>29</v>
      </c>
      <c r="R509" s="1" t="s">
        <v>501</v>
      </c>
      <c r="S509" s="5" t="s">
        <v>503</v>
      </c>
      <c r="T509" s="8"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8" t="s">
        <v>1731</v>
      </c>
      <c r="AA509" s="1"/>
      <c r="AB509" s="5">
        <v>0.0130255739</v>
      </c>
      <c r="AC509" s="8"/>
      <c r="AD509" s="8"/>
      <c r="AE509" s="8" t="s">
        <v>1754</v>
      </c>
      <c r="AF509" s="1"/>
      <c r="AG509" s="1"/>
      <c r="AH509" s="1"/>
      <c r="AI509" s="1"/>
      <c r="AJ509" s="1"/>
      <c r="AK509" s="5">
        <v>0.0</v>
      </c>
      <c r="AL509" s="1">
        <v>0.0</v>
      </c>
      <c r="AM509" s="1">
        <v>0.5</v>
      </c>
      <c r="AN509" s="1">
        <v>0.0</v>
      </c>
      <c r="AO509" s="29" t="s">
        <v>216</v>
      </c>
      <c r="AP509" s="8" t="s">
        <v>1750</v>
      </c>
      <c r="AQ509" s="8" t="s">
        <v>1733</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8" t="s">
        <v>13</v>
      </c>
      <c r="B510" s="1" t="s">
        <v>211</v>
      </c>
      <c r="C510" s="1" t="s">
        <v>344</v>
      </c>
      <c r="D510" s="1" t="s">
        <v>4559</v>
      </c>
      <c r="E510" s="1" t="s">
        <v>34</v>
      </c>
      <c r="F510" s="1" t="s">
        <v>211</v>
      </c>
      <c r="G510" s="1" t="s">
        <v>344</v>
      </c>
      <c r="H510" s="1" t="str">
        <f t="shared" si="1"/>
        <v>ASHRAE 90.1-2004MidriseApartmentOffice</v>
      </c>
      <c r="I510" s="1" t="str">
        <f>VLOOKUP(H510,'Interior Lighting'!$A$4:$G$1472,5,FALSE)</f>
        <v>1.11</v>
      </c>
      <c r="J510" s="1"/>
      <c r="K510" s="1"/>
      <c r="L510" s="5">
        <v>1.11</v>
      </c>
      <c r="M510" s="1">
        <v>0.0</v>
      </c>
      <c r="N510" s="5">
        <v>0.0</v>
      </c>
      <c r="O510" s="5">
        <v>0.0</v>
      </c>
      <c r="P510" s="5" t="s">
        <v>1763</v>
      </c>
      <c r="Q510" s="1" t="s">
        <v>29</v>
      </c>
      <c r="R510" s="1" t="s">
        <v>486</v>
      </c>
      <c r="S510" s="5" t="s">
        <v>489</v>
      </c>
      <c r="T510" s="8"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1767</v>
      </c>
      <c r="AA510" s="1" t="s">
        <v>1730</v>
      </c>
      <c r="AB510" s="5">
        <v>0.112</v>
      </c>
      <c r="AC510" s="8"/>
      <c r="AD510" s="1"/>
      <c r="AE510" s="1" t="s">
        <v>1755</v>
      </c>
      <c r="AF510" s="1"/>
      <c r="AG510" s="1"/>
      <c r="AH510" s="1"/>
      <c r="AI510" s="1"/>
      <c r="AJ510" s="1"/>
      <c r="AK510" s="5">
        <v>0.6196632768</v>
      </c>
      <c r="AL510" s="1">
        <v>0.0</v>
      </c>
      <c r="AM510" s="1">
        <v>0.5</v>
      </c>
      <c r="AN510" s="1">
        <v>0.0</v>
      </c>
      <c r="AO510" s="5" t="s">
        <v>1747</v>
      </c>
      <c r="AP510" s="8" t="s">
        <v>1751</v>
      </c>
      <c r="AQ510" s="29" t="s">
        <v>1736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8" t="s">
        <v>13</v>
      </c>
      <c r="B511" s="8" t="s">
        <v>344</v>
      </c>
      <c r="C511" s="8" t="s">
        <v>1059</v>
      </c>
      <c r="D511" s="1" t="s">
        <v>4559</v>
      </c>
      <c r="E511" s="1" t="s">
        <v>36</v>
      </c>
      <c r="F511" s="1" t="s">
        <v>849</v>
      </c>
      <c r="G511" s="1" t="s">
        <v>344</v>
      </c>
      <c r="H511" s="1" t="str">
        <f t="shared" si="1"/>
        <v>ASHRAE 90.1-2010Whole BuildingOffice</v>
      </c>
      <c r="I511" s="1" t="str">
        <f>VLOOKUP(H511,'Interior Lighting'!$A$4:$G$1472,5,FALSE)</f>
        <v>0.9</v>
      </c>
      <c r="J511" s="1"/>
      <c r="K511" s="1"/>
      <c r="L511" s="1"/>
      <c r="M511" s="1">
        <v>0.0</v>
      </c>
      <c r="N511" s="1">
        <v>0.7</v>
      </c>
      <c r="O511" s="1">
        <v>0.2</v>
      </c>
      <c r="P511" s="1" t="s">
        <v>2570</v>
      </c>
      <c r="Q511" s="1" t="s">
        <v>31</v>
      </c>
      <c r="R511" s="5" t="s">
        <v>1328</v>
      </c>
      <c r="S511" s="5" t="s">
        <v>849</v>
      </c>
      <c r="T511" s="8"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2571</v>
      </c>
      <c r="AA511" s="8" t="s">
        <v>2565</v>
      </c>
      <c r="AB511" s="1">
        <v>0.112</v>
      </c>
      <c r="AC511" s="8"/>
      <c r="AD511" s="5"/>
      <c r="AE511" s="5" t="s">
        <v>2589</v>
      </c>
      <c r="AF511" s="1"/>
      <c r="AG511" s="1"/>
      <c r="AH511" s="1"/>
      <c r="AI511" s="1"/>
      <c r="AJ511" s="1"/>
      <c r="AK511" s="1">
        <v>0.63</v>
      </c>
      <c r="AL511" s="1">
        <v>0.0</v>
      </c>
      <c r="AM511" s="1">
        <v>0.5</v>
      </c>
      <c r="AN511" s="1">
        <v>0.0</v>
      </c>
      <c r="AO511" s="1" t="s">
        <v>2569</v>
      </c>
      <c r="AP511" s="8" t="s">
        <v>324</v>
      </c>
      <c r="AQ511" s="8" t="s">
        <v>2573</v>
      </c>
      <c r="AR511" s="1">
        <v>3.0</v>
      </c>
      <c r="AS511" s="1">
        <v>5502.0</v>
      </c>
      <c r="AT511" s="1" t="str">
        <f t="shared" si="44"/>
        <v>0.0005452562704</v>
      </c>
      <c r="AU511" s="1">
        <v>43.3</v>
      </c>
      <c r="AV511" s="1">
        <v>0.2</v>
      </c>
      <c r="AW511" s="1">
        <v>0.05</v>
      </c>
      <c r="AX511" s="1" t="s">
        <v>323</v>
      </c>
      <c r="AY511" s="1"/>
      <c r="AZ511" s="1"/>
      <c r="BA511" s="1"/>
      <c r="BB511" s="1"/>
      <c r="BC511" s="1"/>
      <c r="BD511" s="1"/>
      <c r="BE511" s="1"/>
      <c r="BF511" s="1"/>
      <c r="BG511" s="1"/>
      <c r="BH511" s="1"/>
      <c r="BJ511" s="1"/>
      <c r="BK511" s="1"/>
      <c r="BL511" s="1"/>
    </row>
    <row r="512" ht="14.25" hidden="1" customHeight="1">
      <c r="A512" s="8" t="s">
        <v>13</v>
      </c>
      <c r="B512" s="8" t="s">
        <v>344</v>
      </c>
      <c r="C512" s="8" t="s">
        <v>1058</v>
      </c>
      <c r="D512" s="8" t="s">
        <v>4559</v>
      </c>
      <c r="E512" s="8" t="s">
        <v>36</v>
      </c>
      <c r="F512" s="8" t="s">
        <v>849</v>
      </c>
      <c r="G512" s="8" t="s">
        <v>344</v>
      </c>
      <c r="H512" s="1" t="str">
        <f t="shared" si="1"/>
        <v>ASHRAE 90.1-2010Whole BuildingOffice</v>
      </c>
      <c r="I512" s="1" t="str">
        <f>VLOOKUP(H512,'Interior Lighting'!$A$4:$G$1472,5,FALSE)</f>
        <v>0.9</v>
      </c>
      <c r="J512" s="1"/>
      <c r="K512" s="8"/>
      <c r="L512" s="16"/>
      <c r="M512" s="16">
        <v>0.0</v>
      </c>
      <c r="N512" s="16">
        <v>0.7</v>
      </c>
      <c r="O512" s="8">
        <v>0.2</v>
      </c>
      <c r="P512" s="16" t="s">
        <v>2467</v>
      </c>
      <c r="Q512" s="16" t="s">
        <v>31</v>
      </c>
      <c r="R512" s="5" t="s">
        <v>1328</v>
      </c>
      <c r="S512" s="5" t="s">
        <v>849</v>
      </c>
      <c r="T512" s="8" t="str">
        <f t="shared" si="42"/>
        <v>ASHRAE 62.1-2007Office BuildingsWhole Building</v>
      </c>
      <c r="U512" s="1" t="str">
        <f>VLOOKUP(T512,Ventilation!$A$4:$H$454,6,FALSE)</f>
        <v>0.085</v>
      </c>
      <c r="V512" s="1" t="str">
        <f>VLOOKUP(T512,Ventilation!$A$4:$H$454,5,FALSE)</f>
        <v/>
      </c>
      <c r="W512" s="1" t="str">
        <f>VLOOKUP(T512,Ventilation!$A$4:$H$454,7,FALSE)</f>
        <v/>
      </c>
      <c r="X512" s="1"/>
      <c r="Y512" s="8">
        <v>5.0</v>
      </c>
      <c r="Z512" s="8" t="s">
        <v>2469</v>
      </c>
      <c r="AA512" s="8" t="s">
        <v>2457</v>
      </c>
      <c r="AB512" s="8">
        <v>0.0595</v>
      </c>
      <c r="AC512" s="8"/>
      <c r="AD512" s="8"/>
      <c r="AE512" s="8" t="s">
        <v>2506</v>
      </c>
      <c r="AF512" s="8"/>
      <c r="AG512" s="8"/>
      <c r="AH512" s="8"/>
      <c r="AI512" s="8"/>
      <c r="AJ512" s="8"/>
      <c r="AK512" s="16">
        <v>0.75</v>
      </c>
      <c r="AL512" s="8">
        <v>0.0</v>
      </c>
      <c r="AM512" s="8">
        <v>0.5</v>
      </c>
      <c r="AN512" s="8">
        <v>0.0</v>
      </c>
      <c r="AO512" s="16" t="s">
        <v>2464</v>
      </c>
      <c r="AP512" s="8" t="s">
        <v>2497</v>
      </c>
      <c r="AQ512" s="8" t="s">
        <v>2470</v>
      </c>
      <c r="AR512" s="16">
        <v>51.0</v>
      </c>
      <c r="AS512" s="8">
        <v>53628.0</v>
      </c>
      <c r="AT512" s="1" t="str">
        <f t="shared" si="44"/>
        <v>0.0009509957485</v>
      </c>
      <c r="AU512" s="8">
        <v>43.3</v>
      </c>
      <c r="AV512" s="8">
        <v>0.2</v>
      </c>
      <c r="AW512" s="8">
        <v>0.05</v>
      </c>
      <c r="AX512" s="8" t="s">
        <v>194</v>
      </c>
      <c r="AY512" s="8"/>
      <c r="AZ512" s="8"/>
      <c r="BA512" s="8"/>
      <c r="BB512" s="8"/>
      <c r="BC512" s="8"/>
      <c r="BD512" s="8"/>
      <c r="BE512" s="8"/>
      <c r="BF512" s="8"/>
      <c r="BG512" s="8"/>
      <c r="BH512" s="8"/>
      <c r="BJ512" s="8"/>
      <c r="BK512" s="8"/>
      <c r="BL512" s="8"/>
    </row>
    <row r="513" ht="14.25" hidden="1" customHeight="1">
      <c r="A513" s="37" t="s">
        <v>13</v>
      </c>
      <c r="B513" s="37" t="s">
        <v>344</v>
      </c>
      <c r="C513" s="36" t="s">
        <v>4595</v>
      </c>
      <c r="D513" s="37" t="s">
        <v>4559</v>
      </c>
      <c r="E513" s="37" t="s">
        <v>36</v>
      </c>
      <c r="F513" s="36" t="s">
        <v>979</v>
      </c>
      <c r="G513" s="36" t="s">
        <v>980</v>
      </c>
      <c r="H513" s="37" t="str">
        <f t="shared" si="1"/>
        <v>ASHRAE 90.1-2010OfficeLargeData Center</v>
      </c>
      <c r="I513" s="211" t="str">
        <f>VLOOKUP(H513,'Interior Lighting'!$A$4:$G$1472,5,FALSE)</f>
        <v>0.9</v>
      </c>
      <c r="J513" s="76"/>
      <c r="K513" s="76"/>
      <c r="L513" s="76"/>
      <c r="M513" s="211">
        <v>0.0</v>
      </c>
      <c r="N513" s="211">
        <v>0.7</v>
      </c>
      <c r="O513" s="212">
        <v>0.2</v>
      </c>
      <c r="P513" s="40" t="s">
        <v>2397</v>
      </c>
      <c r="Q513" s="40"/>
      <c r="R513" s="40"/>
      <c r="S513" s="40"/>
      <c r="T513" s="37"/>
      <c r="U513" s="211"/>
      <c r="V513" s="213"/>
      <c r="W513" s="213"/>
      <c r="X513" s="213"/>
      <c r="Y513" s="212"/>
      <c r="Z513" s="37"/>
      <c r="AA513" s="37"/>
      <c r="AB513" s="211"/>
      <c r="AC513" s="76"/>
      <c r="AD513" s="76"/>
      <c r="AE513" s="40"/>
      <c r="AF513" s="76"/>
      <c r="AG513" s="76"/>
      <c r="AH513" s="76"/>
      <c r="AI513" s="76"/>
      <c r="AJ513" s="76"/>
      <c r="AK513" s="38">
        <v>20.0</v>
      </c>
      <c r="AL513" s="212">
        <v>0.0</v>
      </c>
      <c r="AM513" s="212">
        <v>0.5</v>
      </c>
      <c r="AN513" s="212">
        <v>0.0</v>
      </c>
      <c r="AO513" s="36" t="s">
        <v>2394</v>
      </c>
      <c r="AP513" s="36" t="s">
        <v>2433</v>
      </c>
      <c r="AQ513" s="36" t="s">
        <v>2400</v>
      </c>
      <c r="AR513" s="212"/>
      <c r="AS513" s="212"/>
      <c r="AT513" s="211"/>
      <c r="AU513" s="212"/>
      <c r="AV513" s="212"/>
      <c r="AW513" s="212"/>
      <c r="AX513" s="37"/>
      <c r="AY513" s="76"/>
      <c r="AZ513" s="76"/>
      <c r="BA513" s="76"/>
      <c r="BB513" s="76"/>
      <c r="BC513" s="76"/>
      <c r="BD513" s="76"/>
      <c r="BE513" s="76"/>
      <c r="BF513" s="76"/>
      <c r="BG513" s="76"/>
      <c r="BH513" s="76"/>
      <c r="BI513" s="76"/>
      <c r="BJ513" s="76"/>
      <c r="BK513" s="76"/>
      <c r="BL513" s="76"/>
    </row>
    <row r="514" ht="14.25" hidden="1" customHeight="1">
      <c r="A514" s="37" t="s">
        <v>13</v>
      </c>
      <c r="B514" s="37" t="s">
        <v>344</v>
      </c>
      <c r="C514" s="36" t="s">
        <v>4596</v>
      </c>
      <c r="D514" s="37" t="s">
        <v>4559</v>
      </c>
      <c r="E514" s="37" t="s">
        <v>36</v>
      </c>
      <c r="F514" s="36" t="s">
        <v>979</v>
      </c>
      <c r="G514" s="36" t="s">
        <v>980</v>
      </c>
      <c r="H514" s="37" t="str">
        <f t="shared" si="1"/>
        <v>ASHRAE 90.1-2010OfficeLargeData Center</v>
      </c>
      <c r="I514" s="211" t="str">
        <f>VLOOKUP(H514,'Interior Lighting'!$A$4:$G$1472,5,FALSE)</f>
        <v>0.9</v>
      </c>
      <c r="J514" s="76"/>
      <c r="K514" s="76"/>
      <c r="L514" s="76"/>
      <c r="M514" s="211">
        <v>0.0</v>
      </c>
      <c r="N514" s="211">
        <v>0.7</v>
      </c>
      <c r="O514" s="212">
        <v>0.2</v>
      </c>
      <c r="P514" s="40" t="s">
        <v>2397</v>
      </c>
      <c r="Q514" s="40"/>
      <c r="R514" s="40"/>
      <c r="S514" s="40"/>
      <c r="T514" s="37"/>
      <c r="U514" s="211"/>
      <c r="V514" s="213"/>
      <c r="W514" s="213"/>
      <c r="X514" s="213"/>
      <c r="Y514" s="212"/>
      <c r="Z514" s="37"/>
      <c r="AA514" s="37"/>
      <c r="AB514" s="211"/>
      <c r="AC514" s="76"/>
      <c r="AD514" s="76"/>
      <c r="AE514" s="40"/>
      <c r="AF514" s="76"/>
      <c r="AG514" s="76"/>
      <c r="AH514" s="76"/>
      <c r="AI514" s="76"/>
      <c r="AJ514" s="76"/>
      <c r="AK514" s="38">
        <v>45.0</v>
      </c>
      <c r="AL514" s="212">
        <v>0.0</v>
      </c>
      <c r="AM514" s="212">
        <v>0.5</v>
      </c>
      <c r="AN514" s="212">
        <v>0.0</v>
      </c>
      <c r="AO514" s="36" t="s">
        <v>2394</v>
      </c>
      <c r="AP514" s="36" t="s">
        <v>2433</v>
      </c>
      <c r="AQ514" s="36" t="s">
        <v>2400</v>
      </c>
      <c r="AR514" s="212"/>
      <c r="AS514" s="212"/>
      <c r="AT514" s="211"/>
      <c r="AU514" s="212"/>
      <c r="AV514" s="212"/>
      <c r="AW514" s="212"/>
      <c r="AX514" s="37"/>
      <c r="AY514" s="76"/>
      <c r="AZ514" s="76"/>
      <c r="BA514" s="76"/>
      <c r="BB514" s="76"/>
      <c r="BC514" s="76"/>
      <c r="BD514" s="76"/>
      <c r="BE514" s="76"/>
      <c r="BF514" s="76"/>
      <c r="BG514" s="76"/>
      <c r="BH514" s="76"/>
      <c r="BI514" s="76"/>
      <c r="BJ514" s="76"/>
      <c r="BK514" s="76"/>
      <c r="BL514" s="76"/>
    </row>
    <row r="515" ht="14.25" hidden="1" customHeight="1">
      <c r="A515" s="8" t="s">
        <v>13</v>
      </c>
      <c r="B515" s="8" t="s">
        <v>344</v>
      </c>
      <c r="C515" s="8" t="s">
        <v>1057</v>
      </c>
      <c r="D515" s="8" t="s">
        <v>4559</v>
      </c>
      <c r="E515" s="8" t="s">
        <v>36</v>
      </c>
      <c r="F515" s="8" t="s">
        <v>849</v>
      </c>
      <c r="G515" s="8" t="s">
        <v>344</v>
      </c>
      <c r="H515" s="1" t="str">
        <f t="shared" si="1"/>
        <v>ASHRAE 90.1-2010Whole BuildingOffice</v>
      </c>
      <c r="I515" s="1" t="str">
        <f>VLOOKUP(H515,'Interior Lighting'!$A$4:$G$1472,5,FALSE)</f>
        <v>0.9</v>
      </c>
      <c r="K515" s="8"/>
      <c r="L515" s="8"/>
      <c r="M515" s="16">
        <v>0.0</v>
      </c>
      <c r="N515" s="16">
        <v>0.7</v>
      </c>
      <c r="O515" s="8">
        <v>0.2</v>
      </c>
      <c r="P515" s="16" t="s">
        <v>2397</v>
      </c>
      <c r="Q515" s="16" t="s">
        <v>31</v>
      </c>
      <c r="R515" s="5" t="s">
        <v>1328</v>
      </c>
      <c r="S515" s="5" t="s">
        <v>849</v>
      </c>
      <c r="T515" s="8"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8">
        <v>5.0</v>
      </c>
      <c r="Z515" s="8" t="s">
        <v>2399</v>
      </c>
      <c r="AA515" s="8" t="s">
        <v>2391</v>
      </c>
      <c r="AB515" s="16">
        <v>0.111999776</v>
      </c>
      <c r="AC515" s="8"/>
      <c r="AD515" s="8"/>
      <c r="AE515" s="16" t="s">
        <v>2440</v>
      </c>
      <c r="AF515" s="8"/>
      <c r="AG515" s="8"/>
      <c r="AH515" s="8"/>
      <c r="AI515" s="8"/>
      <c r="AJ515" s="8"/>
      <c r="AK515" s="16">
        <v>0.74973447</v>
      </c>
      <c r="AL515" s="8">
        <v>0.0</v>
      </c>
      <c r="AM515" s="8">
        <v>0.5</v>
      </c>
      <c r="AN515" s="8">
        <v>0.0</v>
      </c>
      <c r="AO515" s="8" t="s">
        <v>2396</v>
      </c>
      <c r="AP515" s="16" t="s">
        <v>190</v>
      </c>
      <c r="AQ515" s="16" t="s">
        <v>191</v>
      </c>
      <c r="AR515" s="8">
        <v>27.7</v>
      </c>
      <c r="AS515" s="8">
        <v>53628.0</v>
      </c>
      <c r="AT515" s="1" t="str">
        <f t="shared" ref="AT515:AT573" si="46">IF(AR515=0,"",AR515/AS515)</f>
        <v>0.0005165212203</v>
      </c>
      <c r="AU515" s="8">
        <v>43.3</v>
      </c>
      <c r="AV515" s="8">
        <v>0.2</v>
      </c>
      <c r="AW515" s="8">
        <v>0.05</v>
      </c>
      <c r="AX515" s="8" t="s">
        <v>189</v>
      </c>
      <c r="AY515" s="8"/>
      <c r="AZ515" s="8"/>
      <c r="BA515" s="8"/>
      <c r="BB515" s="8"/>
      <c r="BC515" s="8"/>
      <c r="BD515" s="8"/>
      <c r="BE515" s="8"/>
      <c r="BF515" s="8"/>
      <c r="BG515" s="8"/>
      <c r="BH515" s="8"/>
      <c r="BJ515" s="8"/>
      <c r="BK515" s="8"/>
      <c r="BL515" s="8"/>
    </row>
    <row r="516" ht="14.25" hidden="1" customHeight="1">
      <c r="A516" s="8" t="s">
        <v>13</v>
      </c>
      <c r="B516" s="8" t="s">
        <v>344</v>
      </c>
      <c r="C516" s="8" t="s">
        <v>1056</v>
      </c>
      <c r="D516" s="1" t="s">
        <v>4570</v>
      </c>
      <c r="E516" s="1" t="s">
        <v>36</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2467</v>
      </c>
      <c r="Q516" s="1" t="s">
        <v>31</v>
      </c>
      <c r="R516" s="1" t="s">
        <v>870</v>
      </c>
      <c r="S516" s="1" t="s">
        <v>557</v>
      </c>
      <c r="T516" s="8" t="str">
        <f t="shared" si="45"/>
        <v>ASHRAE 62.1-2007GeneralCorridors</v>
      </c>
      <c r="U516" s="1" t="str">
        <f>VLOOKUP(T516,Ventilation!$A$4:$H$321,6,FALSE)</f>
        <v>0.06</v>
      </c>
      <c r="V516" s="1" t="str">
        <f>VLOOKUP(T516,Ventilation!$A$4:$H$321,5,FALSE)</f>
        <v/>
      </c>
      <c r="W516" s="1" t="str">
        <f>VLOOKUP(T516,Ventilation!$A$4:$H$321,7,FALSE)</f>
        <v/>
      </c>
      <c r="X516" s="1"/>
      <c r="Y516" s="1">
        <v>1.0</v>
      </c>
      <c r="Z516" s="1" t="s">
        <v>2469</v>
      </c>
      <c r="AA516" s="1" t="s">
        <v>2457</v>
      </c>
      <c r="AB516" s="1">
        <v>0.0446</v>
      </c>
      <c r="AC516" s="8"/>
      <c r="AD516" s="1"/>
      <c r="AE516" s="1" t="s">
        <v>2506</v>
      </c>
      <c r="AF516" s="1"/>
      <c r="AG516" s="1"/>
      <c r="AH516" s="1"/>
      <c r="AI516" s="1"/>
      <c r="AJ516" s="1"/>
      <c r="AK516" s="1">
        <v>3.85</v>
      </c>
      <c r="AL516" s="1">
        <v>0.0</v>
      </c>
      <c r="AM516" s="1">
        <v>0.5</v>
      </c>
      <c r="AN516" s="1">
        <v>0.0</v>
      </c>
      <c r="AO516" s="1" t="s">
        <v>2462</v>
      </c>
      <c r="AP516" s="1" t="s">
        <v>2497</v>
      </c>
      <c r="AQ516" s="1" t="s">
        <v>2470</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8" t="s">
        <v>13</v>
      </c>
      <c r="B517" s="1" t="s">
        <v>344</v>
      </c>
      <c r="C517" s="1" t="s">
        <v>1054</v>
      </c>
      <c r="D517" s="1" t="s">
        <v>4570</v>
      </c>
      <c r="E517" s="1" t="s">
        <v>36</v>
      </c>
      <c r="F517" s="1" t="s">
        <v>770</v>
      </c>
      <c r="G517" s="1" t="s">
        <v>870</v>
      </c>
      <c r="H517" s="1" t="str">
        <f t="shared" si="1"/>
        <v>ASHRAE 90.1-2010StairwayGeneral</v>
      </c>
      <c r="I517" s="1" t="str">
        <f>VLOOKUP(H517,'Interior Lighting'!$A$4:$G$1472,5,FALSE)</f>
        <v>0.69</v>
      </c>
      <c r="J517" s="1"/>
      <c r="K517" s="1"/>
      <c r="L517" s="1"/>
      <c r="M517" s="1">
        <v>0.4</v>
      </c>
      <c r="N517" s="1">
        <v>0.4</v>
      </c>
      <c r="O517" s="1">
        <v>0.2</v>
      </c>
      <c r="P517" s="16" t="s">
        <v>2467</v>
      </c>
      <c r="Q517" s="1" t="s">
        <v>31</v>
      </c>
      <c r="R517" s="1" t="s">
        <v>870</v>
      </c>
      <c r="S517" s="1" t="s">
        <v>557</v>
      </c>
      <c r="T517" s="8" t="str">
        <f t="shared" si="45"/>
        <v>ASHRAE 62.1-2007GeneralCorridors</v>
      </c>
      <c r="U517" s="1" t="str">
        <f>VLOOKUP(T517,Ventilation!$A$4:$H$321,6,FALSE)</f>
        <v>0.06</v>
      </c>
      <c r="V517" s="1" t="str">
        <f>VLOOKUP(T517,Ventilation!$A$4:$H$321,5,FALSE)</f>
        <v/>
      </c>
      <c r="W517" s="1" t="str">
        <f>VLOOKUP(T517,Ventilation!$A$4:$H$321,7,FALSE)</f>
        <v/>
      </c>
      <c r="X517" s="1"/>
      <c r="Y517" s="1">
        <v>0.0</v>
      </c>
      <c r="Z517" s="1" t="s">
        <v>2469</v>
      </c>
      <c r="AA517" s="1" t="s">
        <v>2457</v>
      </c>
      <c r="AB517" s="1">
        <v>0.0446</v>
      </c>
      <c r="AC517" s="8"/>
      <c r="AD517" s="1"/>
      <c r="AE517" s="1" t="s">
        <v>2506</v>
      </c>
      <c r="AF517" s="1"/>
      <c r="AG517" s="1"/>
      <c r="AH517" s="1"/>
      <c r="AI517" s="1"/>
      <c r="AJ517" s="1"/>
      <c r="AK517" s="1">
        <v>0.0</v>
      </c>
      <c r="AL517" s="1">
        <v>0.0</v>
      </c>
      <c r="AM517" s="1">
        <v>0.5</v>
      </c>
      <c r="AN517" s="1">
        <v>0.0</v>
      </c>
      <c r="AO517" s="1" t="s">
        <v>2462</v>
      </c>
      <c r="AP517" s="1" t="s">
        <v>2497</v>
      </c>
      <c r="AQ517" s="1" t="s">
        <v>2470</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13</v>
      </c>
      <c r="B518" s="1" t="s">
        <v>344</v>
      </c>
      <c r="C518" s="1" t="s">
        <v>684</v>
      </c>
      <c r="D518" s="1" t="s">
        <v>4570</v>
      </c>
      <c r="E518" s="1" t="s">
        <v>36</v>
      </c>
      <c r="F518" s="1" t="s">
        <v>684</v>
      </c>
      <c r="G518" s="1" t="s">
        <v>870</v>
      </c>
      <c r="H518" s="1" t="str">
        <f t="shared" si="1"/>
        <v>ASHRAE 90.1-2010LobbyGeneral</v>
      </c>
      <c r="I518" s="1" t="str">
        <f>VLOOKUP(H518,'Interior Lighting'!$A$4:$G$1472,5,FALSE)</f>
        <v>0.9</v>
      </c>
      <c r="J518" s="1"/>
      <c r="K518" s="1"/>
      <c r="L518" s="1"/>
      <c r="M518" s="1">
        <v>0.4</v>
      </c>
      <c r="N518" s="1">
        <v>0.4</v>
      </c>
      <c r="O518" s="1">
        <v>0.2</v>
      </c>
      <c r="P518" s="16" t="s">
        <v>2467</v>
      </c>
      <c r="Q518" s="1" t="s">
        <v>31</v>
      </c>
      <c r="R518" s="1" t="s">
        <v>1328</v>
      </c>
      <c r="S518" s="1" t="s">
        <v>1362</v>
      </c>
      <c r="T518" s="8"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2469</v>
      </c>
      <c r="AA518" s="1" t="s">
        <v>2457</v>
      </c>
      <c r="AB518" s="1">
        <v>0.0446</v>
      </c>
      <c r="AC518" s="8"/>
      <c r="AD518" s="1"/>
      <c r="AE518" s="1" t="s">
        <v>2506</v>
      </c>
      <c r="AF518" s="1"/>
      <c r="AG518" s="1"/>
      <c r="AH518" s="1"/>
      <c r="AI518" s="1"/>
      <c r="AJ518" s="1"/>
      <c r="AK518" s="1">
        <v>0.07000000000000005</v>
      </c>
      <c r="AL518" s="1">
        <v>0.0</v>
      </c>
      <c r="AM518" s="1">
        <v>0.5</v>
      </c>
      <c r="AN518" s="1">
        <v>0.0</v>
      </c>
      <c r="AO518" s="1" t="s">
        <v>2462</v>
      </c>
      <c r="AP518" s="1" t="s">
        <v>2497</v>
      </c>
      <c r="AQ518" s="1" t="s">
        <v>2470</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8" t="s">
        <v>13</v>
      </c>
      <c r="B519" s="1" t="s">
        <v>344</v>
      </c>
      <c r="C519" s="8" t="s">
        <v>1024</v>
      </c>
      <c r="D519" s="1" t="s">
        <v>4571</v>
      </c>
      <c r="E519" s="1" t="s">
        <v>36</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2467</v>
      </c>
      <c r="Q519" s="1" t="s">
        <v>31</v>
      </c>
      <c r="R519" s="1" t="s">
        <v>1328</v>
      </c>
      <c r="S519" s="1" t="s">
        <v>1361</v>
      </c>
      <c r="T519" s="8"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2469</v>
      </c>
      <c r="AA519" s="1" t="s">
        <v>2457</v>
      </c>
      <c r="AB519" s="1">
        <v>0.0446</v>
      </c>
      <c r="AC519" s="8"/>
      <c r="AD519" s="1"/>
      <c r="AE519" s="1" t="s">
        <v>2506</v>
      </c>
      <c r="AF519" s="1"/>
      <c r="AG519" s="1"/>
      <c r="AH519" s="1"/>
      <c r="AI519" s="1"/>
      <c r="AJ519" s="1"/>
      <c r="AK519" s="1">
        <v>1.56</v>
      </c>
      <c r="AL519" s="1">
        <v>0.0</v>
      </c>
      <c r="AM519" s="1">
        <v>0.5</v>
      </c>
      <c r="AN519" s="1">
        <v>0.0</v>
      </c>
      <c r="AO519" s="1" t="s">
        <v>2462</v>
      </c>
      <c r="AP519" s="1" t="s">
        <v>2497</v>
      </c>
      <c r="AQ519" s="1" t="s">
        <v>2470</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8" t="s">
        <v>13</v>
      </c>
      <c r="B520" s="1" t="s">
        <v>344</v>
      </c>
      <c r="C520" s="1" t="s">
        <v>1007</v>
      </c>
      <c r="D520" s="1" t="s">
        <v>4571</v>
      </c>
      <c r="E520" s="1" t="s">
        <v>36</v>
      </c>
      <c r="F520" s="1" t="s">
        <v>757</v>
      </c>
      <c r="G520" s="1" t="s">
        <v>870</v>
      </c>
      <c r="H520" s="1" t="str">
        <f t="shared" si="1"/>
        <v>ASHRAE 90.1-2010Electrical/MechanicalGeneral</v>
      </c>
      <c r="I520" s="1" t="str">
        <f>VLOOKUP(H520,'Interior Lighting'!$A$4:$G$1472,5,FALSE)</f>
        <v>0.95</v>
      </c>
      <c r="J520" s="1"/>
      <c r="K520" s="1"/>
      <c r="L520" s="1"/>
      <c r="M520" s="1">
        <v>0.4</v>
      </c>
      <c r="N520" s="1">
        <v>0.4</v>
      </c>
      <c r="O520" s="1">
        <v>0.2</v>
      </c>
      <c r="P520" s="16" t="s">
        <v>2467</v>
      </c>
      <c r="Q520" s="1" t="s">
        <v>31</v>
      </c>
      <c r="R520" s="1" t="s">
        <v>870</v>
      </c>
      <c r="S520" s="1" t="s">
        <v>511</v>
      </c>
      <c r="T520" s="8" t="str">
        <f t="shared" si="45"/>
        <v>ASHRAE 62.1-2007GeneralStorage rooms</v>
      </c>
      <c r="U520" s="1" t="str">
        <f>VLOOKUP(T520,Ventilation!$A$4:$H$321,6,FALSE)</f>
        <v>0.12</v>
      </c>
      <c r="V520" s="1" t="str">
        <f>VLOOKUP(T520,Ventilation!$A$4:$H$321,5,FALSE)</f>
        <v/>
      </c>
      <c r="W520" s="1" t="str">
        <f>VLOOKUP(T520,Ventilation!$A$4:$H$321,7,FALSE)</f>
        <v/>
      </c>
      <c r="X520" s="1"/>
      <c r="Y520" s="1">
        <v>0.0</v>
      </c>
      <c r="Z520" s="8" t="s">
        <v>2469</v>
      </c>
      <c r="AA520" s="8" t="s">
        <v>2457</v>
      </c>
      <c r="AB520" s="1">
        <v>0.0446</v>
      </c>
      <c r="AC520" s="8"/>
      <c r="AD520" s="8"/>
      <c r="AE520" s="8" t="s">
        <v>2506</v>
      </c>
      <c r="AF520" s="1"/>
      <c r="AG520" s="1"/>
      <c r="AH520" s="1"/>
      <c r="AI520" s="1"/>
      <c r="AJ520" s="1"/>
      <c r="AK520" s="1">
        <v>0.27</v>
      </c>
      <c r="AL520" s="1">
        <v>0.0</v>
      </c>
      <c r="AM520" s="1">
        <v>0.5</v>
      </c>
      <c r="AN520" s="1">
        <v>0.0</v>
      </c>
      <c r="AO520" s="8" t="s">
        <v>2462</v>
      </c>
      <c r="AP520" s="8" t="s">
        <v>2497</v>
      </c>
      <c r="AQ520" s="8" t="s">
        <v>2470</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8" t="s">
        <v>13</v>
      </c>
      <c r="B521" s="1" t="s">
        <v>344</v>
      </c>
      <c r="C521" s="1" t="s">
        <v>1002</v>
      </c>
      <c r="D521" s="1" t="s">
        <v>4551</v>
      </c>
      <c r="E521" s="1" t="s">
        <v>36</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2467</v>
      </c>
      <c r="Q521" s="1" t="s">
        <v>31</v>
      </c>
      <c r="R521" s="1" t="s">
        <v>870</v>
      </c>
      <c r="S521" s="1" t="s">
        <v>557</v>
      </c>
      <c r="T521" s="8" t="str">
        <f t="shared" si="45"/>
        <v>ASHRAE 62.1-2007GeneralCorridors</v>
      </c>
      <c r="U521" s="1" t="str">
        <f>VLOOKUP(T521,Ventilation!$A$4:$H$321,6,FALSE)</f>
        <v>0.06</v>
      </c>
      <c r="V521" s="1" t="str">
        <f>VLOOKUP(T521,Ventilation!$A$4:$H$321,5,FALSE)</f>
        <v/>
      </c>
      <c r="W521" s="1" t="str">
        <f>VLOOKUP(T521,Ventilation!$A$4:$H$321,7,FALSE)</f>
        <v/>
      </c>
      <c r="X521" s="1"/>
      <c r="Y521" s="1">
        <v>1.0</v>
      </c>
      <c r="Z521" s="1" t="s">
        <v>2469</v>
      </c>
      <c r="AA521" s="1" t="s">
        <v>2457</v>
      </c>
      <c r="AB521" s="1">
        <v>0.0446</v>
      </c>
      <c r="AC521" s="8"/>
      <c r="AD521" s="1"/>
      <c r="AE521" s="1" t="s">
        <v>2506</v>
      </c>
      <c r="AF521" s="1"/>
      <c r="AG521" s="1"/>
      <c r="AH521" s="1"/>
      <c r="AI521" s="1"/>
      <c r="AJ521" s="1"/>
      <c r="AK521" s="1">
        <v>0.16</v>
      </c>
      <c r="AL521" s="1">
        <v>0.0</v>
      </c>
      <c r="AM521" s="1">
        <v>0.5</v>
      </c>
      <c r="AN521" s="1">
        <v>0.0</v>
      </c>
      <c r="AO521" s="1" t="s">
        <v>2462</v>
      </c>
      <c r="AP521" s="1" t="s">
        <v>2497</v>
      </c>
      <c r="AQ521" s="1" t="s">
        <v>2470</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8" t="s">
        <v>13</v>
      </c>
      <c r="B522" s="8" t="s">
        <v>344</v>
      </c>
      <c r="C522" s="8" t="s">
        <v>1001</v>
      </c>
      <c r="D522" s="1" t="s">
        <v>4563</v>
      </c>
      <c r="E522" s="1" t="s">
        <v>36</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2467</v>
      </c>
      <c r="Q522" s="1" t="s">
        <v>31</v>
      </c>
      <c r="R522" s="1" t="s">
        <v>870</v>
      </c>
      <c r="S522" s="1" t="s">
        <v>1350</v>
      </c>
      <c r="T522" s="8"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8" t="s">
        <v>2469</v>
      </c>
      <c r="AA522" s="8" t="s">
        <v>2457</v>
      </c>
      <c r="AB522" s="1">
        <v>0.0446</v>
      </c>
      <c r="AC522" s="8"/>
      <c r="AD522" s="8"/>
      <c r="AE522" s="8" t="s">
        <v>2506</v>
      </c>
      <c r="AF522" s="1"/>
      <c r="AG522" s="1"/>
      <c r="AH522" s="1"/>
      <c r="AI522" s="1"/>
      <c r="AJ522" s="1"/>
      <c r="AK522" s="1">
        <v>0.37</v>
      </c>
      <c r="AL522" s="1">
        <v>0.0</v>
      </c>
      <c r="AM522" s="1">
        <v>0.5</v>
      </c>
      <c r="AN522" s="1">
        <v>0.0</v>
      </c>
      <c r="AO522" s="8" t="s">
        <v>2462</v>
      </c>
      <c r="AP522" s="8" t="s">
        <v>2497</v>
      </c>
      <c r="AQ522" s="8" t="s">
        <v>2470</v>
      </c>
      <c r="AR522" s="1"/>
      <c r="AS522" s="1"/>
      <c r="AT522" s="1" t="str">
        <f t="shared" si="46"/>
        <v/>
      </c>
      <c r="AU522" s="1"/>
      <c r="AV522" s="1"/>
      <c r="AW522" s="1"/>
      <c r="AX522" s="8"/>
      <c r="AY522" s="1"/>
      <c r="AZ522" s="1"/>
      <c r="BA522" s="1"/>
      <c r="BB522" s="1"/>
      <c r="BC522" s="1"/>
      <c r="BD522" s="1"/>
      <c r="BE522" s="1"/>
      <c r="BF522" s="1"/>
      <c r="BG522" s="1"/>
      <c r="BH522" s="1"/>
      <c r="BJ522" s="1"/>
      <c r="BK522" s="1"/>
      <c r="BL522" s="1"/>
    </row>
    <row r="523" ht="14.25" hidden="1" customHeight="1">
      <c r="A523" s="8" t="s">
        <v>13</v>
      </c>
      <c r="B523" s="8" t="s">
        <v>344</v>
      </c>
      <c r="C523" s="8" t="s">
        <v>995</v>
      </c>
      <c r="D523" s="1" t="s">
        <v>4570</v>
      </c>
      <c r="E523" s="1" t="s">
        <v>36</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2467</v>
      </c>
      <c r="Q523" s="1" t="s">
        <v>31</v>
      </c>
      <c r="R523" s="1" t="s">
        <v>870</v>
      </c>
      <c r="S523" s="1" t="s">
        <v>1350</v>
      </c>
      <c r="T523" s="8"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8" t="s">
        <v>2469</v>
      </c>
      <c r="AA523" s="8" t="s">
        <v>2457</v>
      </c>
      <c r="AB523" s="1">
        <v>0.0446</v>
      </c>
      <c r="AC523" s="8"/>
      <c r="AD523" s="1"/>
      <c r="AE523" s="1" t="s">
        <v>2506</v>
      </c>
      <c r="AF523" s="1"/>
      <c r="AG523" s="1"/>
      <c r="AH523" s="1"/>
      <c r="AI523" s="1"/>
      <c r="AJ523" s="1"/>
      <c r="AK523" s="1">
        <v>4.46</v>
      </c>
      <c r="AL523" s="1">
        <v>0.0</v>
      </c>
      <c r="AM523" s="1">
        <v>0.5</v>
      </c>
      <c r="AN523" s="1">
        <v>0.0</v>
      </c>
      <c r="AO523" s="1" t="s">
        <v>2462</v>
      </c>
      <c r="AP523" s="8" t="s">
        <v>2497</v>
      </c>
      <c r="AQ523" s="8" t="s">
        <v>2470</v>
      </c>
      <c r="AR523" s="1"/>
      <c r="AS523" s="1"/>
      <c r="AT523" s="1" t="str">
        <f t="shared" si="46"/>
        <v/>
      </c>
      <c r="AU523" s="1"/>
      <c r="AV523" s="1"/>
      <c r="AW523" s="1"/>
      <c r="AX523" s="8"/>
      <c r="AY523" s="1"/>
      <c r="AZ523" s="1"/>
      <c r="BA523" s="1"/>
      <c r="BB523" s="1"/>
      <c r="BC523" s="1"/>
      <c r="BD523" s="1"/>
      <c r="BE523" s="1"/>
      <c r="BF523" s="8"/>
      <c r="BG523" s="8"/>
      <c r="BH523" s="1"/>
      <c r="BJ523" s="1"/>
      <c r="BK523" s="1"/>
      <c r="BL523" s="1"/>
    </row>
    <row r="524" ht="14.25" hidden="1" customHeight="1">
      <c r="A524" s="8" t="s">
        <v>13</v>
      </c>
      <c r="B524" s="8" t="s">
        <v>344</v>
      </c>
      <c r="C524" s="8" t="s">
        <v>991</v>
      </c>
      <c r="D524" s="1" t="s">
        <v>4566</v>
      </c>
      <c r="E524" s="16" t="s">
        <v>28</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8" t="str">
        <f t="shared" si="45"/>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8" t="s">
        <v>13</v>
      </c>
      <c r="B525" s="8" t="s">
        <v>344</v>
      </c>
      <c r="C525" s="8" t="s">
        <v>975</v>
      </c>
      <c r="D525" s="1" t="s">
        <v>4566</v>
      </c>
      <c r="E525" s="1" t="s">
        <v>36</v>
      </c>
      <c r="F525" s="1" t="s">
        <v>975</v>
      </c>
      <c r="G525" s="1" t="s">
        <v>870</v>
      </c>
      <c r="H525" s="1" t="str">
        <f t="shared" si="1"/>
        <v>ASHRAE 90.1-2010StorageGeneral</v>
      </c>
      <c r="I525" s="1" t="str">
        <f>VLOOKUP(H525,'Interior Lighting'!$A$4:$G$1472,5,FALSE)</f>
        <v>0.63</v>
      </c>
      <c r="J525" s="1"/>
      <c r="K525" s="1"/>
      <c r="L525" s="1"/>
      <c r="M525" s="1">
        <v>0.4</v>
      </c>
      <c r="N525" s="1">
        <v>0.4</v>
      </c>
      <c r="O525" s="1">
        <v>0.2</v>
      </c>
      <c r="P525" s="16" t="s">
        <v>2467</v>
      </c>
      <c r="Q525" s="1" t="s">
        <v>31</v>
      </c>
      <c r="R525" s="1" t="s">
        <v>870</v>
      </c>
      <c r="S525" s="1" t="s">
        <v>511</v>
      </c>
      <c r="T525" s="8"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2469</v>
      </c>
      <c r="AA525" s="1" t="s">
        <v>2457</v>
      </c>
      <c r="AB525" s="1">
        <v>0.0446</v>
      </c>
      <c r="AC525" s="8"/>
      <c r="AD525" s="1"/>
      <c r="AE525" s="1" t="s">
        <v>2506</v>
      </c>
      <c r="AF525" s="1"/>
      <c r="AG525" s="1"/>
      <c r="AH525" s="1"/>
      <c r="AI525" s="1"/>
      <c r="AJ525" s="1"/>
      <c r="AK525" s="1">
        <v>0.0</v>
      </c>
      <c r="AL525" s="1">
        <v>0.0</v>
      </c>
      <c r="AM525" s="1">
        <v>0.5</v>
      </c>
      <c r="AN525" s="1">
        <v>0.0</v>
      </c>
      <c r="AO525" s="1" t="s">
        <v>2462</v>
      </c>
      <c r="AP525" s="1" t="s">
        <v>2497</v>
      </c>
      <c r="AQ525" s="1" t="s">
        <v>2470</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8" t="s">
        <v>13</v>
      </c>
      <c r="B526" s="1" t="s">
        <v>344</v>
      </c>
      <c r="C526" s="1" t="s">
        <v>1050</v>
      </c>
      <c r="D526" s="1" t="s">
        <v>4575</v>
      </c>
      <c r="E526" s="1" t="s">
        <v>36</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2467</v>
      </c>
      <c r="Q526" s="1" t="s">
        <v>31</v>
      </c>
      <c r="R526" s="1" t="s">
        <v>870</v>
      </c>
      <c r="S526" s="1" t="s">
        <v>557</v>
      </c>
      <c r="T526" s="8" t="str">
        <f t="shared" si="45"/>
        <v>ASHRAE 62.1-2007GeneralCorridors</v>
      </c>
      <c r="U526" s="1" t="str">
        <f>VLOOKUP(T526,Ventilation!$A$4:$H$321,6,FALSE)</f>
        <v>0.06</v>
      </c>
      <c r="V526" s="1" t="str">
        <f>VLOOKUP(T526,Ventilation!$A$4:$H$321,5,FALSE)</f>
        <v/>
      </c>
      <c r="W526" s="1" t="str">
        <f>VLOOKUP(T526,Ventilation!$A$4:$H$321,7,FALSE)</f>
        <v/>
      </c>
      <c r="X526" s="1"/>
      <c r="Y526" s="1">
        <v>10.0</v>
      </c>
      <c r="Z526" s="1" t="s">
        <v>2469</v>
      </c>
      <c r="AA526" s="1" t="s">
        <v>2457</v>
      </c>
      <c r="AB526" s="1">
        <v>0.0446</v>
      </c>
      <c r="AC526" s="8"/>
      <c r="AD526" s="1"/>
      <c r="AE526" s="1" t="s">
        <v>2506</v>
      </c>
      <c r="AF526" s="1"/>
      <c r="AG526" s="1"/>
      <c r="AH526" s="1"/>
      <c r="AI526" s="1"/>
      <c r="AJ526" s="1"/>
      <c r="AK526" s="1">
        <v>0.07</v>
      </c>
      <c r="AL526" s="1">
        <v>0.0</v>
      </c>
      <c r="AM526" s="1">
        <v>0.5</v>
      </c>
      <c r="AN526" s="1">
        <v>0.0</v>
      </c>
      <c r="AO526" s="1" t="s">
        <v>2462</v>
      </c>
      <c r="AP526" s="1" t="s">
        <v>2497</v>
      </c>
      <c r="AQ526" s="1" t="s">
        <v>2470</v>
      </c>
      <c r="AR526" s="1"/>
      <c r="AS526" s="1"/>
      <c r="AT526" s="1" t="str">
        <f t="shared" si="46"/>
        <v/>
      </c>
      <c r="AU526" s="1">
        <v>43.3</v>
      </c>
      <c r="AV526" s="1">
        <v>0.2</v>
      </c>
      <c r="AW526" s="1">
        <v>0.05</v>
      </c>
      <c r="AX526" s="1" t="s">
        <v>194</v>
      </c>
      <c r="AY526" s="1"/>
      <c r="AZ526" s="1"/>
      <c r="BA526" s="1"/>
      <c r="BB526" s="1"/>
      <c r="BC526" s="1"/>
      <c r="BD526" s="1"/>
      <c r="BE526" s="1"/>
      <c r="BF526" s="1"/>
      <c r="BG526" s="1"/>
      <c r="BH526" s="1"/>
      <c r="BJ526" s="1"/>
      <c r="BK526" s="1"/>
      <c r="BL526" s="1"/>
    </row>
    <row r="527" ht="14.25" hidden="1" customHeight="1">
      <c r="A527" s="1" t="s">
        <v>13</v>
      </c>
      <c r="B527" s="1" t="s">
        <v>344</v>
      </c>
      <c r="C527" s="1" t="s">
        <v>1047</v>
      </c>
      <c r="D527" s="1" t="s">
        <v>4571</v>
      </c>
      <c r="E527" s="1" t="s">
        <v>36</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2467</v>
      </c>
      <c r="Q527" s="1" t="s">
        <v>31</v>
      </c>
      <c r="R527" s="1" t="s">
        <v>870</v>
      </c>
      <c r="S527" s="1" t="s">
        <v>557</v>
      </c>
      <c r="T527" s="8" t="str">
        <f t="shared" si="45"/>
        <v>ASHRAE 62.1-2007GeneralCorridors</v>
      </c>
      <c r="U527" s="1" t="str">
        <f>VLOOKUP(T527,Ventilation!$A$4:$H$321,6,FALSE)</f>
        <v>0.06</v>
      </c>
      <c r="V527" s="1" t="str">
        <f>VLOOKUP(T527,Ventilation!$A$4:$H$321,5,FALSE)</f>
        <v/>
      </c>
      <c r="W527" s="1" t="str">
        <f>VLOOKUP(T527,Ventilation!$A$4:$H$321,7,FALSE)</f>
        <v/>
      </c>
      <c r="X527" s="1"/>
      <c r="Y527" s="1">
        <v>10.0</v>
      </c>
      <c r="Z527" s="1" t="s">
        <v>2469</v>
      </c>
      <c r="AA527" s="1" t="s">
        <v>2457</v>
      </c>
      <c r="AB527" s="1">
        <v>0.0446</v>
      </c>
      <c r="AC527" s="8"/>
      <c r="AD527" s="1"/>
      <c r="AE527" s="1" t="s">
        <v>2506</v>
      </c>
      <c r="AF527" s="1"/>
      <c r="AG527" s="1"/>
      <c r="AH527" s="1"/>
      <c r="AI527" s="1"/>
      <c r="AJ527" s="1"/>
      <c r="AK527" s="1">
        <v>2.79</v>
      </c>
      <c r="AL527" s="1">
        <v>0.0</v>
      </c>
      <c r="AM527" s="1">
        <v>0.5</v>
      </c>
      <c r="AN527" s="1">
        <v>0.0</v>
      </c>
      <c r="AO527" s="1" t="s">
        <v>2462</v>
      </c>
      <c r="AP527" s="1" t="s">
        <v>2497</v>
      </c>
      <c r="AQ527" s="1" t="s">
        <v>2470</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13</v>
      </c>
      <c r="B528" s="1" t="s">
        <v>344</v>
      </c>
      <c r="C528" s="1" t="s">
        <v>1038</v>
      </c>
      <c r="D528" s="1" t="s">
        <v>4559</v>
      </c>
      <c r="E528" s="1" t="s">
        <v>36</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2467</v>
      </c>
      <c r="Q528" s="1" t="s">
        <v>31</v>
      </c>
      <c r="R528" s="1" t="s">
        <v>1328</v>
      </c>
      <c r="S528" s="1" t="s">
        <v>498</v>
      </c>
      <c r="T528" s="8"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2469</v>
      </c>
      <c r="AA528" s="1" t="s">
        <v>2457</v>
      </c>
      <c r="AB528" s="1">
        <v>0.0446</v>
      </c>
      <c r="AC528" s="8"/>
      <c r="AD528" s="1"/>
      <c r="AE528" s="1" t="s">
        <v>2506</v>
      </c>
      <c r="AF528" s="1"/>
      <c r="AG528" s="1"/>
      <c r="AH528" s="1"/>
      <c r="AI528" s="1"/>
      <c r="AJ528" s="1"/>
      <c r="AK528" s="1">
        <v>0.71</v>
      </c>
      <c r="AL528" s="1">
        <v>0.0</v>
      </c>
      <c r="AM528" s="1">
        <v>0.5</v>
      </c>
      <c r="AN528" s="1">
        <v>0.0</v>
      </c>
      <c r="AO528" s="1" t="s">
        <v>2462</v>
      </c>
      <c r="AP528" s="1" t="s">
        <v>2497</v>
      </c>
      <c r="AQ528" s="1" t="s">
        <v>2470</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8" t="s">
        <v>13</v>
      </c>
      <c r="B529" s="8" t="s">
        <v>344</v>
      </c>
      <c r="C529" s="8" t="s">
        <v>1000</v>
      </c>
      <c r="D529" s="1" t="s">
        <v>4559</v>
      </c>
      <c r="E529" s="1" t="s">
        <v>36</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2467</v>
      </c>
      <c r="Q529" s="1" t="s">
        <v>31</v>
      </c>
      <c r="R529" s="1" t="s">
        <v>1328</v>
      </c>
      <c r="S529" s="1" t="s">
        <v>498</v>
      </c>
      <c r="T529" s="8"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8" t="s">
        <v>2469</v>
      </c>
      <c r="AA529" s="8" t="s">
        <v>2457</v>
      </c>
      <c r="AB529" s="1">
        <v>0.0446</v>
      </c>
      <c r="AC529" s="8"/>
      <c r="AD529" s="8"/>
      <c r="AE529" s="8" t="s">
        <v>2506</v>
      </c>
      <c r="AF529" s="1"/>
      <c r="AG529" s="1"/>
      <c r="AH529" s="1"/>
      <c r="AI529" s="1"/>
      <c r="AJ529" s="1"/>
      <c r="AK529" s="1">
        <v>0.64</v>
      </c>
      <c r="AL529" s="1">
        <v>0.0</v>
      </c>
      <c r="AM529" s="1">
        <v>0.5</v>
      </c>
      <c r="AN529" s="1">
        <v>0.0</v>
      </c>
      <c r="AO529" s="8" t="s">
        <v>2462</v>
      </c>
      <c r="AP529" s="8" t="s">
        <v>2497</v>
      </c>
      <c r="AQ529" s="8" t="s">
        <v>2470</v>
      </c>
      <c r="AR529" s="1"/>
      <c r="AS529" s="1"/>
      <c r="AT529" s="1" t="str">
        <f t="shared" si="46"/>
        <v/>
      </c>
      <c r="AU529" s="1"/>
      <c r="AV529" s="1"/>
      <c r="AW529" s="1"/>
      <c r="AX529" s="8"/>
      <c r="AY529" s="1"/>
      <c r="AZ529" s="1"/>
      <c r="BA529" s="1"/>
      <c r="BB529" s="1"/>
      <c r="BC529" s="1"/>
      <c r="BD529" s="1"/>
      <c r="BE529" s="1"/>
      <c r="BF529" s="1"/>
      <c r="BG529" s="1"/>
      <c r="BH529" s="1"/>
      <c r="BJ529" s="1"/>
      <c r="BK529" s="1"/>
      <c r="BL529" s="1"/>
    </row>
    <row r="530" ht="14.25" hidden="1" customHeight="1">
      <c r="A530" s="1" t="s">
        <v>13</v>
      </c>
      <c r="B530" s="1" t="s">
        <v>225</v>
      </c>
      <c r="C530" s="1" t="s">
        <v>989</v>
      </c>
      <c r="D530" s="1" t="s">
        <v>4556</v>
      </c>
      <c r="E530" s="1" t="s">
        <v>36</v>
      </c>
      <c r="F530" s="78" t="s">
        <v>150</v>
      </c>
      <c r="G530" s="78" t="s">
        <v>919</v>
      </c>
      <c r="H530" s="1" t="str">
        <f t="shared" si="1"/>
        <v>ASHRAE 90.1-2010HospitalExam/Treatment</v>
      </c>
      <c r="I530" s="1" t="str">
        <f>VLOOKUP(H530,'Interior Lighting'!$A$4:$G$1472,5,FALSE)</f>
        <v>1.66</v>
      </c>
      <c r="J530" s="1"/>
      <c r="K530" s="1"/>
      <c r="L530" s="1"/>
      <c r="M530" s="1">
        <v>0.0</v>
      </c>
      <c r="N530" s="1">
        <v>0.7</v>
      </c>
      <c r="O530" s="1">
        <v>0.2</v>
      </c>
      <c r="P530" s="1" t="s">
        <v>2627</v>
      </c>
      <c r="Q530" s="1" t="s">
        <v>38</v>
      </c>
      <c r="R530" s="1" t="s">
        <v>657</v>
      </c>
      <c r="S530" s="33" t="s">
        <v>709</v>
      </c>
      <c r="T530" s="8" t="str">
        <f t="shared" si="45"/>
        <v>GGHC v2.2Health CareTreatment / Examination</v>
      </c>
      <c r="U530" s="1" t="str">
        <f>VLOOKUP(T530,Ventilation!$A$4:$H$321,6,FALSE)</f>
        <v>0.3</v>
      </c>
      <c r="V530" s="1" t="str">
        <f>VLOOKUP(T530,Ventilation!$A$4:$H$321,5,FALSE)</f>
        <v/>
      </c>
      <c r="W530" s="1" t="str">
        <f>VLOOKUP(T530,Ventilation!$A$4:$H$321,7,FALSE)</f>
        <v/>
      </c>
      <c r="X530" s="5">
        <v>8.0</v>
      </c>
      <c r="Y530" s="5">
        <v>20.02</v>
      </c>
      <c r="Z530" s="1" t="s">
        <v>2635</v>
      </c>
      <c r="AA530" s="1" t="s">
        <v>2609</v>
      </c>
      <c r="AB530" s="1">
        <v>0.0446</v>
      </c>
      <c r="AC530" s="8"/>
      <c r="AD530" s="1"/>
      <c r="AE530" s="1" t="s">
        <v>2719</v>
      </c>
      <c r="AF530" s="1"/>
      <c r="AG530" s="1"/>
      <c r="AH530" s="1"/>
      <c r="AI530" s="1"/>
      <c r="AJ530" s="1"/>
      <c r="AK530" s="5">
        <v>2.0</v>
      </c>
      <c r="AL530" s="1">
        <v>0.0</v>
      </c>
      <c r="AM530" s="1">
        <v>0.5</v>
      </c>
      <c r="AN530" s="1">
        <v>0.0</v>
      </c>
      <c r="AO530" s="1" t="s">
        <v>2621</v>
      </c>
      <c r="AP530" s="33" t="s">
        <v>2713</v>
      </c>
      <c r="AQ530" s="33" t="s">
        <v>229</v>
      </c>
      <c r="AR530" s="5">
        <v>2.0</v>
      </c>
      <c r="AS530" s="1">
        <v>108.0</v>
      </c>
      <c r="AT530" s="1" t="str">
        <f t="shared" si="46"/>
        <v>0.01851851852</v>
      </c>
      <c r="AU530" s="5">
        <v>60.0</v>
      </c>
      <c r="AV530" s="1">
        <v>0.2</v>
      </c>
      <c r="AW530" s="1">
        <v>0.05</v>
      </c>
      <c r="AX530" s="1" t="s">
        <v>227</v>
      </c>
      <c r="AY530" s="1">
        <v>1.3333346236599153</v>
      </c>
      <c r="AZ530" s="1">
        <v>144.0</v>
      </c>
      <c r="BA530" s="1">
        <v>0.5048215294789926</v>
      </c>
      <c r="BB530" s="1">
        <v>0.31</v>
      </c>
      <c r="BC530" s="1">
        <v>54.520672421626536</v>
      </c>
      <c r="BD530" s="1">
        <v>1.0</v>
      </c>
      <c r="BE530" s="1"/>
      <c r="BF530" s="1" t="s">
        <v>2712</v>
      </c>
      <c r="BG530" s="1"/>
      <c r="BH530" s="1"/>
      <c r="BJ530" s="1"/>
      <c r="BK530" s="1"/>
      <c r="BL530" s="1"/>
    </row>
    <row r="531" ht="14.25" hidden="1" customHeight="1">
      <c r="A531" s="1" t="s">
        <v>13</v>
      </c>
      <c r="B531" s="1" t="s">
        <v>225</v>
      </c>
      <c r="C531" s="1" t="s">
        <v>994</v>
      </c>
      <c r="D531" s="1" t="s">
        <v>4556</v>
      </c>
      <c r="E531" s="1" t="s">
        <v>36</v>
      </c>
      <c r="F531" s="1" t="s">
        <v>975</v>
      </c>
      <c r="G531" s="1" t="s">
        <v>870</v>
      </c>
      <c r="H531" s="1" t="str">
        <f t="shared" si="1"/>
        <v>ASHRAE 90.1-2010StorageGeneral</v>
      </c>
      <c r="I531" s="1" t="str">
        <f>VLOOKUP(H531,'Interior Lighting'!$A$4:$G$1472,5,FALSE)</f>
        <v>0.63</v>
      </c>
      <c r="J531" s="1"/>
      <c r="K531" s="1"/>
      <c r="L531" s="1"/>
      <c r="M531" s="1">
        <v>0.0</v>
      </c>
      <c r="N531" s="1">
        <v>0.7</v>
      </c>
      <c r="O531" s="1">
        <v>0.2</v>
      </c>
      <c r="P531" s="1" t="s">
        <v>2627</v>
      </c>
      <c r="Q531" s="47" t="s">
        <v>31</v>
      </c>
      <c r="R531" s="1" t="s">
        <v>870</v>
      </c>
      <c r="S531" s="1" t="s">
        <v>511</v>
      </c>
      <c r="T531" s="8" t="str">
        <f t="shared" si="45"/>
        <v>ASHRAE 62.1-2007GeneralStorage rooms</v>
      </c>
      <c r="U531" s="1" t="str">
        <f>VLOOKUP(T531,Ventilation!$A$4:$H$321,6,FALSE)</f>
        <v>0.12</v>
      </c>
      <c r="V531" s="1" t="str">
        <f>VLOOKUP(T531,Ventilation!$A$4:$H$321,5,FALSE)</f>
        <v/>
      </c>
      <c r="W531" s="1" t="str">
        <f>VLOOKUP(T531,Ventilation!$A$4:$H$321,7,FALSE)</f>
        <v/>
      </c>
      <c r="X531" s="1"/>
      <c r="Y531" s="5">
        <v>0.0</v>
      </c>
      <c r="Z531" s="1" t="s">
        <v>2635</v>
      </c>
      <c r="AA531" s="8" t="s">
        <v>2609</v>
      </c>
      <c r="AB531" s="1">
        <v>0.0446</v>
      </c>
      <c r="AC531" s="8"/>
      <c r="AD531" s="1"/>
      <c r="AE531" s="1" t="s">
        <v>2719</v>
      </c>
      <c r="AF531" s="1"/>
      <c r="AG531" s="1"/>
      <c r="AH531" s="1"/>
      <c r="AI531" s="1"/>
      <c r="AJ531" s="1"/>
      <c r="AK531" s="5">
        <v>0.1</v>
      </c>
      <c r="AL531" s="1">
        <v>0.0</v>
      </c>
      <c r="AM531" s="1">
        <v>0.5</v>
      </c>
      <c r="AN531" s="1">
        <v>0.0</v>
      </c>
      <c r="AO531" s="1" t="s">
        <v>2621</v>
      </c>
      <c r="AP531" s="33" t="s">
        <v>2713</v>
      </c>
      <c r="AQ531" s="33" t="s">
        <v>229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8" t="s">
        <v>13</v>
      </c>
      <c r="B532" s="8" t="s">
        <v>225</v>
      </c>
      <c r="C532" s="8" t="s">
        <v>997</v>
      </c>
      <c r="D532" s="1" t="s">
        <v>4549</v>
      </c>
      <c r="E532" s="1" t="s">
        <v>36</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2627</v>
      </c>
      <c r="Q532" s="1" t="s">
        <v>31</v>
      </c>
      <c r="R532" s="1" t="s">
        <v>477</v>
      </c>
      <c r="S532" s="1" t="s">
        <v>1349</v>
      </c>
      <c r="T532" s="8"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5">
        <v>99.89</v>
      </c>
      <c r="Z532" s="1" t="s">
        <v>2635</v>
      </c>
      <c r="AA532" s="1" t="s">
        <v>2609</v>
      </c>
      <c r="AB532" s="1">
        <v>0.0446</v>
      </c>
      <c r="AC532" s="8"/>
      <c r="AD532" s="1"/>
      <c r="AE532" s="1" t="s">
        <v>2719</v>
      </c>
      <c r="AF532" s="1"/>
      <c r="AG532" s="1"/>
      <c r="AH532" s="1"/>
      <c r="AI532" s="1"/>
      <c r="AJ532" s="1"/>
      <c r="AK532" s="5">
        <v>1.0</v>
      </c>
      <c r="AL532" s="1">
        <v>0.0</v>
      </c>
      <c r="AM532" s="1">
        <v>0.5</v>
      </c>
      <c r="AN532" s="1">
        <v>0.0</v>
      </c>
      <c r="AO532" s="1" t="s">
        <v>2621</v>
      </c>
      <c r="AP532" s="33" t="s">
        <v>2713</v>
      </c>
      <c r="AQ532" s="33" t="s">
        <v>229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8" t="s">
        <v>13</v>
      </c>
      <c r="B533" s="8" t="s">
        <v>225</v>
      </c>
      <c r="C533" s="8" t="s">
        <v>999</v>
      </c>
      <c r="D533" s="1" t="s">
        <v>4556</v>
      </c>
      <c r="E533" s="1" t="s">
        <v>36</v>
      </c>
      <c r="F533" s="1" t="s">
        <v>150</v>
      </c>
      <c r="G533" s="5" t="s">
        <v>919</v>
      </c>
      <c r="H533" s="1" t="str">
        <f t="shared" si="1"/>
        <v>ASHRAE 90.1-2010HospitalExam/Treatment</v>
      </c>
      <c r="I533" s="1" t="str">
        <f>VLOOKUP(H533,'Interior Lighting'!$A$4:$G$1472,5,FALSE)</f>
        <v>1.66</v>
      </c>
      <c r="J533" s="1"/>
      <c r="K533" s="1"/>
      <c r="L533" s="1"/>
      <c r="M533" s="1">
        <v>0.0</v>
      </c>
      <c r="N533" s="1">
        <v>0.7</v>
      </c>
      <c r="O533" s="1">
        <v>0.2</v>
      </c>
      <c r="P533" s="1" t="s">
        <v>2627</v>
      </c>
      <c r="Q533" s="1" t="s">
        <v>38</v>
      </c>
      <c r="R533" s="1" t="s">
        <v>657</v>
      </c>
      <c r="S533" s="1" t="s">
        <v>666</v>
      </c>
      <c r="T533" s="8" t="str">
        <f t="shared" si="45"/>
        <v>GGHC v2.2Health CareClean Utility / Workroom</v>
      </c>
      <c r="U533" s="1" t="str">
        <f>VLOOKUP(T533,Ventilation!$A$4:$H$321,6,FALSE)</f>
        <v>0.3</v>
      </c>
      <c r="V533" s="1" t="str">
        <f>VLOOKUP(T533,Ventilation!$A$4:$H$321,5,FALSE)</f>
        <v/>
      </c>
      <c r="W533" s="1" t="str">
        <f>VLOOKUP(T533,Ventilation!$A$4:$H$321,7,FALSE)</f>
        <v/>
      </c>
      <c r="X533" s="5">
        <v>4.0</v>
      </c>
      <c r="Y533" s="5">
        <v>20.02</v>
      </c>
      <c r="Z533" s="1" t="s">
        <v>2635</v>
      </c>
      <c r="AA533" s="1" t="s">
        <v>2609</v>
      </c>
      <c r="AB533" s="1">
        <v>0.0446</v>
      </c>
      <c r="AC533" s="8"/>
      <c r="AD533" s="1"/>
      <c r="AE533" s="1" t="s">
        <v>2719</v>
      </c>
      <c r="AF533" s="1"/>
      <c r="AG533" s="1"/>
      <c r="AH533" s="1"/>
      <c r="AI533" s="1"/>
      <c r="AJ533" s="1"/>
      <c r="AK533" s="5">
        <v>2.0</v>
      </c>
      <c r="AL533" s="1">
        <v>0.0</v>
      </c>
      <c r="AM533" s="1">
        <v>0.5</v>
      </c>
      <c r="AN533" s="1">
        <v>0.0</v>
      </c>
      <c r="AO533" s="1" t="s">
        <v>2621</v>
      </c>
      <c r="AP533" s="33" t="s">
        <v>2713</v>
      </c>
      <c r="AQ533" s="33" t="s">
        <v>229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8" t="s">
        <v>13</v>
      </c>
      <c r="B534" s="8" t="s">
        <v>225</v>
      </c>
      <c r="C534" s="8" t="s">
        <v>1001</v>
      </c>
      <c r="D534" s="1" t="s">
        <v>4563</v>
      </c>
      <c r="E534" s="1" t="s">
        <v>36</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8" t="s">
        <v>2627</v>
      </c>
      <c r="Q534" s="1" t="s">
        <v>31</v>
      </c>
      <c r="R534" s="1" t="s">
        <v>870</v>
      </c>
      <c r="S534" s="1" t="s">
        <v>1350</v>
      </c>
      <c r="T534" s="8" t="str">
        <f t="shared" si="45"/>
        <v>ASHRAE 62.1-2007GeneralConference/meeting</v>
      </c>
      <c r="U534" s="1" t="str">
        <f>VLOOKUP(T534,Ventilation!$A$4:$H$321,6,FALSE)</f>
        <v>0.06</v>
      </c>
      <c r="V534" s="1" t="str">
        <f>VLOOKUP(T534,Ventilation!$A$4:$H$321,5,FALSE)</f>
        <v>5</v>
      </c>
      <c r="W534" s="1" t="str">
        <f>VLOOKUP(T534,Ventilation!$A$4:$H$321,7,FALSE)</f>
        <v/>
      </c>
      <c r="X534" s="1"/>
      <c r="Y534" s="5">
        <v>49.95</v>
      </c>
      <c r="Z534" s="8" t="s">
        <v>2635</v>
      </c>
      <c r="AA534" s="8" t="s">
        <v>2609</v>
      </c>
      <c r="AB534" s="1">
        <v>0.0446</v>
      </c>
      <c r="AC534" s="8"/>
      <c r="AD534" s="8"/>
      <c r="AE534" s="8" t="s">
        <v>2719</v>
      </c>
      <c r="AF534" s="1"/>
      <c r="AG534" s="1"/>
      <c r="AH534" s="1"/>
      <c r="AI534" s="1"/>
      <c r="AJ534" s="1"/>
      <c r="AK534" s="5">
        <v>1.0</v>
      </c>
      <c r="AL534" s="1">
        <v>0.0</v>
      </c>
      <c r="AM534" s="1">
        <v>0.5</v>
      </c>
      <c r="AN534" s="1">
        <v>0.0</v>
      </c>
      <c r="AO534" s="8" t="s">
        <v>2621</v>
      </c>
      <c r="AP534" s="33" t="s">
        <v>2713</v>
      </c>
      <c r="AQ534" s="33" t="s">
        <v>229</v>
      </c>
      <c r="AR534" s="1"/>
      <c r="AS534" s="1"/>
      <c r="AT534" s="1" t="str">
        <f t="shared" si="46"/>
        <v/>
      </c>
      <c r="AU534" s="1"/>
      <c r="AV534" s="1"/>
      <c r="AW534" s="1"/>
      <c r="AX534" s="1"/>
      <c r="AY534" s="1"/>
      <c r="AZ534" s="1"/>
      <c r="BA534" s="1"/>
      <c r="BB534" s="1"/>
      <c r="BC534" s="1"/>
      <c r="BD534" s="1"/>
      <c r="BE534" s="1"/>
      <c r="BF534" s="8"/>
      <c r="BG534" s="8"/>
      <c r="BH534" s="1"/>
      <c r="BJ534" s="1"/>
      <c r="BK534" s="1"/>
      <c r="BL534" s="1"/>
    </row>
    <row r="535" ht="14.25" hidden="1" customHeight="1">
      <c r="A535" s="1" t="s">
        <v>13</v>
      </c>
      <c r="B535" s="1" t="s">
        <v>225</v>
      </c>
      <c r="C535" s="1" t="s">
        <v>1005</v>
      </c>
      <c r="D535" s="1" t="s">
        <v>4562</v>
      </c>
      <c r="E535" s="1" t="s">
        <v>36</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8" t="s">
        <v>2627</v>
      </c>
      <c r="Q535" s="1" t="s">
        <v>31</v>
      </c>
      <c r="R535" s="1" t="s">
        <v>1328</v>
      </c>
      <c r="S535" s="1" t="s">
        <v>498</v>
      </c>
      <c r="T535" s="8" t="str">
        <f t="shared" si="45"/>
        <v>ASHRAE 62.1-2007Office BuildingsOffice space</v>
      </c>
      <c r="U535" s="1" t="str">
        <f>VLOOKUP(T535,Ventilation!$A$4:$H$321,6,FALSE)</f>
        <v>0.06</v>
      </c>
      <c r="V535" s="1" t="str">
        <f>VLOOKUP(T535,Ventilation!$A$4:$H$321,5,FALSE)</f>
        <v>5</v>
      </c>
      <c r="W535" s="1" t="str">
        <f>VLOOKUP(T535,Ventilation!$A$4:$H$321,7,FALSE)</f>
        <v/>
      </c>
      <c r="X535" s="1"/>
      <c r="Y535" s="5">
        <v>5.0</v>
      </c>
      <c r="Z535" s="8" t="s">
        <v>2635</v>
      </c>
      <c r="AA535" s="8" t="s">
        <v>2609</v>
      </c>
      <c r="AB535" s="1">
        <v>0.0446</v>
      </c>
      <c r="AC535" s="8"/>
      <c r="AD535" s="8"/>
      <c r="AE535" s="8" t="s">
        <v>2719</v>
      </c>
      <c r="AF535" s="1"/>
      <c r="AG535" s="1"/>
      <c r="AH535" s="1"/>
      <c r="AI535" s="1"/>
      <c r="AJ535" s="1"/>
      <c r="AK535" s="5">
        <v>1.1</v>
      </c>
      <c r="AL535" s="1">
        <v>0.0</v>
      </c>
      <c r="AM535" s="1">
        <v>0.5</v>
      </c>
      <c r="AN535" s="1">
        <v>0.0</v>
      </c>
      <c r="AO535" s="8" t="s">
        <v>2621</v>
      </c>
      <c r="AP535" s="33" t="s">
        <v>2713</v>
      </c>
      <c r="AQ535" s="33" t="s">
        <v>229</v>
      </c>
      <c r="AR535" s="1"/>
      <c r="AS535" s="1"/>
      <c r="AT535" s="1" t="str">
        <f t="shared" si="46"/>
        <v/>
      </c>
      <c r="AU535" s="1"/>
      <c r="AV535" s="1"/>
      <c r="AW535" s="1"/>
      <c r="AX535" s="8"/>
      <c r="AY535" s="1"/>
      <c r="AZ535" s="1"/>
      <c r="BA535" s="1"/>
      <c r="BB535" s="1"/>
      <c r="BC535" s="1"/>
      <c r="BD535" s="1"/>
      <c r="BE535" s="1"/>
      <c r="BF535" s="1"/>
      <c r="BG535" s="1"/>
      <c r="BH535" s="1"/>
      <c r="BJ535" s="1"/>
      <c r="BK535" s="1"/>
      <c r="BL535" s="1"/>
    </row>
    <row r="536" ht="14.25" hidden="1" customHeight="1">
      <c r="A536" s="1" t="s">
        <v>13</v>
      </c>
      <c r="B536" s="1" t="s">
        <v>225</v>
      </c>
      <c r="C536" s="1" t="s">
        <v>1007</v>
      </c>
      <c r="D536" s="1" t="s">
        <v>4571</v>
      </c>
      <c r="E536" s="1" t="s">
        <v>36</v>
      </c>
      <c r="F536" s="5" t="s">
        <v>150</v>
      </c>
      <c r="G536" s="5" t="s">
        <v>919</v>
      </c>
      <c r="H536" s="1" t="str">
        <f t="shared" si="1"/>
        <v>ASHRAE 90.1-2010HospitalExam/Treatment</v>
      </c>
      <c r="I536" s="1" t="str">
        <f>VLOOKUP(H536,'Interior Lighting'!$A$4:$G$1472,5,FALSE)</f>
        <v>1.66</v>
      </c>
      <c r="J536" s="1"/>
      <c r="K536" s="1"/>
      <c r="L536" s="1"/>
      <c r="M536" s="1">
        <v>0.0</v>
      </c>
      <c r="N536" s="1">
        <v>0.7</v>
      </c>
      <c r="O536" s="1">
        <v>0.2</v>
      </c>
      <c r="P536" s="1" t="s">
        <v>2628</v>
      </c>
      <c r="Q536" s="47" t="s">
        <v>29</v>
      </c>
      <c r="R536" s="1" t="s">
        <v>501</v>
      </c>
      <c r="S536" s="5" t="s">
        <v>503</v>
      </c>
      <c r="T536" s="8" t="str">
        <f t="shared" si="45"/>
        <v>ASHRAE 62.1-1999Public SpacesPublic restrooms</v>
      </c>
      <c r="U536" s="1" t="str">
        <f>VLOOKUP(T536,Ventilation!$A$4:$H$321,6,FALSE)</f>
        <v>0</v>
      </c>
      <c r="V536" s="1" t="str">
        <f>VLOOKUP(T536,Ventilation!$A$4:$H$321,5,FALSE)</f>
        <v>0</v>
      </c>
      <c r="W536" s="1" t="str">
        <f>VLOOKUP(T536,Ventilation!$A$4:$H$321,7,FALSE)</f>
        <v/>
      </c>
      <c r="X536" s="1"/>
      <c r="Y536" s="5">
        <v>0.0</v>
      </c>
      <c r="Z536" s="1" t="s">
        <v>2635</v>
      </c>
      <c r="AA536" s="1" t="s">
        <v>2609</v>
      </c>
      <c r="AB536" s="1">
        <v>0.0446</v>
      </c>
      <c r="AC536" s="8"/>
      <c r="AD536" s="1"/>
      <c r="AE536" s="1" t="s">
        <v>2719</v>
      </c>
      <c r="AF536" s="1"/>
      <c r="AG536" s="1"/>
      <c r="AH536" s="1"/>
      <c r="AI536" s="1"/>
      <c r="AJ536" s="1"/>
      <c r="AK536" s="5">
        <v>5.0</v>
      </c>
      <c r="AL536" s="1">
        <v>0.0</v>
      </c>
      <c r="AM536" s="5">
        <v>0.5</v>
      </c>
      <c r="AN536" s="5">
        <v>0.0</v>
      </c>
      <c r="AO536" s="1" t="s">
        <v>2621</v>
      </c>
      <c r="AP536" s="33" t="s">
        <v>2713</v>
      </c>
      <c r="AQ536" s="33" t="s">
        <v>229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13</v>
      </c>
      <c r="B537" s="1" t="s">
        <v>225</v>
      </c>
      <c r="C537" s="10" t="s">
        <v>4597</v>
      </c>
      <c r="D537" s="1" t="s">
        <v>4571</v>
      </c>
      <c r="E537" s="1" t="s">
        <v>36</v>
      </c>
      <c r="F537" s="5" t="s">
        <v>150</v>
      </c>
      <c r="G537" s="5" t="s">
        <v>919</v>
      </c>
      <c r="H537" s="1" t="str">
        <f t="shared" si="1"/>
        <v>ASHRAE 90.1-2010HospitalExam/Treatment</v>
      </c>
      <c r="I537" s="1" t="str">
        <f>VLOOKUP(H537,'Interior Lighting'!$A$4:$G$1472,5,FALSE)</f>
        <v>1.66</v>
      </c>
      <c r="J537" s="1"/>
      <c r="K537" s="1"/>
      <c r="L537" s="1"/>
      <c r="M537" s="1">
        <v>0.0</v>
      </c>
      <c r="N537" s="1">
        <v>0.7</v>
      </c>
      <c r="O537" s="1">
        <v>0.2</v>
      </c>
      <c r="P537" s="1" t="s">
        <v>2628</v>
      </c>
      <c r="Q537" s="47" t="s">
        <v>29</v>
      </c>
      <c r="R537" s="1" t="s">
        <v>501</v>
      </c>
      <c r="S537" s="5" t="s">
        <v>503</v>
      </c>
      <c r="T537" s="8" t="str">
        <f t="shared" si="45"/>
        <v>ASHRAE 62.1-1999Public SpacesPublic restrooms</v>
      </c>
      <c r="U537" s="1" t="str">
        <f>VLOOKUP(T537,Ventilation!$A$4:$H$321,6,FALSE)</f>
        <v>0</v>
      </c>
      <c r="V537" s="1" t="str">
        <f>VLOOKUP(T537,Ventilation!$A$4:$H$321,5,FALSE)</f>
        <v>0</v>
      </c>
      <c r="W537" s="1" t="str">
        <f>VLOOKUP(T537,Ventilation!$A$4:$H$321,7,FALSE)</f>
        <v/>
      </c>
      <c r="X537" s="1"/>
      <c r="Y537" s="5">
        <v>0.0</v>
      </c>
      <c r="Z537" s="1" t="s">
        <v>2635</v>
      </c>
      <c r="AA537" s="1" t="s">
        <v>2609</v>
      </c>
      <c r="AB537" s="1">
        <v>0.0446</v>
      </c>
      <c r="AC537" s="8"/>
      <c r="AD537" s="1"/>
      <c r="AE537" s="1" t="s">
        <v>2719</v>
      </c>
      <c r="AF537" s="1"/>
      <c r="AG537" s="1"/>
      <c r="AH537" s="1"/>
      <c r="AI537" s="1"/>
      <c r="AJ537" s="1"/>
      <c r="AK537" s="5">
        <v>3.5</v>
      </c>
      <c r="AL537" s="1">
        <v>0.0</v>
      </c>
      <c r="AM537" s="5">
        <v>0.1</v>
      </c>
      <c r="AN537" s="5">
        <v>0.9</v>
      </c>
      <c r="AO537" s="33" t="s">
        <v>2646</v>
      </c>
      <c r="AP537" s="33" t="s">
        <v>2713</v>
      </c>
      <c r="AQ537" s="33" t="s">
        <v>229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13</v>
      </c>
      <c r="B538" s="1" t="s">
        <v>225</v>
      </c>
      <c r="C538" s="1" t="s">
        <v>1014</v>
      </c>
      <c r="D538" s="1" t="s">
        <v>4562</v>
      </c>
      <c r="E538" s="1" t="s">
        <v>36</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2623</v>
      </c>
      <c r="Q538" s="1" t="s">
        <v>38</v>
      </c>
      <c r="R538" s="1" t="s">
        <v>657</v>
      </c>
      <c r="S538" s="1" t="s">
        <v>701</v>
      </c>
      <c r="T538" s="8" t="str">
        <f t="shared" si="45"/>
        <v>GGHC v2.2Health CareSpecial Procedure Room, Diagnostic</v>
      </c>
      <c r="U538" s="1" t="str">
        <f>VLOOKUP(T538,Ventilation!$A$4:$H$321,6,FALSE)</f>
        <v>0.3</v>
      </c>
      <c r="V538" s="1" t="str">
        <f>VLOOKUP(T538,Ventilation!$A$4:$H$321,5,FALSE)</f>
        <v/>
      </c>
      <c r="W538" s="1" t="str">
        <f>VLOOKUP(T538,Ventilation!$A$4:$H$321,7,FALSE)</f>
        <v/>
      </c>
      <c r="X538" s="5">
        <v>6.0</v>
      </c>
      <c r="Y538" s="5">
        <v>20.02</v>
      </c>
      <c r="Z538" s="1" t="s">
        <v>2635</v>
      </c>
      <c r="AA538" s="1" t="s">
        <v>2609</v>
      </c>
      <c r="AB538" s="1">
        <v>0.0446</v>
      </c>
      <c r="AC538" s="8"/>
      <c r="AD538" s="1"/>
      <c r="AE538" s="1" t="s">
        <v>2719</v>
      </c>
      <c r="AF538" s="1"/>
      <c r="AG538" s="1"/>
      <c r="AH538" s="1"/>
      <c r="AI538" s="1"/>
      <c r="AJ538" s="1"/>
      <c r="AK538" s="5">
        <v>1.1</v>
      </c>
      <c r="AL538" s="1">
        <v>0.0</v>
      </c>
      <c r="AM538" s="1">
        <v>0.5</v>
      </c>
      <c r="AN538" s="1">
        <v>0.0</v>
      </c>
      <c r="AO538" s="1" t="s">
        <v>2621</v>
      </c>
      <c r="AP538" s="33" t="s">
        <v>2713</v>
      </c>
      <c r="AQ538" s="33" t="s">
        <v>229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13</v>
      </c>
      <c r="B539" s="1" t="s">
        <v>225</v>
      </c>
      <c r="C539" s="1" t="s">
        <v>1020</v>
      </c>
      <c r="D539" s="1" t="s">
        <v>4551</v>
      </c>
      <c r="E539" s="16" t="s">
        <v>36</v>
      </c>
      <c r="F539" s="1" t="s">
        <v>211</v>
      </c>
      <c r="G539" s="1" t="s">
        <v>1002</v>
      </c>
      <c r="H539" s="1" t="str">
        <f t="shared" si="1"/>
        <v>ASHRAE 90.1-2010MidriseApartmentCorridor</v>
      </c>
      <c r="I539" s="1" t="str">
        <f>VLOOKUP(H539,'Interior Lighting'!$A$4:$G$1472,5,FALSE)</f>
        <v>0.792</v>
      </c>
      <c r="J539" s="1"/>
      <c r="K539" s="1"/>
      <c r="L539" s="1"/>
      <c r="M539" s="1">
        <v>0.0</v>
      </c>
      <c r="N539" s="1">
        <v>0.7</v>
      </c>
      <c r="O539" s="1">
        <v>0.2</v>
      </c>
      <c r="P539" s="1" t="s">
        <v>2622</v>
      </c>
      <c r="Q539" s="1" t="s">
        <v>31</v>
      </c>
      <c r="R539" s="1" t="s">
        <v>870</v>
      </c>
      <c r="S539" s="1" t="s">
        <v>557</v>
      </c>
      <c r="T539" s="8" t="str">
        <f t="shared" si="45"/>
        <v>ASHRAE 62.1-2007GeneralCorridors</v>
      </c>
      <c r="U539" s="1" t="str">
        <f>VLOOKUP(T539,Ventilation!$A$4:$H$321,6,FALSE)</f>
        <v>0.06</v>
      </c>
      <c r="V539" s="1" t="str">
        <f>VLOOKUP(T539,Ventilation!$A$4:$H$321,5,FALSE)</f>
        <v/>
      </c>
      <c r="W539" s="1" t="str">
        <f>VLOOKUP(T539,Ventilation!$A$4:$H$321,7,FALSE)</f>
        <v/>
      </c>
      <c r="X539" s="1"/>
      <c r="Y539" s="5">
        <v>0.0</v>
      </c>
      <c r="Z539" s="1" t="s">
        <v>2635</v>
      </c>
      <c r="AA539" s="1" t="s">
        <v>2609</v>
      </c>
      <c r="AB539" s="1">
        <v>0.0446</v>
      </c>
      <c r="AC539" s="8"/>
      <c r="AD539" s="1"/>
      <c r="AE539" s="1" t="s">
        <v>2719</v>
      </c>
      <c r="AF539" s="1"/>
      <c r="AG539" s="1"/>
      <c r="AH539" s="1"/>
      <c r="AI539" s="1"/>
      <c r="AJ539" s="1"/>
      <c r="AK539" s="5">
        <v>0.4</v>
      </c>
      <c r="AL539" s="1">
        <v>0.0</v>
      </c>
      <c r="AM539" s="1">
        <v>0.5</v>
      </c>
      <c r="AN539" s="1">
        <v>0.0</v>
      </c>
      <c r="AO539" s="1" t="s">
        <v>2621</v>
      </c>
      <c r="AP539" s="33" t="s">
        <v>2713</v>
      </c>
      <c r="AQ539" s="33" t="s">
        <v>229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13</v>
      </c>
      <c r="B540" s="1" t="s">
        <v>225</v>
      </c>
      <c r="C540" s="5" t="s">
        <v>4598</v>
      </c>
      <c r="D540" s="1" t="s">
        <v>4551</v>
      </c>
      <c r="E540" s="16" t="s">
        <v>36</v>
      </c>
      <c r="F540" s="1" t="s">
        <v>211</v>
      </c>
      <c r="G540" s="1" t="s">
        <v>1002</v>
      </c>
      <c r="H540" s="1" t="str">
        <f t="shared" si="1"/>
        <v>ASHRAE 90.1-2010MidriseApartmentCorridor</v>
      </c>
      <c r="I540" s="1" t="str">
        <f>VLOOKUP(H540,'Interior Lighting'!$A$4:$G$1472,5,FALSE)</f>
        <v>0.792</v>
      </c>
      <c r="J540" s="1"/>
      <c r="K540" s="1"/>
      <c r="L540" s="1"/>
      <c r="M540" s="1">
        <v>0.0</v>
      </c>
      <c r="N540" s="1">
        <v>0.7</v>
      </c>
      <c r="O540" s="1">
        <v>0.2</v>
      </c>
      <c r="P540" s="1" t="s">
        <v>2622</v>
      </c>
      <c r="Q540" s="1" t="s">
        <v>31</v>
      </c>
      <c r="R540" s="1" t="s">
        <v>870</v>
      </c>
      <c r="S540" s="1" t="s">
        <v>557</v>
      </c>
      <c r="T540" s="8" t="str">
        <f t="shared" si="45"/>
        <v>ASHRAE 62.1-2007GeneralCorridors</v>
      </c>
      <c r="U540" s="1" t="str">
        <f>VLOOKUP(T540,Ventilation!$A$4:$H$321,6,FALSE)</f>
        <v>0.06</v>
      </c>
      <c r="V540" s="1" t="str">
        <f>VLOOKUP(T540,Ventilation!$A$4:$H$321,5,FALSE)</f>
        <v/>
      </c>
      <c r="W540" s="1" t="str">
        <f>VLOOKUP(T540,Ventilation!$A$4:$H$321,7,FALSE)</f>
        <v/>
      </c>
      <c r="X540" s="1"/>
      <c r="Y540" s="5">
        <v>0.0</v>
      </c>
      <c r="Z540" s="1" t="s">
        <v>2635</v>
      </c>
      <c r="AA540" s="1" t="s">
        <v>2609</v>
      </c>
      <c r="AB540" s="1">
        <v>0.0446</v>
      </c>
      <c r="AC540" s="8"/>
      <c r="AD540" s="1"/>
      <c r="AE540" s="1" t="s">
        <v>2719</v>
      </c>
      <c r="AF540" s="1"/>
      <c r="AG540" s="1"/>
      <c r="AH540" s="1"/>
      <c r="AI540" s="1"/>
      <c r="AJ540" s="1"/>
      <c r="AK540" s="5">
        <v>0.4</v>
      </c>
      <c r="AL540" s="1">
        <v>0.0</v>
      </c>
      <c r="AM540" s="1">
        <v>0.5</v>
      </c>
      <c r="AN540" s="1">
        <v>0.0</v>
      </c>
      <c r="AO540" s="1" t="s">
        <v>2621</v>
      </c>
      <c r="AP540" s="33" t="s">
        <v>2713</v>
      </c>
      <c r="AQ540" s="33" t="s">
        <v>229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13</v>
      </c>
      <c r="B541" s="1" t="s">
        <v>225</v>
      </c>
      <c r="C541" s="1" t="s">
        <v>1024</v>
      </c>
      <c r="D541" s="1" t="s">
        <v>4571</v>
      </c>
      <c r="E541" s="1" t="s">
        <v>36</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2627</v>
      </c>
      <c r="Q541" s="1" t="s">
        <v>31</v>
      </c>
      <c r="R541" s="1" t="s">
        <v>1328</v>
      </c>
      <c r="S541" s="1" t="s">
        <v>1361</v>
      </c>
      <c r="T541" s="8" t="str">
        <f t="shared" si="45"/>
        <v>ASHRAE 62.1-2007Office BuildingsTelephone/data entry</v>
      </c>
      <c r="U541" s="1" t="str">
        <f>VLOOKUP(T541,Ventilation!$A$4:$H$321,6,FALSE)</f>
        <v>0.06</v>
      </c>
      <c r="V541" s="1" t="str">
        <f>VLOOKUP(T541,Ventilation!$A$4:$H$321,5,FALSE)</f>
        <v>5</v>
      </c>
      <c r="W541" s="1" t="str">
        <f>VLOOKUP(T541,Ventilation!$A$4:$H$321,7,FALSE)</f>
        <v/>
      </c>
      <c r="X541" s="1"/>
      <c r="Y541" s="5">
        <v>5.0</v>
      </c>
      <c r="Z541" s="1" t="s">
        <v>2635</v>
      </c>
      <c r="AA541" s="1" t="s">
        <v>2609</v>
      </c>
      <c r="AB541" s="1">
        <v>0.0446</v>
      </c>
      <c r="AC541" s="8"/>
      <c r="AD541" s="1"/>
      <c r="AE541" s="1" t="s">
        <v>2719</v>
      </c>
      <c r="AF541" s="1"/>
      <c r="AG541" s="1"/>
      <c r="AH541" s="1"/>
      <c r="AI541" s="1"/>
      <c r="AJ541" s="1"/>
      <c r="AK541" s="5">
        <v>1.1</v>
      </c>
      <c r="AL541" s="1">
        <v>0.0</v>
      </c>
      <c r="AM541" s="1">
        <v>0.5</v>
      </c>
      <c r="AN541" s="1">
        <v>0.0</v>
      </c>
      <c r="AO541" s="1" t="s">
        <v>2621</v>
      </c>
      <c r="AP541" s="33" t="s">
        <v>2713</v>
      </c>
      <c r="AQ541" s="33" t="s">
        <v>229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13</v>
      </c>
      <c r="B542" s="1" t="s">
        <v>225</v>
      </c>
      <c r="C542" s="1" t="s">
        <v>1025</v>
      </c>
      <c r="D542" s="1" t="s">
        <v>4566</v>
      </c>
      <c r="E542" s="1" t="s">
        <v>36</v>
      </c>
      <c r="F542" s="1" t="s">
        <v>975</v>
      </c>
      <c r="G542" s="1" t="s">
        <v>870</v>
      </c>
      <c r="H542" s="1" t="str">
        <f t="shared" si="1"/>
        <v>ASHRAE 90.1-2010StorageGeneral</v>
      </c>
      <c r="I542" s="1" t="str">
        <f>VLOOKUP(H542,'Interior Lighting'!$A$4:$G$1472,5,FALSE)</f>
        <v>0.63</v>
      </c>
      <c r="J542" s="1"/>
      <c r="K542" s="1"/>
      <c r="L542" s="1"/>
      <c r="M542" s="1">
        <v>0.0</v>
      </c>
      <c r="N542" s="1">
        <v>0.7</v>
      </c>
      <c r="O542" s="1">
        <v>0.2</v>
      </c>
      <c r="P542" s="33" t="s">
        <v>2629</v>
      </c>
      <c r="Q542" s="5" t="s">
        <v>30</v>
      </c>
      <c r="R542" s="5" t="s">
        <v>870</v>
      </c>
      <c r="S542" s="5" t="s">
        <v>511</v>
      </c>
      <c r="T542" s="8" t="str">
        <f t="shared" si="45"/>
        <v>ASHRAE 62.1-2004GeneralStorage rooms</v>
      </c>
      <c r="U542" s="1" t="str">
        <f>VLOOKUP(T542,Ventilation!$A$4:$H$321,6,FALSE)</f>
        <v>0.12</v>
      </c>
      <c r="V542" s="1" t="str">
        <f>VLOOKUP(T542,Ventilation!$A$4:$H$321,5,FALSE)</f>
        <v/>
      </c>
      <c r="W542" s="1" t="str">
        <f>VLOOKUP(T542,Ventilation!$A$4:$H$321,7,FALSE)</f>
        <v/>
      </c>
      <c r="X542" s="1"/>
      <c r="Y542" s="5">
        <v>0.0</v>
      </c>
      <c r="Z542" s="1" t="s">
        <v>2635</v>
      </c>
      <c r="AA542" s="1" t="s">
        <v>2609</v>
      </c>
      <c r="AB542" s="1">
        <v>0.0446</v>
      </c>
      <c r="AC542" s="8"/>
      <c r="AD542" s="1"/>
      <c r="AE542" s="1" t="s">
        <v>2719</v>
      </c>
      <c r="AF542" s="1"/>
      <c r="AG542" s="1"/>
      <c r="AH542" s="1"/>
      <c r="AI542" s="1"/>
      <c r="AJ542" s="1"/>
      <c r="AK542" s="5">
        <v>0.1</v>
      </c>
      <c r="AL542" s="1">
        <v>0.0</v>
      </c>
      <c r="AM542" s="1">
        <v>0.3</v>
      </c>
      <c r="AN542" s="1">
        <v>0.7</v>
      </c>
      <c r="AO542" s="1" t="s">
        <v>2621</v>
      </c>
      <c r="AP542" s="33" t="s">
        <v>2713</v>
      </c>
      <c r="AQ542" s="33" t="s">
        <v>229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13</v>
      </c>
      <c r="B543" s="1" t="s">
        <v>225</v>
      </c>
      <c r="C543" s="1" t="s">
        <v>684</v>
      </c>
      <c r="D543" s="1" t="s">
        <v>4570</v>
      </c>
      <c r="E543" s="1" t="s">
        <v>36</v>
      </c>
      <c r="F543" s="1" t="s">
        <v>684</v>
      </c>
      <c r="G543" s="1" t="s">
        <v>870</v>
      </c>
      <c r="H543" s="1" t="str">
        <f t="shared" si="1"/>
        <v>ASHRAE 90.1-2010LobbyGeneral</v>
      </c>
      <c r="I543" s="1" t="str">
        <f>VLOOKUP(H543,'Interior Lighting'!$A$4:$G$1472,5,FALSE)</f>
        <v>0.9</v>
      </c>
      <c r="J543" s="1"/>
      <c r="K543" s="1"/>
      <c r="L543" s="1"/>
      <c r="M543" s="1">
        <v>0.0</v>
      </c>
      <c r="N543" s="1">
        <v>0.7</v>
      </c>
      <c r="O543" s="1">
        <v>0.2</v>
      </c>
      <c r="P543" s="8" t="s">
        <v>2627</v>
      </c>
      <c r="Q543" s="1" t="s">
        <v>31</v>
      </c>
      <c r="R543" s="1" t="s">
        <v>1328</v>
      </c>
      <c r="S543" s="1" t="s">
        <v>1362</v>
      </c>
      <c r="T543" s="8" t="str">
        <f t="shared" si="45"/>
        <v>ASHRAE 62.1-2007Office BuildingsMain entry lobbies</v>
      </c>
      <c r="U543" s="1" t="str">
        <f>VLOOKUP(T543,Ventilation!$A$4:$H$321,6,FALSE)</f>
        <v>0.06</v>
      </c>
      <c r="V543" s="1" t="str">
        <f>VLOOKUP(T543,Ventilation!$A$4:$H$321,5,FALSE)</f>
        <v>5</v>
      </c>
      <c r="W543" s="1" t="str">
        <f>VLOOKUP(T543,Ventilation!$A$4:$H$321,7,FALSE)</f>
        <v/>
      </c>
      <c r="X543" s="1"/>
      <c r="Y543" s="5">
        <v>10.0</v>
      </c>
      <c r="Z543" s="8" t="s">
        <v>2635</v>
      </c>
      <c r="AA543" s="8" t="s">
        <v>2609</v>
      </c>
      <c r="AB543" s="1">
        <v>0.0446</v>
      </c>
      <c r="AC543" s="8"/>
      <c r="AD543" s="8"/>
      <c r="AE543" s="8" t="s">
        <v>2719</v>
      </c>
      <c r="AF543" s="1"/>
      <c r="AG543" s="1"/>
      <c r="AH543" s="1"/>
      <c r="AI543" s="1"/>
      <c r="AJ543" s="1"/>
      <c r="AK543" s="5">
        <v>1.1</v>
      </c>
      <c r="AL543" s="1">
        <v>0.0</v>
      </c>
      <c r="AM543" s="1">
        <v>0.5</v>
      </c>
      <c r="AN543" s="1">
        <v>0.0</v>
      </c>
      <c r="AO543" s="8" t="s">
        <v>2621</v>
      </c>
      <c r="AP543" s="33" t="s">
        <v>2713</v>
      </c>
      <c r="AQ543" s="33" t="s">
        <v>229</v>
      </c>
      <c r="AR543" s="1"/>
      <c r="AS543" s="1"/>
      <c r="AT543" s="1" t="str">
        <f t="shared" si="46"/>
        <v/>
      </c>
      <c r="AU543" s="1"/>
      <c r="AV543" s="1"/>
      <c r="AW543" s="1"/>
      <c r="AX543" s="8"/>
      <c r="AY543" s="1"/>
      <c r="AZ543" s="1"/>
      <c r="BA543" s="1"/>
      <c r="BB543" s="1"/>
      <c r="BC543" s="1"/>
      <c r="BD543" s="1"/>
      <c r="BE543" s="1"/>
      <c r="BF543" s="8"/>
      <c r="BG543" s="8"/>
      <c r="BH543" s="1"/>
      <c r="BJ543" s="1"/>
      <c r="BK543" s="1"/>
      <c r="BL543" s="1"/>
    </row>
    <row r="544" ht="14.25" hidden="1" customHeight="1">
      <c r="A544" s="8" t="s">
        <v>13</v>
      </c>
      <c r="B544" s="8" t="s">
        <v>225</v>
      </c>
      <c r="C544" s="8" t="s">
        <v>1029</v>
      </c>
      <c r="D544" s="1" t="s">
        <v>4575</v>
      </c>
      <c r="E544" s="1" t="s">
        <v>36</v>
      </c>
      <c r="F544" s="78" t="s">
        <v>888</v>
      </c>
      <c r="G544" s="78" t="s">
        <v>656</v>
      </c>
      <c r="H544" s="1" t="str">
        <f t="shared" si="1"/>
        <v>ASHRAE 90.1-2010Lounge/RecreationFor Hospital</v>
      </c>
      <c r="I544" s="1" t="str">
        <f>VLOOKUP(H544,'Interior Lighting'!$A$4:$G$1472,5,FALSE)</f>
        <v>1.07</v>
      </c>
      <c r="J544" s="1"/>
      <c r="K544" s="1"/>
      <c r="L544" s="1"/>
      <c r="M544" s="1">
        <v>0.0</v>
      </c>
      <c r="N544" s="1">
        <v>0.7</v>
      </c>
      <c r="O544" s="1">
        <v>0.2</v>
      </c>
      <c r="P544" s="1" t="s">
        <v>2627</v>
      </c>
      <c r="Q544" s="1" t="s">
        <v>31</v>
      </c>
      <c r="R544" s="1" t="s">
        <v>1328</v>
      </c>
      <c r="S544" s="1" t="s">
        <v>1362</v>
      </c>
      <c r="T544" s="8" t="str">
        <f t="shared" si="45"/>
        <v>ASHRAE 62.1-2007Office BuildingsMain entry lobbies</v>
      </c>
      <c r="U544" s="1" t="str">
        <f>VLOOKUP(T544,Ventilation!$A$4:$H$321,6,FALSE)</f>
        <v>0.06</v>
      </c>
      <c r="V544" s="1" t="str">
        <f>VLOOKUP(T544,Ventilation!$A$4:$H$321,5,FALSE)</f>
        <v>5</v>
      </c>
      <c r="W544" s="1" t="str">
        <f>VLOOKUP(T544,Ventilation!$A$4:$H$321,7,FALSE)</f>
        <v/>
      </c>
      <c r="X544" s="1"/>
      <c r="Y544" s="5">
        <v>15.01</v>
      </c>
      <c r="Z544" s="1" t="s">
        <v>2635</v>
      </c>
      <c r="AA544" s="1" t="s">
        <v>2609</v>
      </c>
      <c r="AB544" s="1">
        <v>0.0446</v>
      </c>
      <c r="AC544" s="8"/>
      <c r="AD544" s="1"/>
      <c r="AE544" s="1" t="s">
        <v>2719</v>
      </c>
      <c r="AF544" s="1"/>
      <c r="AG544" s="1"/>
      <c r="AH544" s="1"/>
      <c r="AI544" s="1"/>
      <c r="AJ544" s="1"/>
      <c r="AK544" s="5">
        <v>3.0</v>
      </c>
      <c r="AL544" s="1">
        <v>0.0</v>
      </c>
      <c r="AM544" s="1">
        <v>0.5</v>
      </c>
      <c r="AN544" s="1">
        <v>0.0</v>
      </c>
      <c r="AO544" s="1" t="s">
        <v>2621</v>
      </c>
      <c r="AP544" s="33" t="s">
        <v>2713</v>
      </c>
      <c r="AQ544" s="33" t="s">
        <v>229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13</v>
      </c>
      <c r="B545" s="1" t="s">
        <v>225</v>
      </c>
      <c r="C545" s="1" t="s">
        <v>1030</v>
      </c>
      <c r="D545" s="1" t="s">
        <v>4570</v>
      </c>
      <c r="E545" s="1" t="s">
        <v>36</v>
      </c>
      <c r="F545" s="1" t="s">
        <v>888</v>
      </c>
      <c r="G545" s="1" t="s">
        <v>656</v>
      </c>
      <c r="H545" s="1" t="str">
        <f t="shared" si="1"/>
        <v>ASHRAE 90.1-2010Lounge/RecreationFor Hospital</v>
      </c>
      <c r="I545" s="1" t="str">
        <f>VLOOKUP(H545,'Interior Lighting'!$A$4:$G$1472,5,FALSE)</f>
        <v>1.07</v>
      </c>
      <c r="J545" s="1"/>
      <c r="K545" s="1"/>
      <c r="L545" s="1"/>
      <c r="M545" s="1">
        <v>0.0</v>
      </c>
      <c r="N545" s="1">
        <v>0.7</v>
      </c>
      <c r="O545" s="1">
        <v>0.2</v>
      </c>
      <c r="P545" s="1" t="s">
        <v>2627</v>
      </c>
      <c r="Q545" s="1" t="s">
        <v>31</v>
      </c>
      <c r="R545" s="1" t="s">
        <v>1328</v>
      </c>
      <c r="S545" s="1" t="s">
        <v>1362</v>
      </c>
      <c r="T545" s="8" t="str">
        <f t="shared" si="45"/>
        <v>ASHRAE 62.1-2007Office BuildingsMain entry lobbies</v>
      </c>
      <c r="U545" s="1" t="str">
        <f>VLOOKUP(T545,Ventilation!$A$4:$H$321,6,FALSE)</f>
        <v>0.06</v>
      </c>
      <c r="V545" s="1" t="str">
        <f>VLOOKUP(T545,Ventilation!$A$4:$H$321,5,FALSE)</f>
        <v>5</v>
      </c>
      <c r="W545" s="1" t="str">
        <f>VLOOKUP(T545,Ventilation!$A$4:$H$321,7,FALSE)</f>
        <v/>
      </c>
      <c r="X545" s="1"/>
      <c r="Y545" s="5">
        <v>15.01</v>
      </c>
      <c r="Z545" s="1" t="s">
        <v>2635</v>
      </c>
      <c r="AA545" s="1" t="s">
        <v>2609</v>
      </c>
      <c r="AB545" s="1">
        <v>0.0446</v>
      </c>
      <c r="AC545" s="8"/>
      <c r="AD545" s="1"/>
      <c r="AE545" s="1" t="s">
        <v>2719</v>
      </c>
      <c r="AF545" s="1"/>
      <c r="AG545" s="1"/>
      <c r="AH545" s="1"/>
      <c r="AI545" s="1"/>
      <c r="AJ545" s="1"/>
      <c r="AK545" s="5">
        <v>3.0</v>
      </c>
      <c r="AL545" s="1">
        <v>0.0</v>
      </c>
      <c r="AM545" s="1">
        <v>0.5</v>
      </c>
      <c r="AN545" s="1">
        <v>0.0</v>
      </c>
      <c r="AO545" s="1" t="s">
        <v>2621</v>
      </c>
      <c r="AP545" s="33" t="s">
        <v>2713</v>
      </c>
      <c r="AQ545" s="33" t="s">
        <v>229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13</v>
      </c>
      <c r="B546" s="1" t="s">
        <v>225</v>
      </c>
      <c r="C546" s="1" t="s">
        <v>1032</v>
      </c>
      <c r="D546" s="1" t="s">
        <v>4556</v>
      </c>
      <c r="E546" s="1" t="s">
        <v>36</v>
      </c>
      <c r="F546" s="1" t="s">
        <v>975</v>
      </c>
      <c r="G546" s="1" t="s">
        <v>870</v>
      </c>
      <c r="H546" s="1" t="str">
        <f t="shared" si="1"/>
        <v>ASHRAE 90.1-2010StorageGeneral</v>
      </c>
      <c r="I546" s="1" t="str">
        <f>VLOOKUP(H546,'Interior Lighting'!$A$4:$G$1472,5,FALSE)</f>
        <v>0.63</v>
      </c>
      <c r="J546" s="1"/>
      <c r="K546" s="1"/>
      <c r="L546" s="1"/>
      <c r="M546" s="1">
        <v>0.0</v>
      </c>
      <c r="N546" s="1">
        <v>0.7</v>
      </c>
      <c r="O546" s="1">
        <v>0.2</v>
      </c>
      <c r="P546" s="1" t="s">
        <v>2627</v>
      </c>
      <c r="Q546" s="1" t="s">
        <v>31</v>
      </c>
      <c r="R546" s="1" t="s">
        <v>870</v>
      </c>
      <c r="S546" s="1" t="s">
        <v>511</v>
      </c>
      <c r="T546" s="8" t="str">
        <f t="shared" si="45"/>
        <v>ASHRAE 62.1-2007GeneralStorage rooms</v>
      </c>
      <c r="U546" s="1" t="str">
        <f>VLOOKUP(T546,Ventilation!$A$4:$H$321,6,FALSE)</f>
        <v>0.12</v>
      </c>
      <c r="V546" s="1" t="str">
        <f>VLOOKUP(T546,Ventilation!$A$4:$H$321,5,FALSE)</f>
        <v/>
      </c>
      <c r="W546" s="1" t="str">
        <f>VLOOKUP(T546,Ventilation!$A$4:$H$321,7,FALSE)</f>
        <v/>
      </c>
      <c r="X546" s="1"/>
      <c r="Y546" s="5">
        <v>0.0</v>
      </c>
      <c r="Z546" s="1" t="s">
        <v>2635</v>
      </c>
      <c r="AA546" s="1" t="s">
        <v>2609</v>
      </c>
      <c r="AB546" s="1">
        <v>0.0446</v>
      </c>
      <c r="AC546" s="8"/>
      <c r="AD546" s="1"/>
      <c r="AE546" s="1" t="s">
        <v>2719</v>
      </c>
      <c r="AF546" s="1"/>
      <c r="AG546" s="1"/>
      <c r="AH546" s="1"/>
      <c r="AI546" s="1"/>
      <c r="AJ546" s="1"/>
      <c r="AK546" s="5">
        <v>0.1</v>
      </c>
      <c r="AL546" s="1">
        <v>0.0</v>
      </c>
      <c r="AM546" s="1">
        <v>0.5</v>
      </c>
      <c r="AN546" s="1">
        <v>0.0</v>
      </c>
      <c r="AO546" s="1" t="s">
        <v>2621</v>
      </c>
      <c r="AP546" s="33" t="s">
        <v>2713</v>
      </c>
      <c r="AQ546" s="33" t="s">
        <v>229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13</v>
      </c>
      <c r="B547" s="1" t="s">
        <v>225</v>
      </c>
      <c r="C547" s="1" t="s">
        <v>1034</v>
      </c>
      <c r="D547" s="1" t="s">
        <v>4552</v>
      </c>
      <c r="E547" s="1" t="s">
        <v>36</v>
      </c>
      <c r="F547" s="1" t="s">
        <v>150</v>
      </c>
      <c r="G547" s="1" t="s">
        <v>981</v>
      </c>
      <c r="H547" s="1" t="str">
        <f t="shared" si="1"/>
        <v>ASHRAE 90.1-2010HospitalRadiology/Imaging</v>
      </c>
      <c r="I547" s="1" t="str">
        <f>VLOOKUP(H547,'Interior Lighting'!$A$4:$G$1472,5,FALSE)</f>
        <v>1.32</v>
      </c>
      <c r="J547" s="1"/>
      <c r="K547" s="1"/>
      <c r="L547" s="1"/>
      <c r="M547" s="1">
        <v>0.0</v>
      </c>
      <c r="N547" s="1">
        <v>0.7</v>
      </c>
      <c r="O547" s="1">
        <v>0.2</v>
      </c>
      <c r="P547" s="1" t="s">
        <v>2627</v>
      </c>
      <c r="Q547" s="1" t="s">
        <v>38</v>
      </c>
      <c r="R547" s="1" t="s">
        <v>657</v>
      </c>
      <c r="S547" s="1" t="s">
        <v>712</v>
      </c>
      <c r="T547" s="8" t="str">
        <f t="shared" si="45"/>
        <v>GGHC v2.2Health CareX-ray, Diagnostic and Treatment</v>
      </c>
      <c r="U547" s="1" t="str">
        <f>VLOOKUP(T547,Ventilation!$A$4:$H$321,6,FALSE)</f>
        <v>0.3</v>
      </c>
      <c r="V547" s="1" t="str">
        <f>VLOOKUP(T547,Ventilation!$A$4:$H$321,5,FALSE)</f>
        <v/>
      </c>
      <c r="W547" s="1" t="str">
        <f>VLOOKUP(T547,Ventilation!$A$4:$H$321,7,FALSE)</f>
        <v/>
      </c>
      <c r="X547" s="1"/>
      <c r="Y547" s="5">
        <v>20.02</v>
      </c>
      <c r="Z547" s="1" t="s">
        <v>2635</v>
      </c>
      <c r="AA547" s="1" t="s">
        <v>2609</v>
      </c>
      <c r="AB547" s="1">
        <v>0.0446</v>
      </c>
      <c r="AC547" s="8"/>
      <c r="AD547" s="1"/>
      <c r="AE547" s="1" t="s">
        <v>2719</v>
      </c>
      <c r="AF547" s="1"/>
      <c r="AG547" s="1"/>
      <c r="AH547" s="1"/>
      <c r="AI547" s="1"/>
      <c r="AJ547" s="1"/>
      <c r="AK547" s="5">
        <v>10.0</v>
      </c>
      <c r="AL547" s="1">
        <v>0.0</v>
      </c>
      <c r="AM547" s="1">
        <v>0.5</v>
      </c>
      <c r="AN547" s="1">
        <v>0.0</v>
      </c>
      <c r="AO547" s="1" t="s">
        <v>2621</v>
      </c>
      <c r="AP547" s="33" t="s">
        <v>2713</v>
      </c>
      <c r="AQ547" s="33" t="s">
        <v>229</v>
      </c>
      <c r="AR547" s="5">
        <v>2.0</v>
      </c>
      <c r="AS547" s="1">
        <v>440.0</v>
      </c>
      <c r="AT547" s="1" t="str">
        <f t="shared" si="46"/>
        <v>0.004545454545</v>
      </c>
      <c r="AU547" s="5">
        <v>60.0</v>
      </c>
      <c r="AV547" s="1">
        <v>0.2</v>
      </c>
      <c r="AW547" s="1">
        <v>0.05</v>
      </c>
      <c r="AX547" s="1" t="s">
        <v>227</v>
      </c>
      <c r="AY547" s="1">
        <v>1.0000009677449364</v>
      </c>
      <c r="AZ547" s="1">
        <v>440.0</v>
      </c>
      <c r="BA547" s="1">
        <v>0.3786161471092444</v>
      </c>
      <c r="BB547" s="1">
        <v>0.31</v>
      </c>
      <c r="BC547" s="1">
        <v>166.5909435105255</v>
      </c>
      <c r="BD547" s="1">
        <v>1.0</v>
      </c>
      <c r="BE547" s="1"/>
      <c r="BF547" s="1" t="s">
        <v>2712</v>
      </c>
      <c r="BG547" s="1"/>
      <c r="BH547" s="1"/>
      <c r="BJ547" s="1"/>
      <c r="BK547" s="1"/>
      <c r="BL547" s="1"/>
    </row>
    <row r="548" ht="14.25" hidden="1" customHeight="1">
      <c r="A548" s="1" t="s">
        <v>13</v>
      </c>
      <c r="B548" s="1" t="s">
        <v>225</v>
      </c>
      <c r="C548" s="1" t="s">
        <v>1035</v>
      </c>
      <c r="D548" s="1" t="s">
        <v>4562</v>
      </c>
      <c r="E548" s="1" t="s">
        <v>36</v>
      </c>
      <c r="F548" s="1" t="s">
        <v>150</v>
      </c>
      <c r="G548" s="1" t="s">
        <v>981</v>
      </c>
      <c r="H548" s="1" t="str">
        <f t="shared" si="1"/>
        <v>ASHRAE 90.1-2010HospitalRadiology/Imaging</v>
      </c>
      <c r="I548" s="1" t="str">
        <f>VLOOKUP(H548,'Interior Lighting'!$A$4:$G$1472,5,FALSE)</f>
        <v>1.32</v>
      </c>
      <c r="J548" s="1"/>
      <c r="K548" s="1"/>
      <c r="L548" s="1"/>
      <c r="M548" s="1">
        <v>0.0</v>
      </c>
      <c r="N548" s="1">
        <v>0.7</v>
      </c>
      <c r="O548" s="1">
        <v>0.2</v>
      </c>
      <c r="P548" s="1" t="s">
        <v>2627</v>
      </c>
      <c r="Q548" s="1" t="s">
        <v>38</v>
      </c>
      <c r="R548" s="1" t="s">
        <v>657</v>
      </c>
      <c r="S548" s="1" t="s">
        <v>712</v>
      </c>
      <c r="T548" s="8" t="str">
        <f t="shared" si="45"/>
        <v>GGHC v2.2Health CareX-ray, Diagnostic and Treatment</v>
      </c>
      <c r="U548" s="1" t="str">
        <f>VLOOKUP(T548,Ventilation!$A$4:$H$321,6,FALSE)</f>
        <v>0.3</v>
      </c>
      <c r="V548" s="1" t="str">
        <f>VLOOKUP(T548,Ventilation!$A$4:$H$321,5,FALSE)</f>
        <v/>
      </c>
      <c r="W548" s="1" t="str">
        <f>VLOOKUP(T548,Ventilation!$A$4:$H$321,7,FALSE)</f>
        <v/>
      </c>
      <c r="X548" s="1"/>
      <c r="Y548" s="5">
        <v>20.02</v>
      </c>
      <c r="Z548" s="1" t="s">
        <v>2635</v>
      </c>
      <c r="AA548" s="1" t="s">
        <v>2609</v>
      </c>
      <c r="AB548" s="1">
        <v>0.0446</v>
      </c>
      <c r="AC548" s="8"/>
      <c r="AD548" s="1"/>
      <c r="AE548" s="1" t="s">
        <v>2719</v>
      </c>
      <c r="AF548" s="1"/>
      <c r="AG548" s="1"/>
      <c r="AH548" s="1"/>
      <c r="AI548" s="1"/>
      <c r="AJ548" s="1"/>
      <c r="AK548" s="5">
        <v>10.0</v>
      </c>
      <c r="AL548" s="1">
        <v>0.0</v>
      </c>
      <c r="AM548" s="1">
        <v>0.5</v>
      </c>
      <c r="AN548" s="1">
        <v>0.0</v>
      </c>
      <c r="AO548" s="1" t="s">
        <v>2621</v>
      </c>
      <c r="AP548" s="33" t="s">
        <v>2713</v>
      </c>
      <c r="AQ548" s="33" t="s">
        <v>229</v>
      </c>
      <c r="AR548" s="5">
        <v>2.0</v>
      </c>
      <c r="AS548" s="1">
        <v>168.0</v>
      </c>
      <c r="AT548" s="1" t="str">
        <f t="shared" si="46"/>
        <v>0.0119047619</v>
      </c>
      <c r="AU548" s="5">
        <v>60.0</v>
      </c>
      <c r="AV548" s="1">
        <v>0.2</v>
      </c>
      <c r="AW548" s="1">
        <v>0.05</v>
      </c>
      <c r="AX548" s="1" t="s">
        <v>227</v>
      </c>
      <c r="AY548" s="1">
        <v>1.0000009677449364</v>
      </c>
      <c r="AZ548" s="1">
        <v>168.0</v>
      </c>
      <c r="BA548" s="1">
        <v>0.3786161471092445</v>
      </c>
      <c r="BB548" s="1">
        <v>0.31</v>
      </c>
      <c r="BC548" s="1">
        <v>63.6074511585643</v>
      </c>
      <c r="BD548" s="1">
        <v>1.0</v>
      </c>
      <c r="BE548" s="1"/>
      <c r="BF548" s="1" t="s">
        <v>2712</v>
      </c>
      <c r="BG548" s="1"/>
      <c r="BH548" s="1"/>
      <c r="BJ548" s="1"/>
      <c r="BK548" s="1"/>
      <c r="BL548" s="1"/>
    </row>
    <row r="549" ht="14.25" hidden="1" customHeight="1">
      <c r="A549" s="1" t="s">
        <v>13</v>
      </c>
      <c r="B549" s="1" t="s">
        <v>225</v>
      </c>
      <c r="C549" s="1" t="s">
        <v>1036</v>
      </c>
      <c r="D549" s="1" t="s">
        <v>4554</v>
      </c>
      <c r="E549" s="1" t="s">
        <v>36</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2627</v>
      </c>
      <c r="Q549" s="1" t="s">
        <v>31</v>
      </c>
      <c r="R549" s="1" t="s">
        <v>1328</v>
      </c>
      <c r="S549" s="1" t="s">
        <v>498</v>
      </c>
      <c r="T549" s="8" t="str">
        <f t="shared" si="45"/>
        <v>ASHRAE 62.1-2007Office BuildingsOffice space</v>
      </c>
      <c r="U549" s="1" t="str">
        <f>VLOOKUP(T549,Ventilation!$A$4:$H$321,6,FALSE)</f>
        <v>0.06</v>
      </c>
      <c r="V549" s="1" t="str">
        <f>VLOOKUP(T549,Ventilation!$A$4:$H$321,5,FALSE)</f>
        <v>5</v>
      </c>
      <c r="W549" s="1" t="str">
        <f>VLOOKUP(T549,Ventilation!$A$4:$H$321,7,FALSE)</f>
        <v/>
      </c>
      <c r="X549" s="1"/>
      <c r="Y549" s="5">
        <v>20.02</v>
      </c>
      <c r="Z549" s="1" t="s">
        <v>2635</v>
      </c>
      <c r="AA549" s="1" t="s">
        <v>2609</v>
      </c>
      <c r="AB549" s="1">
        <v>0.0446</v>
      </c>
      <c r="AC549" s="8"/>
      <c r="AD549" s="1"/>
      <c r="AE549" s="1" t="s">
        <v>2719</v>
      </c>
      <c r="AF549" s="1"/>
      <c r="AG549" s="1"/>
      <c r="AH549" s="1"/>
      <c r="AI549" s="1"/>
      <c r="AJ549" s="1"/>
      <c r="AK549" s="5">
        <v>2.0</v>
      </c>
      <c r="AL549" s="1">
        <v>0.0</v>
      </c>
      <c r="AM549" s="1">
        <v>0.5</v>
      </c>
      <c r="AN549" s="1">
        <v>0.0</v>
      </c>
      <c r="AO549" s="1" t="s">
        <v>2621</v>
      </c>
      <c r="AP549" s="33" t="s">
        <v>2713</v>
      </c>
      <c r="AQ549" s="33" t="s">
        <v>229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13</v>
      </c>
      <c r="B550" s="1" t="s">
        <v>225</v>
      </c>
      <c r="C550" s="1" t="s">
        <v>344</v>
      </c>
      <c r="D550" s="1" t="s">
        <v>4559</v>
      </c>
      <c r="E550" s="1" t="s">
        <v>36</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5" t="s">
        <v>2626</v>
      </c>
      <c r="Q550" s="1" t="s">
        <v>31</v>
      </c>
      <c r="R550" s="1" t="s">
        <v>1328</v>
      </c>
      <c r="S550" s="1" t="s">
        <v>498</v>
      </c>
      <c r="T550" s="8" t="str">
        <f t="shared" si="45"/>
        <v>ASHRAE 62.1-2007Office BuildingsOffice space</v>
      </c>
      <c r="U550" s="1" t="str">
        <f>VLOOKUP(T550,Ventilation!$A$4:$H$321,6,FALSE)</f>
        <v>0.06</v>
      </c>
      <c r="V550" s="1" t="str">
        <f>VLOOKUP(T550,Ventilation!$A$4:$H$321,5,FALSE)</f>
        <v>5</v>
      </c>
      <c r="W550" s="1" t="str">
        <f>VLOOKUP(T550,Ventilation!$A$4:$H$321,7,FALSE)</f>
        <v/>
      </c>
      <c r="X550" s="1"/>
      <c r="Y550" s="5">
        <v>5.0</v>
      </c>
      <c r="Z550" s="1" t="s">
        <v>2635</v>
      </c>
      <c r="AA550" s="1" t="s">
        <v>2609</v>
      </c>
      <c r="AB550" s="1">
        <v>0.0446</v>
      </c>
      <c r="AC550" s="8"/>
      <c r="AD550" s="1"/>
      <c r="AE550" s="1" t="s">
        <v>2719</v>
      </c>
      <c r="AF550" s="1"/>
      <c r="AG550" s="1"/>
      <c r="AH550" s="1"/>
      <c r="AI550" s="1"/>
      <c r="AJ550" s="1"/>
      <c r="AK550" s="5">
        <v>1.1</v>
      </c>
      <c r="AL550" s="1">
        <v>0.0</v>
      </c>
      <c r="AM550" s="1">
        <v>0.5</v>
      </c>
      <c r="AN550" s="1">
        <v>0.0</v>
      </c>
      <c r="AO550" s="1" t="s">
        <v>2621</v>
      </c>
      <c r="AP550" s="33" t="s">
        <v>2713</v>
      </c>
      <c r="AQ550" s="33" t="s">
        <v>229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13</v>
      </c>
      <c r="B551" s="1" t="s">
        <v>225</v>
      </c>
      <c r="C551" s="1" t="s">
        <v>1039</v>
      </c>
      <c r="D551" s="1" t="s">
        <v>4552</v>
      </c>
      <c r="E551" s="1" t="s">
        <v>36</v>
      </c>
      <c r="F551" s="1" t="s">
        <v>150</v>
      </c>
      <c r="G551" s="1" t="s">
        <v>693</v>
      </c>
      <c r="H551" s="1" t="str">
        <f t="shared" si="1"/>
        <v>ASHRAE 90.1-2010HospitalOperating Room</v>
      </c>
      <c r="I551" s="1" t="str">
        <f>VLOOKUP(H551,'Interior Lighting'!$A$4:$G$1472,5,FALSE)</f>
        <v>1.89</v>
      </c>
      <c r="J551" s="1"/>
      <c r="K551" s="1"/>
      <c r="L551" s="1"/>
      <c r="M551" s="1">
        <v>0.0</v>
      </c>
      <c r="N551" s="1">
        <v>0.7</v>
      </c>
      <c r="O551" s="1">
        <v>0.2</v>
      </c>
      <c r="P551" s="8" t="s">
        <v>2623</v>
      </c>
      <c r="Q551" s="57" t="s">
        <v>29</v>
      </c>
      <c r="R551" s="1" t="s">
        <v>559</v>
      </c>
      <c r="S551" s="5" t="s">
        <v>4599</v>
      </c>
      <c r="T551" s="8"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5">
        <v>20.0</v>
      </c>
      <c r="Y551" s="5">
        <v>20.02</v>
      </c>
      <c r="Z551" s="8" t="s">
        <v>2635</v>
      </c>
      <c r="AA551" s="8" t="s">
        <v>2609</v>
      </c>
      <c r="AB551" s="1">
        <v>0.0446</v>
      </c>
      <c r="AC551" s="8"/>
      <c r="AD551" s="8"/>
      <c r="AE551" s="8" t="s">
        <v>2719</v>
      </c>
      <c r="AF551" s="5">
        <v>23.87</v>
      </c>
      <c r="AG551" s="1">
        <v>0.0</v>
      </c>
      <c r="AH551" s="1">
        <v>0.0</v>
      </c>
      <c r="AI551" s="1">
        <v>0.5</v>
      </c>
      <c r="AJ551" s="1" t="s">
        <v>2620</v>
      </c>
      <c r="AK551" s="5">
        <v>4.0</v>
      </c>
      <c r="AL551" s="1">
        <v>0.0</v>
      </c>
      <c r="AM551" s="1">
        <v>0.5</v>
      </c>
      <c r="AN551" s="1">
        <v>0.0</v>
      </c>
      <c r="AO551" s="8" t="s">
        <v>2621</v>
      </c>
      <c r="AP551" s="8" t="s">
        <v>2725</v>
      </c>
      <c r="AQ551" s="8" t="s">
        <v>2724</v>
      </c>
      <c r="AR551" s="5">
        <v>12.0</v>
      </c>
      <c r="AS551" s="5">
        <v>472.0</v>
      </c>
      <c r="AT551" s="1" t="str">
        <f t="shared" si="46"/>
        <v>0.02542372881</v>
      </c>
      <c r="AU551" s="5">
        <v>60.0</v>
      </c>
      <c r="AV551" s="1">
        <v>0.2</v>
      </c>
      <c r="AW551" s="1">
        <v>0.05</v>
      </c>
      <c r="AX551" s="1" t="s">
        <v>227</v>
      </c>
      <c r="AY551" s="1"/>
      <c r="AZ551" s="1"/>
      <c r="BA551" s="1"/>
      <c r="BB551" s="1"/>
      <c r="BC551" s="1"/>
      <c r="BD551" s="1"/>
      <c r="BE551" s="1"/>
      <c r="BF551" s="1"/>
      <c r="BG551" s="1"/>
      <c r="BH551" s="1"/>
      <c r="BJ551" s="1"/>
      <c r="BK551" s="1"/>
      <c r="BL551" s="1"/>
    </row>
    <row r="552" ht="14.25" hidden="1" customHeight="1">
      <c r="A552" s="1" t="s">
        <v>13</v>
      </c>
      <c r="B552" s="1" t="s">
        <v>225</v>
      </c>
      <c r="C552" s="1" t="s">
        <v>1040</v>
      </c>
      <c r="D552" s="1" t="s">
        <v>4552</v>
      </c>
      <c r="E552" s="1" t="s">
        <v>36</v>
      </c>
      <c r="F552" s="1" t="s">
        <v>150</v>
      </c>
      <c r="G552" s="1" t="s">
        <v>698</v>
      </c>
      <c r="H552" s="1" t="str">
        <f t="shared" si="1"/>
        <v>ASHRAE 90.1-2010HospitalRecovery</v>
      </c>
      <c r="I552" s="1" t="str">
        <f>VLOOKUP(H552,'Interior Lighting'!$A$4:$G$1472,5,FALSE)</f>
        <v>1.15</v>
      </c>
      <c r="J552" s="1"/>
      <c r="K552" s="1"/>
      <c r="L552" s="1"/>
      <c r="M552" s="1">
        <v>0.0</v>
      </c>
      <c r="N552" s="1">
        <v>0.7</v>
      </c>
      <c r="O552" s="1">
        <v>0.2</v>
      </c>
      <c r="P552" s="1" t="s">
        <v>2623</v>
      </c>
      <c r="Q552" s="57" t="s">
        <v>29</v>
      </c>
      <c r="R552" s="1" t="s">
        <v>559</v>
      </c>
      <c r="S552" s="5" t="s">
        <v>1388</v>
      </c>
      <c r="T552" s="8"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5">
        <v>6.0</v>
      </c>
      <c r="Y552" s="5">
        <v>20.02</v>
      </c>
      <c r="Z552" s="1" t="s">
        <v>2635</v>
      </c>
      <c r="AA552" s="1" t="s">
        <v>2609</v>
      </c>
      <c r="AB552" s="1">
        <v>0.0446</v>
      </c>
      <c r="AC552" s="8"/>
      <c r="AD552" s="1"/>
      <c r="AE552" s="1" t="s">
        <v>2719</v>
      </c>
      <c r="AF552" s="1"/>
      <c r="AG552" s="1"/>
      <c r="AH552" s="1"/>
      <c r="AI552" s="1"/>
      <c r="AJ552" s="1"/>
      <c r="AK552" s="5">
        <v>3.0</v>
      </c>
      <c r="AL552" s="1">
        <v>0.0</v>
      </c>
      <c r="AM552" s="1">
        <v>0.5</v>
      </c>
      <c r="AN552" s="1">
        <v>0.0</v>
      </c>
      <c r="AO552" s="1" t="s">
        <v>2621</v>
      </c>
      <c r="AP552" s="33" t="s">
        <v>2713</v>
      </c>
      <c r="AQ552" s="33" t="s">
        <v>229</v>
      </c>
      <c r="AR552" s="5">
        <v>2.0</v>
      </c>
      <c r="AS552" s="5">
        <v>316.0</v>
      </c>
      <c r="AT552" s="1" t="str">
        <f t="shared" si="46"/>
        <v>0.006329113924</v>
      </c>
      <c r="AU552" s="5">
        <v>60.0</v>
      </c>
      <c r="AV552" s="1">
        <v>0.2</v>
      </c>
      <c r="AW552" s="1">
        <v>0.05</v>
      </c>
      <c r="AX552" s="1" t="s">
        <v>227</v>
      </c>
      <c r="AY552" s="1"/>
      <c r="AZ552" s="1"/>
      <c r="BA552" s="1"/>
      <c r="BB552" s="1"/>
      <c r="BC552" s="1"/>
      <c r="BD552" s="1"/>
      <c r="BE552" s="1"/>
      <c r="BF552" s="1"/>
      <c r="BG552" s="1"/>
      <c r="BH552" s="1"/>
      <c r="BJ552" s="1"/>
      <c r="BK552" s="1"/>
      <c r="BL552" s="1"/>
    </row>
    <row r="553" ht="14.25" hidden="1" customHeight="1">
      <c r="A553" s="8" t="s">
        <v>13</v>
      </c>
      <c r="B553" s="1" t="s">
        <v>225</v>
      </c>
      <c r="C553" s="1" t="s">
        <v>1043</v>
      </c>
      <c r="D553" s="1" t="s">
        <v>4561</v>
      </c>
      <c r="E553" s="1" t="s">
        <v>36</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8" t="s">
        <v>2623</v>
      </c>
      <c r="Q553" s="1" t="s">
        <v>31</v>
      </c>
      <c r="R553" s="1" t="s">
        <v>559</v>
      </c>
      <c r="S553" s="1" t="s">
        <v>565</v>
      </c>
      <c r="T553" s="8" t="str">
        <f t="shared" si="45"/>
        <v>ASHRAE 62.1-2007Hospitals, Nursing and Convalescent HomesPhysical therapy</v>
      </c>
      <c r="U553" s="1" t="str">
        <f>VLOOKUP(T553,Ventilation!$A$4:$H$321,6,FALSE)</f>
        <v/>
      </c>
      <c r="V553" s="1" t="str">
        <f>VLOOKUP(T553,Ventilation!$A$4:$H$321,5,FALSE)</f>
        <v>15</v>
      </c>
      <c r="W553" s="1" t="str">
        <f>VLOOKUP(T553,Ventilation!$A$4:$H$321,7,FALSE)</f>
        <v/>
      </c>
      <c r="X553" s="5">
        <v>6.0</v>
      </c>
      <c r="Y553" s="5">
        <v>20.02</v>
      </c>
      <c r="Z553" s="8" t="s">
        <v>2635</v>
      </c>
      <c r="AA553" s="8" t="s">
        <v>2609</v>
      </c>
      <c r="AB553" s="1">
        <v>0.0446</v>
      </c>
      <c r="AC553" s="8"/>
      <c r="AD553" s="8"/>
      <c r="AE553" s="8" t="s">
        <v>2719</v>
      </c>
      <c r="AF553" s="1"/>
      <c r="AG553" s="1"/>
      <c r="AH553" s="1"/>
      <c r="AI553" s="1"/>
      <c r="AJ553" s="1"/>
      <c r="AK553" s="5">
        <v>1.5</v>
      </c>
      <c r="AL553" s="1">
        <v>0.0</v>
      </c>
      <c r="AM553" s="1">
        <v>0.5</v>
      </c>
      <c r="AN553" s="1">
        <v>0.0</v>
      </c>
      <c r="AO553" s="8" t="s">
        <v>2621</v>
      </c>
      <c r="AP553" s="33" t="s">
        <v>2713</v>
      </c>
      <c r="AQ553" s="33" t="s">
        <v>229</v>
      </c>
      <c r="AR553" s="5">
        <v>2.0</v>
      </c>
      <c r="AS553" s="1">
        <v>946.0</v>
      </c>
      <c r="AT553" s="1" t="str">
        <f t="shared" si="46"/>
        <v>0.002114164905</v>
      </c>
      <c r="AU553" s="5">
        <v>60.0</v>
      </c>
      <c r="AV553" s="1">
        <v>0.2</v>
      </c>
      <c r="AW553" s="1">
        <v>0.05</v>
      </c>
      <c r="AX553" s="1" t="s">
        <v>227</v>
      </c>
      <c r="AY553" s="1"/>
      <c r="AZ553" s="1"/>
      <c r="BA553" s="1"/>
      <c r="BB553" s="1"/>
      <c r="BC553" s="1"/>
      <c r="BD553" s="1"/>
      <c r="BE553" s="1"/>
      <c r="BF553" s="1"/>
      <c r="BG553" s="1"/>
      <c r="BH553" s="1"/>
      <c r="BJ553" s="1"/>
      <c r="BK553" s="1"/>
      <c r="BL553" s="1"/>
    </row>
    <row r="554" ht="14.25" hidden="1" customHeight="1">
      <c r="A554" s="1" t="s">
        <v>13</v>
      </c>
      <c r="B554" s="1" t="s">
        <v>225</v>
      </c>
      <c r="C554" s="1" t="s">
        <v>1046</v>
      </c>
      <c r="D554" s="1" t="s">
        <v>4552</v>
      </c>
      <c r="E554" s="1" t="s">
        <v>36</v>
      </c>
      <c r="F554" s="1" t="s">
        <v>150</v>
      </c>
      <c r="G554" s="1" t="s">
        <v>695</v>
      </c>
      <c r="H554" s="1" t="str">
        <f t="shared" si="1"/>
        <v>ASHRAE 90.1-2010HospitalPatient Room</v>
      </c>
      <c r="I554" s="1" t="str">
        <f>VLOOKUP(H554,'Interior Lighting'!$A$4:$G$1472,5,FALSE)</f>
        <v>0.62</v>
      </c>
      <c r="J554" s="1"/>
      <c r="K554" s="1"/>
      <c r="L554" s="1"/>
      <c r="M554" s="1">
        <v>0.0</v>
      </c>
      <c r="N554" s="1">
        <v>0.7</v>
      </c>
      <c r="O554" s="1">
        <v>0.2</v>
      </c>
      <c r="P554" s="8" t="s">
        <v>2623</v>
      </c>
      <c r="Q554" s="57" t="s">
        <v>29</v>
      </c>
      <c r="R554" s="1" t="s">
        <v>559</v>
      </c>
      <c r="S554" s="5" t="s">
        <v>1388</v>
      </c>
      <c r="T554" s="8"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5">
        <v>6.0</v>
      </c>
      <c r="Y554" s="5">
        <v>10.0</v>
      </c>
      <c r="Z554" s="8" t="s">
        <v>2635</v>
      </c>
      <c r="AA554" s="8" t="s">
        <v>2609</v>
      </c>
      <c r="AB554" s="1">
        <v>0.0446</v>
      </c>
      <c r="AC554" s="8"/>
      <c r="AD554" s="8"/>
      <c r="AE554" s="8" t="s">
        <v>2719</v>
      </c>
      <c r="AF554" s="1"/>
      <c r="AG554" s="1"/>
      <c r="AH554" s="1"/>
      <c r="AI554" s="1"/>
      <c r="AJ554" s="1"/>
      <c r="AK554" s="5">
        <v>2.0</v>
      </c>
      <c r="AL554" s="1">
        <v>0.0</v>
      </c>
      <c r="AM554" s="1">
        <v>0.5</v>
      </c>
      <c r="AN554" s="1">
        <v>0.0</v>
      </c>
      <c r="AO554" s="8" t="s">
        <v>2621</v>
      </c>
      <c r="AP554" s="33" t="s">
        <v>2713</v>
      </c>
      <c r="AQ554" s="33" t="s">
        <v>229</v>
      </c>
      <c r="AR554" s="5">
        <v>2.0</v>
      </c>
      <c r="AS554" s="1">
        <v>263.5</v>
      </c>
      <c r="AT554" s="1" t="str">
        <f t="shared" si="46"/>
        <v>0.007590132827</v>
      </c>
      <c r="AU554" s="5">
        <v>60.0</v>
      </c>
      <c r="AV554" s="1">
        <v>0.2</v>
      </c>
      <c r="AW554" s="1">
        <v>0.05</v>
      </c>
      <c r="AX554" s="1" t="s">
        <v>227</v>
      </c>
      <c r="AY554" s="1"/>
      <c r="AZ554" s="1"/>
      <c r="BA554" s="1"/>
      <c r="BB554" s="1"/>
      <c r="BC554" s="1"/>
      <c r="BD554" s="1"/>
      <c r="BE554" s="1"/>
      <c r="BF554" s="1"/>
      <c r="BG554" s="1"/>
      <c r="BH554" s="1"/>
      <c r="BJ554" s="1"/>
      <c r="BK554" s="1"/>
      <c r="BL554" s="1"/>
    </row>
    <row r="555" ht="14.25" hidden="1" customHeight="1">
      <c r="A555" s="1" t="s">
        <v>13</v>
      </c>
      <c r="B555" s="1" t="s">
        <v>225</v>
      </c>
      <c r="C555" s="1" t="s">
        <v>1048</v>
      </c>
      <c r="D555" s="1" t="s">
        <v>4552</v>
      </c>
      <c r="E555" s="1" t="s">
        <v>36</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2623</v>
      </c>
      <c r="Q555" s="47" t="s">
        <v>29</v>
      </c>
      <c r="R555" s="1" t="s">
        <v>559</v>
      </c>
      <c r="S555" s="5" t="s">
        <v>1384</v>
      </c>
      <c r="T555" s="8"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5">
        <v>15.0</v>
      </c>
      <c r="Y555" s="5">
        <v>20.02</v>
      </c>
      <c r="Z555" s="1" t="s">
        <v>2635</v>
      </c>
      <c r="AA555" s="1" t="s">
        <v>2609</v>
      </c>
      <c r="AB555" s="1">
        <v>0.0446</v>
      </c>
      <c r="AC555" s="8"/>
      <c r="AD555" s="1"/>
      <c r="AE555" s="1" t="s">
        <v>2719</v>
      </c>
      <c r="AF555" s="1"/>
      <c r="AG555" s="1"/>
      <c r="AH555" s="1"/>
      <c r="AI555" s="1"/>
      <c r="AJ555" s="1"/>
      <c r="AK555" s="5">
        <v>3.0</v>
      </c>
      <c r="AL555" s="1">
        <v>0.0</v>
      </c>
      <c r="AM555" s="1">
        <v>0.5</v>
      </c>
      <c r="AN555" s="1">
        <v>0.0</v>
      </c>
      <c r="AO555" s="1" t="s">
        <v>2621</v>
      </c>
      <c r="AP555" s="33" t="s">
        <v>2713</v>
      </c>
      <c r="AQ555" s="33" t="s">
        <v>229</v>
      </c>
      <c r="AR555" s="5">
        <v>2.0</v>
      </c>
      <c r="AS555" s="1">
        <v>285.0</v>
      </c>
      <c r="AT555" s="1" t="str">
        <f t="shared" si="46"/>
        <v>0.00701754386</v>
      </c>
      <c r="AU555" s="5">
        <v>60.0</v>
      </c>
      <c r="AV555" s="1">
        <v>0.2</v>
      </c>
      <c r="AW555" s="1">
        <v>0.05</v>
      </c>
      <c r="AX555" s="1" t="s">
        <v>227</v>
      </c>
      <c r="AY555" s="1"/>
      <c r="AZ555" s="1"/>
      <c r="BA555" s="1"/>
      <c r="BB555" s="1"/>
      <c r="BC555" s="1"/>
      <c r="BD555" s="1"/>
      <c r="BE555" s="1"/>
      <c r="BF555" s="1"/>
      <c r="BG555" s="1"/>
      <c r="BH555" s="1"/>
      <c r="BJ555" s="1"/>
      <c r="BK555" s="1"/>
      <c r="BL555" s="1"/>
    </row>
    <row r="556" ht="14.25" hidden="1" customHeight="1">
      <c r="A556" s="1" t="s">
        <v>13</v>
      </c>
      <c r="B556" s="1" t="s">
        <v>225</v>
      </c>
      <c r="C556" s="5" t="s">
        <v>4600</v>
      </c>
      <c r="D556" s="1" t="s">
        <v>4570</v>
      </c>
      <c r="E556" s="1" t="s">
        <v>36</v>
      </c>
      <c r="F556" s="1" t="s">
        <v>684</v>
      </c>
      <c r="G556" s="1" t="s">
        <v>870</v>
      </c>
      <c r="H556" s="1" t="str">
        <f t="shared" si="1"/>
        <v>ASHRAE 90.1-2010LobbyGeneral</v>
      </c>
      <c r="I556" s="1" t="str">
        <f>VLOOKUP(H556,'Interior Lighting'!$A$4:$G$1472,5,FALSE)</f>
        <v>0.9</v>
      </c>
      <c r="J556" s="1"/>
      <c r="K556" s="1"/>
      <c r="L556" s="1"/>
      <c r="M556" s="1">
        <v>0.0</v>
      </c>
      <c r="N556" s="1">
        <v>0.7</v>
      </c>
      <c r="O556" s="1">
        <v>0.2</v>
      </c>
      <c r="P556" s="8" t="s">
        <v>2627</v>
      </c>
      <c r="Q556" s="1" t="s">
        <v>31</v>
      </c>
      <c r="R556" s="1" t="s">
        <v>1328</v>
      </c>
      <c r="S556" s="1" t="s">
        <v>1362</v>
      </c>
      <c r="T556" s="8" t="str">
        <f t="shared" si="45"/>
        <v>ASHRAE 62.1-2007Office BuildingsMain entry lobbies</v>
      </c>
      <c r="U556" s="1" t="str">
        <f>VLOOKUP(T556,Ventilation!$A$4:$H$321,6,FALSE)</f>
        <v>0.06</v>
      </c>
      <c r="V556" s="1" t="str">
        <f>VLOOKUP(T556,Ventilation!$A$4:$H$321,5,FALSE)</f>
        <v>5</v>
      </c>
      <c r="W556" s="1" t="str">
        <f>VLOOKUP(T556,Ventilation!$A$4:$H$321,7,FALSE)</f>
        <v/>
      </c>
      <c r="X556" s="1"/>
      <c r="Y556" s="5">
        <v>29.97</v>
      </c>
      <c r="Z556" s="8" t="s">
        <v>2635</v>
      </c>
      <c r="AA556" s="8" t="s">
        <v>2609</v>
      </c>
      <c r="AB556" s="1">
        <v>0.0446</v>
      </c>
      <c r="AC556" s="8"/>
      <c r="AD556" s="8"/>
      <c r="AE556" s="8" t="s">
        <v>2719</v>
      </c>
      <c r="AF556" s="1"/>
      <c r="AG556" s="1"/>
      <c r="AH556" s="1"/>
      <c r="AI556" s="1"/>
      <c r="AJ556" s="1"/>
      <c r="AK556" s="5">
        <v>1.1</v>
      </c>
      <c r="AL556" s="1">
        <v>0.0</v>
      </c>
      <c r="AM556" s="1">
        <v>0.5</v>
      </c>
      <c r="AN556" s="1">
        <v>0.0</v>
      </c>
      <c r="AO556" s="8" t="s">
        <v>2621</v>
      </c>
      <c r="AP556" s="33" t="s">
        <v>2713</v>
      </c>
      <c r="AQ556" s="33" t="s">
        <v>229</v>
      </c>
      <c r="AR556" s="1"/>
      <c r="AS556" s="1"/>
      <c r="AT556" s="1" t="str">
        <f t="shared" si="46"/>
        <v/>
      </c>
      <c r="AU556" s="1"/>
      <c r="AV556" s="1"/>
      <c r="AW556" s="1"/>
      <c r="AX556" s="8"/>
      <c r="AY556" s="1"/>
      <c r="AZ556" s="1"/>
      <c r="BA556" s="1"/>
      <c r="BB556" s="1"/>
      <c r="BC556" s="1"/>
      <c r="BD556" s="1"/>
      <c r="BE556" s="1"/>
      <c r="BF556" s="8"/>
      <c r="BG556" s="8"/>
      <c r="BH556" s="1"/>
      <c r="BJ556" s="1"/>
      <c r="BK556" s="1"/>
      <c r="BL556" s="1"/>
    </row>
    <row r="557" ht="14.25" hidden="1" customHeight="1">
      <c r="A557" s="1" t="s">
        <v>13</v>
      </c>
      <c r="B557" s="1" t="s">
        <v>225</v>
      </c>
      <c r="C557" s="1" t="s">
        <v>1052</v>
      </c>
      <c r="D557" s="1" t="s">
        <v>4556</v>
      </c>
      <c r="E557" s="1" t="s">
        <v>36</v>
      </c>
      <c r="F557" s="1" t="s">
        <v>150</v>
      </c>
      <c r="G557" s="78" t="s">
        <v>919</v>
      </c>
      <c r="H557" s="1" t="str">
        <f t="shared" si="1"/>
        <v>ASHRAE 90.1-2010HospitalExam/Treatment</v>
      </c>
      <c r="I557" s="1" t="str">
        <f>VLOOKUP(H557,'Interior Lighting'!$A$4:$G$1472,5,FALSE)</f>
        <v>1.66</v>
      </c>
      <c r="J557" s="1"/>
      <c r="K557" s="1"/>
      <c r="L557" s="1"/>
      <c r="M557" s="1">
        <v>0.0</v>
      </c>
      <c r="N557" s="1">
        <v>0.7</v>
      </c>
      <c r="O557" s="1">
        <v>0.2</v>
      </c>
      <c r="P557" s="1" t="s">
        <v>2623</v>
      </c>
      <c r="Q557" s="47" t="s">
        <v>38</v>
      </c>
      <c r="R557" s="48" t="s">
        <v>657</v>
      </c>
      <c r="S557" s="1" t="s">
        <v>665</v>
      </c>
      <c r="T557" s="8" t="str">
        <f t="shared" si="45"/>
        <v>GGHC v2.2Health CareClean Linen Storage</v>
      </c>
      <c r="U557" s="1" t="str">
        <f>VLOOKUP(T557,Ventilation!$A$4:$H$321,6,FALSE)</f>
        <v>0.3</v>
      </c>
      <c r="V557" s="1" t="str">
        <f>VLOOKUP(T557,Ventilation!$A$4:$H$321,5,FALSE)</f>
        <v/>
      </c>
      <c r="W557" s="1" t="str">
        <f>VLOOKUP(T557,Ventilation!$A$4:$H$321,7,FALSE)</f>
        <v/>
      </c>
      <c r="X557" s="5">
        <v>10.0</v>
      </c>
      <c r="Y557" s="5">
        <v>20.02</v>
      </c>
      <c r="Z557" s="1" t="s">
        <v>2635</v>
      </c>
      <c r="AA557" s="1" t="s">
        <v>2609</v>
      </c>
      <c r="AB557" s="1">
        <v>0.0446</v>
      </c>
      <c r="AC557" s="8"/>
      <c r="AD557" s="1"/>
      <c r="AE557" s="1" t="s">
        <v>2719</v>
      </c>
      <c r="AF557" s="1"/>
      <c r="AG557" s="1"/>
      <c r="AH557" s="1"/>
      <c r="AI557" s="1"/>
      <c r="AJ557" s="1"/>
      <c r="AK557" s="5">
        <v>2.0</v>
      </c>
      <c r="AL557" s="1">
        <v>0.0</v>
      </c>
      <c r="AM557" s="1">
        <v>0.5</v>
      </c>
      <c r="AN557" s="1">
        <v>0.0</v>
      </c>
      <c r="AO557" s="1" t="s">
        <v>2621</v>
      </c>
      <c r="AP557" s="33" t="s">
        <v>2713</v>
      </c>
      <c r="AQ557" s="33" t="s">
        <v>229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2712</v>
      </c>
      <c r="BG557" s="1"/>
      <c r="BH557" s="1"/>
      <c r="BJ557" s="1"/>
      <c r="BK557" s="1"/>
      <c r="BL557" s="1"/>
    </row>
    <row r="558" ht="14.25" hidden="1" customHeight="1">
      <c r="A558" s="1" t="s">
        <v>13</v>
      </c>
      <c r="B558" s="1" t="s">
        <v>225</v>
      </c>
      <c r="C558" s="1" t="s">
        <v>1054</v>
      </c>
      <c r="D558" s="1" t="s">
        <v>4570</v>
      </c>
      <c r="E558" s="16" t="s">
        <v>36</v>
      </c>
      <c r="F558" s="1" t="s">
        <v>211</v>
      </c>
      <c r="G558" s="1" t="s">
        <v>1002</v>
      </c>
      <c r="H558" s="1" t="str">
        <f t="shared" si="1"/>
        <v>ASHRAE 90.1-2010MidriseApartmentCorridor</v>
      </c>
      <c r="I558" s="1" t="str">
        <f>VLOOKUP(H558,'Interior Lighting'!$A$4:$G$1472,5,FALSE)</f>
        <v>0.792</v>
      </c>
      <c r="J558" s="1"/>
      <c r="K558" s="1"/>
      <c r="L558" s="1"/>
      <c r="M558" s="1">
        <v>0.0</v>
      </c>
      <c r="N558" s="1">
        <v>0.7</v>
      </c>
      <c r="O558" s="1">
        <v>0.2</v>
      </c>
      <c r="P558" s="1" t="s">
        <v>2622</v>
      </c>
      <c r="Q558" s="1" t="s">
        <v>31</v>
      </c>
      <c r="R558" s="1" t="s">
        <v>870</v>
      </c>
      <c r="S558" s="1" t="s">
        <v>557</v>
      </c>
      <c r="T558" s="8" t="str">
        <f t="shared" si="45"/>
        <v>ASHRAE 62.1-2007GeneralCorridors</v>
      </c>
      <c r="U558" s="1" t="str">
        <f>VLOOKUP(T558,Ventilation!$A$4:$H$321,6,FALSE)</f>
        <v>0.06</v>
      </c>
      <c r="V558" s="1" t="str">
        <f>VLOOKUP(T558,Ventilation!$A$4:$H$321,5,FALSE)</f>
        <v/>
      </c>
      <c r="W558" s="1" t="str">
        <f>VLOOKUP(T558,Ventilation!$A$4:$H$321,7,FALSE)</f>
        <v/>
      </c>
      <c r="X558" s="1"/>
      <c r="Y558" s="5">
        <v>0.0</v>
      </c>
      <c r="Z558" s="1" t="s">
        <v>2635</v>
      </c>
      <c r="AA558" s="1" t="s">
        <v>2609</v>
      </c>
      <c r="AB558" s="1">
        <v>0.0446</v>
      </c>
      <c r="AC558" s="8"/>
      <c r="AD558" s="1"/>
      <c r="AE558" s="1" t="s">
        <v>2719</v>
      </c>
      <c r="AF558" s="1"/>
      <c r="AG558" s="1"/>
      <c r="AH558" s="1"/>
      <c r="AI558" s="1"/>
      <c r="AJ558" s="1"/>
      <c r="AK558" s="5">
        <v>0.4</v>
      </c>
      <c r="AL558" s="1">
        <v>0.0</v>
      </c>
      <c r="AM558" s="1">
        <v>0.5</v>
      </c>
      <c r="AN558" s="1">
        <v>0.0</v>
      </c>
      <c r="AO558" s="1" t="s">
        <v>2621</v>
      </c>
      <c r="AP558" s="33" t="s">
        <v>2713</v>
      </c>
      <c r="AQ558" s="33" t="s">
        <v>229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13</v>
      </c>
      <c r="B559" s="1" t="s">
        <v>225</v>
      </c>
      <c r="C559" s="1" t="s">
        <v>1055</v>
      </c>
      <c r="D559" s="1" t="s">
        <v>4575</v>
      </c>
      <c r="E559" s="1" t="s">
        <v>36</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2627</v>
      </c>
      <c r="Q559" s="47" t="s">
        <v>29</v>
      </c>
      <c r="R559" s="1" t="s">
        <v>501</v>
      </c>
      <c r="S559" s="5" t="s">
        <v>503</v>
      </c>
      <c r="T559" s="8" t="str">
        <f t="shared" si="45"/>
        <v>ASHRAE 62.1-1999Public SpacesPublic restrooms</v>
      </c>
      <c r="U559" s="1" t="str">
        <f>VLOOKUP(T559,Ventilation!$A$4:$H$321,6,FALSE)</f>
        <v>0</v>
      </c>
      <c r="V559" s="1" t="str">
        <f>VLOOKUP(T559,Ventilation!$A$4:$H$321,5,FALSE)</f>
        <v>0</v>
      </c>
      <c r="W559" s="1" t="str">
        <f>VLOOKUP(T559,Ventilation!$A$4:$H$321,7,FALSE)</f>
        <v/>
      </c>
      <c r="X559" s="5">
        <v>10.0</v>
      </c>
      <c r="Y559" s="5">
        <v>0.0</v>
      </c>
      <c r="Z559" s="1" t="s">
        <v>2635</v>
      </c>
      <c r="AA559" s="1" t="s">
        <v>2609</v>
      </c>
      <c r="AB559" s="1">
        <v>0.0446</v>
      </c>
      <c r="AC559" s="8"/>
      <c r="AD559" s="1"/>
      <c r="AE559" s="1" t="s">
        <v>2719</v>
      </c>
      <c r="AF559" s="1"/>
      <c r="AG559" s="1"/>
      <c r="AH559" s="1"/>
      <c r="AI559" s="1"/>
      <c r="AJ559" s="1"/>
      <c r="AK559" s="5">
        <v>0.4</v>
      </c>
      <c r="AL559" s="1">
        <v>0.0</v>
      </c>
      <c r="AM559" s="1">
        <v>0.3</v>
      </c>
      <c r="AN559" s="1">
        <v>0.7</v>
      </c>
      <c r="AO559" s="1" t="s">
        <v>2621</v>
      </c>
      <c r="AP559" s="33" t="s">
        <v>2713</v>
      </c>
      <c r="AQ559" s="33" t="s">
        <v>229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2712</v>
      </c>
      <c r="BG559" s="1"/>
      <c r="BH559" s="1"/>
      <c r="BJ559" s="1"/>
      <c r="BK559" s="1"/>
      <c r="BL559" s="1"/>
    </row>
    <row r="560" ht="14.25" hidden="1" customHeight="1">
      <c r="A560" s="1" t="s">
        <v>13</v>
      </c>
      <c r="B560" s="1" t="s">
        <v>225</v>
      </c>
      <c r="C560" s="5" t="s">
        <v>4601</v>
      </c>
      <c r="D560" s="1" t="s">
        <v>4566</v>
      </c>
      <c r="E560" s="1" t="s">
        <v>36</v>
      </c>
      <c r="F560" s="1" t="s">
        <v>975</v>
      </c>
      <c r="G560" s="1" t="s">
        <v>870</v>
      </c>
      <c r="H560" s="1" t="str">
        <f t="shared" si="1"/>
        <v>ASHRAE 90.1-2010StorageGeneral</v>
      </c>
      <c r="I560" s="1" t="str">
        <f>VLOOKUP(H560,'Interior Lighting'!$A$4:$G$1472,5,FALSE)</f>
        <v>0.63</v>
      </c>
      <c r="J560" s="1"/>
      <c r="K560" s="1"/>
      <c r="L560" s="1"/>
      <c r="M560" s="1">
        <v>0.0</v>
      </c>
      <c r="N560" s="1">
        <v>0.7</v>
      </c>
      <c r="O560" s="1">
        <v>0.2</v>
      </c>
      <c r="P560" s="1" t="s">
        <v>2628</v>
      </c>
      <c r="Q560" s="5" t="s">
        <v>30</v>
      </c>
      <c r="R560" s="5" t="s">
        <v>870</v>
      </c>
      <c r="S560" s="5" t="s">
        <v>511</v>
      </c>
      <c r="T560" s="8" t="str">
        <f t="shared" si="45"/>
        <v>ASHRAE 62.1-2004GeneralStorage rooms</v>
      </c>
      <c r="U560" s="1" t="str">
        <f>VLOOKUP(T560,Ventilation!$A$4:$H$321,6,FALSE)</f>
        <v>0.12</v>
      </c>
      <c r="V560" s="1" t="str">
        <f>VLOOKUP(T560,Ventilation!$A$4:$H$321,5,FALSE)</f>
        <v/>
      </c>
      <c r="W560" s="1" t="str">
        <f>VLOOKUP(T560,Ventilation!$A$4:$H$321,7,FALSE)</f>
        <v/>
      </c>
      <c r="X560" s="1"/>
      <c r="Y560" s="5">
        <v>0.0</v>
      </c>
      <c r="Z560" s="1" t="s">
        <v>2635</v>
      </c>
      <c r="AA560" s="1" t="s">
        <v>2609</v>
      </c>
      <c r="AB560" s="1">
        <v>0.0446</v>
      </c>
      <c r="AC560" s="8"/>
      <c r="AD560" s="1"/>
      <c r="AE560" s="1" t="s">
        <v>2719</v>
      </c>
      <c r="AF560" s="1"/>
      <c r="AG560" s="1"/>
      <c r="AH560" s="1"/>
      <c r="AI560" s="1"/>
      <c r="AJ560" s="1"/>
      <c r="AK560" s="5">
        <v>1.1</v>
      </c>
      <c r="AL560" s="1">
        <v>0.0</v>
      </c>
      <c r="AM560" s="1">
        <v>0.3</v>
      </c>
      <c r="AN560" s="1">
        <v>0.7</v>
      </c>
      <c r="AO560" s="1" t="s">
        <v>2621</v>
      </c>
      <c r="AP560" s="33" t="s">
        <v>2713</v>
      </c>
      <c r="AQ560" s="33" t="s">
        <v>229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13</v>
      </c>
      <c r="B561" s="1" t="s">
        <v>225</v>
      </c>
      <c r="C561" s="8" t="s">
        <v>1060</v>
      </c>
      <c r="D561" s="1" t="s">
        <v>4552</v>
      </c>
      <c r="E561" s="1" t="s">
        <v>36</v>
      </c>
      <c r="F561" s="1" t="s">
        <v>150</v>
      </c>
      <c r="G561" s="1" t="s">
        <v>981</v>
      </c>
      <c r="H561" s="1" t="str">
        <f t="shared" si="1"/>
        <v>ASHRAE 90.1-2010HospitalRadiology/Imaging</v>
      </c>
      <c r="I561" s="1" t="str">
        <f>VLOOKUP(H561,'Interior Lighting'!$A$4:$G$1472,5,FALSE)</f>
        <v>1.32</v>
      </c>
      <c r="J561" s="1"/>
      <c r="K561" s="1"/>
      <c r="L561" s="1"/>
      <c r="M561" s="1">
        <v>0.0</v>
      </c>
      <c r="N561" s="1">
        <v>0.7</v>
      </c>
      <c r="O561" s="1">
        <v>0.2</v>
      </c>
      <c r="P561" s="1" t="s">
        <v>2623</v>
      </c>
      <c r="Q561" s="1" t="s">
        <v>38</v>
      </c>
      <c r="R561" s="1" t="s">
        <v>657</v>
      </c>
      <c r="S561" s="1" t="s">
        <v>712</v>
      </c>
      <c r="T561" s="8" t="str">
        <f t="shared" si="45"/>
        <v>GGHC v2.2Health CareX-ray, Diagnostic and Treatment</v>
      </c>
      <c r="U561" s="1" t="str">
        <f>VLOOKUP(T561,Ventilation!$A$4:$H$321,6,FALSE)</f>
        <v>0.3</v>
      </c>
      <c r="V561" s="1" t="str">
        <f>VLOOKUP(T561,Ventilation!$A$4:$H$321,5,FALSE)</f>
        <v/>
      </c>
      <c r="W561" s="1" t="str">
        <f>VLOOKUP(T561,Ventilation!$A$4:$H$321,7,FALSE)</f>
        <v/>
      </c>
      <c r="X561" s="1"/>
      <c r="Y561" s="5">
        <v>20.02</v>
      </c>
      <c r="Z561" s="8" t="s">
        <v>2635</v>
      </c>
      <c r="AA561" s="8" t="s">
        <v>2609</v>
      </c>
      <c r="AB561" s="1">
        <v>0.0446</v>
      </c>
      <c r="AC561" s="8"/>
      <c r="AD561" s="8"/>
      <c r="AE561" s="8" t="s">
        <v>2719</v>
      </c>
      <c r="AF561" s="1"/>
      <c r="AG561" s="1"/>
      <c r="AH561" s="1"/>
      <c r="AI561" s="1"/>
      <c r="AJ561" s="1"/>
      <c r="AK561" s="5">
        <v>10.0</v>
      </c>
      <c r="AL561" s="1">
        <v>0.0</v>
      </c>
      <c r="AM561" s="1">
        <v>0.5</v>
      </c>
      <c r="AN561" s="1">
        <v>0.0</v>
      </c>
      <c r="AO561" s="8" t="s">
        <v>2621</v>
      </c>
      <c r="AP561" s="33" t="s">
        <v>2713</v>
      </c>
      <c r="AQ561" s="33" t="s">
        <v>229</v>
      </c>
      <c r="AR561" s="5">
        <v>2.0</v>
      </c>
      <c r="AS561" s="1">
        <v>900.0</v>
      </c>
      <c r="AT561" s="1" t="str">
        <f t="shared" si="46"/>
        <v>0.002222222222</v>
      </c>
      <c r="AU561" s="5">
        <v>60.0</v>
      </c>
      <c r="AV561" s="1">
        <v>0.2</v>
      </c>
      <c r="AW561" s="1">
        <v>0.05</v>
      </c>
      <c r="AX561" s="1" t="s">
        <v>227</v>
      </c>
      <c r="AY561" s="1"/>
      <c r="AZ561" s="1"/>
      <c r="BA561" s="1"/>
      <c r="BB561" s="1"/>
      <c r="BC561" s="1"/>
      <c r="BD561" s="1"/>
      <c r="BE561" s="1"/>
      <c r="BF561" s="1"/>
      <c r="BG561" s="1"/>
      <c r="BH561" s="1"/>
      <c r="BJ561" s="1"/>
      <c r="BK561" s="1"/>
      <c r="BL561" s="1"/>
    </row>
    <row r="562" ht="14.25" hidden="1" customHeight="1">
      <c r="A562" s="1" t="s">
        <v>13</v>
      </c>
      <c r="B562" s="1" t="s">
        <v>237</v>
      </c>
      <c r="C562" s="1" t="s">
        <v>1050</v>
      </c>
      <c r="D562" s="1" t="s">
        <v>4575</v>
      </c>
      <c r="E562" s="1" t="s">
        <v>36</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2983</v>
      </c>
      <c r="Q562" s="1" t="s">
        <v>31</v>
      </c>
      <c r="R562" s="1" t="s">
        <v>870</v>
      </c>
      <c r="S562" s="1" t="s">
        <v>557</v>
      </c>
      <c r="T562" s="8" t="str">
        <f t="shared" si="45"/>
        <v>ASHRAE 62.1-2007GeneralCorridors</v>
      </c>
      <c r="U562" s="1" t="str">
        <f>VLOOKUP(T562,Ventilation!$A$4:$H$321,6,FALSE)</f>
        <v>0.06</v>
      </c>
      <c r="V562" s="1" t="str">
        <f>VLOOKUP(T562,Ventilation!$A$4:$H$321,5,FALSE)</f>
        <v/>
      </c>
      <c r="W562" s="1" t="str">
        <f>VLOOKUP(T562,Ventilation!$A$4:$H$321,7,FALSE)</f>
        <v/>
      </c>
      <c r="X562" s="1"/>
      <c r="Y562" s="8">
        <v>0.0</v>
      </c>
      <c r="Z562" s="5" t="s">
        <v>2991</v>
      </c>
      <c r="AA562" s="1" t="s">
        <v>2974</v>
      </c>
      <c r="AB562" s="1">
        <v>0.0446</v>
      </c>
      <c r="AC562" s="8"/>
      <c r="AD562" s="1"/>
      <c r="AE562" s="1" t="s">
        <v>3030</v>
      </c>
      <c r="AF562" s="1"/>
      <c r="AG562" s="1"/>
      <c r="AH562" s="1"/>
      <c r="AI562" s="1"/>
      <c r="AJ562" s="1"/>
      <c r="AK562" s="1">
        <v>0.37</v>
      </c>
      <c r="AL562" s="1">
        <v>0.0</v>
      </c>
      <c r="AM562" s="1">
        <v>0.5</v>
      </c>
      <c r="AN562" s="1">
        <v>0.0</v>
      </c>
      <c r="AO562" s="1" t="s">
        <v>2982</v>
      </c>
      <c r="AP562" s="1" t="s">
        <v>3018</v>
      </c>
      <c r="AQ562" s="1" t="s">
        <v>2999</v>
      </c>
      <c r="AR562" s="1">
        <v>56.5</v>
      </c>
      <c r="AS562" s="1">
        <v>2045.0</v>
      </c>
      <c r="AT562" s="1" t="str">
        <f t="shared" si="46"/>
        <v>0.02762836186</v>
      </c>
      <c r="AU562" s="1">
        <v>43.3</v>
      </c>
      <c r="AV562" s="1">
        <v>0.2</v>
      </c>
      <c r="AW562" s="1">
        <v>0.05</v>
      </c>
      <c r="AX562" s="1" t="s">
        <v>241</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13</v>
      </c>
      <c r="B563" s="1" t="s">
        <v>237</v>
      </c>
      <c r="C563" s="1" t="s">
        <v>344</v>
      </c>
      <c r="D563" s="1" t="s">
        <v>4559</v>
      </c>
      <c r="E563" s="1" t="s">
        <v>36</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2990</v>
      </c>
      <c r="Q563" s="1" t="s">
        <v>31</v>
      </c>
      <c r="R563" s="1" t="s">
        <v>1328</v>
      </c>
      <c r="S563" s="1" t="s">
        <v>498</v>
      </c>
      <c r="T563" s="8"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2995</v>
      </c>
      <c r="AA563" s="1" t="s">
        <v>2974</v>
      </c>
      <c r="AB563" s="1">
        <v>0.0446</v>
      </c>
      <c r="AC563" s="8"/>
      <c r="AD563" s="1"/>
      <c r="AE563" s="1" t="s">
        <v>3030</v>
      </c>
      <c r="AF563" s="1"/>
      <c r="AG563" s="1"/>
      <c r="AH563" s="1"/>
      <c r="AI563" s="1"/>
      <c r="AJ563" s="1"/>
      <c r="AK563" s="1">
        <v>1.0</v>
      </c>
      <c r="AL563" s="1">
        <v>0.0</v>
      </c>
      <c r="AM563" s="1">
        <v>0.5</v>
      </c>
      <c r="AN563" s="1">
        <v>0.0</v>
      </c>
      <c r="AO563" s="1" t="s">
        <v>2982</v>
      </c>
      <c r="AP563" s="1" t="s">
        <v>3018</v>
      </c>
      <c r="AQ563" s="1" t="s">
        <v>2999</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13</v>
      </c>
      <c r="B564" s="1" t="s">
        <v>237</v>
      </c>
      <c r="C564" s="1" t="s">
        <v>1031</v>
      </c>
      <c r="D564" s="1" t="s">
        <v>4571</v>
      </c>
      <c r="E564" s="1" t="s">
        <v>36</v>
      </c>
      <c r="F564" s="1" t="s">
        <v>757</v>
      </c>
      <c r="G564" s="1" t="s">
        <v>870</v>
      </c>
      <c r="H564" s="1" t="str">
        <f t="shared" si="1"/>
        <v>ASHRAE 90.1-2010Electrical/MechanicalGeneral</v>
      </c>
      <c r="I564" s="1" t="str">
        <f>VLOOKUP(H564,'Interior Lighting'!$A$4:$G$1472,5,FALSE)</f>
        <v>0.95</v>
      </c>
      <c r="J564" s="1"/>
      <c r="K564" s="1"/>
      <c r="L564" s="1"/>
      <c r="M564" s="1">
        <v>0.0</v>
      </c>
      <c r="N564" s="1">
        <v>0.37</v>
      </c>
      <c r="O564" s="1">
        <v>0.2</v>
      </c>
      <c r="P564" s="1" t="s">
        <v>2990</v>
      </c>
      <c r="Q564" s="1" t="s">
        <v>31</v>
      </c>
      <c r="R564" s="1" t="s">
        <v>870</v>
      </c>
      <c r="S564" s="1" t="s">
        <v>511</v>
      </c>
      <c r="T564" s="8" t="str">
        <f t="shared" si="45"/>
        <v>ASHRAE 62.1-2007GeneralStorage rooms</v>
      </c>
      <c r="U564" s="1" t="str">
        <f>VLOOKUP(T564,Ventilation!$A$4:$H$321,6,FALSE)</f>
        <v>0.12</v>
      </c>
      <c r="V564" s="1" t="str">
        <f>VLOOKUP(T564,Ventilation!$A$4:$H$321,5,FALSE)</f>
        <v/>
      </c>
      <c r="W564" s="1" t="str">
        <f>VLOOKUP(T564,Ventilation!$A$4:$H$321,7,FALSE)</f>
        <v/>
      </c>
      <c r="X564" s="1"/>
      <c r="Y564" s="1">
        <v>0.0</v>
      </c>
      <c r="Z564" s="5" t="s">
        <v>2991</v>
      </c>
      <c r="AA564" s="1" t="s">
        <v>2974</v>
      </c>
      <c r="AB564" s="1">
        <v>0.0446</v>
      </c>
      <c r="AC564" s="8"/>
      <c r="AD564" s="1"/>
      <c r="AE564" s="1" t="s">
        <v>3030</v>
      </c>
      <c r="AF564" s="1"/>
      <c r="AG564" s="1"/>
      <c r="AH564" s="1"/>
      <c r="AI564" s="1"/>
      <c r="AJ564" s="1"/>
      <c r="AK564" s="1">
        <v>0.37</v>
      </c>
      <c r="AL564" s="1">
        <v>0.0</v>
      </c>
      <c r="AM564" s="1">
        <v>0.5</v>
      </c>
      <c r="AN564" s="1">
        <v>0.0</v>
      </c>
      <c r="AO564" s="1" t="s">
        <v>2982</v>
      </c>
      <c r="AP564" s="1" t="s">
        <v>3018</v>
      </c>
      <c r="AQ564" s="1" t="s">
        <v>2999</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13</v>
      </c>
      <c r="B565" s="1" t="s">
        <v>237</v>
      </c>
      <c r="C565" s="1" t="s">
        <v>684</v>
      </c>
      <c r="D565" s="1" t="s">
        <v>4570</v>
      </c>
      <c r="E565" s="1" t="s">
        <v>36</v>
      </c>
      <c r="F565" s="1" t="s">
        <v>684</v>
      </c>
      <c r="G565" s="1" t="s">
        <v>870</v>
      </c>
      <c r="H565" s="1" t="str">
        <f t="shared" si="1"/>
        <v>ASHRAE 90.1-2010LobbyGeneral</v>
      </c>
      <c r="I565" s="1" t="str">
        <f>VLOOKUP(H565,'Interior Lighting'!$A$4:$G$1472,5,FALSE)</f>
        <v>0.9</v>
      </c>
      <c r="J565" s="1"/>
      <c r="K565" s="1"/>
      <c r="L565" s="1"/>
      <c r="M565" s="1">
        <v>0.0</v>
      </c>
      <c r="N565" s="1">
        <v>0.37</v>
      </c>
      <c r="O565" s="1">
        <v>0.2</v>
      </c>
      <c r="P565" s="1" t="s">
        <v>2988</v>
      </c>
      <c r="Q565" s="1" t="s">
        <v>31</v>
      </c>
      <c r="R565" s="1" t="s">
        <v>870</v>
      </c>
      <c r="S565" s="1" t="s">
        <v>557</v>
      </c>
      <c r="T565" s="8" t="str">
        <f t="shared" si="45"/>
        <v>ASHRAE 62.1-2007GeneralCorridors</v>
      </c>
      <c r="U565" s="1" t="str">
        <f>VLOOKUP(T565,Ventilation!$A$4:$H$321,6,FALSE)</f>
        <v>0.06</v>
      </c>
      <c r="V565" s="1" t="str">
        <f>VLOOKUP(T565,Ventilation!$A$4:$H$321,5,FALSE)</f>
        <v/>
      </c>
      <c r="W565" s="1" t="str">
        <f>VLOOKUP(T565,Ventilation!$A$4:$H$321,7,FALSE)</f>
        <v/>
      </c>
      <c r="X565" s="1"/>
      <c r="Y565" s="1">
        <v>0.0</v>
      </c>
      <c r="Z565" s="5" t="s">
        <v>2991</v>
      </c>
      <c r="AA565" s="1" t="s">
        <v>2974</v>
      </c>
      <c r="AB565" s="1">
        <v>0.0446</v>
      </c>
      <c r="AC565" s="8"/>
      <c r="AD565" s="1"/>
      <c r="AE565" s="1" t="s">
        <v>3030</v>
      </c>
      <c r="AF565" s="1"/>
      <c r="AG565" s="1"/>
      <c r="AH565" s="1"/>
      <c r="AI565" s="1"/>
      <c r="AJ565" s="1"/>
      <c r="AK565" s="1">
        <v>0.37</v>
      </c>
      <c r="AL565" s="1">
        <v>0.0</v>
      </c>
      <c r="AM565" s="1">
        <v>0.5</v>
      </c>
      <c r="AN565" s="1">
        <v>0.0</v>
      </c>
      <c r="AO565" s="1" t="s">
        <v>2982</v>
      </c>
      <c r="AP565" s="1" t="s">
        <v>3018</v>
      </c>
      <c r="AQ565" s="1" t="s">
        <v>2999</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13</v>
      </c>
      <c r="B566" s="1" t="s">
        <v>237</v>
      </c>
      <c r="C566" s="1" t="s">
        <v>726</v>
      </c>
      <c r="D566" s="1" t="s">
        <v>4563</v>
      </c>
      <c r="E566" s="1" t="s">
        <v>36</v>
      </c>
      <c r="F566" s="78" t="s">
        <v>849</v>
      </c>
      <c r="G566" s="78" t="s">
        <v>726</v>
      </c>
      <c r="H566" s="1" t="str">
        <f t="shared" si="1"/>
        <v>ASHRAE 90.1-2010Whole BuildingLibrary</v>
      </c>
      <c r="I566" s="1" t="str">
        <f>VLOOKUP(H566,'Interior Lighting'!$A$4:$G$1472,5,FALSE)</f>
        <v>1.18</v>
      </c>
      <c r="J566" s="1"/>
      <c r="K566" s="1"/>
      <c r="L566" s="1"/>
      <c r="M566" s="1">
        <v>0.0</v>
      </c>
      <c r="N566" s="1">
        <v>0.37</v>
      </c>
      <c r="O566" s="1">
        <v>0.2</v>
      </c>
      <c r="P566" s="8" t="s">
        <v>2987</v>
      </c>
      <c r="Q566" s="1" t="s">
        <v>31</v>
      </c>
      <c r="R566" s="1" t="s">
        <v>1335</v>
      </c>
      <c r="S566" s="1" t="s">
        <v>1343</v>
      </c>
      <c r="T566" s="8"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5" t="s">
        <v>2991</v>
      </c>
      <c r="AA566" s="8" t="s">
        <v>2974</v>
      </c>
      <c r="AB566" s="1">
        <v>0.0446</v>
      </c>
      <c r="AC566" s="8"/>
      <c r="AD566" s="8"/>
      <c r="AE566" s="8" t="s">
        <v>3030</v>
      </c>
      <c r="AF566" s="1"/>
      <c r="AG566" s="1"/>
      <c r="AH566" s="1"/>
      <c r="AI566" s="1"/>
      <c r="AJ566" s="1"/>
      <c r="AK566" s="1">
        <v>1.39</v>
      </c>
      <c r="AL566" s="1">
        <v>0.0</v>
      </c>
      <c r="AM566" s="1">
        <v>0.5</v>
      </c>
      <c r="AN566" s="1">
        <v>0.0</v>
      </c>
      <c r="AO566" s="8" t="s">
        <v>2982</v>
      </c>
      <c r="AP566" s="8" t="s">
        <v>3018</v>
      </c>
      <c r="AQ566" s="8" t="s">
        <v>2999</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13</v>
      </c>
      <c r="B567" s="1" t="s">
        <v>237</v>
      </c>
      <c r="C567" s="1" t="s">
        <v>1026</v>
      </c>
      <c r="D567" s="1" t="s">
        <v>4546</v>
      </c>
      <c r="E567" s="1" t="s">
        <v>36</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2990</v>
      </c>
      <c r="Q567" s="1" t="s">
        <v>31</v>
      </c>
      <c r="R567" s="1" t="s">
        <v>477</v>
      </c>
      <c r="S567" s="1" t="s">
        <v>1349</v>
      </c>
      <c r="T567" s="8"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5" t="s">
        <v>2991</v>
      </c>
      <c r="AA567" s="1" t="s">
        <v>2974</v>
      </c>
      <c r="AB567" s="1">
        <v>0.0446</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100.0</v>
      </c>
      <c r="AS567" s="1">
        <v>1808.0</v>
      </c>
      <c r="AT567" s="1" t="str">
        <f t="shared" si="46"/>
        <v>0.05530973451</v>
      </c>
      <c r="AU567" s="1">
        <v>49.0</v>
      </c>
      <c r="AV567" s="1">
        <v>0.2</v>
      </c>
      <c r="AW567" s="1">
        <v>0.05</v>
      </c>
      <c r="AX567" s="1" t="s">
        <v>241</v>
      </c>
      <c r="AY567" s="1">
        <v>0.7</v>
      </c>
      <c r="AZ567" s="1">
        <v>3300.0</v>
      </c>
      <c r="BA567" s="1">
        <v>0.12153790593660582</v>
      </c>
      <c r="BB567" s="1">
        <v>0.338</v>
      </c>
      <c r="BC567" s="1">
        <v>572.9644137011418</v>
      </c>
      <c r="BD567" s="1">
        <v>0.5</v>
      </c>
      <c r="BE567" s="1"/>
      <c r="BF567" s="1" t="s">
        <v>3033</v>
      </c>
      <c r="BG567" s="1"/>
      <c r="BH567" s="1"/>
      <c r="BJ567" s="1"/>
      <c r="BK567" s="1"/>
      <c r="BL567" s="1"/>
    </row>
    <row r="568" ht="14.25" hidden="1" customHeight="1">
      <c r="A568" s="1" t="s">
        <v>13</v>
      </c>
      <c r="B568" s="1" t="s">
        <v>237</v>
      </c>
      <c r="C568" s="1" t="s">
        <v>1019</v>
      </c>
      <c r="D568" s="1" t="s">
        <v>4561</v>
      </c>
      <c r="E568" s="1" t="s">
        <v>36</v>
      </c>
      <c r="F568" s="1" t="s">
        <v>976</v>
      </c>
      <c r="G568" s="5" t="s">
        <v>977</v>
      </c>
      <c r="H568" s="1" t="str">
        <f t="shared" si="1"/>
        <v>ASHRAE 90.1-2010Gymnasium/Fitness CenterFitness Area</v>
      </c>
      <c r="I568" s="1" t="str">
        <f>VLOOKUP(H568,'Interior Lighting'!$A$4:$G$1472,5,FALSE)</f>
        <v>0.72</v>
      </c>
      <c r="J568" s="1"/>
      <c r="K568" s="1"/>
      <c r="L568" s="1"/>
      <c r="M568" s="1">
        <v>0.0</v>
      </c>
      <c r="N568" s="1">
        <v>0.37</v>
      </c>
      <c r="O568" s="1">
        <v>0.2</v>
      </c>
      <c r="P568" s="1" t="s">
        <v>2986</v>
      </c>
      <c r="Q568" s="1" t="s">
        <v>31</v>
      </c>
      <c r="R568" s="1" t="s">
        <v>1375</v>
      </c>
      <c r="S568" s="1" t="s">
        <v>1382</v>
      </c>
      <c r="T568" s="8"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5" t="s">
        <v>2994</v>
      </c>
      <c r="AA568" s="1" t="s">
        <v>2974</v>
      </c>
      <c r="AB568" s="1">
        <v>0.0446</v>
      </c>
      <c r="AC568" s="8"/>
      <c r="AD568" s="1"/>
      <c r="AE568" s="1" t="s">
        <v>3030</v>
      </c>
      <c r="AF568" s="1"/>
      <c r="AG568" s="1"/>
      <c r="AH568" s="1"/>
      <c r="AI568" s="1"/>
      <c r="AJ568" s="1"/>
      <c r="AK568" s="1">
        <v>0.46</v>
      </c>
      <c r="AL568" s="1">
        <v>0.0</v>
      </c>
      <c r="AM568" s="1">
        <v>0.5</v>
      </c>
      <c r="AN568" s="1">
        <v>0.0</v>
      </c>
      <c r="AO568" s="1" t="s">
        <v>2982</v>
      </c>
      <c r="AP568" s="1" t="s">
        <v>3018</v>
      </c>
      <c r="AQ568" s="1" t="s">
        <v>2999</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8" t="s">
        <v>13</v>
      </c>
      <c r="B569" s="8" t="s">
        <v>237</v>
      </c>
      <c r="C569" s="8" t="s">
        <v>1002</v>
      </c>
      <c r="D569" s="1" t="s">
        <v>4551</v>
      </c>
      <c r="E569" s="1" t="s">
        <v>36</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2985</v>
      </c>
      <c r="Q569" s="1" t="s">
        <v>31</v>
      </c>
      <c r="R569" s="1" t="s">
        <v>870</v>
      </c>
      <c r="S569" s="1" t="s">
        <v>557</v>
      </c>
      <c r="T569" s="8" t="str">
        <f t="shared" si="45"/>
        <v>ASHRAE 62.1-2007GeneralCorridors</v>
      </c>
      <c r="U569" s="1" t="str">
        <f>VLOOKUP(T569,Ventilation!$A$4:$H$321,6,FALSE)</f>
        <v>0.06</v>
      </c>
      <c r="V569" s="1" t="str">
        <f>VLOOKUP(T569,Ventilation!$A$4:$H$321,5,FALSE)</f>
        <v/>
      </c>
      <c r="W569" s="1" t="str">
        <f>VLOOKUP(T569,Ventilation!$A$4:$H$321,7,FALSE)</f>
        <v/>
      </c>
      <c r="X569" s="1"/>
      <c r="Y569" s="1">
        <v>0.0</v>
      </c>
      <c r="Z569" s="5" t="s">
        <v>2991</v>
      </c>
      <c r="AA569" s="1" t="s">
        <v>2974</v>
      </c>
      <c r="AB569" s="1">
        <v>0.0446</v>
      </c>
      <c r="AC569" s="8"/>
      <c r="AD569" s="1"/>
      <c r="AE569" s="1" t="s">
        <v>3030</v>
      </c>
      <c r="AF569" s="1"/>
      <c r="AG569" s="1"/>
      <c r="AH569" s="1"/>
      <c r="AI569" s="1"/>
      <c r="AJ569" s="1"/>
      <c r="AK569" s="1">
        <v>0.37</v>
      </c>
      <c r="AL569" s="1">
        <v>0.0</v>
      </c>
      <c r="AM569" s="1">
        <v>0.5</v>
      </c>
      <c r="AN569" s="1">
        <v>0.0</v>
      </c>
      <c r="AO569" s="1" t="s">
        <v>2982</v>
      </c>
      <c r="AP569" s="1" t="s">
        <v>3018</v>
      </c>
      <c r="AQ569" s="1" t="s">
        <v>2999</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8" t="s">
        <v>13</v>
      </c>
      <c r="B570" s="8" t="s">
        <v>237</v>
      </c>
      <c r="C570" s="8" t="s">
        <v>551</v>
      </c>
      <c r="D570" s="1" t="s">
        <v>4559</v>
      </c>
      <c r="E570" s="1" t="s">
        <v>36</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2984</v>
      </c>
      <c r="Q570" s="1" t="s">
        <v>31</v>
      </c>
      <c r="R570" s="1" t="s">
        <v>1335</v>
      </c>
      <c r="S570" s="1" t="s">
        <v>1340</v>
      </c>
      <c r="T570" s="8"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5" t="s">
        <v>2991</v>
      </c>
      <c r="AA570" s="1" t="s">
        <v>2974</v>
      </c>
      <c r="AB570" s="1">
        <v>0.0446</v>
      </c>
      <c r="AC570" s="8"/>
      <c r="AD570" s="1"/>
      <c r="AE570" s="1" t="s">
        <v>3030</v>
      </c>
      <c r="AF570" s="1"/>
      <c r="AG570" s="1"/>
      <c r="AH570" s="1"/>
      <c r="AI570" s="1"/>
      <c r="AJ570" s="1"/>
      <c r="AK570" s="1">
        <v>1.39</v>
      </c>
      <c r="AL570" s="1">
        <v>0.0</v>
      </c>
      <c r="AM570" s="1">
        <v>0.5</v>
      </c>
      <c r="AN570" s="1">
        <v>0.0</v>
      </c>
      <c r="AO570" s="1" t="s">
        <v>2982</v>
      </c>
      <c r="AP570" s="1" t="s">
        <v>3018</v>
      </c>
      <c r="AQ570" s="1" t="s">
        <v>2999</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8" t="s">
        <v>13</v>
      </c>
      <c r="B571" s="8" t="s">
        <v>237</v>
      </c>
      <c r="C571" s="8" t="s">
        <v>998</v>
      </c>
      <c r="D571" s="1" t="s">
        <v>4549</v>
      </c>
      <c r="E571" s="1" t="s">
        <v>36</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8" t="s">
        <v>2990</v>
      </c>
      <c r="Q571" s="1" t="s">
        <v>31</v>
      </c>
      <c r="R571" s="1" t="s">
        <v>477</v>
      </c>
      <c r="S571" s="1" t="s">
        <v>1349</v>
      </c>
      <c r="T571" s="8"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2992</v>
      </c>
      <c r="AA571" s="8" t="s">
        <v>2974</v>
      </c>
      <c r="AB571" s="1">
        <v>0.0446</v>
      </c>
      <c r="AC571" s="8"/>
      <c r="AD571" s="8"/>
      <c r="AE571" s="8" t="s">
        <v>3030</v>
      </c>
      <c r="AF571" s="1"/>
      <c r="AG571" s="1"/>
      <c r="AH571" s="1"/>
      <c r="AI571" s="1"/>
      <c r="AJ571" s="1"/>
      <c r="AK571" s="1">
        <v>2.36</v>
      </c>
      <c r="AL571" s="1">
        <v>0.0</v>
      </c>
      <c r="AM571" s="1">
        <v>0.5</v>
      </c>
      <c r="AN571" s="1">
        <v>0.0</v>
      </c>
      <c r="AO571" s="8" t="s">
        <v>2982</v>
      </c>
      <c r="AP571" s="8" t="s">
        <v>3018</v>
      </c>
      <c r="AQ571" s="8" t="s">
        <v>2999</v>
      </c>
      <c r="AR571" s="1"/>
      <c r="AS571" s="1"/>
      <c r="AT571" s="1" t="str">
        <f t="shared" si="46"/>
        <v/>
      </c>
      <c r="AU571" s="1"/>
      <c r="AV571" s="1"/>
      <c r="AW571" s="1"/>
      <c r="AX571" s="8"/>
      <c r="AY571" s="1"/>
      <c r="AZ571" s="1"/>
      <c r="BA571" s="1"/>
      <c r="BB571" s="1"/>
      <c r="BC571" s="1"/>
      <c r="BD571" s="1"/>
      <c r="BE571" s="1"/>
      <c r="BF571" s="1"/>
      <c r="BG571" s="1"/>
      <c r="BH571" s="1"/>
      <c r="BJ571" s="1"/>
      <c r="BK571" s="1"/>
      <c r="BL571" s="1"/>
    </row>
    <row r="572" ht="14.25" hidden="1" customHeight="1">
      <c r="A572" s="8" t="s">
        <v>13</v>
      </c>
      <c r="B572" s="8" t="s">
        <v>249</v>
      </c>
      <c r="C572" s="8" t="s">
        <v>1026</v>
      </c>
      <c r="D572" s="8" t="s">
        <v>4546</v>
      </c>
      <c r="E572" s="8" t="s">
        <v>36</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2774</v>
      </c>
      <c r="Q572" s="8" t="s">
        <v>31</v>
      </c>
      <c r="R572" s="1" t="s">
        <v>477</v>
      </c>
      <c r="S572" s="1" t="s">
        <v>1349</v>
      </c>
      <c r="T572" s="8"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8">
        <v>5.0</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40.0</v>
      </c>
      <c r="AS572" s="8">
        <v>1250.0</v>
      </c>
      <c r="AT572" s="1" t="str">
        <f t="shared" si="46"/>
        <v>0.032</v>
      </c>
      <c r="AU572" s="8">
        <v>49.0</v>
      </c>
      <c r="AV572" s="8">
        <v>0.2</v>
      </c>
      <c r="AW572" s="8">
        <v>0.05</v>
      </c>
      <c r="AX572" s="1" t="s">
        <v>253</v>
      </c>
      <c r="AY572" s="8">
        <v>0.7</v>
      </c>
      <c r="AZ572" s="8">
        <v>3300.0</v>
      </c>
      <c r="BA572" s="8">
        <v>0.12212410162440297</v>
      </c>
      <c r="BB572" s="8">
        <v>0.338</v>
      </c>
      <c r="BC572" s="8">
        <v>575.7279076578998</v>
      </c>
      <c r="BD572" s="8">
        <v>0.502411575562701</v>
      </c>
      <c r="BE572" s="8"/>
      <c r="BF572" s="8" t="s">
        <v>2789</v>
      </c>
      <c r="BG572" s="8"/>
      <c r="BH572" s="1"/>
      <c r="BJ572" s="1"/>
      <c r="BK572" s="1"/>
      <c r="BL572" s="1"/>
    </row>
    <row r="573" ht="14.25" hidden="1" customHeight="1">
      <c r="A573" s="8" t="s">
        <v>13</v>
      </c>
      <c r="B573" s="1" t="s">
        <v>249</v>
      </c>
      <c r="C573" s="1" t="s">
        <v>1004</v>
      </c>
      <c r="D573" s="1" t="s">
        <v>4549</v>
      </c>
      <c r="E573" s="1" t="s">
        <v>36</v>
      </c>
      <c r="F573" s="1" t="s">
        <v>889</v>
      </c>
      <c r="G573" s="1" t="s">
        <v>892</v>
      </c>
      <c r="H573" s="1" t="str">
        <f t="shared" si="1"/>
        <v>ASHRAE 90.1-2010Dining AreaFor Family Dining</v>
      </c>
      <c r="I573" s="1" t="str">
        <f>VLOOKUP(H573,'Interior Lighting'!$A$4:$G$1472,5,FALSE)</f>
        <v>0.89</v>
      </c>
      <c r="J573" s="1"/>
      <c r="K573" s="1"/>
      <c r="L573" s="1"/>
      <c r="M573" s="1">
        <v>0.0</v>
      </c>
      <c r="N573" s="5">
        <v>0.7</v>
      </c>
      <c r="O573" s="1">
        <v>0.2</v>
      </c>
      <c r="P573" s="5" t="s">
        <v>2771</v>
      </c>
      <c r="Q573" s="1" t="s">
        <v>31</v>
      </c>
      <c r="R573" s="1" t="s">
        <v>477</v>
      </c>
      <c r="S573" s="1" t="s">
        <v>1349</v>
      </c>
      <c r="T573" s="8"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5">
        <v>70.0</v>
      </c>
      <c r="Z573" s="1" t="s">
        <v>2777</v>
      </c>
      <c r="AA573" s="1" t="s">
        <v>2765</v>
      </c>
      <c r="AB573" s="1"/>
      <c r="AC573" s="16">
        <v>0.112</v>
      </c>
      <c r="AD573" s="1"/>
      <c r="AE573" s="17" t="s">
        <v>2794</v>
      </c>
      <c r="AF573" s="1"/>
      <c r="AG573" s="1"/>
      <c r="AH573" s="1"/>
      <c r="AI573" s="1"/>
      <c r="AJ573" s="1"/>
      <c r="AK573" s="5">
        <v>10.85</v>
      </c>
      <c r="AL573" s="1">
        <v>0.25</v>
      </c>
      <c r="AM573" s="1">
        <v>0.3</v>
      </c>
      <c r="AN573" s="1">
        <v>0.0</v>
      </c>
      <c r="AO573" s="1" t="s">
        <v>2769</v>
      </c>
      <c r="AP573" s="1" t="s">
        <v>254</v>
      </c>
      <c r="AQ573" s="16" t="s">
        <v>255</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8" t="s">
        <v>13</v>
      </c>
      <c r="B574" s="1" t="s">
        <v>249</v>
      </c>
      <c r="C574" s="16" t="s">
        <v>991</v>
      </c>
      <c r="D574" s="8" t="s">
        <v>4566</v>
      </c>
      <c r="E574" s="16" t="s">
        <v>28</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13</v>
      </c>
      <c r="B575" s="1" t="s">
        <v>348</v>
      </c>
      <c r="C575" s="1" t="s">
        <v>992</v>
      </c>
      <c r="D575" s="1" t="s">
        <v>4566</v>
      </c>
      <c r="E575" s="1" t="s">
        <v>36</v>
      </c>
      <c r="F575" s="1" t="s">
        <v>975</v>
      </c>
      <c r="G575" s="1" t="s">
        <v>870</v>
      </c>
      <c r="H575" s="1" t="str">
        <f t="shared" si="1"/>
        <v>ASHRAE 90.1-2010StorageGeneral</v>
      </c>
      <c r="I575" s="1" t="str">
        <f>VLOOKUP(H575,'Interior Lighting'!$A$4:$G$1472,5,FALSE)</f>
        <v>0.63</v>
      </c>
      <c r="J575" s="1"/>
      <c r="K575" s="1"/>
      <c r="L575" s="1"/>
      <c r="M575" s="1">
        <v>0.0</v>
      </c>
      <c r="N575" s="1">
        <v>0.7</v>
      </c>
      <c r="O575" s="1">
        <v>0.2</v>
      </c>
      <c r="P575" s="1" t="s">
        <v>2887</v>
      </c>
      <c r="Q575" s="1" t="s">
        <v>31</v>
      </c>
      <c r="R575" s="1" t="s">
        <v>870</v>
      </c>
      <c r="S575" s="1" t="s">
        <v>511</v>
      </c>
      <c r="T575" s="8"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2892</v>
      </c>
      <c r="AA575" s="1" t="s">
        <v>2881</v>
      </c>
      <c r="AB575" s="1">
        <v>0.0446</v>
      </c>
      <c r="AC575" s="8"/>
      <c r="AD575" s="16"/>
      <c r="AE575" s="16" t="s">
        <v>2919</v>
      </c>
      <c r="AF575" s="1"/>
      <c r="AG575" s="1"/>
      <c r="AH575" s="1"/>
      <c r="AI575" s="1"/>
      <c r="AJ575" s="1"/>
      <c r="AK575" s="5">
        <v>0.75</v>
      </c>
      <c r="AL575" s="1">
        <v>0.0</v>
      </c>
      <c r="AM575" s="1">
        <v>0.5</v>
      </c>
      <c r="AN575" s="1">
        <v>0.0</v>
      </c>
      <c r="AO575" s="16" t="s">
        <v>2886</v>
      </c>
      <c r="AP575" s="1" t="s">
        <v>267</v>
      </c>
      <c r="AQ575" s="5" t="s">
        <v>268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13</v>
      </c>
      <c r="B576" s="1" t="s">
        <v>348</v>
      </c>
      <c r="C576" s="1" t="s">
        <v>1009</v>
      </c>
      <c r="D576" s="1" t="s">
        <v>4551</v>
      </c>
      <c r="E576" s="1" t="s">
        <v>36</v>
      </c>
      <c r="F576" s="5" t="s">
        <v>684</v>
      </c>
      <c r="G576" s="1" t="s">
        <v>870</v>
      </c>
      <c r="H576" s="1" t="str">
        <f t="shared" si="1"/>
        <v>ASHRAE 90.1-2010LobbyGeneral</v>
      </c>
      <c r="I576" s="1" t="str">
        <f>VLOOKUP(H576,'Interior Lighting'!$A$4:$G$1472,5,FALSE)</f>
        <v>0.9</v>
      </c>
      <c r="J576" s="1"/>
      <c r="K576" s="1"/>
      <c r="L576" s="1"/>
      <c r="M576" s="1">
        <v>0.0</v>
      </c>
      <c r="N576" s="1">
        <v>0.7</v>
      </c>
      <c r="O576" s="1">
        <v>0.2</v>
      </c>
      <c r="P576" s="1" t="s">
        <v>2888</v>
      </c>
      <c r="Q576" s="1" t="s">
        <v>31</v>
      </c>
      <c r="R576" s="1" t="s">
        <v>348</v>
      </c>
      <c r="S576" s="1" t="s">
        <v>626</v>
      </c>
      <c r="T576" s="8"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2892</v>
      </c>
      <c r="AA576" s="1" t="s">
        <v>2881</v>
      </c>
      <c r="AB576" s="1">
        <v>0.0446</v>
      </c>
      <c r="AC576" s="8"/>
      <c r="AD576" s="16"/>
      <c r="AE576" s="16" t="s">
        <v>2919</v>
      </c>
      <c r="AF576" s="1"/>
      <c r="AG576" s="1"/>
      <c r="AH576" s="1"/>
      <c r="AI576" s="1"/>
      <c r="AJ576" s="1"/>
      <c r="AK576" s="5">
        <v>0.3</v>
      </c>
      <c r="AL576" s="1">
        <v>0.0</v>
      </c>
      <c r="AM576" s="1">
        <v>0.5</v>
      </c>
      <c r="AN576" s="1">
        <v>0.0</v>
      </c>
      <c r="AO576" s="16" t="s">
        <v>2886</v>
      </c>
      <c r="AP576" s="1" t="s">
        <v>267</v>
      </c>
      <c r="AQ576" s="5" t="s">
        <v>2904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8" t="s">
        <v>13</v>
      </c>
      <c r="B577" s="1" t="s">
        <v>348</v>
      </c>
      <c r="C577" s="1" t="s">
        <v>1045</v>
      </c>
      <c r="D577" s="1" t="s">
        <v>4572</v>
      </c>
      <c r="E577" s="1" t="s">
        <v>36</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2889</v>
      </c>
      <c r="Q577" s="1" t="s">
        <v>31</v>
      </c>
      <c r="R577" s="1" t="s">
        <v>348</v>
      </c>
      <c r="S577" s="1" t="s">
        <v>626</v>
      </c>
      <c r="T577" s="8"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2892</v>
      </c>
      <c r="AA577" s="1" t="s">
        <v>2881</v>
      </c>
      <c r="AB577" s="1">
        <v>0.0446</v>
      </c>
      <c r="AC577" s="8"/>
      <c r="AD577" s="16"/>
      <c r="AE577" s="16" t="s">
        <v>2919</v>
      </c>
      <c r="AF577" s="1"/>
      <c r="AG577" s="1"/>
      <c r="AH577" s="1"/>
      <c r="AI577" s="1"/>
      <c r="AJ577" s="1"/>
      <c r="AK577" s="5">
        <v>2.0</v>
      </c>
      <c r="AL577" s="1">
        <v>0.0</v>
      </c>
      <c r="AM577" s="1">
        <v>0.5</v>
      </c>
      <c r="AN577" s="1">
        <v>0.0</v>
      </c>
      <c r="AO577" s="16" t="s">
        <v>2886</v>
      </c>
      <c r="AP577" s="1" t="s">
        <v>267</v>
      </c>
      <c r="AQ577" s="5" t="s">
        <v>268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13</v>
      </c>
      <c r="B578" s="1" t="s">
        <v>348</v>
      </c>
      <c r="C578" s="1" t="s">
        <v>348</v>
      </c>
      <c r="D578" s="1" t="s">
        <v>4572</v>
      </c>
      <c r="E578" s="1" t="s">
        <v>36</v>
      </c>
      <c r="F578" s="1" t="s">
        <v>944</v>
      </c>
      <c r="G578" s="1" t="s">
        <v>870</v>
      </c>
      <c r="H578" s="1" t="str">
        <f t="shared" si="1"/>
        <v>ASHRAE 90.1-2010Sales AreaGeneral</v>
      </c>
      <c r="I578" s="1" t="str">
        <f>VLOOKUP(H578,'Interior Lighting'!$A$4:$G$1472,5,FALSE)</f>
        <v>1.68</v>
      </c>
      <c r="J578" s="1"/>
      <c r="K578" s="1"/>
      <c r="L578" s="1"/>
      <c r="M578" s="1">
        <v>0.0</v>
      </c>
      <c r="N578" s="1">
        <v>0.7</v>
      </c>
      <c r="O578" s="1">
        <v>0.2</v>
      </c>
      <c r="P578" s="8" t="s">
        <v>2890</v>
      </c>
      <c r="Q578" s="1" t="s">
        <v>31</v>
      </c>
      <c r="R578" s="1" t="s">
        <v>348</v>
      </c>
      <c r="S578" s="1" t="s">
        <v>626</v>
      </c>
      <c r="T578" s="8"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2892</v>
      </c>
      <c r="AA578" s="8" t="s">
        <v>2881</v>
      </c>
      <c r="AB578" s="1">
        <v>0.0446</v>
      </c>
      <c r="AC578" s="8"/>
      <c r="AD578" s="16"/>
      <c r="AE578" s="16" t="s">
        <v>2919</v>
      </c>
      <c r="AF578" s="1"/>
      <c r="AG578" s="1"/>
      <c r="AH578" s="1"/>
      <c r="AI578" s="1"/>
      <c r="AJ578" s="1"/>
      <c r="AK578" s="5">
        <v>0.3</v>
      </c>
      <c r="AL578" s="1">
        <v>0.0</v>
      </c>
      <c r="AM578" s="1">
        <v>0.5</v>
      </c>
      <c r="AN578" s="1">
        <v>0.0</v>
      </c>
      <c r="AO578" s="16" t="s">
        <v>2886</v>
      </c>
      <c r="AP578" s="8" t="s">
        <v>267</v>
      </c>
      <c r="AQ578" s="5" t="s">
        <v>268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13</v>
      </c>
      <c r="B579" s="1" t="s">
        <v>290</v>
      </c>
      <c r="C579" s="1" t="s">
        <v>537</v>
      </c>
      <c r="D579" s="1" t="s">
        <v>4563</v>
      </c>
      <c r="E579" s="1" t="s">
        <v>36</v>
      </c>
      <c r="F579" s="1" t="s">
        <v>878</v>
      </c>
      <c r="G579" s="1" t="s">
        <v>966</v>
      </c>
      <c r="H579" s="1" t="str">
        <f t="shared" si="1"/>
        <v>ASHRAE 90.1-2010Audience/Seating AreaFor Auditorium</v>
      </c>
      <c r="I579" s="1" t="str">
        <f>VLOOKUP(H579,'Interior Lighting'!$A$4:$G$1472,5,FALSE)</f>
        <v>0.79</v>
      </c>
      <c r="J579" s="1"/>
      <c r="K579" s="1"/>
      <c r="L579" s="1"/>
      <c r="M579" s="1">
        <v>0.0</v>
      </c>
      <c r="N579" s="1">
        <v>0.37</v>
      </c>
      <c r="O579" s="1">
        <v>0.2</v>
      </c>
      <c r="P579" s="8" t="s">
        <v>3073</v>
      </c>
      <c r="Q579" s="1" t="s">
        <v>31</v>
      </c>
      <c r="R579" s="5" t="s">
        <v>1363</v>
      </c>
      <c r="S579" s="5" t="s">
        <v>1364</v>
      </c>
      <c r="T579" s="8"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8" t="s">
        <v>3075</v>
      </c>
      <c r="AA579" s="8" t="s">
        <v>3053</v>
      </c>
      <c r="AB579" s="1">
        <v>0.0446</v>
      </c>
      <c r="AC579" s="8"/>
      <c r="AD579" s="8"/>
      <c r="AE579" s="8" t="s">
        <v>3105</v>
      </c>
      <c r="AF579" s="1"/>
      <c r="AG579" s="1"/>
      <c r="AH579" s="1"/>
      <c r="AI579" s="1"/>
      <c r="AJ579" s="1"/>
      <c r="AK579" s="8">
        <v>0.46</v>
      </c>
      <c r="AL579" s="1">
        <v>0.0</v>
      </c>
      <c r="AM579" s="1">
        <v>0.5</v>
      </c>
      <c r="AN579" s="1">
        <v>0.0</v>
      </c>
      <c r="AO579" s="8" t="s">
        <v>3065</v>
      </c>
      <c r="AP579" s="215" t="s">
        <v>3097</v>
      </c>
      <c r="AQ579" s="8" t="s">
        <v>3083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8" t="s">
        <v>13</v>
      </c>
      <c r="B580" s="1" t="s">
        <v>290</v>
      </c>
      <c r="C580" s="1" t="s">
        <v>998</v>
      </c>
      <c r="D580" s="1" t="s">
        <v>4549</v>
      </c>
      <c r="E580" s="1" t="s">
        <v>36</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3073</v>
      </c>
      <c r="Q580" s="1" t="s">
        <v>31</v>
      </c>
      <c r="R580" s="1" t="s">
        <v>477</v>
      </c>
      <c r="S580" s="1" t="s">
        <v>1349</v>
      </c>
      <c r="T580" s="8"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3076</v>
      </c>
      <c r="AA580" s="1" t="s">
        <v>3053</v>
      </c>
      <c r="AB580" s="1">
        <v>0.0446</v>
      </c>
      <c r="AC580" s="8"/>
      <c r="AD580" s="1"/>
      <c r="AE580" s="1" t="s">
        <v>3105</v>
      </c>
      <c r="AF580" s="1"/>
      <c r="AG580" s="1"/>
      <c r="AH580" s="1"/>
      <c r="AI580" s="1"/>
      <c r="AJ580" s="1"/>
      <c r="AK580" s="16">
        <v>7.15</v>
      </c>
      <c r="AL580" s="1">
        <v>0.0</v>
      </c>
      <c r="AM580" s="1">
        <v>0.5</v>
      </c>
      <c r="AN580" s="1">
        <v>0.0</v>
      </c>
      <c r="AO580" s="1" t="s">
        <v>3107</v>
      </c>
      <c r="AP580" s="215" t="s">
        <v>3097</v>
      </c>
      <c r="AQ580" s="1" t="s">
        <v>3083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13</v>
      </c>
      <c r="B581" s="1" t="s">
        <v>290</v>
      </c>
      <c r="C581" s="1" t="s">
        <v>551</v>
      </c>
      <c r="D581" s="1" t="s">
        <v>4559</v>
      </c>
      <c r="E581" s="1" t="s">
        <v>36</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3067</v>
      </c>
      <c r="Q581" s="1" t="s">
        <v>31</v>
      </c>
      <c r="R581" s="1" t="s">
        <v>1335</v>
      </c>
      <c r="S581" s="1" t="s">
        <v>1341</v>
      </c>
      <c r="T581" s="8"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3074</v>
      </c>
      <c r="AA581" s="1" t="s">
        <v>3053</v>
      </c>
      <c r="AB581" s="1">
        <v>0.0446</v>
      </c>
      <c r="AC581" s="8"/>
      <c r="AD581" s="1"/>
      <c r="AE581" s="1" t="s">
        <v>3105</v>
      </c>
      <c r="AF581" s="1"/>
      <c r="AG581" s="1"/>
      <c r="AH581" s="1"/>
      <c r="AI581" s="1"/>
      <c r="AJ581" s="1"/>
      <c r="AK581" s="8">
        <v>0.929</v>
      </c>
      <c r="AL581" s="1">
        <v>0.0</v>
      </c>
      <c r="AM581" s="1">
        <v>0.5</v>
      </c>
      <c r="AN581" s="1">
        <v>0.0</v>
      </c>
      <c r="AO581" s="1" t="s">
        <v>3065</v>
      </c>
      <c r="AP581" s="1" t="s">
        <v>3099</v>
      </c>
      <c r="AQ581" s="1" t="s">
        <v>3083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8" t="s">
        <v>13</v>
      </c>
      <c r="B582" s="1" t="s">
        <v>290</v>
      </c>
      <c r="C582" s="1" t="s">
        <v>1002</v>
      </c>
      <c r="D582" s="1" t="s">
        <v>4551</v>
      </c>
      <c r="E582" s="1" t="s">
        <v>36</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8" t="s">
        <v>3068</v>
      </c>
      <c r="Q582" s="1" t="s">
        <v>31</v>
      </c>
      <c r="R582" s="1" t="s">
        <v>870</v>
      </c>
      <c r="S582" s="1" t="s">
        <v>557</v>
      </c>
      <c r="T582" s="8" t="str">
        <f t="shared" si="47"/>
        <v>ASHRAE 62.1-2007GeneralCorridors</v>
      </c>
      <c r="U582" s="1" t="str">
        <f>VLOOKUP(T582,Ventilation!$A$4:$H$321,6,FALSE)</f>
        <v>0.06</v>
      </c>
      <c r="V582" s="1" t="str">
        <f>VLOOKUP(T582,Ventilation!$A$4:$H$321,5,FALSE)</f>
        <v/>
      </c>
      <c r="W582" s="1" t="str">
        <f>VLOOKUP(T582,Ventilation!$A$4:$H$321,7,FALSE)</f>
        <v/>
      </c>
      <c r="X582" s="1"/>
      <c r="Y582" s="1">
        <v>0.0</v>
      </c>
      <c r="Z582" s="8" t="s">
        <v>3074</v>
      </c>
      <c r="AA582" s="8" t="s">
        <v>3053</v>
      </c>
      <c r="AB582" s="1">
        <v>0.0446</v>
      </c>
      <c r="AC582" s="8"/>
      <c r="AD582" s="8"/>
      <c r="AE582" s="8" t="s">
        <v>3105</v>
      </c>
      <c r="AF582" s="1"/>
      <c r="AG582" s="1"/>
      <c r="AH582" s="1"/>
      <c r="AI582" s="1"/>
      <c r="AJ582" s="1"/>
      <c r="AK582" s="8">
        <v>0.37</v>
      </c>
      <c r="AL582" s="1">
        <v>0.0</v>
      </c>
      <c r="AM582" s="1">
        <v>0.5</v>
      </c>
      <c r="AN582" s="1">
        <v>0.0</v>
      </c>
      <c r="AO582" s="8" t="s">
        <v>3065</v>
      </c>
      <c r="AP582" s="8" t="s">
        <v>3099</v>
      </c>
      <c r="AQ582" s="8" t="s">
        <v>3083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13</v>
      </c>
      <c r="B583" s="1" t="s">
        <v>290</v>
      </c>
      <c r="C583" s="1" t="s">
        <v>1019</v>
      </c>
      <c r="D583" s="1" t="s">
        <v>4561</v>
      </c>
      <c r="E583" s="1" t="s">
        <v>36</v>
      </c>
      <c r="F583" s="1" t="s">
        <v>976</v>
      </c>
      <c r="G583" s="5" t="s">
        <v>977</v>
      </c>
      <c r="H583" s="1" t="str">
        <f t="shared" si="1"/>
        <v>ASHRAE 90.1-2010Gymnasium/Fitness CenterFitness Area</v>
      </c>
      <c r="I583" s="1" t="str">
        <f>VLOOKUP(H583,'Interior Lighting'!$A$4:$G$1472,5,FALSE)</f>
        <v>0.72</v>
      </c>
      <c r="J583" s="1"/>
      <c r="K583" s="1"/>
      <c r="L583" s="1"/>
      <c r="M583" s="1">
        <v>0.0</v>
      </c>
      <c r="N583" s="1">
        <v>0.37</v>
      </c>
      <c r="O583" s="1">
        <v>0.2</v>
      </c>
      <c r="P583" s="1" t="s">
        <v>3069</v>
      </c>
      <c r="Q583" s="1" t="s">
        <v>31</v>
      </c>
      <c r="R583" s="1" t="s">
        <v>1375</v>
      </c>
      <c r="S583" s="1" t="s">
        <v>1382</v>
      </c>
      <c r="T583" s="8"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3078</v>
      </c>
      <c r="AA583" s="1" t="s">
        <v>3053</v>
      </c>
      <c r="AB583" s="1">
        <v>0.0446</v>
      </c>
      <c r="AC583" s="8"/>
      <c r="AD583" s="1"/>
      <c r="AE583" s="1" t="s">
        <v>3105</v>
      </c>
      <c r="AF583" s="1"/>
      <c r="AG583" s="1"/>
      <c r="AH583" s="1"/>
      <c r="AI583" s="1"/>
      <c r="AJ583" s="1"/>
      <c r="AK583" s="8">
        <v>0.46</v>
      </c>
      <c r="AL583" s="1">
        <v>0.0</v>
      </c>
      <c r="AM583" s="1">
        <v>0.5</v>
      </c>
      <c r="AN583" s="1">
        <v>0.0</v>
      </c>
      <c r="AO583" s="1" t="s">
        <v>3065</v>
      </c>
      <c r="AP583" s="215" t="s">
        <v>3097</v>
      </c>
      <c r="AQ583" s="1" t="s">
        <v>3083</v>
      </c>
      <c r="AR583" s="1">
        <v>159.5</v>
      </c>
      <c r="AS583" s="1">
        <v>21269.0</v>
      </c>
      <c r="AT583" s="1" t="str">
        <f t="shared" si="48"/>
        <v>0.007499177206</v>
      </c>
      <c r="AU583" s="1">
        <v>43.3</v>
      </c>
      <c r="AV583" s="1">
        <v>0.2</v>
      </c>
      <c r="AW583" s="1">
        <v>0.05</v>
      </c>
      <c r="AX583" s="1" t="s">
        <v>294</v>
      </c>
      <c r="AY583" s="1"/>
      <c r="AZ583" s="1"/>
      <c r="BA583" s="1"/>
      <c r="BB583" s="1"/>
      <c r="BC583" s="1"/>
      <c r="BD583" s="1"/>
      <c r="BE583" s="1"/>
      <c r="BF583" s="1"/>
      <c r="BG583" s="1"/>
      <c r="BH583" s="1"/>
      <c r="BJ583" s="1"/>
      <c r="BK583" s="1"/>
      <c r="BL583" s="1"/>
    </row>
    <row r="584" ht="14.25" hidden="1" customHeight="1">
      <c r="A584" s="8" t="s">
        <v>13</v>
      </c>
      <c r="B584" s="8" t="s">
        <v>290</v>
      </c>
      <c r="C584" s="8" t="s">
        <v>726</v>
      </c>
      <c r="D584" s="1" t="s">
        <v>4563</v>
      </c>
      <c r="E584" s="1" t="s">
        <v>36</v>
      </c>
      <c r="F584" s="5" t="s">
        <v>849</v>
      </c>
      <c r="G584" s="5" t="s">
        <v>726</v>
      </c>
      <c r="H584" s="1" t="str">
        <f t="shared" si="1"/>
        <v>ASHRAE 90.1-2010Whole BuildingLibrary</v>
      </c>
      <c r="I584" s="1" t="str">
        <f>VLOOKUP(H584,'Interior Lighting'!$A$4:$G$1472,5,FALSE)</f>
        <v>1.18</v>
      </c>
      <c r="J584" s="1"/>
      <c r="K584" s="1"/>
      <c r="L584" s="1"/>
      <c r="M584" s="1">
        <v>0.0</v>
      </c>
      <c r="N584" s="1">
        <v>0.37</v>
      </c>
      <c r="O584" s="1">
        <v>0.2</v>
      </c>
      <c r="P584" s="1" t="s">
        <v>3070</v>
      </c>
      <c r="Q584" s="1" t="s">
        <v>31</v>
      </c>
      <c r="R584" s="1" t="s">
        <v>1335</v>
      </c>
      <c r="S584" s="1" t="s">
        <v>1343</v>
      </c>
      <c r="T584" s="8" t="str">
        <f t="shared" si="47"/>
        <v>ASHRAE 62.1-2007Educational FacilitiesMedia center</v>
      </c>
      <c r="U584" s="1" t="str">
        <f>VLOOKUP(T584,Ventilation!$A$4:$H$321,6,FALSE)</f>
        <v>0.12</v>
      </c>
      <c r="V584" s="1" t="str">
        <f>VLOOKUP(T584,Ventilation!$A$4:$H$321,5,FALSE)</f>
        <v>10</v>
      </c>
      <c r="W584" s="1" t="str">
        <f>VLOOKUP(T584,Ventilation!$A$4:$H$321,7,FALSE)</f>
        <v/>
      </c>
      <c r="X584" s="1"/>
      <c r="Y584" s="5">
        <v>10.0</v>
      </c>
      <c r="Z584" s="1" t="s">
        <v>3074</v>
      </c>
      <c r="AA584" s="1" t="s">
        <v>3053</v>
      </c>
      <c r="AB584" s="1">
        <v>0.0446</v>
      </c>
      <c r="AC584" s="8"/>
      <c r="AD584" s="1"/>
      <c r="AE584" s="1" t="s">
        <v>3105</v>
      </c>
      <c r="AF584" s="1"/>
      <c r="AG584" s="1"/>
      <c r="AH584" s="1"/>
      <c r="AI584" s="1"/>
      <c r="AJ584" s="1"/>
      <c r="AK584" s="8">
        <v>0.93</v>
      </c>
      <c r="AL584" s="1">
        <v>0.0</v>
      </c>
      <c r="AM584" s="1">
        <v>0.5</v>
      </c>
      <c r="AN584" s="1">
        <v>0.0</v>
      </c>
      <c r="AO584" s="1" t="s">
        <v>3065</v>
      </c>
      <c r="AP584" s="1" t="s">
        <v>3099</v>
      </c>
      <c r="AQ584" s="1" t="s">
        <v>3083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13</v>
      </c>
      <c r="B585" s="1" t="s">
        <v>290</v>
      </c>
      <c r="C585" s="1" t="s">
        <v>684</v>
      </c>
      <c r="D585" s="1" t="s">
        <v>4570</v>
      </c>
      <c r="E585" s="1" t="s">
        <v>36</v>
      </c>
      <c r="F585" s="1" t="s">
        <v>684</v>
      </c>
      <c r="G585" s="1" t="s">
        <v>870</v>
      </c>
      <c r="H585" s="1" t="str">
        <f t="shared" si="1"/>
        <v>ASHRAE 90.1-2010LobbyGeneral</v>
      </c>
      <c r="I585" s="1" t="str">
        <f>VLOOKUP(H585,'Interior Lighting'!$A$4:$G$1472,5,FALSE)</f>
        <v>0.9</v>
      </c>
      <c r="J585" s="1"/>
      <c r="K585" s="1"/>
      <c r="L585" s="1"/>
      <c r="M585" s="1">
        <v>0.0</v>
      </c>
      <c r="N585" s="1">
        <v>0.37</v>
      </c>
      <c r="O585" s="1">
        <v>0.2</v>
      </c>
      <c r="P585" s="1" t="s">
        <v>3071</v>
      </c>
      <c r="Q585" s="1" t="s">
        <v>31</v>
      </c>
      <c r="R585" s="1" t="s">
        <v>870</v>
      </c>
      <c r="S585" s="1" t="s">
        <v>557</v>
      </c>
      <c r="T585" s="8" t="str">
        <f t="shared" si="47"/>
        <v>ASHRAE 62.1-2007GeneralCorridors</v>
      </c>
      <c r="U585" s="1" t="str">
        <f>VLOOKUP(T585,Ventilation!$A$4:$H$321,6,FALSE)</f>
        <v>0.06</v>
      </c>
      <c r="V585" s="1" t="str">
        <f>VLOOKUP(T585,Ventilation!$A$4:$H$321,5,FALSE)</f>
        <v/>
      </c>
      <c r="W585" s="1" t="str">
        <f>VLOOKUP(T585,Ventilation!$A$4:$H$321,7,FALSE)</f>
        <v/>
      </c>
      <c r="X585" s="1"/>
      <c r="Y585" s="1">
        <v>0.0</v>
      </c>
      <c r="Z585" s="1" t="s">
        <v>3074</v>
      </c>
      <c r="AA585" s="1" t="s">
        <v>3053</v>
      </c>
      <c r="AB585" s="1">
        <v>0.0446</v>
      </c>
      <c r="AC585" s="8"/>
      <c r="AD585" s="1"/>
      <c r="AE585" s="1" t="s">
        <v>3105</v>
      </c>
      <c r="AF585" s="1"/>
      <c r="AG585" s="1"/>
      <c r="AH585" s="1"/>
      <c r="AI585" s="1"/>
      <c r="AJ585" s="1"/>
      <c r="AK585" s="8">
        <v>0.37</v>
      </c>
      <c r="AL585" s="1">
        <v>0.0</v>
      </c>
      <c r="AM585" s="1">
        <v>0.5</v>
      </c>
      <c r="AN585" s="1">
        <v>0.0</v>
      </c>
      <c r="AO585" s="1" t="s">
        <v>3065</v>
      </c>
      <c r="AP585" s="1" t="s">
        <v>3099</v>
      </c>
      <c r="AQ585" s="1" t="s">
        <v>3083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13</v>
      </c>
      <c r="B586" s="1" t="s">
        <v>290</v>
      </c>
      <c r="C586" s="1" t="s">
        <v>1031</v>
      </c>
      <c r="D586" s="1" t="s">
        <v>4571</v>
      </c>
      <c r="E586" s="1" t="s">
        <v>36</v>
      </c>
      <c r="F586" s="1" t="s">
        <v>757</v>
      </c>
      <c r="G586" s="1" t="s">
        <v>870</v>
      </c>
      <c r="H586" s="1" t="str">
        <f t="shared" si="1"/>
        <v>ASHRAE 90.1-2010Electrical/MechanicalGeneral</v>
      </c>
      <c r="I586" s="1" t="str">
        <f>VLOOKUP(H586,'Interior Lighting'!$A$4:$G$1472,5,FALSE)</f>
        <v>0.95</v>
      </c>
      <c r="J586" s="1"/>
      <c r="K586" s="1"/>
      <c r="L586" s="1"/>
      <c r="M586" s="1">
        <v>0.0</v>
      </c>
      <c r="N586" s="1">
        <v>0.37</v>
      </c>
      <c r="O586" s="1">
        <v>0.2</v>
      </c>
      <c r="P586" s="1" t="s">
        <v>3073</v>
      </c>
      <c r="Q586" s="1" t="s">
        <v>31</v>
      </c>
      <c r="R586" s="1" t="s">
        <v>870</v>
      </c>
      <c r="S586" s="1" t="s">
        <v>511</v>
      </c>
      <c r="T586" s="8"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3074</v>
      </c>
      <c r="AA586" s="1" t="s">
        <v>3053</v>
      </c>
      <c r="AB586" s="1">
        <v>0.0446</v>
      </c>
      <c r="AC586" s="8"/>
      <c r="AD586" s="1"/>
      <c r="AE586" s="1" t="s">
        <v>3105</v>
      </c>
      <c r="AF586" s="1"/>
      <c r="AG586" s="1"/>
      <c r="AH586" s="1"/>
      <c r="AI586" s="1"/>
      <c r="AJ586" s="1"/>
      <c r="AK586" s="1">
        <v>0.37</v>
      </c>
      <c r="AL586" s="1">
        <v>0.0</v>
      </c>
      <c r="AM586" s="1">
        <v>0.5</v>
      </c>
      <c r="AN586" s="1">
        <v>0.0</v>
      </c>
      <c r="AO586" s="1" t="s">
        <v>3065</v>
      </c>
      <c r="AP586" s="215" t="s">
        <v>3098</v>
      </c>
      <c r="AQ586" s="215" t="s">
        <v>3085</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8" t="s">
        <v>13</v>
      </c>
      <c r="B587" s="8" t="s">
        <v>290</v>
      </c>
      <c r="C587" s="8" t="s">
        <v>344</v>
      </c>
      <c r="D587" s="1" t="s">
        <v>4559</v>
      </c>
      <c r="E587" s="1" t="s">
        <v>36</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3072</v>
      </c>
      <c r="Q587" s="1" t="s">
        <v>31</v>
      </c>
      <c r="R587" s="1" t="s">
        <v>1328</v>
      </c>
      <c r="S587" s="1" t="s">
        <v>498</v>
      </c>
      <c r="T587" s="8"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3079</v>
      </c>
      <c r="AA587" s="1" t="s">
        <v>3053</v>
      </c>
      <c r="AB587" s="1">
        <v>0.0446</v>
      </c>
      <c r="AC587" s="8"/>
      <c r="AD587" s="1"/>
      <c r="AE587" s="1" t="s">
        <v>3105</v>
      </c>
      <c r="AF587" s="1"/>
      <c r="AG587" s="1"/>
      <c r="AH587" s="1"/>
      <c r="AI587" s="1"/>
      <c r="AJ587" s="1"/>
      <c r="AK587" s="8">
        <v>1.0</v>
      </c>
      <c r="AL587" s="1">
        <v>0.0</v>
      </c>
      <c r="AM587" s="1">
        <v>0.5</v>
      </c>
      <c r="AN587" s="1">
        <v>0.0</v>
      </c>
      <c r="AO587" s="1" t="s">
        <v>3065</v>
      </c>
      <c r="AP587" s="1" t="s">
        <v>3099</v>
      </c>
      <c r="AQ587" s="1" t="s">
        <v>3083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13</v>
      </c>
      <c r="B588" s="1" t="s">
        <v>290</v>
      </c>
      <c r="C588" s="1" t="s">
        <v>1050</v>
      </c>
      <c r="D588" s="1" t="s">
        <v>4575</v>
      </c>
      <c r="E588" s="1" t="s">
        <v>36</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3066</v>
      </c>
      <c r="Q588" s="1" t="s">
        <v>31</v>
      </c>
      <c r="R588" s="1" t="s">
        <v>870</v>
      </c>
      <c r="S588" s="1" t="s">
        <v>557</v>
      </c>
      <c r="T588" s="8" t="str">
        <f t="shared" si="47"/>
        <v>ASHRAE 62.1-2007GeneralCorridors</v>
      </c>
      <c r="U588" s="1" t="str">
        <f>VLOOKUP(T588,Ventilation!$A$4:$H$321,6,FALSE)</f>
        <v>0.06</v>
      </c>
      <c r="V588" s="1" t="str">
        <f>VLOOKUP(T588,Ventilation!$A$4:$H$321,5,FALSE)</f>
        <v/>
      </c>
      <c r="W588" s="1" t="str">
        <f>VLOOKUP(T588,Ventilation!$A$4:$H$321,7,FALSE)</f>
        <v/>
      </c>
      <c r="X588" s="1"/>
      <c r="Y588" s="1">
        <v>0.0</v>
      </c>
      <c r="Z588" s="1" t="s">
        <v>3074</v>
      </c>
      <c r="AA588" s="1" t="s">
        <v>3053</v>
      </c>
      <c r="AB588" s="1">
        <v>0.0446</v>
      </c>
      <c r="AC588" s="8"/>
      <c r="AD588" s="1"/>
      <c r="AE588" s="1" t="s">
        <v>3105</v>
      </c>
      <c r="AF588" s="1"/>
      <c r="AG588" s="1"/>
      <c r="AH588" s="1"/>
      <c r="AI588" s="1"/>
      <c r="AJ588" s="1"/>
      <c r="AK588" s="8">
        <v>0.37</v>
      </c>
      <c r="AL588" s="1">
        <v>0.0</v>
      </c>
      <c r="AM588" s="1">
        <v>0.5</v>
      </c>
      <c r="AN588" s="1">
        <v>0.0</v>
      </c>
      <c r="AO588" s="1" t="s">
        <v>3065</v>
      </c>
      <c r="AP588" s="215" t="s">
        <v>3098</v>
      </c>
      <c r="AQ588" s="215" t="s">
        <v>3085</v>
      </c>
      <c r="AR588" s="1">
        <v>52.2</v>
      </c>
      <c r="AS588" s="1">
        <v>2260.0</v>
      </c>
      <c r="AT588" s="1" t="str">
        <f t="shared" si="48"/>
        <v>0.02309734513</v>
      </c>
      <c r="AU588" s="1">
        <v>43.3</v>
      </c>
      <c r="AV588" s="1">
        <v>0.2</v>
      </c>
      <c r="AW588" s="1">
        <v>0.05</v>
      </c>
      <c r="AX588" s="1" t="s">
        <v>294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8" t="s">
        <v>13</v>
      </c>
      <c r="B589" s="1" t="s">
        <v>290</v>
      </c>
      <c r="C589" s="1" t="s">
        <v>1026</v>
      </c>
      <c r="D589" s="1" t="s">
        <v>4546</v>
      </c>
      <c r="E589" s="1" t="s">
        <v>36</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3073</v>
      </c>
      <c r="Q589" s="1" t="s">
        <v>31</v>
      </c>
      <c r="R589" s="1" t="s">
        <v>477</v>
      </c>
      <c r="S589" s="1" t="s">
        <v>1349</v>
      </c>
      <c r="T589" s="8"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8">
        <v>15.23</v>
      </c>
      <c r="Z589" s="1" t="s">
        <v>3074</v>
      </c>
      <c r="AA589" s="1" t="s">
        <v>3053</v>
      </c>
      <c r="AB589" s="1">
        <v>0.0446</v>
      </c>
      <c r="AC589" s="8"/>
      <c r="AD589" s="1"/>
      <c r="AE589" s="1" t="s">
        <v>3105</v>
      </c>
      <c r="AF589" s="8">
        <v>532.1</v>
      </c>
      <c r="AG589" s="1">
        <v>0.1</v>
      </c>
      <c r="AH589" s="1">
        <v>0.2</v>
      </c>
      <c r="AI589" s="1">
        <v>0.7</v>
      </c>
      <c r="AJ589" s="1" t="s">
        <v>3110</v>
      </c>
      <c r="AK589" s="8">
        <v>20.65</v>
      </c>
      <c r="AL589" s="1">
        <v>0.25</v>
      </c>
      <c r="AM589" s="1">
        <v>0.3</v>
      </c>
      <c r="AN589" s="1">
        <v>0.2</v>
      </c>
      <c r="AO589" s="1" t="s">
        <v>3107</v>
      </c>
      <c r="AP589" s="215" t="s">
        <v>3097</v>
      </c>
      <c r="AQ589" s="1" t="s">
        <v>3083</v>
      </c>
      <c r="AR589" s="1">
        <v>133.0</v>
      </c>
      <c r="AS589" s="1">
        <v>2325.0</v>
      </c>
      <c r="AT589" s="1" t="str">
        <f t="shared" si="48"/>
        <v>0.05720430108</v>
      </c>
      <c r="AU589" s="1">
        <v>49.0</v>
      </c>
      <c r="AV589" s="1">
        <v>0.2</v>
      </c>
      <c r="AW589" s="1">
        <v>0.05</v>
      </c>
      <c r="AX589" s="1" t="s">
        <v>294</v>
      </c>
      <c r="AY589" s="1">
        <v>0.7</v>
      </c>
      <c r="AZ589" s="1">
        <v>4000.0</v>
      </c>
      <c r="BA589" s="1">
        <v>0.12153790593660581</v>
      </c>
      <c r="BB589" s="1">
        <v>0.338</v>
      </c>
      <c r="BC589" s="1">
        <v>694.5023196377475</v>
      </c>
      <c r="BD589" s="1">
        <v>0.5</v>
      </c>
      <c r="BE589" s="1"/>
      <c r="BF589" s="1" t="s">
        <v>3108</v>
      </c>
      <c r="BG589" s="1"/>
      <c r="BH589" s="1"/>
      <c r="BJ589" s="1"/>
      <c r="BK589" s="1"/>
      <c r="BL589" s="1"/>
    </row>
    <row r="590" ht="14.25" hidden="1" customHeight="1">
      <c r="A590" s="8" t="s">
        <v>13</v>
      </c>
      <c r="B590" s="8" t="s">
        <v>306</v>
      </c>
      <c r="C590" s="8" t="s">
        <v>1002</v>
      </c>
      <c r="D590" s="8" t="s">
        <v>4551</v>
      </c>
      <c r="E590" s="5" t="s">
        <v>37</v>
      </c>
      <c r="F590" s="5" t="s">
        <v>1002</v>
      </c>
      <c r="G590" s="8" t="s">
        <v>870</v>
      </c>
      <c r="H590" s="1" t="str">
        <f t="shared" si="1"/>
        <v>ASHRAE 90.1-2013CorridorGeneral</v>
      </c>
      <c r="I590" s="1" t="str">
        <f>VLOOKUP(H590,'Interior Lighting'!$A$4:$G$1472,5,FALSE)</f>
        <v>0.66</v>
      </c>
      <c r="J590" s="1"/>
      <c r="K590" s="8"/>
      <c r="L590" s="8"/>
      <c r="M590" s="8">
        <v>0.0</v>
      </c>
      <c r="N590" s="8">
        <v>0.7</v>
      </c>
      <c r="O590" s="8">
        <v>0.2</v>
      </c>
      <c r="P590" s="8" t="s">
        <v>2166</v>
      </c>
      <c r="Q590" s="1" t="s">
        <v>31</v>
      </c>
      <c r="R590" s="8" t="s">
        <v>870</v>
      </c>
      <c r="S590" s="8" t="s">
        <v>557</v>
      </c>
      <c r="T590" s="8" t="str">
        <f t="shared" si="47"/>
        <v>ASHRAE 62.1-2007GeneralCorridors</v>
      </c>
      <c r="U590" s="1" t="str">
        <f>VLOOKUP(T590,Ventilation!$A$4:$H$321,6,FALSE)</f>
        <v>0.06</v>
      </c>
      <c r="V590" s="1" t="str">
        <f>VLOOKUP(T590,Ventilation!$A$4:$H$321,5,FALSE)</f>
        <v/>
      </c>
      <c r="W590" s="1" t="str">
        <f>VLOOKUP(T590,Ventilation!$A$4:$H$321,7,FALSE)</f>
        <v/>
      </c>
      <c r="X590" s="1"/>
      <c r="Y590" s="8">
        <v>0.0</v>
      </c>
      <c r="Z590" s="8" t="s">
        <v>2159</v>
      </c>
      <c r="AA590" s="8" t="s">
        <v>2148</v>
      </c>
      <c r="AB590" s="8">
        <v>0.112</v>
      </c>
      <c r="AC590" s="8"/>
      <c r="AD590" s="8"/>
      <c r="AE590" s="8" t="s">
        <v>169</v>
      </c>
      <c r="AF590" s="8"/>
      <c r="AG590" s="8"/>
      <c r="AH590" s="8"/>
      <c r="AI590" s="8"/>
      <c r="AJ590" s="8"/>
      <c r="AK590" s="8">
        <v>0.0</v>
      </c>
      <c r="AL590" s="8">
        <v>0.0</v>
      </c>
      <c r="AM590" s="8">
        <v>0.5</v>
      </c>
      <c r="AN590" s="8">
        <v>0.0</v>
      </c>
      <c r="AO590" s="8" t="s">
        <v>2159</v>
      </c>
      <c r="AP590" s="8" t="s">
        <v>2181</v>
      </c>
      <c r="AQ590" s="8" t="s">
        <v>2180</v>
      </c>
      <c r="AR590" s="8"/>
      <c r="AS590" s="8"/>
      <c r="AT590" s="1" t="str">
        <f t="shared" si="48"/>
        <v/>
      </c>
      <c r="AU590" s="8"/>
      <c r="AV590" s="8"/>
      <c r="AW590" s="8"/>
      <c r="AX590" s="8"/>
      <c r="AY590" s="8"/>
      <c r="AZ590" s="8"/>
      <c r="BA590" s="8"/>
      <c r="BB590" s="8"/>
      <c r="BC590" s="8"/>
      <c r="BD590" s="8"/>
      <c r="BE590" s="8"/>
      <c r="BF590" s="8"/>
      <c r="BG590" s="8"/>
      <c r="BH590" s="5" t="s">
        <v>1284</v>
      </c>
      <c r="BJ590" s="1"/>
      <c r="BK590" s="1"/>
      <c r="BL590" s="1"/>
    </row>
    <row r="591" ht="14.25" hidden="1" customHeight="1">
      <c r="A591" s="8" t="s">
        <v>13</v>
      </c>
      <c r="B591" s="8" t="s">
        <v>306</v>
      </c>
      <c r="C591" s="16" t="s">
        <v>4602</v>
      </c>
      <c r="D591" s="8" t="s">
        <v>4551</v>
      </c>
      <c r="E591" s="5" t="s">
        <v>37</v>
      </c>
      <c r="F591" s="5" t="s">
        <v>1002</v>
      </c>
      <c r="G591" s="8" t="s">
        <v>870</v>
      </c>
      <c r="H591" s="1" t="str">
        <f t="shared" si="1"/>
        <v>ASHRAE 90.1-2013CorridorGeneral</v>
      </c>
      <c r="I591" s="1" t="str">
        <f>VLOOKUP(H591,'Interior Lighting'!$A$4:$G$1472,5,FALSE)</f>
        <v>0.66</v>
      </c>
      <c r="J591" s="1"/>
      <c r="K591" s="8"/>
      <c r="L591" s="8"/>
      <c r="M591" s="8">
        <v>0.0</v>
      </c>
      <c r="N591" s="8">
        <v>0.7</v>
      </c>
      <c r="O591" s="8">
        <v>0.2</v>
      </c>
      <c r="P591" s="8" t="s">
        <v>2166</v>
      </c>
      <c r="Q591" s="1" t="s">
        <v>31</v>
      </c>
      <c r="R591" s="8" t="s">
        <v>870</v>
      </c>
      <c r="S591" s="8" t="s">
        <v>557</v>
      </c>
      <c r="T591" s="8" t="str">
        <f t="shared" si="47"/>
        <v>ASHRAE 62.1-2007GeneralCorridors</v>
      </c>
      <c r="U591" s="1" t="str">
        <f>VLOOKUP(T591,Ventilation!$A$4:$H$321,6,FALSE)</f>
        <v>0.06</v>
      </c>
      <c r="V591" s="1" t="str">
        <f>VLOOKUP(T591,Ventilation!$A$4:$H$321,5,FALSE)</f>
        <v/>
      </c>
      <c r="W591" s="1" t="str">
        <f>VLOOKUP(T591,Ventilation!$A$4:$H$321,7,FALSE)</f>
        <v/>
      </c>
      <c r="X591" s="1"/>
      <c r="Y591" s="8">
        <v>0.0</v>
      </c>
      <c r="Z591" s="8" t="s">
        <v>2159</v>
      </c>
      <c r="AA591" s="8" t="s">
        <v>2148</v>
      </c>
      <c r="AB591" s="16">
        <v>0.0143</v>
      </c>
      <c r="AC591" s="8"/>
      <c r="AD591" s="8"/>
      <c r="AE591" s="8" t="s">
        <v>169</v>
      </c>
      <c r="AF591" s="8"/>
      <c r="AG591" s="8"/>
      <c r="AH591" s="8"/>
      <c r="AI591" s="8"/>
      <c r="AJ591" s="8"/>
      <c r="AK591" s="8">
        <v>0.0</v>
      </c>
      <c r="AL591" s="8">
        <v>0.0</v>
      </c>
      <c r="AM591" s="8">
        <v>0.5</v>
      </c>
      <c r="AN591" s="8">
        <v>0.0</v>
      </c>
      <c r="AO591" s="8" t="s">
        <v>2159</v>
      </c>
      <c r="AP591" s="8" t="s">
        <v>2181</v>
      </c>
      <c r="AQ591" s="8" t="s">
        <v>2180</v>
      </c>
      <c r="AR591" s="8"/>
      <c r="AS591" s="8"/>
      <c r="AT591" s="1" t="str">
        <f t="shared" si="48"/>
        <v/>
      </c>
      <c r="AU591" s="8"/>
      <c r="AV591" s="8"/>
      <c r="AW591" s="8"/>
      <c r="AX591" s="8"/>
      <c r="AY591" s="8"/>
      <c r="AZ591" s="8"/>
      <c r="BA591" s="8"/>
      <c r="BB591" s="8"/>
      <c r="BC591" s="8"/>
      <c r="BD591" s="8"/>
      <c r="BE591" s="8"/>
      <c r="BF591" s="8"/>
      <c r="BG591" s="8"/>
      <c r="BH591" s="5" t="s">
        <v>1284</v>
      </c>
      <c r="BJ591" s="1"/>
      <c r="BK591" s="1"/>
      <c r="BL591" s="1"/>
    </row>
    <row r="592" ht="14.25" hidden="1" customHeight="1">
      <c r="A592" s="8" t="s">
        <v>13</v>
      </c>
      <c r="B592" s="8" t="s">
        <v>306</v>
      </c>
      <c r="C592" s="8" t="s">
        <v>1007</v>
      </c>
      <c r="D592" s="8" t="s">
        <v>4617</v>
      </c>
      <c r="E592" s="8" t="s">
        <v>5</v>
      </c>
      <c r="F592" s="8" t="s">
        <v>306</v>
      </c>
      <c r="G592" s="8" t="s">
        <v>1007</v>
      </c>
      <c r="H592" s="1" t="str">
        <f t="shared" si="1"/>
        <v>DOE Ref 1980-2004SmallHotelElec/MechRoom</v>
      </c>
      <c r="I592" s="1" t="str">
        <f>VLOOKUP(H592,'Interior Lighting'!$A$4:$G$1472,5,FALSE)</f>
        <v>0</v>
      </c>
      <c r="J592" s="1"/>
      <c r="K592" s="8"/>
      <c r="L592" s="8"/>
      <c r="M592" s="8">
        <v>0.0</v>
      </c>
      <c r="N592" s="8">
        <v>0.7</v>
      </c>
      <c r="O592" s="8">
        <v>0.2</v>
      </c>
      <c r="P592" s="1" t="s">
        <v>2159</v>
      </c>
      <c r="Q592" s="8" t="s">
        <v>31</v>
      </c>
      <c r="R592" s="8" t="s">
        <v>870</v>
      </c>
      <c r="S592" s="8" t="s">
        <v>511</v>
      </c>
      <c r="T592" s="8" t="str">
        <f t="shared" si="47"/>
        <v>ASHRAE 62.1-2007GeneralStorage rooms</v>
      </c>
      <c r="U592" s="1" t="str">
        <f>VLOOKUP(T592,Ventilation!$A$4:$H$321,6,FALSE)</f>
        <v>0.12</v>
      </c>
      <c r="V592" s="1" t="str">
        <f>VLOOKUP(T592,Ventilation!$A$4:$H$321,5,FALSE)</f>
        <v/>
      </c>
      <c r="W592" s="1" t="str">
        <f>VLOOKUP(T592,Ventilation!$A$4:$H$321,7,FALSE)</f>
        <v/>
      </c>
      <c r="X592" s="1"/>
      <c r="Y592" s="8">
        <v>0.0</v>
      </c>
      <c r="Z592" s="8"/>
      <c r="AA592" s="8"/>
      <c r="AB592" s="8">
        <v>0.112</v>
      </c>
      <c r="AC592" s="8"/>
      <c r="AD592" s="8"/>
      <c r="AE592" s="8" t="s">
        <v>169</v>
      </c>
      <c r="AF592" s="8"/>
      <c r="AG592" s="8"/>
      <c r="AH592" s="8"/>
      <c r="AI592" s="8"/>
      <c r="AJ592" s="8"/>
      <c r="AK592" s="16">
        <v>198.2</v>
      </c>
      <c r="AL592" s="8">
        <v>0.0</v>
      </c>
      <c r="AM592" s="16">
        <v>0.5</v>
      </c>
      <c r="AN592" s="16">
        <v>0.0</v>
      </c>
      <c r="AO592" s="8" t="s">
        <v>2165</v>
      </c>
      <c r="AP592" s="8"/>
      <c r="AQ592" s="8"/>
      <c r="AR592" s="8"/>
      <c r="AS592" s="8"/>
      <c r="AT592" s="1" t="str">
        <f t="shared" si="48"/>
        <v/>
      </c>
      <c r="AU592" s="8"/>
      <c r="AV592" s="8"/>
      <c r="AW592" s="8"/>
      <c r="AX592" s="8"/>
      <c r="AY592" s="8"/>
      <c r="AZ592" s="8"/>
      <c r="BA592" s="8"/>
      <c r="BB592" s="8"/>
      <c r="BC592" s="8"/>
      <c r="BD592" s="8"/>
      <c r="BE592" s="8"/>
      <c r="BF592" s="8"/>
      <c r="BG592" s="8"/>
      <c r="BH592" s="5" t="s">
        <v>1284</v>
      </c>
      <c r="BJ592" s="8"/>
      <c r="BK592" s="8"/>
      <c r="BL592" s="8"/>
    </row>
    <row r="593" ht="14.25" hidden="1" customHeight="1">
      <c r="A593" s="8" t="s">
        <v>13</v>
      </c>
      <c r="B593" s="8" t="s">
        <v>306</v>
      </c>
      <c r="C593" s="16" t="s">
        <v>1008</v>
      </c>
      <c r="D593" s="8" t="s">
        <v>4617</v>
      </c>
      <c r="E593" s="8" t="s">
        <v>5</v>
      </c>
      <c r="F593" s="8" t="s">
        <v>306</v>
      </c>
      <c r="G593" s="16" t="s">
        <v>1008</v>
      </c>
      <c r="H593" s="1" t="str">
        <f t="shared" si="1"/>
        <v>DOE Ref 1980-2004SmallHotelElevatorCore</v>
      </c>
      <c r="I593" s="1" t="str">
        <f>VLOOKUP(H593,'Interior Lighting'!$A$4:$G$1472,5,FALSE)</f>
        <v>0</v>
      </c>
      <c r="J593" s="1"/>
      <c r="K593" s="8"/>
      <c r="L593" s="8"/>
      <c r="M593" s="8">
        <v>0.0</v>
      </c>
      <c r="N593" s="8">
        <v>0.7</v>
      </c>
      <c r="O593" s="8">
        <v>0.2</v>
      </c>
      <c r="P593" s="1" t="s">
        <v>2159</v>
      </c>
      <c r="Q593" s="8" t="s">
        <v>31</v>
      </c>
      <c r="R593" s="8" t="s">
        <v>870</v>
      </c>
      <c r="S593" s="8" t="s">
        <v>511</v>
      </c>
      <c r="T593" s="8" t="str">
        <f t="shared" si="47"/>
        <v>ASHRAE 62.1-2007GeneralStorage rooms</v>
      </c>
      <c r="U593" s="1" t="str">
        <f>VLOOKUP(T593,Ventilation!$A$4:$H$321,6,FALSE)</f>
        <v>0.12</v>
      </c>
      <c r="V593" s="1" t="str">
        <f>VLOOKUP(T593,Ventilation!$A$4:$H$321,5,FALSE)</f>
        <v/>
      </c>
      <c r="W593" s="1" t="str">
        <f>VLOOKUP(T593,Ventilation!$A$4:$H$321,7,FALSE)</f>
        <v/>
      </c>
      <c r="X593" s="1"/>
      <c r="Y593" s="8">
        <v>0.0</v>
      </c>
      <c r="Z593" s="8"/>
      <c r="AA593" s="8"/>
      <c r="AB593" s="8">
        <v>0.112</v>
      </c>
      <c r="AC593" s="8"/>
      <c r="AD593" s="8"/>
      <c r="AE593" s="8" t="s">
        <v>169</v>
      </c>
      <c r="AF593" s="8"/>
      <c r="AG593" s="8"/>
      <c r="AH593" s="8"/>
      <c r="AI593" s="8"/>
      <c r="AJ593" s="8"/>
      <c r="AK593" s="16"/>
      <c r="AL593" s="8">
        <v>0.0</v>
      </c>
      <c r="AM593" s="8">
        <v>0.5</v>
      </c>
      <c r="AN593" s="8">
        <v>0.0</v>
      </c>
      <c r="AO593" s="8" t="s">
        <v>2165</v>
      </c>
      <c r="AP593" s="8"/>
      <c r="AQ593" s="8"/>
      <c r="AR593" s="8"/>
      <c r="AS593" s="8"/>
      <c r="AT593" s="1" t="str">
        <f t="shared" si="48"/>
        <v/>
      </c>
      <c r="AU593" s="8"/>
      <c r="AV593" s="8"/>
      <c r="AW593" s="8"/>
      <c r="AX593" s="8"/>
      <c r="AY593" s="8"/>
      <c r="AZ593" s="8"/>
      <c r="BA593" s="8"/>
      <c r="BB593" s="8"/>
      <c r="BC593" s="8"/>
      <c r="BD593" s="8"/>
      <c r="BE593" s="8"/>
      <c r="BF593" s="8"/>
      <c r="BG593" s="8"/>
      <c r="BH593" s="5" t="s">
        <v>1284</v>
      </c>
      <c r="BJ593" s="8"/>
      <c r="BK593" s="8"/>
      <c r="BL593" s="8"/>
    </row>
    <row r="594" ht="14.25" hidden="1" customHeight="1">
      <c r="A594" s="8" t="s">
        <v>13</v>
      </c>
      <c r="B594" s="8" t="s">
        <v>306</v>
      </c>
      <c r="C594" s="16" t="s">
        <v>4604</v>
      </c>
      <c r="D594" s="8" t="s">
        <v>4617</v>
      </c>
      <c r="E594" s="8" t="s">
        <v>5</v>
      </c>
      <c r="F594" s="8" t="s">
        <v>306</v>
      </c>
      <c r="G594" s="16" t="s">
        <v>1008</v>
      </c>
      <c r="H594" s="1" t="str">
        <f t="shared" si="1"/>
        <v>DOE Ref 1980-2004SmallHotelElevatorCore</v>
      </c>
      <c r="I594" s="1" t="str">
        <f>VLOOKUP(H594,'Interior Lighting'!$A$4:$G$1472,5,FALSE)</f>
        <v>0</v>
      </c>
      <c r="J594" s="1"/>
      <c r="K594" s="8"/>
      <c r="L594" s="8"/>
      <c r="M594" s="8">
        <v>0.0</v>
      </c>
      <c r="N594" s="8">
        <v>0.7</v>
      </c>
      <c r="O594" s="8">
        <v>0.2</v>
      </c>
      <c r="P594" s="1" t="s">
        <v>2159</v>
      </c>
      <c r="Q594" s="8" t="s">
        <v>31</v>
      </c>
      <c r="R594" s="8" t="s">
        <v>870</v>
      </c>
      <c r="S594" s="8" t="s">
        <v>511</v>
      </c>
      <c r="T594" s="8" t="str">
        <f t="shared" si="47"/>
        <v>ASHRAE 62.1-2007GeneralStorage rooms</v>
      </c>
      <c r="U594" s="1" t="str">
        <f>VLOOKUP(T594,Ventilation!$A$4:$H$321,6,FALSE)</f>
        <v>0.12</v>
      </c>
      <c r="V594" s="1" t="str">
        <f>VLOOKUP(T594,Ventilation!$A$4:$H$321,5,FALSE)</f>
        <v/>
      </c>
      <c r="W594" s="1" t="str">
        <f>VLOOKUP(T594,Ventilation!$A$4:$H$321,7,FALSE)</f>
        <v/>
      </c>
      <c r="X594" s="1"/>
      <c r="Y594" s="8">
        <v>0.0</v>
      </c>
      <c r="Z594" s="8"/>
      <c r="AA594" s="8"/>
      <c r="AB594" s="16">
        <v>0.02801</v>
      </c>
      <c r="AC594" s="8"/>
      <c r="AD594" s="8"/>
      <c r="AE594" s="8" t="s">
        <v>169</v>
      </c>
      <c r="AF594" s="8"/>
      <c r="AG594" s="8"/>
      <c r="AH594" s="8"/>
      <c r="AI594" s="8"/>
      <c r="AJ594" s="8"/>
      <c r="AK594" s="16"/>
      <c r="AL594" s="8">
        <v>0.0</v>
      </c>
      <c r="AM594" s="8">
        <v>0.5</v>
      </c>
      <c r="AN594" s="8">
        <v>0.0</v>
      </c>
      <c r="AO594" s="8" t="s">
        <v>2165</v>
      </c>
      <c r="AP594" s="8"/>
      <c r="AQ594" s="8"/>
      <c r="AR594" s="8"/>
      <c r="AS594" s="8"/>
      <c r="AT594" s="1" t="str">
        <f t="shared" si="48"/>
        <v/>
      </c>
      <c r="AU594" s="8"/>
      <c r="AV594" s="8"/>
      <c r="AW594" s="8"/>
      <c r="AX594" s="8"/>
      <c r="AY594" s="8"/>
      <c r="AZ594" s="8"/>
      <c r="BA594" s="8"/>
      <c r="BB594" s="8"/>
      <c r="BC594" s="8"/>
      <c r="BD594" s="8"/>
      <c r="BE594" s="8"/>
      <c r="BF594" s="8"/>
      <c r="BG594" s="8"/>
      <c r="BH594" s="5" t="s">
        <v>1284</v>
      </c>
      <c r="BJ594" s="8"/>
      <c r="BK594" s="8"/>
      <c r="BL594" s="8"/>
    </row>
    <row r="595" ht="14.25" hidden="1" customHeight="1">
      <c r="A595" s="1" t="s">
        <v>13</v>
      </c>
      <c r="B595" s="8" t="s">
        <v>306</v>
      </c>
      <c r="C595" s="8" t="s">
        <v>1015</v>
      </c>
      <c r="D595" s="8" t="s">
        <v>4561</v>
      </c>
      <c r="E595" s="8" t="s">
        <v>36</v>
      </c>
      <c r="F595" s="8" t="s">
        <v>976</v>
      </c>
      <c r="G595" s="8" t="s">
        <v>977</v>
      </c>
      <c r="H595" s="1" t="str">
        <f t="shared" si="1"/>
        <v>ASHRAE 90.1-2010Gymnasium/Fitness CenterFitness Area</v>
      </c>
      <c r="I595" s="1" t="str">
        <f>VLOOKUP(H595,'Interior Lighting'!$A$4:$G$1472,5,FALSE)</f>
        <v>0.72</v>
      </c>
      <c r="J595" s="1"/>
      <c r="K595" s="8"/>
      <c r="L595" s="8"/>
      <c r="M595" s="8">
        <v>0.0</v>
      </c>
      <c r="N595" s="8">
        <v>0.7</v>
      </c>
      <c r="O595" s="8">
        <v>0.2</v>
      </c>
      <c r="P595" s="8" t="s">
        <v>2169</v>
      </c>
      <c r="Q595" s="1" t="s">
        <v>31</v>
      </c>
      <c r="R595" s="8" t="s">
        <v>1375</v>
      </c>
      <c r="S595" s="8" t="s">
        <v>1378</v>
      </c>
      <c r="T595" s="8"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8">
        <v>19.94</v>
      </c>
      <c r="Z595" s="8" t="s">
        <v>2191</v>
      </c>
      <c r="AA595" s="8" t="s">
        <v>2148</v>
      </c>
      <c r="AB595" s="8">
        <v>0.112</v>
      </c>
      <c r="AC595" s="8"/>
      <c r="AD595" s="8"/>
      <c r="AE595" s="8" t="s">
        <v>2182</v>
      </c>
      <c r="AF595" s="8"/>
      <c r="AG595" s="8"/>
      <c r="AH595" s="8"/>
      <c r="AI595" s="8"/>
      <c r="AJ595" s="8"/>
      <c r="AK595" s="8">
        <v>1.73</v>
      </c>
      <c r="AL595" s="8">
        <v>0.0</v>
      </c>
      <c r="AM595" s="8">
        <v>0.5</v>
      </c>
      <c r="AN595" s="8">
        <v>0.0</v>
      </c>
      <c r="AO595" s="8" t="s">
        <v>2190</v>
      </c>
      <c r="AP595" s="8" t="s">
        <v>2181</v>
      </c>
      <c r="AQ595" s="8" t="s">
        <v>2180</v>
      </c>
      <c r="AR595" s="8"/>
      <c r="AS595" s="8"/>
      <c r="AT595" s="1" t="str">
        <f t="shared" si="48"/>
        <v/>
      </c>
      <c r="AU595" s="8"/>
      <c r="AV595" s="8"/>
      <c r="AW595" s="8"/>
      <c r="AX595" s="8"/>
      <c r="AY595" s="8"/>
      <c r="AZ595" s="8"/>
      <c r="BA595" s="8"/>
      <c r="BB595" s="8"/>
      <c r="BC595" s="8"/>
      <c r="BD595" s="8"/>
      <c r="BE595" s="8"/>
      <c r="BF595" s="8"/>
      <c r="BG595" s="8"/>
      <c r="BH595" s="5" t="s">
        <v>1284</v>
      </c>
      <c r="BJ595" s="1"/>
      <c r="BK595" s="1"/>
      <c r="BL595" s="1"/>
    </row>
    <row r="596" ht="14.25" hidden="1" customHeight="1">
      <c r="A596" s="1" t="s">
        <v>13</v>
      </c>
      <c r="B596" s="8" t="s">
        <v>306</v>
      </c>
      <c r="C596" s="8" t="s">
        <v>1017</v>
      </c>
      <c r="D596" s="8" t="s">
        <v>4570</v>
      </c>
      <c r="E596" s="8" t="s">
        <v>36</v>
      </c>
      <c r="F596" s="8" t="s">
        <v>888</v>
      </c>
      <c r="G596" s="8" t="s">
        <v>870</v>
      </c>
      <c r="H596" s="1" t="str">
        <f t="shared" si="1"/>
        <v>ASHRAE 90.1-2010Lounge/RecreationGeneral</v>
      </c>
      <c r="I596" s="1" t="str">
        <f>VLOOKUP(H596,'Interior Lighting'!$A$4:$G$1472,5,FALSE)</f>
        <v>0.73</v>
      </c>
      <c r="J596" s="1"/>
      <c r="K596" s="8"/>
      <c r="L596" s="8"/>
      <c r="M596" s="8">
        <v>0.0</v>
      </c>
      <c r="N596" s="8">
        <v>0.7</v>
      </c>
      <c r="O596" s="8">
        <v>0.2</v>
      </c>
      <c r="P596" s="8" t="s">
        <v>2170</v>
      </c>
      <c r="Q596" s="1" t="s">
        <v>31</v>
      </c>
      <c r="R596" s="8" t="s">
        <v>486</v>
      </c>
      <c r="S596" s="8" t="s">
        <v>1353</v>
      </c>
      <c r="T596" s="8"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8">
        <v>30.0</v>
      </c>
      <c r="Z596" s="8" t="s">
        <v>2203</v>
      </c>
      <c r="AA596" s="8" t="s">
        <v>2148</v>
      </c>
      <c r="AB596" s="8">
        <v>0.112</v>
      </c>
      <c r="AC596" s="8"/>
      <c r="AD596" s="8"/>
      <c r="AE596" s="8" t="s">
        <v>2182</v>
      </c>
      <c r="AF596" s="8"/>
      <c r="AG596" s="8"/>
      <c r="AH596" s="8"/>
      <c r="AI596" s="8"/>
      <c r="AJ596" s="8"/>
      <c r="AK596" s="8">
        <v>2.42</v>
      </c>
      <c r="AL596" s="8">
        <v>0.0</v>
      </c>
      <c r="AM596" s="8">
        <v>0.5</v>
      </c>
      <c r="AN596" s="8">
        <v>0.0</v>
      </c>
      <c r="AO596" s="8" t="s">
        <v>2202</v>
      </c>
      <c r="AP596" s="8" t="s">
        <v>2181</v>
      </c>
      <c r="AQ596" s="8" t="s">
        <v>2180</v>
      </c>
      <c r="AR596" s="8"/>
      <c r="AS596" s="8"/>
      <c r="AT596" s="1" t="str">
        <f t="shared" si="48"/>
        <v/>
      </c>
      <c r="AU596" s="8"/>
      <c r="AV596" s="8"/>
      <c r="AW596" s="8"/>
      <c r="AX596" s="8"/>
      <c r="AY596" s="8"/>
      <c r="AZ596" s="8"/>
      <c r="BA596" s="8"/>
      <c r="BB596" s="8"/>
      <c r="BC596" s="8"/>
      <c r="BD596" s="8"/>
      <c r="BE596" s="8"/>
      <c r="BF596" s="8"/>
      <c r="BG596" s="8"/>
      <c r="BH596" s="5" t="s">
        <v>1284</v>
      </c>
      <c r="BJ596" s="1"/>
      <c r="BK596" s="1"/>
      <c r="BL596" s="1"/>
    </row>
    <row r="597" ht="14.25" hidden="1" customHeight="1">
      <c r="A597" s="8" t="s">
        <v>13</v>
      </c>
      <c r="B597" s="8" t="s">
        <v>306</v>
      </c>
      <c r="C597" s="16" t="s">
        <v>4605</v>
      </c>
      <c r="D597" s="8" t="s">
        <v>4555</v>
      </c>
      <c r="E597" s="8" t="s">
        <v>36</v>
      </c>
      <c r="F597" s="8" t="s">
        <v>965</v>
      </c>
      <c r="G597" s="8" t="s">
        <v>969</v>
      </c>
      <c r="H597" s="1" t="str">
        <f t="shared" si="1"/>
        <v>ASHRAE 90.1-2010Guest RoomFor Highway Lodging</v>
      </c>
      <c r="I597" s="1" t="str">
        <f>VLOOKUP(H597,'Interior Lighting'!$A$4:$G$1472,5,FALSE)</f>
        <v>0.75</v>
      </c>
      <c r="J597" s="1"/>
      <c r="K597" s="8"/>
      <c r="L597" s="8"/>
      <c r="M597" s="8">
        <v>0.0</v>
      </c>
      <c r="N597" s="8">
        <v>0.7</v>
      </c>
      <c r="O597" s="8">
        <v>0.2</v>
      </c>
      <c r="P597" s="16" t="s">
        <v>2171</v>
      </c>
      <c r="Q597" s="8" t="s">
        <v>31</v>
      </c>
      <c r="R597" s="8" t="s">
        <v>486</v>
      </c>
      <c r="S597" s="8" t="s">
        <v>1351</v>
      </c>
      <c r="T597" s="8"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8">
        <v>4.27</v>
      </c>
      <c r="Z597" s="8" t="s">
        <v>2196</v>
      </c>
      <c r="AA597" s="8" t="s">
        <v>2148</v>
      </c>
      <c r="AB597" s="8">
        <v>0.112</v>
      </c>
      <c r="AC597" s="8"/>
      <c r="AD597" s="8"/>
      <c r="AE597" s="8" t="s">
        <v>2195</v>
      </c>
      <c r="AF597" s="8"/>
      <c r="AG597" s="8"/>
      <c r="AH597" s="8"/>
      <c r="AI597" s="8"/>
      <c r="AJ597" s="8"/>
      <c r="AK597" s="8">
        <v>1.1</v>
      </c>
      <c r="AL597" s="8">
        <v>0.0</v>
      </c>
      <c r="AM597" s="8">
        <v>0.5</v>
      </c>
      <c r="AN597" s="8">
        <v>0.0</v>
      </c>
      <c r="AO597" s="8" t="s">
        <v>2194</v>
      </c>
      <c r="AP597" s="8" t="s">
        <v>2156</v>
      </c>
      <c r="AQ597" s="8" t="s">
        <v>2155</v>
      </c>
      <c r="AR597" s="8">
        <v>2.22</v>
      </c>
      <c r="AS597" s="8">
        <v>351.0</v>
      </c>
      <c r="AT597" s="1" t="str">
        <f t="shared" si="48"/>
        <v>0.006324786325</v>
      </c>
      <c r="AU597" s="8">
        <v>60.0</v>
      </c>
      <c r="AV597" s="8">
        <v>0.2</v>
      </c>
      <c r="AW597" s="8">
        <v>0.05</v>
      </c>
      <c r="AX597" s="8" t="s">
        <v>308</v>
      </c>
      <c r="AY597" s="8"/>
      <c r="AZ597" s="8"/>
      <c r="BA597" s="8"/>
      <c r="BB597" s="8"/>
      <c r="BC597" s="8"/>
      <c r="BD597" s="8"/>
      <c r="BE597" s="8"/>
      <c r="BF597" s="8"/>
      <c r="BG597" s="8"/>
      <c r="BH597" s="16" t="s">
        <v>1297</v>
      </c>
      <c r="BJ597" s="8"/>
      <c r="BK597" s="8"/>
      <c r="BL597" s="8"/>
    </row>
    <row r="598" ht="14.25" hidden="1" customHeight="1">
      <c r="A598" s="8" t="s">
        <v>13</v>
      </c>
      <c r="B598" s="8" t="s">
        <v>306</v>
      </c>
      <c r="C598" s="16" t="s">
        <v>4606</v>
      </c>
      <c r="D598" s="8" t="s">
        <v>4555</v>
      </c>
      <c r="E598" s="8" t="s">
        <v>36</v>
      </c>
      <c r="F598" s="8" t="s">
        <v>965</v>
      </c>
      <c r="G598" s="8" t="s">
        <v>969</v>
      </c>
      <c r="H598" s="1" t="str">
        <f t="shared" si="1"/>
        <v>ASHRAE 90.1-2010Guest RoomFor Highway Lodging</v>
      </c>
      <c r="I598" s="1" t="str">
        <f>VLOOKUP(H598,'Interior Lighting'!$A$4:$G$1472,5,FALSE)</f>
        <v>0.75</v>
      </c>
      <c r="J598" s="1"/>
      <c r="K598" s="8"/>
      <c r="L598" s="8"/>
      <c r="M598" s="8">
        <v>0.0</v>
      </c>
      <c r="N598" s="8">
        <v>0.7</v>
      </c>
      <c r="O598" s="8">
        <v>0.2</v>
      </c>
      <c r="P598" s="1" t="s">
        <v>2159</v>
      </c>
      <c r="Q598" s="8" t="s">
        <v>31</v>
      </c>
      <c r="R598" s="8" t="s">
        <v>486</v>
      </c>
      <c r="S598" s="8" t="s">
        <v>1351</v>
      </c>
      <c r="T598" s="8"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8">
        <v>4.27</v>
      </c>
      <c r="Z598" s="8" t="s">
        <v>2159</v>
      </c>
      <c r="AA598" s="8" t="s">
        <v>2148</v>
      </c>
      <c r="AB598" s="8">
        <v>0.112</v>
      </c>
      <c r="AC598" s="8"/>
      <c r="AD598" s="8"/>
      <c r="AE598" s="8" t="s">
        <v>2195</v>
      </c>
      <c r="AF598" s="8"/>
      <c r="AG598" s="8"/>
      <c r="AH598" s="8"/>
      <c r="AI598" s="8"/>
      <c r="AJ598" s="8"/>
      <c r="AK598" s="8">
        <v>1.1</v>
      </c>
      <c r="AL598" s="8">
        <v>0.0</v>
      </c>
      <c r="AM598" s="8">
        <v>0.5</v>
      </c>
      <c r="AN598" s="8">
        <v>0.0</v>
      </c>
      <c r="AO598" s="8" t="s">
        <v>2159</v>
      </c>
      <c r="AP598" s="8" t="s">
        <v>2227</v>
      </c>
      <c r="AQ598" s="8" t="s">
        <v>2226</v>
      </c>
      <c r="AR598" s="8">
        <v>2.22</v>
      </c>
      <c r="AS598" s="8">
        <v>351.0</v>
      </c>
      <c r="AT598" s="1" t="str">
        <f t="shared" si="48"/>
        <v>0.006324786325</v>
      </c>
      <c r="AU598" s="8">
        <v>60.0</v>
      </c>
      <c r="AV598" s="8">
        <v>0.2</v>
      </c>
      <c r="AW598" s="8">
        <v>0.05</v>
      </c>
      <c r="AX598" s="8" t="s">
        <v>2159</v>
      </c>
      <c r="AY598" s="8"/>
      <c r="AZ598" s="8"/>
      <c r="BA598" s="8"/>
      <c r="BB598" s="8"/>
      <c r="BC598" s="8"/>
      <c r="BD598" s="8"/>
      <c r="BE598" s="8"/>
      <c r="BF598" s="8"/>
      <c r="BG598" s="8"/>
      <c r="BH598" s="16" t="s">
        <v>1297</v>
      </c>
      <c r="BJ598" s="8"/>
      <c r="BK598" s="8"/>
      <c r="BL598" s="8"/>
    </row>
    <row r="599" ht="14.25" hidden="1" customHeight="1">
      <c r="A599" s="187" t="s">
        <v>13</v>
      </c>
      <c r="B599" s="187" t="s">
        <v>306</v>
      </c>
      <c r="C599" s="9" t="s">
        <v>4607</v>
      </c>
      <c r="D599" s="187" t="s">
        <v>4555</v>
      </c>
      <c r="E599" s="187" t="s">
        <v>36</v>
      </c>
      <c r="F599" s="187" t="s">
        <v>965</v>
      </c>
      <c r="G599" s="187" t="s">
        <v>969</v>
      </c>
      <c r="H599" s="1" t="str">
        <f t="shared" si="1"/>
        <v>ASHRAE 90.1-2010Guest RoomFor Highway Lodging</v>
      </c>
      <c r="I599" s="1" t="str">
        <f>VLOOKUP(H599,'Interior Lighting'!$A$4:$G$1472,5,FALSE)</f>
        <v>0.75</v>
      </c>
      <c r="J599" s="1"/>
      <c r="K599" s="216"/>
      <c r="L599" s="217"/>
      <c r="M599" s="217">
        <v>0.0</v>
      </c>
      <c r="N599" s="217">
        <v>0.7</v>
      </c>
      <c r="O599" s="217">
        <v>0.2</v>
      </c>
      <c r="P599" s="16" t="s">
        <v>2171</v>
      </c>
      <c r="Q599" s="187" t="s">
        <v>31</v>
      </c>
      <c r="R599" s="187" t="s">
        <v>486</v>
      </c>
      <c r="S599" s="187" t="s">
        <v>1351</v>
      </c>
      <c r="T599" s="8"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17">
        <v>4.27</v>
      </c>
      <c r="Z599" s="187" t="s">
        <v>2196</v>
      </c>
      <c r="AA599" s="187" t="s">
        <v>2148</v>
      </c>
      <c r="AB599" s="218">
        <v>0.028</v>
      </c>
      <c r="AC599" s="216"/>
      <c r="AD599" s="187"/>
      <c r="AE599" s="187" t="s">
        <v>2195</v>
      </c>
      <c r="AF599" s="216"/>
      <c r="AG599" s="216"/>
      <c r="AH599" s="216"/>
      <c r="AI599" s="216"/>
      <c r="AJ599" s="216"/>
      <c r="AK599" s="217">
        <v>1.1</v>
      </c>
      <c r="AL599" s="217">
        <v>0.0</v>
      </c>
      <c r="AM599" s="217">
        <v>0.5</v>
      </c>
      <c r="AN599" s="217">
        <v>0.0</v>
      </c>
      <c r="AO599" s="187" t="s">
        <v>2194</v>
      </c>
      <c r="AP599" s="187" t="s">
        <v>2156</v>
      </c>
      <c r="AQ599" s="187" t="s">
        <v>2155</v>
      </c>
      <c r="AR599" s="217">
        <v>2.22</v>
      </c>
      <c r="AS599" s="217">
        <v>351.0</v>
      </c>
      <c r="AT599" s="1" t="str">
        <f t="shared" si="48"/>
        <v>0.006324786325</v>
      </c>
      <c r="AU599" s="217">
        <v>60.0</v>
      </c>
      <c r="AV599" s="217">
        <v>0.2</v>
      </c>
      <c r="AW599" s="217">
        <v>0.05</v>
      </c>
      <c r="AX599" s="187" t="s">
        <v>308</v>
      </c>
      <c r="AY599" s="216"/>
      <c r="AZ599" s="216"/>
      <c r="BA599" s="216"/>
      <c r="BB599" s="216"/>
      <c r="BC599" s="216"/>
      <c r="BD599" s="216"/>
      <c r="BE599" s="216"/>
      <c r="BF599" s="216"/>
      <c r="BG599" s="216"/>
      <c r="BH599" s="16" t="s">
        <v>1297</v>
      </c>
      <c r="BJ599" s="216"/>
      <c r="BK599" s="216"/>
      <c r="BL599" s="216"/>
    </row>
    <row r="600" ht="14.25" hidden="1" customHeight="1">
      <c r="A600" s="8" t="s">
        <v>13</v>
      </c>
      <c r="B600" s="8" t="s">
        <v>306</v>
      </c>
      <c r="C600" s="16" t="s">
        <v>4608</v>
      </c>
      <c r="D600" s="8" t="s">
        <v>4555</v>
      </c>
      <c r="E600" s="8" t="s">
        <v>36</v>
      </c>
      <c r="F600" s="8" t="s">
        <v>965</v>
      </c>
      <c r="G600" s="8" t="s">
        <v>969</v>
      </c>
      <c r="H600" s="1" t="str">
        <f t="shared" si="1"/>
        <v>ASHRAE 90.1-2010Guest RoomFor Highway Lodging</v>
      </c>
      <c r="I600" s="1" t="str">
        <f>VLOOKUP(H600,'Interior Lighting'!$A$4:$G$1472,5,FALSE)</f>
        <v>0.75</v>
      </c>
      <c r="J600" s="1"/>
      <c r="K600" s="8"/>
      <c r="L600" s="8"/>
      <c r="M600" s="8">
        <v>0.0</v>
      </c>
      <c r="N600" s="8">
        <v>0.7</v>
      </c>
      <c r="O600" s="8">
        <v>0.2</v>
      </c>
      <c r="P600" s="1" t="s">
        <v>2159</v>
      </c>
      <c r="Q600" s="8" t="s">
        <v>31</v>
      </c>
      <c r="R600" s="8" t="s">
        <v>486</v>
      </c>
      <c r="S600" s="8" t="s">
        <v>1351</v>
      </c>
      <c r="T600" s="8"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8">
        <v>4.27</v>
      </c>
      <c r="Z600" s="8" t="s">
        <v>2159</v>
      </c>
      <c r="AA600" s="8" t="s">
        <v>2148</v>
      </c>
      <c r="AB600" s="218">
        <v>0.028</v>
      </c>
      <c r="AC600" s="8"/>
      <c r="AD600" s="8"/>
      <c r="AE600" s="8" t="s">
        <v>2195</v>
      </c>
      <c r="AF600" s="8"/>
      <c r="AG600" s="8"/>
      <c r="AH600" s="8"/>
      <c r="AI600" s="8"/>
      <c r="AJ600" s="8"/>
      <c r="AK600" s="8">
        <v>1.1</v>
      </c>
      <c r="AL600" s="8">
        <v>0.0</v>
      </c>
      <c r="AM600" s="8">
        <v>0.5</v>
      </c>
      <c r="AN600" s="8">
        <v>0.0</v>
      </c>
      <c r="AO600" s="8" t="s">
        <v>2159</v>
      </c>
      <c r="AP600" s="8" t="s">
        <v>2227</v>
      </c>
      <c r="AQ600" s="8" t="s">
        <v>2226</v>
      </c>
      <c r="AR600" s="8">
        <v>2.22</v>
      </c>
      <c r="AS600" s="8">
        <v>351.0</v>
      </c>
      <c r="AT600" s="1" t="str">
        <f t="shared" si="48"/>
        <v>0.006324786325</v>
      </c>
      <c r="AU600" s="8">
        <v>60.0</v>
      </c>
      <c r="AV600" s="8">
        <v>0.2</v>
      </c>
      <c r="AW600" s="8">
        <v>0.05</v>
      </c>
      <c r="AX600" s="8" t="s">
        <v>2159</v>
      </c>
      <c r="AY600" s="8"/>
      <c r="AZ600" s="8"/>
      <c r="BA600" s="8"/>
      <c r="BB600" s="8"/>
      <c r="BC600" s="8"/>
      <c r="BD600" s="8"/>
      <c r="BE600" s="8"/>
      <c r="BF600" s="8"/>
      <c r="BG600" s="8"/>
      <c r="BH600" s="16" t="s">
        <v>1297</v>
      </c>
      <c r="BJ600" s="8"/>
      <c r="BK600" s="8"/>
      <c r="BL600" s="8"/>
    </row>
    <row r="601" ht="14.25" hidden="1" customHeight="1">
      <c r="A601" s="1" t="s">
        <v>13</v>
      </c>
      <c r="B601" s="8" t="s">
        <v>306</v>
      </c>
      <c r="C601" s="8" t="s">
        <v>1028</v>
      </c>
      <c r="D601" s="8" t="s">
        <v>4566</v>
      </c>
      <c r="E601" s="8" t="s">
        <v>36</v>
      </c>
      <c r="F601" s="8" t="s">
        <v>150</v>
      </c>
      <c r="G601" s="8" t="s">
        <v>957</v>
      </c>
      <c r="H601" s="1" t="str">
        <f t="shared" si="1"/>
        <v>ASHRAE 90.1-2010HospitalLaundry-Washing</v>
      </c>
      <c r="I601" s="1" t="str">
        <f>VLOOKUP(H601,'Interior Lighting'!$A$4:$G$1472,5,FALSE)</f>
        <v>0.6</v>
      </c>
      <c r="J601" s="1"/>
      <c r="K601" s="8"/>
      <c r="L601" s="8"/>
      <c r="M601" s="8">
        <v>0.0</v>
      </c>
      <c r="N601" s="8">
        <v>0.7</v>
      </c>
      <c r="O601" s="8">
        <v>0.2</v>
      </c>
      <c r="P601" s="8" t="s">
        <v>2173</v>
      </c>
      <c r="Q601" s="1" t="s">
        <v>31</v>
      </c>
      <c r="R601" s="8" t="s">
        <v>348</v>
      </c>
      <c r="S601" s="8" t="s">
        <v>1372</v>
      </c>
      <c r="T601" s="8" t="str">
        <f t="shared" si="47"/>
        <v>ASHRAE 62.1-2007RetailCoinoperated laundries</v>
      </c>
      <c r="U601" s="1" t="str">
        <f>VLOOKUP(T601,Ventilation!$A$4:$H$321,6,FALSE)</f>
        <v>0.06</v>
      </c>
      <c r="V601" s="1" t="str">
        <f>VLOOKUP(T601,Ventilation!$A$4:$H$321,5,FALSE)</f>
        <v>7.5</v>
      </c>
      <c r="W601" s="1" t="str">
        <f>VLOOKUP(T601,Ventilation!$A$4:$H$321,7,FALSE)</f>
        <v/>
      </c>
      <c r="X601" s="1"/>
      <c r="Y601" s="8">
        <v>10.0</v>
      </c>
      <c r="Z601" s="8" t="s">
        <v>2201</v>
      </c>
      <c r="AA601" s="8" t="s">
        <v>2148</v>
      </c>
      <c r="AB601" s="8">
        <v>0.112</v>
      </c>
      <c r="AC601" s="8"/>
      <c r="AD601" s="8"/>
      <c r="AE601" s="8" t="s">
        <v>2182</v>
      </c>
      <c r="AF601" s="8">
        <v>129.9</v>
      </c>
      <c r="AG601" s="16">
        <v>0.0</v>
      </c>
      <c r="AH601" s="16">
        <v>0.2</v>
      </c>
      <c r="AI601" s="16">
        <v>0.0</v>
      </c>
      <c r="AJ601" s="8" t="s">
        <v>2200</v>
      </c>
      <c r="AK601" s="8">
        <v>2.57</v>
      </c>
      <c r="AL601" s="8">
        <v>0.0</v>
      </c>
      <c r="AM601" s="16">
        <v>0.2</v>
      </c>
      <c r="AN601" s="8">
        <v>0.0</v>
      </c>
      <c r="AO601" s="8" t="s">
        <v>2199</v>
      </c>
      <c r="AP601" s="8" t="s">
        <v>2181</v>
      </c>
      <c r="AQ601" s="8" t="s">
        <v>2180</v>
      </c>
      <c r="AR601" s="8"/>
      <c r="AS601" s="8">
        <v>1053.0</v>
      </c>
      <c r="AT601" s="1" t="str">
        <f t="shared" si="48"/>
        <v/>
      </c>
      <c r="AU601" s="8">
        <v>82.2</v>
      </c>
      <c r="AV601" s="8">
        <v>0.2</v>
      </c>
      <c r="AW601" s="8">
        <v>0.05</v>
      </c>
      <c r="AX601" s="8" t="s">
        <v>309</v>
      </c>
      <c r="AY601" s="8"/>
      <c r="AZ601" s="8"/>
      <c r="BA601" s="8"/>
      <c r="BB601" s="8"/>
      <c r="BC601" s="8"/>
      <c r="BD601" s="8"/>
      <c r="BE601" s="8"/>
      <c r="BF601" s="8"/>
      <c r="BG601" s="8"/>
      <c r="BH601" s="5" t="s">
        <v>1284</v>
      </c>
      <c r="BJ601" s="1"/>
      <c r="BK601" s="1"/>
      <c r="BL601" s="1"/>
    </row>
    <row r="602" ht="14.25" hidden="1" customHeight="1">
      <c r="A602" s="8" t="s">
        <v>13</v>
      </c>
      <c r="B602" s="8" t="s">
        <v>306</v>
      </c>
      <c r="C602" s="8" t="s">
        <v>1031</v>
      </c>
      <c r="D602" s="8" t="s">
        <v>4571</v>
      </c>
      <c r="E602" s="8" t="s">
        <v>36</v>
      </c>
      <c r="F602" s="8" t="s">
        <v>757</v>
      </c>
      <c r="G602" s="8" t="s">
        <v>870</v>
      </c>
      <c r="H602" s="1" t="str">
        <f t="shared" si="1"/>
        <v>ASHRAE 90.1-2010Electrical/MechanicalGeneral</v>
      </c>
      <c r="I602" s="1" t="str">
        <f>VLOOKUP(H602,'Interior Lighting'!$A$4:$G$1472,5,FALSE)</f>
        <v>0.95</v>
      </c>
      <c r="J602" s="1"/>
      <c r="K602" s="8"/>
      <c r="L602" s="8"/>
      <c r="M602" s="8">
        <v>0.0</v>
      </c>
      <c r="N602" s="8">
        <v>0.7</v>
      </c>
      <c r="O602" s="8">
        <v>0.2</v>
      </c>
      <c r="P602" s="8" t="s">
        <v>2174</v>
      </c>
      <c r="Q602" s="1" t="s">
        <v>31</v>
      </c>
      <c r="R602" s="8" t="s">
        <v>870</v>
      </c>
      <c r="S602" s="8" t="s">
        <v>511</v>
      </c>
      <c r="T602" s="8" t="str">
        <f t="shared" si="47"/>
        <v>ASHRAE 62.1-2007GeneralStorage rooms</v>
      </c>
      <c r="U602" s="1" t="str">
        <f>VLOOKUP(T602,Ventilation!$A$4:$H$321,6,FALSE)</f>
        <v>0.12</v>
      </c>
      <c r="V602" s="1" t="str">
        <f>VLOOKUP(T602,Ventilation!$A$4:$H$321,5,FALSE)</f>
        <v/>
      </c>
      <c r="W602" s="1" t="str">
        <f>VLOOKUP(T602,Ventilation!$A$4:$H$321,7,FALSE)</f>
        <v/>
      </c>
      <c r="X602" s="1"/>
      <c r="Y602" s="8">
        <v>0.0</v>
      </c>
      <c r="Z602" s="8" t="s">
        <v>2159</v>
      </c>
      <c r="AA602" s="8" t="s">
        <v>2148</v>
      </c>
      <c r="AB602" s="8">
        <v>0.112</v>
      </c>
      <c r="AC602" s="8"/>
      <c r="AD602" s="8"/>
      <c r="AE602" s="8" t="s">
        <v>2182</v>
      </c>
      <c r="AF602" s="8"/>
      <c r="AG602" s="8">
        <v>0.0</v>
      </c>
      <c r="AH602" s="8">
        <v>0.2</v>
      </c>
      <c r="AI602" s="8">
        <v>0.5</v>
      </c>
      <c r="AJ602" s="8"/>
      <c r="AK602" s="8">
        <v>0.0</v>
      </c>
      <c r="AL602" s="8">
        <v>0.0</v>
      </c>
      <c r="AM602" s="8">
        <v>0.2</v>
      </c>
      <c r="AN602" s="8">
        <v>0.0</v>
      </c>
      <c r="AO602" s="8" t="s">
        <v>2159</v>
      </c>
      <c r="AP602" s="8" t="s">
        <v>2215</v>
      </c>
      <c r="AQ602" s="8" t="s">
        <v>3190</v>
      </c>
      <c r="AR602" s="8"/>
      <c r="AS602" s="8"/>
      <c r="AT602" s="1" t="str">
        <f t="shared" si="48"/>
        <v/>
      </c>
      <c r="AU602" s="8"/>
      <c r="AV602" s="8"/>
      <c r="AW602" s="8"/>
      <c r="AX602" s="8"/>
      <c r="AY602" s="8"/>
      <c r="AZ602" s="8"/>
      <c r="BA602" s="8"/>
      <c r="BB602" s="8"/>
      <c r="BC602" s="8"/>
      <c r="BD602" s="8"/>
      <c r="BE602" s="8"/>
      <c r="BF602" s="8"/>
      <c r="BG602" s="8"/>
      <c r="BH602" s="5" t="s">
        <v>1284</v>
      </c>
      <c r="BJ602" s="1"/>
      <c r="BK602" s="1"/>
      <c r="BL602" s="1"/>
    </row>
    <row r="603" ht="14.25" hidden="1" customHeight="1">
      <c r="A603" s="1" t="s">
        <v>13</v>
      </c>
      <c r="B603" s="8" t="s">
        <v>306</v>
      </c>
      <c r="C603" s="8" t="s">
        <v>1033</v>
      </c>
      <c r="D603" s="8" t="s">
        <v>4563</v>
      </c>
      <c r="E603" s="8" t="s">
        <v>36</v>
      </c>
      <c r="F603" s="8" t="s">
        <v>872</v>
      </c>
      <c r="G603" s="8" t="s">
        <v>870</v>
      </c>
      <c r="H603" s="1" t="str">
        <f t="shared" si="1"/>
        <v>ASHRAE 90.1-2010Conference/Meeting/MultipurposeGeneral</v>
      </c>
      <c r="I603" s="1" t="str">
        <f>VLOOKUP(H603,'Interior Lighting'!$A$4:$G$1472,5,FALSE)</f>
        <v>1.23</v>
      </c>
      <c r="J603" s="1"/>
      <c r="K603" s="8"/>
      <c r="L603" s="8"/>
      <c r="M603" s="8">
        <v>0.0</v>
      </c>
      <c r="N603" s="8">
        <v>0.7</v>
      </c>
      <c r="O603" s="8">
        <v>0.2</v>
      </c>
      <c r="P603" s="8" t="s">
        <v>2175</v>
      </c>
      <c r="Q603" s="1" t="s">
        <v>31</v>
      </c>
      <c r="R603" s="8" t="s">
        <v>870</v>
      </c>
      <c r="S603" s="8" t="s">
        <v>1350</v>
      </c>
      <c r="T603" s="8" t="str">
        <f t="shared" si="47"/>
        <v>ASHRAE 62.1-2007GeneralConference/meeting</v>
      </c>
      <c r="U603" s="1" t="str">
        <f>VLOOKUP(T603,Ventilation!$A$4:$H$321,6,FALSE)</f>
        <v>0.06</v>
      </c>
      <c r="V603" s="1" t="str">
        <f>VLOOKUP(T603,Ventilation!$A$4:$H$321,5,FALSE)</f>
        <v>5</v>
      </c>
      <c r="W603" s="1" t="str">
        <f>VLOOKUP(T603,Ventilation!$A$4:$H$321,7,FALSE)</f>
        <v/>
      </c>
      <c r="X603" s="1"/>
      <c r="Y603" s="8">
        <v>50.0</v>
      </c>
      <c r="Z603" s="8" t="s">
        <v>2205</v>
      </c>
      <c r="AA603" s="8" t="s">
        <v>2148</v>
      </c>
      <c r="AB603" s="8">
        <v>0.112</v>
      </c>
      <c r="AC603" s="8"/>
      <c r="AD603" s="8"/>
      <c r="AE603" s="8" t="s">
        <v>2182</v>
      </c>
      <c r="AF603" s="8"/>
      <c r="AG603" s="8"/>
      <c r="AH603" s="8"/>
      <c r="AI603" s="8"/>
      <c r="AJ603" s="8"/>
      <c r="AK603" s="8">
        <v>0.574</v>
      </c>
      <c r="AL603" s="8">
        <v>0.0</v>
      </c>
      <c r="AM603" s="8">
        <v>0.5</v>
      </c>
      <c r="AN603" s="8">
        <v>0.0</v>
      </c>
      <c r="AO603" s="8" t="s">
        <v>2204</v>
      </c>
      <c r="AP603" s="8" t="s">
        <v>2181</v>
      </c>
      <c r="AQ603" s="8" t="s">
        <v>2180</v>
      </c>
      <c r="AR603" s="8"/>
      <c r="AS603" s="8"/>
      <c r="AT603" s="1" t="str">
        <f t="shared" si="48"/>
        <v/>
      </c>
      <c r="AU603" s="8"/>
      <c r="AV603" s="8"/>
      <c r="AW603" s="8"/>
      <c r="AX603" s="8"/>
      <c r="AY603" s="8"/>
      <c r="AZ603" s="8"/>
      <c r="BA603" s="8"/>
      <c r="BB603" s="8"/>
      <c r="BC603" s="8"/>
      <c r="BD603" s="8"/>
      <c r="BE603" s="8"/>
      <c r="BF603" s="8"/>
      <c r="BG603" s="8"/>
      <c r="BH603" s="5" t="s">
        <v>1284</v>
      </c>
      <c r="BJ603" s="1"/>
      <c r="BK603" s="1"/>
      <c r="BL603" s="1"/>
    </row>
    <row r="604" ht="14.25" hidden="1" customHeight="1">
      <c r="A604" s="1" t="s">
        <v>13</v>
      </c>
      <c r="B604" s="8" t="s">
        <v>306</v>
      </c>
      <c r="C604" s="8" t="s">
        <v>344</v>
      </c>
      <c r="D604" s="8" t="s">
        <v>4559</v>
      </c>
      <c r="E604" s="8" t="s">
        <v>36</v>
      </c>
      <c r="F604" s="8" t="s">
        <v>869</v>
      </c>
      <c r="G604" s="8" t="s">
        <v>870</v>
      </c>
      <c r="H604" s="1" t="str">
        <f t="shared" si="1"/>
        <v>ASHRAE 90.1-2010Office-EnclosedGeneral</v>
      </c>
      <c r="I604" s="1" t="str">
        <f>VLOOKUP(H604,'Interior Lighting'!$A$4:$G$1472,5,FALSE)</f>
        <v>1.11</v>
      </c>
      <c r="J604" s="1"/>
      <c r="K604" s="8"/>
      <c r="L604" s="8"/>
      <c r="M604" s="8">
        <v>0.0</v>
      </c>
      <c r="N604" s="8">
        <v>0.7</v>
      </c>
      <c r="O604" s="8">
        <v>0.2</v>
      </c>
      <c r="P604" s="8" t="s">
        <v>2176</v>
      </c>
      <c r="Q604" s="1" t="s">
        <v>31</v>
      </c>
      <c r="R604" s="8" t="s">
        <v>1328</v>
      </c>
      <c r="S604" s="8" t="s">
        <v>498</v>
      </c>
      <c r="T604" s="8" t="str">
        <f t="shared" si="47"/>
        <v>ASHRAE 62.1-2007Office BuildingsOffice space</v>
      </c>
      <c r="U604" s="1" t="str">
        <f>VLOOKUP(T604,Ventilation!$A$4:$H$321,6,FALSE)</f>
        <v>0.06</v>
      </c>
      <c r="V604" s="1" t="str">
        <f>VLOOKUP(T604,Ventilation!$A$4:$H$321,5,FALSE)</f>
        <v>5</v>
      </c>
      <c r="W604" s="1" t="str">
        <f>VLOOKUP(T604,Ventilation!$A$4:$H$321,7,FALSE)</f>
        <v/>
      </c>
      <c r="X604" s="1"/>
      <c r="Y604" s="8">
        <v>7.14</v>
      </c>
      <c r="Z604" s="8" t="s">
        <v>2210</v>
      </c>
      <c r="AA604" s="8" t="s">
        <v>2148</v>
      </c>
      <c r="AB604" s="8">
        <v>0.112</v>
      </c>
      <c r="AC604" s="8"/>
      <c r="AD604" s="8"/>
      <c r="AE604" s="8" t="s">
        <v>2182</v>
      </c>
      <c r="AF604" s="8"/>
      <c r="AG604" s="8"/>
      <c r="AH604" s="8"/>
      <c r="AI604" s="8"/>
      <c r="AJ604" s="8"/>
      <c r="AK604" s="8">
        <v>1.28</v>
      </c>
      <c r="AL604" s="8">
        <v>0.0</v>
      </c>
      <c r="AM604" s="8">
        <v>0.5</v>
      </c>
      <c r="AN604" s="8">
        <v>0.0</v>
      </c>
      <c r="AO604" s="8" t="s">
        <v>2209</v>
      </c>
      <c r="AP604" s="8" t="s">
        <v>2181</v>
      </c>
      <c r="AQ604" s="8" t="s">
        <v>2180</v>
      </c>
      <c r="AR604" s="8"/>
      <c r="AS604" s="8"/>
      <c r="AT604" s="1" t="str">
        <f t="shared" si="48"/>
        <v/>
      </c>
      <c r="AU604" s="8"/>
      <c r="AV604" s="8"/>
      <c r="AW604" s="8"/>
      <c r="AX604" s="8"/>
      <c r="AY604" s="8"/>
      <c r="AZ604" s="8"/>
      <c r="BA604" s="8"/>
      <c r="BB604" s="8"/>
      <c r="BC604" s="8"/>
      <c r="BD604" s="8"/>
      <c r="BE604" s="8"/>
      <c r="BF604" s="8"/>
      <c r="BG604" s="8"/>
      <c r="BH604" s="5" t="s">
        <v>1284</v>
      </c>
      <c r="BJ604" s="1"/>
      <c r="BK604" s="1"/>
      <c r="BL604" s="1"/>
    </row>
    <row r="605" ht="14.25" hidden="1" customHeight="1">
      <c r="A605" s="1" t="s">
        <v>13</v>
      </c>
      <c r="B605" s="8" t="s">
        <v>306</v>
      </c>
      <c r="C605" s="8" t="s">
        <v>1049</v>
      </c>
      <c r="D605" s="8" t="s">
        <v>4575</v>
      </c>
      <c r="E605" s="8" t="s">
        <v>36</v>
      </c>
      <c r="F605" s="8" t="s">
        <v>894</v>
      </c>
      <c r="G605" s="8" t="s">
        <v>870</v>
      </c>
      <c r="H605" s="1" t="str">
        <f t="shared" si="1"/>
        <v>ASHRAE 90.1-2010RestroomsGeneral</v>
      </c>
      <c r="I605" s="1" t="str">
        <f>VLOOKUP(H605,'Interior Lighting'!$A$4:$G$1472,5,FALSE)</f>
        <v>0.98</v>
      </c>
      <c r="J605" s="1"/>
      <c r="K605" s="8"/>
      <c r="L605" s="8"/>
      <c r="M605" s="8">
        <v>0.0</v>
      </c>
      <c r="N605" s="8">
        <v>0.7</v>
      </c>
      <c r="O605" s="8">
        <v>0.2</v>
      </c>
      <c r="P605" s="8" t="s">
        <v>2177</v>
      </c>
      <c r="Q605" s="1" t="s">
        <v>31</v>
      </c>
      <c r="R605" s="8" t="s">
        <v>870</v>
      </c>
      <c r="S605" s="8" t="s">
        <v>557</v>
      </c>
      <c r="T605" s="8" t="str">
        <f t="shared" si="47"/>
        <v>ASHRAE 62.1-2007GeneralCorridors</v>
      </c>
      <c r="U605" s="1" t="str">
        <f>VLOOKUP(T605,Ventilation!$A$4:$H$321,6,FALSE)</f>
        <v>0.06</v>
      </c>
      <c r="V605" s="1" t="str">
        <f>VLOOKUP(T605,Ventilation!$A$4:$H$321,5,FALSE)</f>
        <v/>
      </c>
      <c r="W605" s="1" t="str">
        <f>VLOOKUP(T605,Ventilation!$A$4:$H$321,7,FALSE)</f>
        <v/>
      </c>
      <c r="X605" s="1"/>
      <c r="Y605" s="8">
        <v>2.85</v>
      </c>
      <c r="Z605" s="8" t="s">
        <v>2203</v>
      </c>
      <c r="AA605" s="8" t="s">
        <v>2148</v>
      </c>
      <c r="AB605" s="8">
        <v>0.112</v>
      </c>
      <c r="AC605" s="8"/>
      <c r="AD605" s="8"/>
      <c r="AE605" s="8" t="s">
        <v>2182</v>
      </c>
      <c r="AF605" s="8"/>
      <c r="AG605" s="8"/>
      <c r="AH605" s="8"/>
      <c r="AI605" s="8"/>
      <c r="AJ605" s="8"/>
      <c r="AK605" s="8">
        <v>0.0</v>
      </c>
      <c r="AL605" s="8">
        <v>0.0</v>
      </c>
      <c r="AM605" s="8">
        <v>0.5</v>
      </c>
      <c r="AN605" s="8">
        <v>0.0</v>
      </c>
      <c r="AO605" s="8" t="s">
        <v>2202</v>
      </c>
      <c r="AP605" s="8" t="s">
        <v>2181</v>
      </c>
      <c r="AQ605" s="8" t="s">
        <v>2180</v>
      </c>
      <c r="AR605" s="8"/>
      <c r="AS605" s="8"/>
      <c r="AT605" s="1" t="str">
        <f t="shared" si="48"/>
        <v/>
      </c>
      <c r="AU605" s="8"/>
      <c r="AV605" s="8"/>
      <c r="AW605" s="8"/>
      <c r="AX605" s="8"/>
      <c r="AY605" s="8">
        <v>1.139566144206643</v>
      </c>
      <c r="AZ605" s="8">
        <v>400.0</v>
      </c>
      <c r="BA605" s="8">
        <v>0.19785783263303935</v>
      </c>
      <c r="BB605" s="8">
        <v>0.338</v>
      </c>
      <c r="BC605" s="8">
        <v>69.45023196377475</v>
      </c>
      <c r="BD605" s="8">
        <v>0.5</v>
      </c>
      <c r="BE605" s="8"/>
      <c r="BF605" s="8"/>
      <c r="BG605" s="8"/>
      <c r="BH605" s="5" t="s">
        <v>1284</v>
      </c>
      <c r="BJ605" s="1"/>
      <c r="BK605" s="1"/>
      <c r="BL605" s="1"/>
    </row>
    <row r="606" ht="14.25" hidden="1" customHeight="1">
      <c r="A606" s="8" t="s">
        <v>13</v>
      </c>
      <c r="B606" s="8" t="s">
        <v>306</v>
      </c>
      <c r="C606" s="8" t="s">
        <v>1053</v>
      </c>
      <c r="D606" s="8" t="s">
        <v>4549</v>
      </c>
      <c r="E606" s="8" t="s">
        <v>36</v>
      </c>
      <c r="F606" s="8" t="s">
        <v>888</v>
      </c>
      <c r="G606" s="8" t="s">
        <v>870</v>
      </c>
      <c r="H606" s="1" t="str">
        <f t="shared" si="1"/>
        <v>ASHRAE 90.1-2010Lounge/RecreationGeneral</v>
      </c>
      <c r="I606" s="1" t="str">
        <f>VLOOKUP(H606,'Interior Lighting'!$A$4:$G$1472,5,FALSE)</f>
        <v>0.73</v>
      </c>
      <c r="J606" s="1"/>
      <c r="K606" s="8"/>
      <c r="L606" s="8"/>
      <c r="M606" s="8">
        <v>0.0</v>
      </c>
      <c r="N606" s="8">
        <v>0.7</v>
      </c>
      <c r="O606" s="8">
        <v>0.2</v>
      </c>
      <c r="P606" s="8" t="s">
        <v>2168</v>
      </c>
      <c r="Q606" s="1" t="s">
        <v>31</v>
      </c>
      <c r="R606" s="8" t="s">
        <v>486</v>
      </c>
      <c r="S606" s="8" t="s">
        <v>1353</v>
      </c>
      <c r="T606" s="8"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8">
        <v>51.28</v>
      </c>
      <c r="Z606" s="8" t="s">
        <v>2189</v>
      </c>
      <c r="AA606" s="8" t="s">
        <v>2148</v>
      </c>
      <c r="AB606" s="8">
        <v>0.112</v>
      </c>
      <c r="AC606" s="8"/>
      <c r="AD606" s="8"/>
      <c r="AE606" s="8" t="s">
        <v>2182</v>
      </c>
      <c r="AF606" s="8"/>
      <c r="AG606" s="8"/>
      <c r="AH606" s="8"/>
      <c r="AI606" s="8"/>
      <c r="AJ606" s="8"/>
      <c r="AK606" s="8">
        <v>2.0</v>
      </c>
      <c r="AL606" s="8">
        <v>0.0</v>
      </c>
      <c r="AM606" s="8">
        <v>0.5</v>
      </c>
      <c r="AN606" s="8">
        <v>0.0</v>
      </c>
      <c r="AO606" s="8" t="s">
        <v>2188</v>
      </c>
      <c r="AP606" s="8" t="s">
        <v>2181</v>
      </c>
      <c r="AQ606" s="8" t="s">
        <v>2180</v>
      </c>
      <c r="AR606" s="8"/>
      <c r="AS606" s="8"/>
      <c r="AT606" s="1" t="str">
        <f t="shared" si="48"/>
        <v/>
      </c>
      <c r="AU606" s="8"/>
      <c r="AV606" s="8"/>
      <c r="AW606" s="8"/>
      <c r="AX606" s="8"/>
      <c r="AY606" s="8"/>
      <c r="AZ606" s="8"/>
      <c r="BA606" s="8"/>
      <c r="BB606" s="8"/>
      <c r="BC606" s="8"/>
      <c r="BD606" s="8"/>
      <c r="BE606" s="8"/>
      <c r="BF606" s="8"/>
      <c r="BG606" s="8"/>
      <c r="BH606" s="5" t="s">
        <v>1284</v>
      </c>
      <c r="BJ606" s="1"/>
      <c r="BK606" s="1"/>
      <c r="BL606" s="1"/>
    </row>
    <row r="607" ht="14.25" hidden="1" customHeight="1">
      <c r="A607" s="1" t="s">
        <v>13</v>
      </c>
      <c r="B607" s="8" t="s">
        <v>306</v>
      </c>
      <c r="C607" s="8" t="s">
        <v>1054</v>
      </c>
      <c r="D607" s="8" t="s">
        <v>4570</v>
      </c>
      <c r="E607" s="8" t="s">
        <v>36</v>
      </c>
      <c r="F607" s="8" t="s">
        <v>770</v>
      </c>
      <c r="G607" s="8" t="s">
        <v>870</v>
      </c>
      <c r="H607" s="1" t="str">
        <f t="shared" si="1"/>
        <v>ASHRAE 90.1-2010StairwayGeneral</v>
      </c>
      <c r="I607" s="1" t="str">
        <f>VLOOKUP(H607,'Interior Lighting'!$A$4:$G$1472,5,FALSE)</f>
        <v>0.69</v>
      </c>
      <c r="J607" s="1"/>
      <c r="K607" s="8"/>
      <c r="L607" s="8"/>
      <c r="M607" s="8">
        <v>0.0</v>
      </c>
      <c r="N607" s="8">
        <v>0.7</v>
      </c>
      <c r="O607" s="8">
        <v>0.2</v>
      </c>
      <c r="P607" s="8" t="s">
        <v>2178</v>
      </c>
      <c r="Q607" s="1" t="s">
        <v>31</v>
      </c>
      <c r="R607" s="8" t="s">
        <v>870</v>
      </c>
      <c r="S607" s="8" t="s">
        <v>557</v>
      </c>
      <c r="T607" s="8" t="str">
        <f t="shared" si="47"/>
        <v>ASHRAE 62.1-2007GeneralCorridors</v>
      </c>
      <c r="U607" s="1" t="str">
        <f>VLOOKUP(T607,Ventilation!$A$4:$H$321,6,FALSE)</f>
        <v>0.06</v>
      </c>
      <c r="V607" s="1" t="str">
        <f>VLOOKUP(T607,Ventilation!$A$4:$H$321,5,FALSE)</f>
        <v/>
      </c>
      <c r="W607" s="1" t="str">
        <f>VLOOKUP(T607,Ventilation!$A$4:$H$321,7,FALSE)</f>
        <v/>
      </c>
      <c r="X607" s="1"/>
      <c r="Y607" s="8">
        <v>0.0</v>
      </c>
      <c r="Z607" s="8" t="s">
        <v>2159</v>
      </c>
      <c r="AA607" s="8" t="s">
        <v>2148</v>
      </c>
      <c r="AB607" s="8">
        <v>0.112</v>
      </c>
      <c r="AC607" s="8"/>
      <c r="AD607" s="8"/>
      <c r="AE607" s="8" t="s">
        <v>169</v>
      </c>
      <c r="AF607" s="8"/>
      <c r="AG607" s="8"/>
      <c r="AH607" s="8"/>
      <c r="AI607" s="8"/>
      <c r="AJ607" s="8"/>
      <c r="AK607" s="8">
        <v>0.0</v>
      </c>
      <c r="AL607" s="8">
        <v>0.0</v>
      </c>
      <c r="AM607" s="8">
        <v>0.5</v>
      </c>
      <c r="AN607" s="8">
        <v>0.0</v>
      </c>
      <c r="AO607" s="8" t="s">
        <v>2159</v>
      </c>
      <c r="AP607" s="8" t="s">
        <v>2215</v>
      </c>
      <c r="AQ607" s="8" t="s">
        <v>3190</v>
      </c>
      <c r="AR607" s="8"/>
      <c r="AS607" s="8"/>
      <c r="AT607" s="1" t="str">
        <f t="shared" si="48"/>
        <v/>
      </c>
      <c r="AU607" s="8"/>
      <c r="AV607" s="8"/>
      <c r="AW607" s="8"/>
      <c r="AX607" s="8"/>
      <c r="AY607" s="8"/>
      <c r="AZ607" s="8"/>
      <c r="BA607" s="8"/>
      <c r="BB607" s="8"/>
      <c r="BC607" s="8"/>
      <c r="BD607" s="8"/>
      <c r="BE607" s="8"/>
      <c r="BF607" s="8"/>
      <c r="BG607" s="8"/>
      <c r="BH607" s="5" t="s">
        <v>1284</v>
      </c>
      <c r="BJ607" s="1"/>
      <c r="BK607" s="1"/>
      <c r="BL607" s="1"/>
    </row>
    <row r="608" ht="14.25" hidden="1" customHeight="1">
      <c r="A608" s="1" t="s">
        <v>13</v>
      </c>
      <c r="B608" s="8" t="s">
        <v>306</v>
      </c>
      <c r="C608" s="16" t="s">
        <v>4609</v>
      </c>
      <c r="D608" s="8" t="s">
        <v>4570</v>
      </c>
      <c r="E608" s="8" t="s">
        <v>36</v>
      </c>
      <c r="F608" s="8" t="s">
        <v>770</v>
      </c>
      <c r="G608" s="8" t="s">
        <v>870</v>
      </c>
      <c r="H608" s="1" t="str">
        <f t="shared" si="1"/>
        <v>ASHRAE 90.1-2010StairwayGeneral</v>
      </c>
      <c r="I608" s="1" t="str">
        <f>VLOOKUP(H608,'Interior Lighting'!$A$4:$G$1472,5,FALSE)</f>
        <v>0.69</v>
      </c>
      <c r="J608" s="1"/>
      <c r="K608" s="8"/>
      <c r="L608" s="8"/>
      <c r="M608" s="8">
        <v>0.0</v>
      </c>
      <c r="N608" s="8">
        <v>0.7</v>
      </c>
      <c r="O608" s="8">
        <v>0.2</v>
      </c>
      <c r="P608" s="8" t="s">
        <v>2178</v>
      </c>
      <c r="Q608" s="1" t="s">
        <v>31</v>
      </c>
      <c r="R608" s="8" t="s">
        <v>870</v>
      </c>
      <c r="S608" s="8" t="s">
        <v>557</v>
      </c>
      <c r="T608" s="8" t="str">
        <f t="shared" si="47"/>
        <v>ASHRAE 62.1-2007GeneralCorridors</v>
      </c>
      <c r="U608" s="1" t="str">
        <f>VLOOKUP(T608,Ventilation!$A$4:$H$321,6,FALSE)</f>
        <v>0.06</v>
      </c>
      <c r="V608" s="1" t="str">
        <f>VLOOKUP(T608,Ventilation!$A$4:$H$321,5,FALSE)</f>
        <v/>
      </c>
      <c r="W608" s="1" t="str">
        <f>VLOOKUP(T608,Ventilation!$A$4:$H$321,7,FALSE)</f>
        <v/>
      </c>
      <c r="X608" s="1"/>
      <c r="Y608" s="8">
        <v>0.0</v>
      </c>
      <c r="Z608" s="8" t="s">
        <v>2159</v>
      </c>
      <c r="AA608" s="8" t="s">
        <v>2148</v>
      </c>
      <c r="AB608" s="16">
        <v>0.0664</v>
      </c>
      <c r="AC608" s="8"/>
      <c r="AD608" s="8"/>
      <c r="AE608" s="8" t="s">
        <v>169</v>
      </c>
      <c r="AF608" s="8"/>
      <c r="AG608" s="8"/>
      <c r="AH608" s="8"/>
      <c r="AI608" s="8"/>
      <c r="AJ608" s="8"/>
      <c r="AK608" s="8">
        <v>0.0</v>
      </c>
      <c r="AL608" s="8">
        <v>0.0</v>
      </c>
      <c r="AM608" s="8">
        <v>0.5</v>
      </c>
      <c r="AN608" s="8">
        <v>0.0</v>
      </c>
      <c r="AO608" s="8" t="s">
        <v>2159</v>
      </c>
      <c r="AP608" s="8" t="s">
        <v>2215</v>
      </c>
      <c r="AQ608" s="8" t="s">
        <v>3190</v>
      </c>
      <c r="AR608" s="8"/>
      <c r="AS608" s="8"/>
      <c r="AT608" s="1" t="str">
        <f t="shared" si="48"/>
        <v/>
      </c>
      <c r="AU608" s="8"/>
      <c r="AV608" s="8"/>
      <c r="AW608" s="8"/>
      <c r="AX608" s="8"/>
      <c r="AY608" s="8"/>
      <c r="AZ608" s="8"/>
      <c r="BA608" s="8"/>
      <c r="BB608" s="8"/>
      <c r="BC608" s="8"/>
      <c r="BD608" s="8"/>
      <c r="BE608" s="8"/>
      <c r="BF608" s="8"/>
      <c r="BG608" s="8"/>
      <c r="BH608" s="5" t="s">
        <v>1284</v>
      </c>
      <c r="BJ608" s="1"/>
      <c r="BK608" s="1"/>
      <c r="BL608" s="1"/>
    </row>
    <row r="609" ht="14.25" hidden="1" customHeight="1">
      <c r="A609" s="1" t="s">
        <v>13</v>
      </c>
      <c r="B609" s="1" t="s">
        <v>306</v>
      </c>
      <c r="C609" s="1" t="s">
        <v>975</v>
      </c>
      <c r="D609" s="1" t="s">
        <v>4566</v>
      </c>
      <c r="E609" s="1" t="s">
        <v>36</v>
      </c>
      <c r="F609" s="1" t="s">
        <v>975</v>
      </c>
      <c r="G609" s="1" t="s">
        <v>870</v>
      </c>
      <c r="H609" s="1" t="str">
        <f t="shared" si="1"/>
        <v>ASHRAE 90.1-2010StorageGeneral</v>
      </c>
      <c r="I609" s="1" t="str">
        <f>VLOOKUP(H609,'Interior Lighting'!$A$4:$G$1472,5,FALSE)</f>
        <v>0.63</v>
      </c>
      <c r="J609" s="1"/>
      <c r="K609" s="1"/>
      <c r="L609" s="1"/>
      <c r="M609" s="1">
        <v>0.0</v>
      </c>
      <c r="N609" s="1">
        <v>0.7</v>
      </c>
      <c r="O609" s="1">
        <v>0.2</v>
      </c>
      <c r="P609" s="1" t="s">
        <v>2179</v>
      </c>
      <c r="Q609" s="1" t="s">
        <v>31</v>
      </c>
      <c r="R609" s="1" t="s">
        <v>870</v>
      </c>
      <c r="S609" s="1" t="s">
        <v>511</v>
      </c>
      <c r="T609" s="8"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2159</v>
      </c>
      <c r="AA609" s="1" t="s">
        <v>2148</v>
      </c>
      <c r="AB609" s="1">
        <v>0.112</v>
      </c>
      <c r="AC609" s="8"/>
      <c r="AD609" s="8"/>
      <c r="AE609" s="8" t="s">
        <v>169</v>
      </c>
      <c r="AF609" s="1"/>
      <c r="AG609" s="1"/>
      <c r="AH609" s="1"/>
      <c r="AI609" s="1"/>
      <c r="AJ609" s="1"/>
      <c r="AK609" s="1">
        <v>0.0</v>
      </c>
      <c r="AL609" s="1">
        <v>0.0</v>
      </c>
      <c r="AM609" s="1">
        <v>0.5</v>
      </c>
      <c r="AN609" s="1">
        <v>0.0</v>
      </c>
      <c r="AO609" s="1" t="s">
        <v>2159</v>
      </c>
      <c r="AP609" s="8" t="s">
        <v>2215</v>
      </c>
      <c r="AQ609" s="8" t="s">
        <v>3190</v>
      </c>
      <c r="AR609" s="1"/>
      <c r="AS609" s="1"/>
      <c r="AT609" s="1" t="str">
        <f t="shared" si="48"/>
        <v/>
      </c>
      <c r="AU609" s="1"/>
      <c r="AV609" s="1"/>
      <c r="AW609" s="1"/>
      <c r="AX609" s="1"/>
      <c r="AY609" s="1"/>
      <c r="AZ609" s="1"/>
      <c r="BA609" s="1"/>
      <c r="BB609" s="1"/>
      <c r="BC609" s="1"/>
      <c r="BD609" s="1"/>
      <c r="BE609" s="1"/>
      <c r="BF609" s="1"/>
      <c r="BG609" s="1"/>
      <c r="BH609" s="5" t="s">
        <v>1284</v>
      </c>
      <c r="BJ609" s="1"/>
      <c r="BK609" s="1"/>
      <c r="BL609" s="1"/>
    </row>
    <row r="610" ht="14.25" hidden="1" customHeight="1">
      <c r="A610" s="1" t="s">
        <v>13</v>
      </c>
      <c r="B610" s="1" t="s">
        <v>306</v>
      </c>
      <c r="C610" s="5" t="s">
        <v>4610</v>
      </c>
      <c r="D610" s="1" t="s">
        <v>4566</v>
      </c>
      <c r="E610" s="1" t="s">
        <v>36</v>
      </c>
      <c r="F610" s="1" t="s">
        <v>975</v>
      </c>
      <c r="G610" s="1" t="s">
        <v>870</v>
      </c>
      <c r="H610" s="1" t="str">
        <f t="shared" si="1"/>
        <v>ASHRAE 90.1-2010StorageGeneral</v>
      </c>
      <c r="I610" s="1" t="str">
        <f>VLOOKUP(H610,'Interior Lighting'!$A$4:$G$1472,5,FALSE)</f>
        <v>0.63</v>
      </c>
      <c r="J610" s="1"/>
      <c r="K610" s="1"/>
      <c r="L610" s="1"/>
      <c r="M610" s="1">
        <v>0.0</v>
      </c>
      <c r="N610" s="1">
        <v>0.7</v>
      </c>
      <c r="O610" s="1">
        <v>0.2</v>
      </c>
      <c r="P610" s="1" t="s">
        <v>2179</v>
      </c>
      <c r="Q610" s="1" t="s">
        <v>31</v>
      </c>
      <c r="R610" s="1" t="s">
        <v>870</v>
      </c>
      <c r="S610" s="1" t="s">
        <v>511</v>
      </c>
      <c r="T610" s="8"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2159</v>
      </c>
      <c r="AA610" s="1" t="s">
        <v>2148</v>
      </c>
      <c r="AB610" s="5">
        <v>0.028</v>
      </c>
      <c r="AC610" s="8"/>
      <c r="AD610" s="8"/>
      <c r="AE610" s="8" t="s">
        <v>169</v>
      </c>
      <c r="AF610" s="1"/>
      <c r="AG610" s="1"/>
      <c r="AH610" s="1"/>
      <c r="AI610" s="1"/>
      <c r="AJ610" s="1"/>
      <c r="AK610" s="1">
        <v>0.0</v>
      </c>
      <c r="AL610" s="1">
        <v>0.0</v>
      </c>
      <c r="AM610" s="1">
        <v>0.5</v>
      </c>
      <c r="AN610" s="1">
        <v>0.0</v>
      </c>
      <c r="AO610" s="1" t="s">
        <v>2159</v>
      </c>
      <c r="AP610" s="8" t="s">
        <v>2215</v>
      </c>
      <c r="AQ610" s="8" t="s">
        <v>3190</v>
      </c>
      <c r="AR610" s="1"/>
      <c r="AS610" s="1"/>
      <c r="AT610" s="1" t="str">
        <f t="shared" si="48"/>
        <v/>
      </c>
      <c r="AU610" s="1"/>
      <c r="AV610" s="1"/>
      <c r="AW610" s="1"/>
      <c r="AX610" s="1"/>
      <c r="AY610" s="1"/>
      <c r="AZ610" s="1"/>
      <c r="BA610" s="1"/>
      <c r="BB610" s="1"/>
      <c r="BC610" s="1"/>
      <c r="BD610" s="1"/>
      <c r="BE610" s="1"/>
      <c r="BF610" s="1"/>
      <c r="BG610" s="1"/>
      <c r="BH610" s="5" t="s">
        <v>1284</v>
      </c>
      <c r="BJ610" s="1"/>
      <c r="BK610" s="1"/>
      <c r="BL610" s="1"/>
    </row>
    <row r="611" ht="14.25" hidden="1" customHeight="1">
      <c r="A611" s="1" t="s">
        <v>13</v>
      </c>
      <c r="B611" s="1" t="s">
        <v>306</v>
      </c>
      <c r="C611" s="5" t="s">
        <v>4611</v>
      </c>
      <c r="D611" s="1" t="s">
        <v>4566</v>
      </c>
      <c r="E611" s="1" t="s">
        <v>36</v>
      </c>
      <c r="F611" s="1" t="s">
        <v>975</v>
      </c>
      <c r="G611" s="1" t="s">
        <v>870</v>
      </c>
      <c r="H611" s="1" t="str">
        <f t="shared" si="1"/>
        <v>ASHRAE 90.1-2010StorageGeneral</v>
      </c>
      <c r="I611" s="1" t="str">
        <f>VLOOKUP(H611,'Interior Lighting'!$A$4:$G$1472,5,FALSE)</f>
        <v>0.63</v>
      </c>
      <c r="J611" s="1"/>
      <c r="K611" s="1"/>
      <c r="L611" s="1"/>
      <c r="M611" s="1">
        <v>0.0</v>
      </c>
      <c r="N611" s="1">
        <v>0.7</v>
      </c>
      <c r="O611" s="1">
        <v>0.2</v>
      </c>
      <c r="P611" s="1" t="s">
        <v>2179</v>
      </c>
      <c r="Q611" s="1" t="s">
        <v>31</v>
      </c>
      <c r="R611" s="1" t="s">
        <v>870</v>
      </c>
      <c r="S611" s="1" t="s">
        <v>511</v>
      </c>
      <c r="T611" s="8"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2159</v>
      </c>
      <c r="AA611" s="1" t="s">
        <v>2148</v>
      </c>
      <c r="AB611" s="5">
        <v>0.06644</v>
      </c>
      <c r="AC611" s="8"/>
      <c r="AD611" s="8"/>
      <c r="AE611" s="8" t="s">
        <v>169</v>
      </c>
      <c r="AF611" s="1"/>
      <c r="AG611" s="1"/>
      <c r="AH611" s="1"/>
      <c r="AI611" s="1"/>
      <c r="AJ611" s="1"/>
      <c r="AK611" s="1">
        <v>0.0</v>
      </c>
      <c r="AL611" s="1">
        <v>0.0</v>
      </c>
      <c r="AM611" s="1">
        <v>0.5</v>
      </c>
      <c r="AN611" s="1">
        <v>0.0</v>
      </c>
      <c r="AO611" s="1" t="s">
        <v>2159</v>
      </c>
      <c r="AP611" s="8" t="s">
        <v>2215</v>
      </c>
      <c r="AQ611" s="8" t="s">
        <v>3190</v>
      </c>
      <c r="AR611" s="1"/>
      <c r="AS611" s="1"/>
      <c r="AT611" s="1" t="str">
        <f t="shared" si="48"/>
        <v/>
      </c>
      <c r="AU611" s="1"/>
      <c r="AV611" s="1"/>
      <c r="AW611" s="1"/>
      <c r="AX611" s="1"/>
      <c r="AY611" s="1"/>
      <c r="AZ611" s="1"/>
      <c r="BA611" s="1"/>
      <c r="BB611" s="1"/>
      <c r="BC611" s="1"/>
      <c r="BD611" s="1"/>
      <c r="BE611" s="1"/>
      <c r="BF611" s="1"/>
      <c r="BG611" s="1"/>
      <c r="BH611" s="5" t="s">
        <v>1284</v>
      </c>
      <c r="BJ611" s="1"/>
      <c r="BK611" s="1"/>
      <c r="BL611" s="1"/>
    </row>
    <row r="612" ht="14.25" hidden="1" customHeight="1">
      <c r="A612" s="9" t="s">
        <v>13</v>
      </c>
      <c r="B612" s="187" t="s">
        <v>349</v>
      </c>
      <c r="C612" s="9" t="s">
        <v>4612</v>
      </c>
      <c r="D612" s="187" t="s">
        <v>4572</v>
      </c>
      <c r="E612" s="9" t="s">
        <v>36</v>
      </c>
      <c r="F612" s="187" t="s">
        <v>849</v>
      </c>
      <c r="G612" s="187" t="s">
        <v>348</v>
      </c>
      <c r="H612" s="187" t="str">
        <f t="shared" si="1"/>
        <v>ASHRAE 90.1-2010Whole BuildingRetail</v>
      </c>
      <c r="I612" s="221" t="str">
        <f>VLOOKUP(H612,'Interior Lighting'!$A$4:$G$1472,5,FALSE)</f>
        <v>1.4</v>
      </c>
      <c r="J612" s="216"/>
      <c r="K612" s="216"/>
      <c r="L612" s="218">
        <v>0.42</v>
      </c>
      <c r="M612" s="217">
        <v>0.0</v>
      </c>
      <c r="N612" s="217">
        <v>0.7</v>
      </c>
      <c r="O612" s="217">
        <v>0.2</v>
      </c>
      <c r="P612" s="187" t="s">
        <v>2949</v>
      </c>
      <c r="Q612" s="5" t="s">
        <v>31</v>
      </c>
      <c r="R612" s="9" t="s">
        <v>348</v>
      </c>
      <c r="S612" s="9" t="s">
        <v>1369</v>
      </c>
      <c r="T612" s="187" t="str">
        <f t="shared" si="47"/>
        <v>ASHRAE 62.1-2007RetailGeneral Sales combined by area</v>
      </c>
      <c r="U612" s="221" t="str">
        <f>VLOOKUP(T612,Ventilation!$A$4:$H$321,6,FALSE)</f>
        <v>0.2325</v>
      </c>
      <c r="V612" s="221" t="str">
        <f>VLOOKUP(T612,Ventilation!$A$4:$H$321,5,FALSE)</f>
        <v>0</v>
      </c>
      <c r="W612" s="222" t="str">
        <f>VLOOKUP(T612,Ventilation!$A$4:$H$321,7,FALSE)</f>
        <v/>
      </c>
      <c r="X612" s="222"/>
      <c r="Y612" s="218">
        <v>8.0</v>
      </c>
      <c r="Z612" s="187" t="s">
        <v>2950</v>
      </c>
      <c r="AA612" s="187" t="s">
        <v>2148</v>
      </c>
      <c r="AB612" s="219">
        <v>0.0495376</v>
      </c>
      <c r="AC612" s="216"/>
      <c r="AD612" s="187"/>
      <c r="AE612" s="187" t="s">
        <v>2948</v>
      </c>
      <c r="AF612" s="216"/>
      <c r="AG612" s="216"/>
      <c r="AH612" s="216"/>
      <c r="AI612" s="216"/>
      <c r="AJ612" s="216"/>
      <c r="AK612" s="217">
        <v>0.4</v>
      </c>
      <c r="AL612" s="217">
        <v>0.0</v>
      </c>
      <c r="AM612" s="217">
        <v>0.5</v>
      </c>
      <c r="AN612" s="217">
        <v>0.0</v>
      </c>
      <c r="AO612" s="187" t="s">
        <v>2941</v>
      </c>
      <c r="AP612" s="9" t="s">
        <v>283</v>
      </c>
      <c r="AQ612" s="9" t="s">
        <v>284</v>
      </c>
      <c r="AR612" s="223">
        <v>1.8</v>
      </c>
      <c r="AS612" s="216"/>
      <c r="AT612" s="216"/>
      <c r="AU612" s="216"/>
      <c r="AV612" s="216"/>
      <c r="AW612" s="216"/>
      <c r="AX612" s="17" t="s">
        <v>2951</v>
      </c>
      <c r="AY612" s="216"/>
      <c r="AZ612" s="216"/>
      <c r="BA612" s="216" t="str">
        <f t="shared" ref="BA612:BA614" si="49">IF(ISBLANK(BC612),"",BC612/(AZ612/AY612))</f>
        <v/>
      </c>
      <c r="BB612" s="216"/>
      <c r="BC612" s="216"/>
      <c r="BD612" s="216"/>
      <c r="BE612" s="216"/>
      <c r="BF612" s="216"/>
      <c r="BG612" s="216"/>
      <c r="BH612" s="216"/>
      <c r="BJ612" s="216"/>
      <c r="BK612" s="216"/>
      <c r="BL612" s="216"/>
    </row>
    <row r="613" ht="14.25" hidden="1" customHeight="1">
      <c r="A613" s="9" t="s">
        <v>13</v>
      </c>
      <c r="B613" s="187" t="s">
        <v>349</v>
      </c>
      <c r="C613" s="9" t="s">
        <v>4613</v>
      </c>
      <c r="D613" s="187" t="s">
        <v>4572</v>
      </c>
      <c r="E613" s="9" t="s">
        <v>36</v>
      </c>
      <c r="F613" s="187" t="s">
        <v>849</v>
      </c>
      <c r="G613" s="187" t="s">
        <v>348</v>
      </c>
      <c r="H613" s="187" t="str">
        <f t="shared" si="1"/>
        <v>ASHRAE 90.1-2010Whole BuildingRetail</v>
      </c>
      <c r="I613" s="221" t="str">
        <f>VLOOKUP(H613,'Interior Lighting'!$A$4:$G$1472,5,FALSE)</f>
        <v>1.4</v>
      </c>
      <c r="J613" s="216"/>
      <c r="K613" s="216"/>
      <c r="L613" s="218">
        <v>0.22</v>
      </c>
      <c r="M613" s="217">
        <v>0.0</v>
      </c>
      <c r="N613" s="217">
        <v>0.7</v>
      </c>
      <c r="O613" s="217">
        <v>0.2</v>
      </c>
      <c r="P613" s="9" t="s">
        <v>2959</v>
      </c>
      <c r="Q613" s="5" t="s">
        <v>31</v>
      </c>
      <c r="R613" s="9" t="s">
        <v>348</v>
      </c>
      <c r="S613" s="9" t="s">
        <v>1369</v>
      </c>
      <c r="T613" s="187" t="str">
        <f t="shared" si="47"/>
        <v>ASHRAE 62.1-2007RetailGeneral Sales combined by area</v>
      </c>
      <c r="U613" s="221" t="str">
        <f>VLOOKUP(T613,Ventilation!$A$4:$H$321,6,FALSE)</f>
        <v>0.2325</v>
      </c>
      <c r="V613" s="221" t="str">
        <f>VLOOKUP(T613,Ventilation!$A$4:$H$321,5,FALSE)</f>
        <v>0</v>
      </c>
      <c r="W613" s="222" t="str">
        <f>VLOOKUP(T613,Ventilation!$A$4:$H$321,7,FALSE)</f>
        <v/>
      </c>
      <c r="X613" s="222"/>
      <c r="Y613" s="218">
        <v>8.0</v>
      </c>
      <c r="Z613" s="9" t="s">
        <v>2960</v>
      </c>
      <c r="AA613" s="187" t="s">
        <v>2148</v>
      </c>
      <c r="AB613" s="219">
        <v>0.0349328</v>
      </c>
      <c r="AC613" s="216"/>
      <c r="AD613" s="187"/>
      <c r="AE613" s="9" t="s">
        <v>2958</v>
      </c>
      <c r="AF613" s="216"/>
      <c r="AG613" s="216"/>
      <c r="AH613" s="216"/>
      <c r="AI613" s="216"/>
      <c r="AJ613" s="216"/>
      <c r="AK613" s="217">
        <v>0.4</v>
      </c>
      <c r="AL613" s="217">
        <v>0.0</v>
      </c>
      <c r="AM613" s="217">
        <v>0.5</v>
      </c>
      <c r="AN613" s="217">
        <v>0.0</v>
      </c>
      <c r="AO613" s="9" t="s">
        <v>2955</v>
      </c>
      <c r="AP613" s="9" t="s">
        <v>2956</v>
      </c>
      <c r="AQ613" s="9" t="s">
        <v>2953</v>
      </c>
      <c r="AR613" s="223">
        <v>1.8</v>
      </c>
      <c r="AS613" s="216"/>
      <c r="AT613" s="216"/>
      <c r="AU613" s="216"/>
      <c r="AV613" s="216"/>
      <c r="AW613" s="216"/>
      <c r="AX613" s="17" t="s">
        <v>2961</v>
      </c>
      <c r="AY613" s="216"/>
      <c r="AZ613" s="216"/>
      <c r="BA613" s="216" t="str">
        <f t="shared" si="49"/>
        <v/>
      </c>
      <c r="BB613" s="216"/>
      <c r="BC613" s="216"/>
      <c r="BD613" s="216"/>
      <c r="BE613" s="216"/>
      <c r="BF613" s="216"/>
      <c r="BG613" s="216"/>
      <c r="BH613" s="216"/>
      <c r="BJ613" s="216"/>
      <c r="BK613" s="216"/>
      <c r="BL613" s="216"/>
    </row>
    <row r="614" ht="14.25" hidden="1" customHeight="1">
      <c r="A614" s="9" t="s">
        <v>13</v>
      </c>
      <c r="B614" s="187" t="s">
        <v>349</v>
      </c>
      <c r="C614" s="9" t="s">
        <v>4614</v>
      </c>
      <c r="D614" s="187" t="s">
        <v>4572</v>
      </c>
      <c r="E614" s="9" t="s">
        <v>36</v>
      </c>
      <c r="F614" s="187" t="s">
        <v>849</v>
      </c>
      <c r="G614" s="187" t="s">
        <v>348</v>
      </c>
      <c r="H614" s="187" t="str">
        <f t="shared" si="1"/>
        <v>ASHRAE 90.1-2010Whole BuildingRetail</v>
      </c>
      <c r="I614" s="221" t="str">
        <f>VLOOKUP(H614,'Interior Lighting'!$A$4:$G$1472,5,FALSE)</f>
        <v>1.4</v>
      </c>
      <c r="J614" s="216"/>
      <c r="K614" s="216"/>
      <c r="L614" s="218">
        <v>0.07</v>
      </c>
      <c r="M614" s="217">
        <v>0.0</v>
      </c>
      <c r="N614" s="217">
        <v>0.7</v>
      </c>
      <c r="O614" s="217">
        <v>0.2</v>
      </c>
      <c r="P614" s="9" t="s">
        <v>2969</v>
      </c>
      <c r="Q614" s="5" t="s">
        <v>31</v>
      </c>
      <c r="R614" s="9" t="s">
        <v>348</v>
      </c>
      <c r="S614" s="9" t="s">
        <v>1369</v>
      </c>
      <c r="T614" s="187" t="str">
        <f t="shared" si="47"/>
        <v>ASHRAE 62.1-2007RetailGeneral Sales combined by area</v>
      </c>
      <c r="U614" s="221" t="str">
        <f>VLOOKUP(T614,Ventilation!$A$4:$H$321,6,FALSE)</f>
        <v>0.2325</v>
      </c>
      <c r="V614" s="221" t="str">
        <f>VLOOKUP(T614,Ventilation!$A$4:$H$321,5,FALSE)</f>
        <v>0</v>
      </c>
      <c r="W614" s="222" t="str">
        <f>VLOOKUP(T614,Ventilation!$A$4:$H$321,7,FALSE)</f>
        <v/>
      </c>
      <c r="X614" s="222"/>
      <c r="Y614" s="218">
        <v>8.0</v>
      </c>
      <c r="Z614" s="9" t="s">
        <v>2970</v>
      </c>
      <c r="AA614" s="187" t="s">
        <v>2148</v>
      </c>
      <c r="AB614" s="219">
        <v>0.0349328</v>
      </c>
      <c r="AC614" s="216"/>
      <c r="AD614" s="187"/>
      <c r="AE614" s="9" t="s">
        <v>2968</v>
      </c>
      <c r="AF614" s="216"/>
      <c r="AG614" s="216"/>
      <c r="AH614" s="216"/>
      <c r="AI614" s="216"/>
      <c r="AJ614" s="216"/>
      <c r="AK614" s="217">
        <v>0.4</v>
      </c>
      <c r="AL614" s="217">
        <v>0.0</v>
      </c>
      <c r="AM614" s="217">
        <v>0.5</v>
      </c>
      <c r="AN614" s="217">
        <v>0.0</v>
      </c>
      <c r="AO614" s="9" t="s">
        <v>2965</v>
      </c>
      <c r="AP614" s="9" t="s">
        <v>2966</v>
      </c>
      <c r="AQ614" s="9" t="s">
        <v>2963</v>
      </c>
      <c r="AR614" s="223">
        <v>1.8</v>
      </c>
      <c r="AS614" s="216"/>
      <c r="AT614" s="216"/>
      <c r="AU614" s="216"/>
      <c r="AV614" s="216"/>
      <c r="AW614" s="216"/>
      <c r="AX614" s="17" t="s">
        <v>2971</v>
      </c>
      <c r="AY614" s="216"/>
      <c r="AZ614" s="216"/>
      <c r="BA614" s="216" t="str">
        <f t="shared" si="49"/>
        <v/>
      </c>
      <c r="BB614" s="216"/>
      <c r="BC614" s="216"/>
      <c r="BD614" s="216"/>
      <c r="BE614" s="216"/>
      <c r="BF614" s="216"/>
      <c r="BG614" s="216"/>
      <c r="BH614" s="216"/>
      <c r="BJ614" s="216"/>
      <c r="BK614" s="216"/>
      <c r="BL614" s="216"/>
    </row>
    <row r="615" ht="14.25" hidden="1" customHeight="1">
      <c r="A615" s="1" t="s">
        <v>13</v>
      </c>
      <c r="B615" s="8" t="s">
        <v>350</v>
      </c>
      <c r="C615" s="8" t="s">
        <v>1051</v>
      </c>
      <c r="D615" s="8" t="s">
        <v>4563</v>
      </c>
      <c r="E615" s="8" t="s">
        <v>36</v>
      </c>
      <c r="F615" s="8" t="s">
        <v>944</v>
      </c>
      <c r="G615" s="8" t="s">
        <v>870</v>
      </c>
      <c r="H615" s="1" t="str">
        <f t="shared" si="1"/>
        <v>ASHRAE 90.1-2010Sales AreaGeneral</v>
      </c>
      <c r="I615" s="1" t="str">
        <f>VLOOKUP(H615,'Interior Lighting'!$A$4:$G$1472,5,FALSE)</f>
        <v>1.68</v>
      </c>
      <c r="J615" s="1"/>
      <c r="K615" s="8"/>
      <c r="L615" s="8"/>
      <c r="M615" s="8">
        <v>0.0</v>
      </c>
      <c r="N615" s="8">
        <v>0.7</v>
      </c>
      <c r="O615" s="8">
        <v>0.2</v>
      </c>
      <c r="P615" s="8" t="s">
        <v>3203</v>
      </c>
      <c r="Q615" s="1" t="s">
        <v>31</v>
      </c>
      <c r="R615" s="8" t="s">
        <v>348</v>
      </c>
      <c r="S615" s="8" t="s">
        <v>523</v>
      </c>
      <c r="T615" s="8" t="str">
        <f t="shared" si="47"/>
        <v>ASHRAE 62.1-2007RetailSupermarket</v>
      </c>
      <c r="U615" s="1" t="str">
        <f>VLOOKUP(T615,Ventilation!$A$4:$H$321,6,FALSE)</f>
        <v>0.06</v>
      </c>
      <c r="V615" s="1" t="str">
        <f>VLOOKUP(T615,Ventilation!$A$4:$H$321,5,FALSE)</f>
        <v>7.5</v>
      </c>
      <c r="W615" s="1" t="str">
        <f>VLOOKUP(T615,Ventilation!$A$4:$H$321,7,FALSE)</f>
        <v/>
      </c>
      <c r="X615" s="1"/>
      <c r="Y615" s="8">
        <v>8.0</v>
      </c>
      <c r="Z615" s="8" t="s">
        <v>3204</v>
      </c>
      <c r="AA615" s="8" t="s">
        <v>3201</v>
      </c>
      <c r="AB615" s="8">
        <v>0.0446</v>
      </c>
      <c r="AC615" s="8"/>
      <c r="AD615" s="8"/>
      <c r="AE615" s="8" t="s">
        <v>3209</v>
      </c>
      <c r="AF615" s="8"/>
      <c r="AG615" s="8"/>
      <c r="AH615" s="8"/>
      <c r="AI615" s="8"/>
      <c r="AJ615" s="8"/>
      <c r="AK615" s="8">
        <v>0.36000015500037674</v>
      </c>
      <c r="AL615" s="8">
        <v>0.0</v>
      </c>
      <c r="AM615" s="8">
        <v>0.5</v>
      </c>
      <c r="AN615" s="8">
        <v>0.0</v>
      </c>
      <c r="AO615" s="8" t="s">
        <v>3202</v>
      </c>
      <c r="AP615" s="8" t="s">
        <v>3208</v>
      </c>
      <c r="AQ615" s="8" t="s">
        <v>3206</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ht="14.25" hidden="1" customHeight="1">
      <c r="A616" s="1" t="s">
        <v>13</v>
      </c>
      <c r="B616" s="8" t="s">
        <v>350</v>
      </c>
      <c r="C616" s="8" t="s">
        <v>344</v>
      </c>
      <c r="D616" s="8" t="s">
        <v>4559</v>
      </c>
      <c r="E616" s="8" t="s">
        <v>36</v>
      </c>
      <c r="F616" s="8" t="s">
        <v>869</v>
      </c>
      <c r="G616" s="8" t="s">
        <v>870</v>
      </c>
      <c r="H616" s="1" t="str">
        <f t="shared" si="1"/>
        <v>ASHRAE 90.1-2010Office-EnclosedGeneral</v>
      </c>
      <c r="I616" s="1" t="str">
        <f>VLOOKUP(H616,'Interior Lighting'!$A$4:$G$1472,5,FALSE)</f>
        <v>1.11</v>
      </c>
      <c r="J616" s="1"/>
      <c r="K616" s="8"/>
      <c r="L616" s="8"/>
      <c r="M616" s="8">
        <v>0.0</v>
      </c>
      <c r="N616" s="8">
        <v>0.7</v>
      </c>
      <c r="O616" s="8">
        <v>0.2</v>
      </c>
      <c r="P616" s="8" t="s">
        <v>3203</v>
      </c>
      <c r="Q616" s="1" t="s">
        <v>31</v>
      </c>
      <c r="R616" s="8" t="s">
        <v>1328</v>
      </c>
      <c r="S616" s="8" t="s">
        <v>498</v>
      </c>
      <c r="T616" s="8" t="str">
        <f t="shared" si="47"/>
        <v>ASHRAE 62.1-2007Office BuildingsOffice space</v>
      </c>
      <c r="U616" s="1" t="str">
        <f>VLOOKUP(T616,Ventilation!$A$4:$H$321,6,FALSE)</f>
        <v>0.06</v>
      </c>
      <c r="V616" s="1" t="str">
        <f>VLOOKUP(T616,Ventilation!$A$4:$H$321,5,FALSE)</f>
        <v>5</v>
      </c>
      <c r="W616" s="1" t="str">
        <f>VLOOKUP(T616,Ventilation!$A$4:$H$321,7,FALSE)</f>
        <v/>
      </c>
      <c r="X616" s="1"/>
      <c r="Y616" s="8">
        <v>5.0</v>
      </c>
      <c r="Z616" s="8" t="s">
        <v>3204</v>
      </c>
      <c r="AA616" s="8" t="s">
        <v>3201</v>
      </c>
      <c r="AB616" s="8">
        <v>0.0446</v>
      </c>
      <c r="AC616" s="8"/>
      <c r="AD616" s="8"/>
      <c r="AE616" s="8" t="s">
        <v>3209</v>
      </c>
      <c r="AF616" s="8"/>
      <c r="AG616" s="8"/>
      <c r="AH616" s="8"/>
      <c r="AI616" s="8"/>
      <c r="AJ616" s="8"/>
      <c r="AK616" s="8">
        <v>0.5400002325005652</v>
      </c>
      <c r="AL616" s="8">
        <v>0.0</v>
      </c>
      <c r="AM616" s="8">
        <v>0.5</v>
      </c>
      <c r="AN616" s="8">
        <v>0.0</v>
      </c>
      <c r="AO616" s="8" t="s">
        <v>3202</v>
      </c>
      <c r="AP616" s="8" t="s">
        <v>3208</v>
      </c>
      <c r="AQ616" s="8" t="s">
        <v>3206</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ht="14.25" hidden="1" customHeight="1">
      <c r="A617" s="1" t="s">
        <v>13</v>
      </c>
      <c r="B617" s="8" t="s">
        <v>350</v>
      </c>
      <c r="C617" s="8" t="s">
        <v>1006</v>
      </c>
      <c r="D617" s="8" t="s">
        <v>4566</v>
      </c>
      <c r="E617" s="8" t="s">
        <v>36</v>
      </c>
      <c r="F617" s="8" t="s">
        <v>975</v>
      </c>
      <c r="G617" s="8" t="s">
        <v>870</v>
      </c>
      <c r="H617" s="1" t="str">
        <f t="shared" si="1"/>
        <v>ASHRAE 90.1-2010StorageGeneral</v>
      </c>
      <c r="I617" s="1" t="str">
        <f>VLOOKUP(H617,'Interior Lighting'!$A$4:$G$1472,5,FALSE)</f>
        <v>0.63</v>
      </c>
      <c r="J617" s="1"/>
      <c r="K617" s="8"/>
      <c r="L617" s="8"/>
      <c r="M617" s="8">
        <v>0.0</v>
      </c>
      <c r="N617" s="8">
        <v>0.7</v>
      </c>
      <c r="O617" s="8">
        <v>0.2</v>
      </c>
      <c r="P617" s="8" t="s">
        <v>3203</v>
      </c>
      <c r="Q617" s="1" t="s">
        <v>31</v>
      </c>
      <c r="R617" s="8" t="s">
        <v>870</v>
      </c>
      <c r="S617" s="8" t="s">
        <v>511</v>
      </c>
      <c r="T617" s="8" t="str">
        <f t="shared" si="47"/>
        <v>ASHRAE 62.1-2007GeneralStorage rooms</v>
      </c>
      <c r="U617" s="1" t="str">
        <f>VLOOKUP(T617,Ventilation!$A$4:$H$321,6,FALSE)</f>
        <v>0.12</v>
      </c>
      <c r="V617" s="1" t="str">
        <f>VLOOKUP(T617,Ventilation!$A$4:$H$321,5,FALSE)</f>
        <v/>
      </c>
      <c r="W617" s="1" t="str">
        <f>VLOOKUP(T617,Ventilation!$A$4:$H$321,7,FALSE)</f>
        <v/>
      </c>
      <c r="X617" s="1"/>
      <c r="Y617" s="8">
        <v>3.33</v>
      </c>
      <c r="Z617" s="8" t="s">
        <v>3204</v>
      </c>
      <c r="AA617" s="8" t="s">
        <v>3201</v>
      </c>
      <c r="AB617" s="8">
        <v>0.0446</v>
      </c>
      <c r="AC617" s="8"/>
      <c r="AD617" s="8"/>
      <c r="AE617" s="8" t="s">
        <v>3209</v>
      </c>
      <c r="AF617" s="8"/>
      <c r="AG617" s="8"/>
      <c r="AH617" s="8"/>
      <c r="AI617" s="8"/>
      <c r="AJ617" s="8"/>
      <c r="AK617" s="8">
        <v>0.5400002325005652</v>
      </c>
      <c r="AL617" s="8">
        <v>0.0</v>
      </c>
      <c r="AM617" s="8">
        <v>0.5</v>
      </c>
      <c r="AN617" s="8">
        <v>0.0</v>
      </c>
      <c r="AO617" s="8" t="s">
        <v>3202</v>
      </c>
      <c r="AP617" s="8" t="s">
        <v>3208</v>
      </c>
      <c r="AQ617" s="8" t="s">
        <v>3206</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ht="14.25" hidden="1" customHeight="1">
      <c r="A618" s="8" t="s">
        <v>13</v>
      </c>
      <c r="B618" s="8" t="s">
        <v>350</v>
      </c>
      <c r="C618" s="8" t="s">
        <v>1003</v>
      </c>
      <c r="D618" s="8" t="s">
        <v>4549</v>
      </c>
      <c r="E618" s="8" t="s">
        <v>36</v>
      </c>
      <c r="F618" s="8" t="s">
        <v>944</v>
      </c>
      <c r="G618" s="8" t="s">
        <v>870</v>
      </c>
      <c r="H618" s="1" t="str">
        <f t="shared" si="1"/>
        <v>ASHRAE 90.1-2010Sales AreaGeneral</v>
      </c>
      <c r="I618" s="1" t="str">
        <f>VLOOKUP(H618,'Interior Lighting'!$A$4:$G$1472,5,FALSE)</f>
        <v>1.68</v>
      </c>
      <c r="J618" s="1"/>
      <c r="K618" s="8"/>
      <c r="L618" s="8"/>
      <c r="M618" s="8">
        <v>0.0</v>
      </c>
      <c r="N618" s="8">
        <v>0.7</v>
      </c>
      <c r="O618" s="8">
        <v>0.2</v>
      </c>
      <c r="P618" s="8" t="s">
        <v>3203</v>
      </c>
      <c r="Q618" s="1" t="s">
        <v>31</v>
      </c>
      <c r="R618" s="8" t="s">
        <v>348</v>
      </c>
      <c r="S618" s="8" t="s">
        <v>523</v>
      </c>
      <c r="T618" s="8" t="str">
        <f t="shared" si="47"/>
        <v>ASHRAE 62.1-2007RetailSupermarket</v>
      </c>
      <c r="U618" s="1" t="str">
        <f>VLOOKUP(T618,Ventilation!$A$4:$H$321,6,FALSE)</f>
        <v>0.06</v>
      </c>
      <c r="V618" s="1" t="str">
        <f>VLOOKUP(T618,Ventilation!$A$4:$H$321,5,FALSE)</f>
        <v>7.5</v>
      </c>
      <c r="W618" s="1" t="str">
        <f>VLOOKUP(T618,Ventilation!$A$4:$H$321,7,FALSE)</f>
        <v/>
      </c>
      <c r="X618" s="1"/>
      <c r="Y618" s="8">
        <v>8.0</v>
      </c>
      <c r="Z618" s="8" t="s">
        <v>3204</v>
      </c>
      <c r="AA618" s="8" t="s">
        <v>3201</v>
      </c>
      <c r="AB618" s="8">
        <v>0.0446</v>
      </c>
      <c r="AC618" s="8"/>
      <c r="AD618" s="8"/>
      <c r="AE618" s="8" t="s">
        <v>3209</v>
      </c>
      <c r="AF618" s="8">
        <v>6.25</v>
      </c>
      <c r="AG618" s="8">
        <v>0.0</v>
      </c>
      <c r="AH618" s="8">
        <v>0.5</v>
      </c>
      <c r="AI618" s="8">
        <v>0.0</v>
      </c>
      <c r="AJ618" s="8" t="s">
        <v>3202</v>
      </c>
      <c r="AK618" s="8">
        <v>3.6400015672260313</v>
      </c>
      <c r="AL618" s="8">
        <v>0.0</v>
      </c>
      <c r="AM618" s="8">
        <v>0.5</v>
      </c>
      <c r="AN618" s="8">
        <v>0.0</v>
      </c>
      <c r="AO618" s="8" t="s">
        <v>3202</v>
      </c>
      <c r="AP618" s="8" t="s">
        <v>3208</v>
      </c>
      <c r="AQ618" s="8" t="s">
        <v>3206</v>
      </c>
      <c r="AR618" s="8">
        <v>5.0</v>
      </c>
      <c r="AS618" s="8">
        <v>2334.5</v>
      </c>
      <c r="AT618" s="1" t="str">
        <f t="shared" si="50"/>
        <v>0.00214178625</v>
      </c>
      <c r="AU618" s="8">
        <v>49.0</v>
      </c>
      <c r="AV618" s="8">
        <v>0.2</v>
      </c>
      <c r="AW618" s="8">
        <v>0.05</v>
      </c>
      <c r="AX618" s="8" t="s">
        <v>4585</v>
      </c>
      <c r="AY618" s="8">
        <v>1.2402518232437685</v>
      </c>
      <c r="AZ618" s="8">
        <v>3000.0</v>
      </c>
      <c r="BA618" s="8">
        <v>0.2153394420444357</v>
      </c>
      <c r="BB618" s="8">
        <v>0.338</v>
      </c>
      <c r="BC618" s="8">
        <v>520.8767397283107</v>
      </c>
      <c r="BD618" s="8">
        <v>0.5</v>
      </c>
      <c r="BE618" s="8"/>
      <c r="BF618" s="8" t="s">
        <v>4586</v>
      </c>
      <c r="BG618" s="8"/>
      <c r="BH618" s="1"/>
      <c r="BJ618" s="1"/>
      <c r="BK618" s="1"/>
      <c r="BL618" s="1"/>
    </row>
    <row r="619" ht="14.25" hidden="1" customHeight="1">
      <c r="A619" s="8" t="s">
        <v>13</v>
      </c>
      <c r="B619" s="8" t="s">
        <v>334</v>
      </c>
      <c r="C619" s="8" t="s">
        <v>344</v>
      </c>
      <c r="D619" s="8" t="s">
        <v>4559</v>
      </c>
      <c r="E619" s="8" t="s">
        <v>36</v>
      </c>
      <c r="F619" s="8" t="s">
        <v>869</v>
      </c>
      <c r="G619" s="8" t="s">
        <v>870</v>
      </c>
      <c r="H619" s="1" t="str">
        <f t="shared" si="1"/>
        <v>ASHRAE 90.1-2010Office-EnclosedGeneral</v>
      </c>
      <c r="I619" s="211">
        <v>0.9</v>
      </c>
      <c r="J619" s="1"/>
      <c r="K619" s="8"/>
      <c r="L619" s="8"/>
      <c r="M619" s="8">
        <v>0.0</v>
      </c>
      <c r="N619" s="16">
        <v>0.37</v>
      </c>
      <c r="O619" s="16">
        <v>0.18</v>
      </c>
      <c r="P619" s="8" t="s">
        <v>3220</v>
      </c>
      <c r="Q619" s="1" t="s">
        <v>31</v>
      </c>
      <c r="R619" s="8" t="s">
        <v>1328</v>
      </c>
      <c r="S619" s="8" t="s">
        <v>498</v>
      </c>
      <c r="T619" s="8" t="str">
        <f t="shared" si="47"/>
        <v>ASHRAE 62.1-2007Office BuildingsOffice space</v>
      </c>
      <c r="U619" s="1" t="str">
        <f>VLOOKUP(T619,Ventilation!$A$4:$H$321,6,FALSE)</f>
        <v>0.06</v>
      </c>
      <c r="V619" s="1" t="str">
        <f>VLOOKUP(T619,Ventilation!$A$4:$H$321,5,FALSE)</f>
        <v>5</v>
      </c>
      <c r="W619" s="1" t="str">
        <f>VLOOKUP(T619,Ventilation!$A$4:$H$321,7,FALSE)</f>
        <v/>
      </c>
      <c r="X619" s="1"/>
      <c r="Y619" s="8">
        <v>1.96</v>
      </c>
      <c r="Z619" s="8" t="s">
        <v>3222</v>
      </c>
      <c r="AA619" s="8" t="s">
        <v>3240</v>
      </c>
      <c r="AB619" s="16">
        <v>0.0433</v>
      </c>
      <c r="AC619" s="8"/>
      <c r="AD619" s="8"/>
      <c r="AE619" s="16" t="s">
        <v>3244</v>
      </c>
      <c r="AF619" s="8"/>
      <c r="AG619" s="8"/>
      <c r="AH619" s="8"/>
      <c r="AI619" s="8"/>
      <c r="AJ619" s="8"/>
      <c r="AK619" s="16">
        <v>0.75</v>
      </c>
      <c r="AL619" s="8">
        <v>0.0</v>
      </c>
      <c r="AM619" s="16">
        <v>0.0</v>
      </c>
      <c r="AN619" s="8">
        <v>0.0</v>
      </c>
      <c r="AO619" s="8" t="s">
        <v>3241</v>
      </c>
      <c r="AP619" s="8" t="s">
        <v>339</v>
      </c>
      <c r="AQ619" s="8" t="s">
        <v>340</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ht="14.25" hidden="1" customHeight="1">
      <c r="A620" s="1" t="s">
        <v>13</v>
      </c>
      <c r="B620" s="8" t="s">
        <v>334</v>
      </c>
      <c r="C620" s="8" t="s">
        <v>1016</v>
      </c>
      <c r="D620" s="8" t="s">
        <v>4566</v>
      </c>
      <c r="E620" s="8" t="s">
        <v>36</v>
      </c>
      <c r="F620" s="8" t="s">
        <v>334</v>
      </c>
      <c r="G620" s="8" t="s">
        <v>949</v>
      </c>
      <c r="H620" s="1" t="str">
        <f t="shared" si="1"/>
        <v>ASHRAE 90.1-2010WarehouseFine Material Storage</v>
      </c>
      <c r="I620" s="212" t="str">
        <f>VLOOKUP(H620,'Interior Lighting'!$A$4:$G$1472,5,FALSE)</f>
        <v>0.95</v>
      </c>
      <c r="J620" s="1"/>
      <c r="K620" s="8"/>
      <c r="L620" s="8"/>
      <c r="M620" s="8">
        <v>0.0</v>
      </c>
      <c r="N620" s="16">
        <v>0.42</v>
      </c>
      <c r="O620" s="16">
        <v>0.18</v>
      </c>
      <c r="P620" s="8" t="s">
        <v>3221</v>
      </c>
      <c r="Q620" s="1" t="s">
        <v>31</v>
      </c>
      <c r="R620" s="8" t="s">
        <v>1355</v>
      </c>
      <c r="S620" s="8" t="s">
        <v>515</v>
      </c>
      <c r="T620" s="8" t="str">
        <f t="shared" si="47"/>
        <v>ASHRAE 62.1-2007Miscellaneous SpacesWarehouses</v>
      </c>
      <c r="U620" s="1" t="str">
        <f>VLOOKUP(T620,Ventilation!$A$4:$H$321,6,FALSE)</f>
        <v>0.06</v>
      </c>
      <c r="V620" s="1" t="str">
        <f>VLOOKUP(T620,Ventilation!$A$4:$H$321,5,FALSE)</f>
        <v/>
      </c>
      <c r="W620" s="1" t="str">
        <f>VLOOKUP(T620,Ventilation!$A$4:$H$321,7,FALSE)</f>
        <v/>
      </c>
      <c r="X620" s="1"/>
      <c r="Y620" s="8">
        <v>0.0</v>
      </c>
      <c r="Z620" s="8" t="s">
        <v>3222</v>
      </c>
      <c r="AA620" s="8" t="s">
        <v>3240</v>
      </c>
      <c r="AB620" s="16">
        <v>0.0444</v>
      </c>
      <c r="AC620" s="8"/>
      <c r="AD620" s="8"/>
      <c r="AE620" s="16" t="s">
        <v>3245</v>
      </c>
      <c r="AF620" s="8"/>
      <c r="AG620" s="8"/>
      <c r="AH620" s="8"/>
      <c r="AI620" s="8"/>
      <c r="AJ620" s="8"/>
      <c r="AK620" s="8">
        <v>0.0</v>
      </c>
      <c r="AL620" s="8">
        <v>0.0</v>
      </c>
      <c r="AM620" s="16">
        <v>0.0</v>
      </c>
      <c r="AN620" s="8">
        <v>0.0</v>
      </c>
      <c r="AO620" s="8" t="s">
        <v>3217</v>
      </c>
      <c r="AP620" s="8" t="s">
        <v>3233</v>
      </c>
      <c r="AQ620" s="8" t="s">
        <v>3232</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ht="14.25" hidden="1" customHeight="1">
      <c r="A621" s="8" t="s">
        <v>13</v>
      </c>
      <c r="B621" s="8" t="s">
        <v>334</v>
      </c>
      <c r="C621" s="8" t="s">
        <v>996</v>
      </c>
      <c r="D621" s="8" t="s">
        <v>4571</v>
      </c>
      <c r="E621" s="8" t="s">
        <v>36</v>
      </c>
      <c r="F621" s="8" t="s">
        <v>334</v>
      </c>
      <c r="G621" s="8" t="s">
        <v>950</v>
      </c>
      <c r="H621" s="1" t="str">
        <f t="shared" si="1"/>
        <v>ASHRAE 90.1-2010WarehouseMedium/Bulky Material Storage</v>
      </c>
      <c r="I621" s="212" t="str">
        <f>VLOOKUP(H621,'Interior Lighting'!$A$4:$G$1472,5,FALSE)</f>
        <v>0.58</v>
      </c>
      <c r="J621" s="1"/>
      <c r="K621" s="8"/>
      <c r="L621" s="8"/>
      <c r="M621" s="8">
        <v>0.0</v>
      </c>
      <c r="N621" s="16">
        <v>0.42</v>
      </c>
      <c r="O621" s="16">
        <v>0.18</v>
      </c>
      <c r="P621" s="8" t="s">
        <v>3221</v>
      </c>
      <c r="Q621" s="8" t="s">
        <v>31</v>
      </c>
      <c r="R621" s="8" t="s">
        <v>1355</v>
      </c>
      <c r="S621" s="8" t="s">
        <v>515</v>
      </c>
      <c r="T621" s="8" t="str">
        <f t="shared" si="47"/>
        <v>ASHRAE 62.1-2007Miscellaneous SpacesWarehouses</v>
      </c>
      <c r="U621" s="1" t="str">
        <f>VLOOKUP(T621,Ventilation!$A$4:$H$321,6,FALSE)</f>
        <v>0.06</v>
      </c>
      <c r="V621" s="1" t="str">
        <f>VLOOKUP(T621,Ventilation!$A$4:$H$321,5,FALSE)</f>
        <v/>
      </c>
      <c r="W621" s="1" t="str">
        <f>VLOOKUP(T621,Ventilation!$A$4:$H$321,7,FALSE)</f>
        <v/>
      </c>
      <c r="X621" s="1"/>
      <c r="Y621" s="8">
        <v>0.0</v>
      </c>
      <c r="Z621" s="8" t="s">
        <v>3222</v>
      </c>
      <c r="AA621" s="8" t="s">
        <v>3240</v>
      </c>
      <c r="AB621" s="16">
        <v>0.0444</v>
      </c>
      <c r="AC621" s="8"/>
      <c r="AD621" s="8"/>
      <c r="AE621" s="16" t="s">
        <v>3246</v>
      </c>
      <c r="AF621" s="8"/>
      <c r="AG621" s="8"/>
      <c r="AH621" s="8"/>
      <c r="AI621" s="8"/>
      <c r="AJ621" s="8"/>
      <c r="AK621" s="16">
        <v>0.237684638</v>
      </c>
      <c r="AL621" s="8">
        <v>0.0</v>
      </c>
      <c r="AM621" s="16">
        <v>0.0</v>
      </c>
      <c r="AN621" s="8">
        <v>0.0</v>
      </c>
      <c r="AO621" s="8" t="s">
        <v>3217</v>
      </c>
      <c r="AP621" s="8" t="s">
        <v>3223</v>
      </c>
      <c r="AQ621" s="16" t="s">
        <v>3226</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ht="14.25" hidden="1" customHeight="1">
      <c r="A622" s="5" t="s">
        <v>15</v>
      </c>
      <c r="B622" s="1" t="s">
        <v>134</v>
      </c>
      <c r="C622" s="1" t="s">
        <v>1026</v>
      </c>
      <c r="D622" s="1" t="s">
        <v>4546</v>
      </c>
      <c r="E622" s="5" t="s">
        <v>37</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2825</v>
      </c>
      <c r="Q622" s="1" t="s">
        <v>31</v>
      </c>
      <c r="R622" s="1" t="s">
        <v>477</v>
      </c>
      <c r="S622" s="1" t="s">
        <v>1349</v>
      </c>
      <c r="T622" s="8"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2856</v>
      </c>
      <c r="BG622" s="1"/>
      <c r="BH622" s="1"/>
      <c r="BJ622" s="1"/>
      <c r="BK622" s="1"/>
      <c r="BL622" s="1"/>
    </row>
    <row r="623" ht="14.25" hidden="1" customHeight="1">
      <c r="A623" s="16" t="s">
        <v>15</v>
      </c>
      <c r="B623" s="8" t="s">
        <v>134</v>
      </c>
      <c r="C623" s="8" t="s">
        <v>1004</v>
      </c>
      <c r="D623" s="1" t="s">
        <v>4549</v>
      </c>
      <c r="E623" s="5" t="s">
        <v>37</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36" t="s">
        <v>2822</v>
      </c>
      <c r="Q623" s="1" t="s">
        <v>31</v>
      </c>
      <c r="R623" s="1" t="s">
        <v>477</v>
      </c>
      <c r="S623" s="1" t="s">
        <v>1348</v>
      </c>
      <c r="T623" s="8"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5">
        <v>70.0</v>
      </c>
      <c r="Z623" s="8" t="s">
        <v>2827</v>
      </c>
      <c r="AA623" s="8" t="s">
        <v>2815</v>
      </c>
      <c r="AB623" s="1"/>
      <c r="AC623" s="16">
        <v>0.112</v>
      </c>
      <c r="AD623" s="8"/>
      <c r="AE623" s="8" t="s">
        <v>2847</v>
      </c>
      <c r="AF623" s="1"/>
      <c r="AG623" s="1"/>
      <c r="AH623" s="1"/>
      <c r="AI623" s="1"/>
      <c r="AJ623" s="8"/>
      <c r="AK623" s="5">
        <v>6.032</v>
      </c>
      <c r="AL623" s="1">
        <v>0.25</v>
      </c>
      <c r="AM623" s="1">
        <v>0.3</v>
      </c>
      <c r="AN623" s="1">
        <v>0.0</v>
      </c>
      <c r="AO623" s="8" t="s">
        <v>2819</v>
      </c>
      <c r="AP623" s="8" t="s">
        <v>143</v>
      </c>
      <c r="AQ623" s="8" t="s">
        <v>2833</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ht="14.25" hidden="1" customHeight="1">
      <c r="A624" s="16" t="s">
        <v>15</v>
      </c>
      <c r="B624" s="8" t="s">
        <v>134</v>
      </c>
      <c r="C624" s="5" t="s">
        <v>991</v>
      </c>
      <c r="D624" s="8" t="s">
        <v>4566</v>
      </c>
      <c r="E624" s="16" t="s">
        <v>28</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15</v>
      </c>
      <c r="B625" s="5" t="s">
        <v>220</v>
      </c>
      <c r="C625" s="1" t="s">
        <v>990</v>
      </c>
      <c r="D625" s="1" t="s">
        <v>4555</v>
      </c>
      <c r="E625" s="1" t="s">
        <v>34</v>
      </c>
      <c r="F625" s="1" t="s">
        <v>211</v>
      </c>
      <c r="G625" s="1" t="s">
        <v>990</v>
      </c>
      <c r="H625" s="1" t="str">
        <f t="shared" si="1"/>
        <v>ASHRAE 90.1-2004MidriseApartmentApartment</v>
      </c>
      <c r="I625" s="1" t="str">
        <f>VLOOKUP(H625,'Interior Lighting'!$A$4:$G$1472,5,FALSE)</f>
        <v>0.36</v>
      </c>
      <c r="J625" s="1"/>
      <c r="K625" s="1"/>
      <c r="L625" s="5">
        <v>0.09</v>
      </c>
      <c r="M625" s="1">
        <v>0.0</v>
      </c>
      <c r="N625" s="5">
        <v>0.0</v>
      </c>
      <c r="O625" s="5">
        <v>0.0</v>
      </c>
      <c r="P625" s="16" t="s">
        <v>1699</v>
      </c>
      <c r="Q625" s="1" t="s">
        <v>31</v>
      </c>
      <c r="R625" s="1" t="s">
        <v>486</v>
      </c>
      <c r="S625" s="5" t="s">
        <v>990</v>
      </c>
      <c r="T625" s="8"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0.0</v>
      </c>
      <c r="AM625" s="1">
        <v>0.5</v>
      </c>
      <c r="AN625" s="1">
        <v>0.0</v>
      </c>
      <c r="AO625" s="5" t="s">
        <v>1681</v>
      </c>
      <c r="AP625" s="8" t="s">
        <v>1688</v>
      </c>
      <c r="AQ625" s="16" t="s">
        <v>1687</v>
      </c>
      <c r="AR625" s="5">
        <v>3.48</v>
      </c>
      <c r="AS625" s="1">
        <v>950.0</v>
      </c>
      <c r="AT625" s="1" t="str">
        <f t="shared" ref="AT625:AT630" si="52">IF(AR625=0,"",AR625/AS625)</f>
        <v>0.003663157895</v>
      </c>
      <c r="AU625" s="5">
        <v>60.0</v>
      </c>
      <c r="AV625" s="1">
        <v>0.2</v>
      </c>
      <c r="AW625" s="1">
        <v>0.05</v>
      </c>
      <c r="AX625" s="16" t="s">
        <v>224</v>
      </c>
      <c r="AY625" s="1"/>
      <c r="AZ625" s="1"/>
      <c r="BA625" s="1"/>
      <c r="BB625" s="1"/>
      <c r="BC625" s="1"/>
      <c r="BD625" s="1"/>
      <c r="BE625" s="1"/>
      <c r="BF625" s="1"/>
      <c r="BG625" s="1"/>
      <c r="BH625" s="5" t="s">
        <v>1297</v>
      </c>
      <c r="BJ625" s="1"/>
      <c r="BK625" s="1"/>
      <c r="BL625" s="1"/>
    </row>
    <row r="626" ht="14.25" hidden="1" customHeight="1">
      <c r="A626" s="16" t="s">
        <v>15</v>
      </c>
      <c r="B626" s="5" t="s">
        <v>220</v>
      </c>
      <c r="C626" s="5" t="s">
        <v>4587</v>
      </c>
      <c r="D626" s="1" t="s">
        <v>4555</v>
      </c>
      <c r="E626" s="1" t="s">
        <v>34</v>
      </c>
      <c r="F626" s="1" t="s">
        <v>211</v>
      </c>
      <c r="G626" s="1" t="s">
        <v>990</v>
      </c>
      <c r="H626" s="1" t="str">
        <f t="shared" si="1"/>
        <v>ASHRAE 90.1-2004MidriseApartmentApartment</v>
      </c>
      <c r="I626" s="1" t="str">
        <f>VLOOKUP(H626,'Interior Lighting'!$A$4:$G$1472,5,FALSE)</f>
        <v>0.36</v>
      </c>
      <c r="J626" s="1"/>
      <c r="K626" s="1"/>
      <c r="L626" s="5">
        <v>0.09</v>
      </c>
      <c r="M626" s="1">
        <v>0.0</v>
      </c>
      <c r="N626" s="5">
        <v>0.0</v>
      </c>
      <c r="O626" s="5">
        <v>0.0</v>
      </c>
      <c r="P626" s="16" t="s">
        <v>1699</v>
      </c>
      <c r="Q626" s="1" t="s">
        <v>31</v>
      </c>
      <c r="R626" s="1" t="s">
        <v>486</v>
      </c>
      <c r="S626" s="5" t="s">
        <v>990</v>
      </c>
      <c r="T626" s="8"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8" t="s">
        <v>1766</v>
      </c>
      <c r="AA626" s="8" t="s">
        <v>1730</v>
      </c>
      <c r="AB626" s="5">
        <v>0.031998336</v>
      </c>
      <c r="AC626" s="8"/>
      <c r="AD626" s="8"/>
      <c r="AE626" s="29" t="s">
        <v>1693</v>
      </c>
      <c r="AF626" s="1"/>
      <c r="AG626" s="1"/>
      <c r="AH626" s="1"/>
      <c r="AI626" s="1"/>
      <c r="AJ626" s="1"/>
      <c r="AK626" s="5">
        <v>0.6196632768</v>
      </c>
      <c r="AL626" s="1">
        <v>0.0</v>
      </c>
      <c r="AM626" s="1">
        <v>0.5</v>
      </c>
      <c r="AN626" s="1">
        <v>0.0</v>
      </c>
      <c r="AO626" s="5" t="s">
        <v>1681</v>
      </c>
      <c r="AP626" s="8" t="s">
        <v>1688</v>
      </c>
      <c r="AQ626" s="16" t="s">
        <v>1687</v>
      </c>
      <c r="AR626" s="5">
        <v>3.48</v>
      </c>
      <c r="AS626" s="1">
        <v>950.0</v>
      </c>
      <c r="AT626" s="1" t="str">
        <f t="shared" si="52"/>
        <v>0.003663157895</v>
      </c>
      <c r="AU626" s="5">
        <v>60.0</v>
      </c>
      <c r="AV626" s="1">
        <v>0.2</v>
      </c>
      <c r="AW626" s="1">
        <v>0.05</v>
      </c>
      <c r="AX626" s="16" t="s">
        <v>224</v>
      </c>
      <c r="AY626" s="1"/>
      <c r="AZ626" s="1"/>
      <c r="BA626" s="1"/>
      <c r="BB626" s="1"/>
      <c r="BC626" s="1"/>
      <c r="BD626" s="1"/>
      <c r="BE626" s="1"/>
      <c r="BF626" s="1"/>
      <c r="BG626" s="1"/>
      <c r="BH626" s="5" t="s">
        <v>1297</v>
      </c>
      <c r="BJ626" s="1"/>
      <c r="BK626" s="1"/>
      <c r="BL626" s="1"/>
    </row>
    <row r="627" ht="14.25" hidden="1" customHeight="1">
      <c r="A627" s="16" t="s">
        <v>15</v>
      </c>
      <c r="B627" s="5" t="s">
        <v>220</v>
      </c>
      <c r="C627" s="5" t="s">
        <v>4588</v>
      </c>
      <c r="D627" s="1" t="s">
        <v>4555</v>
      </c>
      <c r="E627" s="1" t="s">
        <v>34</v>
      </c>
      <c r="F627" s="1" t="s">
        <v>211</v>
      </c>
      <c r="G627" s="1" t="s">
        <v>990</v>
      </c>
      <c r="H627" s="1" t="str">
        <f t="shared" si="1"/>
        <v>ASHRAE 90.1-2004MidriseApartmentApartment</v>
      </c>
      <c r="I627" s="1" t="str">
        <f>VLOOKUP(H627,'Interior Lighting'!$A$4:$G$1472,5,FALSE)</f>
        <v>0.36</v>
      </c>
      <c r="J627" s="1"/>
      <c r="K627" s="1"/>
      <c r="L627" s="5">
        <v>0.09</v>
      </c>
      <c r="M627" s="1">
        <v>0.0</v>
      </c>
      <c r="N627" s="5">
        <v>0.0</v>
      </c>
      <c r="O627" s="5">
        <v>0.0</v>
      </c>
      <c r="P627" s="16" t="s">
        <v>1699</v>
      </c>
      <c r="Q627" s="1" t="s">
        <v>31</v>
      </c>
      <c r="R627" s="1" t="s">
        <v>486</v>
      </c>
      <c r="S627" s="5" t="s">
        <v>990</v>
      </c>
      <c r="T627" s="8"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8" t="s">
        <v>1766</v>
      </c>
      <c r="AA627" s="8" t="s">
        <v>1730</v>
      </c>
      <c r="AB627" s="5">
        <v>0.0446543107</v>
      </c>
      <c r="AC627" s="8"/>
      <c r="AD627" s="8"/>
      <c r="AE627" s="29" t="s">
        <v>1693</v>
      </c>
      <c r="AF627" s="1"/>
      <c r="AG627" s="1"/>
      <c r="AH627" s="1"/>
      <c r="AI627" s="1"/>
      <c r="AJ627" s="1"/>
      <c r="AK627" s="5">
        <v>0.6196632768</v>
      </c>
      <c r="AL627" s="1">
        <v>0.0</v>
      </c>
      <c r="AM627" s="1">
        <v>0.5</v>
      </c>
      <c r="AN627" s="1">
        <v>0.0</v>
      </c>
      <c r="AO627" s="5" t="s">
        <v>1681</v>
      </c>
      <c r="AP627" s="8" t="s">
        <v>1688</v>
      </c>
      <c r="AQ627" s="16" t="s">
        <v>1687</v>
      </c>
      <c r="AR627" s="5">
        <v>3.48</v>
      </c>
      <c r="AS627" s="1">
        <v>950.0</v>
      </c>
      <c r="AT627" s="1" t="str">
        <f t="shared" si="52"/>
        <v>0.003663157895</v>
      </c>
      <c r="AU627" s="5">
        <v>60.0</v>
      </c>
      <c r="AV627" s="1">
        <v>0.2</v>
      </c>
      <c r="AW627" s="1">
        <v>0.05</v>
      </c>
      <c r="AX627" s="16" t="s">
        <v>224</v>
      </c>
      <c r="AY627" s="1"/>
      <c r="AZ627" s="1"/>
      <c r="BA627" s="1"/>
      <c r="BB627" s="1"/>
      <c r="BC627" s="1"/>
      <c r="BD627" s="1"/>
      <c r="BE627" s="1"/>
      <c r="BF627" s="1"/>
      <c r="BG627" s="1"/>
      <c r="BH627" s="5" t="s">
        <v>1297</v>
      </c>
      <c r="BJ627" s="1"/>
      <c r="BK627" s="1"/>
      <c r="BL627" s="1"/>
    </row>
    <row r="628" ht="14.25" hidden="1" customHeight="1">
      <c r="A628" s="16" t="s">
        <v>15</v>
      </c>
      <c r="B628" s="5" t="s">
        <v>220</v>
      </c>
      <c r="C628" s="1" t="s">
        <v>1002</v>
      </c>
      <c r="D628" s="1" t="s">
        <v>4551</v>
      </c>
      <c r="E628" s="1" t="s">
        <v>36</v>
      </c>
      <c r="F628" s="1" t="s">
        <v>211</v>
      </c>
      <c r="G628" s="1" t="s">
        <v>1002</v>
      </c>
      <c r="H628" s="1" t="str">
        <f t="shared" si="1"/>
        <v>ASHRAE 90.1-2010MidriseApartmentCorridor</v>
      </c>
      <c r="I628" s="1" t="str">
        <f>VLOOKUP(H628,'Interior Lighting'!$A$4:$G$1472,5,FALSE)</f>
        <v>0.792</v>
      </c>
      <c r="J628" s="1"/>
      <c r="K628" s="1"/>
      <c r="L628" s="1"/>
      <c r="M628" s="1">
        <v>0.0</v>
      </c>
      <c r="N628" s="5">
        <v>0.0</v>
      </c>
      <c r="O628" s="5">
        <v>0.0</v>
      </c>
      <c r="P628" s="16" t="s">
        <v>1702</v>
      </c>
      <c r="Q628" s="1" t="s">
        <v>29</v>
      </c>
      <c r="R628" s="1" t="s">
        <v>501</v>
      </c>
      <c r="S628" s="5" t="s">
        <v>503</v>
      </c>
      <c r="T628" s="8"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8" t="s">
        <v>1731</v>
      </c>
      <c r="AA628" s="1"/>
      <c r="AB628" s="5">
        <v>0.112</v>
      </c>
      <c r="AC628" s="8"/>
      <c r="AD628" s="8"/>
      <c r="AE628" s="29" t="s">
        <v>1693</v>
      </c>
      <c r="AF628" s="1"/>
      <c r="AG628" s="1"/>
      <c r="AH628" s="1"/>
      <c r="AI628" s="1"/>
      <c r="AJ628" s="1"/>
      <c r="AK628" s="5">
        <v>0.0</v>
      </c>
      <c r="AL628" s="1">
        <v>0.0</v>
      </c>
      <c r="AM628" s="1">
        <v>0.5</v>
      </c>
      <c r="AN628" s="1">
        <v>0.0</v>
      </c>
      <c r="AO628" s="29" t="s">
        <v>216</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15</v>
      </c>
      <c r="B629" s="5" t="s">
        <v>220</v>
      </c>
      <c r="C629" s="5" t="s">
        <v>4589</v>
      </c>
      <c r="D629" s="1" t="s">
        <v>4551</v>
      </c>
      <c r="E629" s="1" t="s">
        <v>36</v>
      </c>
      <c r="F629" s="1" t="s">
        <v>211</v>
      </c>
      <c r="G629" s="1" t="s">
        <v>1002</v>
      </c>
      <c r="H629" s="1" t="str">
        <f t="shared" si="1"/>
        <v>ASHRAE 90.1-2010MidriseApartmentCorridor</v>
      </c>
      <c r="I629" s="1" t="str">
        <f>VLOOKUP(H629,'Interior Lighting'!$A$4:$G$1472,5,FALSE)</f>
        <v>0.792</v>
      </c>
      <c r="J629" s="1"/>
      <c r="K629" s="1"/>
      <c r="L629" s="1"/>
      <c r="M629" s="1">
        <v>0.0</v>
      </c>
      <c r="N629" s="5">
        <v>0.0</v>
      </c>
      <c r="O629" s="5">
        <v>0.0</v>
      </c>
      <c r="P629" s="16" t="s">
        <v>1702</v>
      </c>
      <c r="Q629" s="1" t="s">
        <v>29</v>
      </c>
      <c r="R629" s="1" t="s">
        <v>501</v>
      </c>
      <c r="S629" s="5" t="s">
        <v>503</v>
      </c>
      <c r="T629" s="8"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8" t="s">
        <v>1731</v>
      </c>
      <c r="AA629" s="1"/>
      <c r="AB629" s="5">
        <v>0.0130255739</v>
      </c>
      <c r="AC629" s="8"/>
      <c r="AD629" s="8"/>
      <c r="AE629" s="29" t="s">
        <v>1693</v>
      </c>
      <c r="AF629" s="1"/>
      <c r="AG629" s="1"/>
      <c r="AH629" s="1"/>
      <c r="AI629" s="1"/>
      <c r="AJ629" s="1"/>
      <c r="AK629" s="5">
        <v>0.0</v>
      </c>
      <c r="AL629" s="1">
        <v>0.0</v>
      </c>
      <c r="AM629" s="1">
        <v>0.5</v>
      </c>
      <c r="AN629" s="1">
        <v>0.0</v>
      </c>
      <c r="AO629" s="29" t="s">
        <v>216</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15</v>
      </c>
      <c r="B630" s="5" t="s">
        <v>220</v>
      </c>
      <c r="C630" s="1" t="s">
        <v>344</v>
      </c>
      <c r="D630" s="1" t="s">
        <v>4559</v>
      </c>
      <c r="E630" s="1" t="s">
        <v>34</v>
      </c>
      <c r="F630" s="1" t="s">
        <v>211</v>
      </c>
      <c r="G630" s="1" t="s">
        <v>344</v>
      </c>
      <c r="H630" s="1" t="str">
        <f t="shared" si="1"/>
        <v>ASHRAE 90.1-2004MidriseApartmentOffice</v>
      </c>
      <c r="I630" s="1" t="str">
        <f>VLOOKUP(H630,'Interior Lighting'!$A$4:$G$1472,5,FALSE)</f>
        <v>1.11</v>
      </c>
      <c r="J630" s="1"/>
      <c r="K630" s="1"/>
      <c r="L630" s="5">
        <v>1.11</v>
      </c>
      <c r="M630" s="1">
        <v>0.0</v>
      </c>
      <c r="N630" s="5">
        <v>0.0</v>
      </c>
      <c r="O630" s="5">
        <v>0.0</v>
      </c>
      <c r="P630" s="5" t="s">
        <v>1704</v>
      </c>
      <c r="Q630" s="1" t="s">
        <v>29</v>
      </c>
      <c r="R630" s="1" t="s">
        <v>486</v>
      </c>
      <c r="S630" s="5" t="s">
        <v>489</v>
      </c>
      <c r="T630" s="8"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8" t="s">
        <v>1709</v>
      </c>
      <c r="AA630" s="1" t="s">
        <v>1730</v>
      </c>
      <c r="AB630" s="5">
        <v>0.112</v>
      </c>
      <c r="AC630" s="8"/>
      <c r="AD630" s="1"/>
      <c r="AE630" s="29" t="s">
        <v>1693</v>
      </c>
      <c r="AF630" s="1"/>
      <c r="AG630" s="1"/>
      <c r="AH630" s="1"/>
      <c r="AI630" s="1"/>
      <c r="AJ630" s="1"/>
      <c r="AK630" s="5">
        <v>0.6196632768</v>
      </c>
      <c r="AL630" s="1">
        <v>0.0</v>
      </c>
      <c r="AM630" s="1">
        <v>0.5</v>
      </c>
      <c r="AN630" s="1">
        <v>0.0</v>
      </c>
      <c r="AO630" s="5" t="s">
        <v>1685</v>
      </c>
      <c r="AP630" s="8" t="s">
        <v>1688</v>
      </c>
      <c r="AQ630" s="16" t="s">
        <v>1687</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15</v>
      </c>
      <c r="B631" s="8" t="s">
        <v>150</v>
      </c>
      <c r="C631" s="16" t="s">
        <v>655</v>
      </c>
      <c r="D631" s="1" t="s">
        <v>4559</v>
      </c>
      <c r="E631" s="5" t="s">
        <v>37</v>
      </c>
      <c r="F631" s="5" t="s">
        <v>655</v>
      </c>
      <c r="G631" s="5" t="s">
        <v>656</v>
      </c>
      <c r="H631" s="1" t="str">
        <f t="shared" si="1"/>
        <v>ASHRAE 90.1-2013BasementFor Hospital</v>
      </c>
      <c r="I631" s="1" t="str">
        <f>VLOOKUP(H631,'Interior Lighting'!$A$4:$G$1472,5,FALSE)</f>
        <v>0.82</v>
      </c>
      <c r="J631" s="1"/>
      <c r="K631" s="1"/>
      <c r="L631" s="1"/>
      <c r="M631" s="1">
        <v>0.0</v>
      </c>
      <c r="N631" s="1">
        <v>0.7</v>
      </c>
      <c r="O631" s="1">
        <v>0.2</v>
      </c>
      <c r="P631" s="5" t="s">
        <v>1808</v>
      </c>
      <c r="Q631" s="5" t="s">
        <v>31</v>
      </c>
      <c r="R631" s="5" t="s">
        <v>655</v>
      </c>
      <c r="S631" s="5" t="s">
        <v>656</v>
      </c>
      <c r="T631" s="8" t="str">
        <f t="shared" si="51"/>
        <v>ASHRAE 62.1-2007BasementFor Hospital</v>
      </c>
      <c r="U631" s="1" t="str">
        <f>VLOOKUP(T631,Ventilation!$A$4:$H$321,6,FALSE)</f>
        <v>0.072495</v>
      </c>
      <c r="V631" s="1" t="str">
        <f>VLOOKUP(T631,Ventilation!$A$4:$H$321,5,FALSE)</f>
        <v/>
      </c>
      <c r="W631" s="1" t="str">
        <f>VLOOKUP(T631,Ventilation!$A$4:$H$321,7,FALSE)</f>
        <v/>
      </c>
      <c r="X631" s="1"/>
      <c r="Y631" s="5">
        <v>2.5</v>
      </c>
      <c r="Z631" s="8" t="s">
        <v>1815</v>
      </c>
      <c r="AA631" s="1" t="s">
        <v>1790</v>
      </c>
      <c r="AB631" s="1">
        <v>0.0446</v>
      </c>
      <c r="AC631" s="8"/>
      <c r="AD631" s="1"/>
      <c r="AE631" s="1" t="s">
        <v>1868</v>
      </c>
      <c r="AF631" s="1"/>
      <c r="AG631" s="1"/>
      <c r="AH631" s="1"/>
      <c r="AI631" s="1"/>
      <c r="AJ631" s="1"/>
      <c r="AK631" s="5">
        <v>0.75</v>
      </c>
      <c r="AL631" s="1">
        <v>0.0</v>
      </c>
      <c r="AM631" s="1">
        <v>0.5</v>
      </c>
      <c r="AN631" s="1">
        <v>0.0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15</v>
      </c>
      <c r="B632" s="8" t="s">
        <v>150</v>
      </c>
      <c r="C632" s="8" t="s">
        <v>1002</v>
      </c>
      <c r="D632" s="1" t="s">
        <v>4551</v>
      </c>
      <c r="E632" s="5" t="s">
        <v>37</v>
      </c>
      <c r="F632" s="5" t="s">
        <v>1002</v>
      </c>
      <c r="G632" s="1" t="s">
        <v>656</v>
      </c>
      <c r="H632" s="1" t="str">
        <f t="shared" si="1"/>
        <v>ASHRAE 90.1-2013CorridorFor Hospital</v>
      </c>
      <c r="I632" s="1" t="str">
        <f>VLOOKUP(H632,'Interior Lighting'!$A$4:$G$1472,5,FALSE)</f>
        <v>0.99</v>
      </c>
      <c r="J632" s="1"/>
      <c r="K632" s="1"/>
      <c r="L632" s="1"/>
      <c r="M632" s="1">
        <v>0.0</v>
      </c>
      <c r="N632" s="1">
        <v>0.7</v>
      </c>
      <c r="O632" s="1">
        <v>0.2</v>
      </c>
      <c r="P632" s="1" t="s">
        <v>1801</v>
      </c>
      <c r="Q632" s="1" t="s">
        <v>31</v>
      </c>
      <c r="R632" s="1" t="s">
        <v>870</v>
      </c>
      <c r="S632" s="1" t="s">
        <v>557</v>
      </c>
      <c r="T632" s="8" t="str">
        <f t="shared" si="51"/>
        <v>ASHRAE 62.1-2007GeneralCorridors</v>
      </c>
      <c r="U632" s="1" t="str">
        <f>VLOOKUP(T632,Ventilation!$A$4:$H$321,6,FALSE)</f>
        <v>0.06</v>
      </c>
      <c r="V632" s="1" t="str">
        <f>VLOOKUP(T632,Ventilation!$A$4:$H$321,5,FALSE)</f>
        <v/>
      </c>
      <c r="W632" s="1" t="str">
        <f>VLOOKUP(T632,Ventilation!$A$4:$H$321,7,FALSE)</f>
        <v/>
      </c>
      <c r="X632" s="1"/>
      <c r="Y632" s="1">
        <v>1.0</v>
      </c>
      <c r="Z632" s="1" t="s">
        <v>1815</v>
      </c>
      <c r="AA632" s="1" t="s">
        <v>1790</v>
      </c>
      <c r="AB632" s="1">
        <v>0.0446</v>
      </c>
      <c r="AC632" s="8"/>
      <c r="AD632" s="1"/>
      <c r="AE632" s="1" t="s">
        <v>1868</v>
      </c>
      <c r="AF632" s="1"/>
      <c r="AG632" s="1"/>
      <c r="AH632" s="1"/>
      <c r="AI632" s="1"/>
      <c r="AJ632" s="1"/>
      <c r="AK632" s="1">
        <v>0.0</v>
      </c>
      <c r="AL632" s="1">
        <v>0.0</v>
      </c>
      <c r="AM632" s="1">
        <v>0.5</v>
      </c>
      <c r="AN632" s="1">
        <v>0.0</v>
      </c>
      <c r="AO632" s="1" t="s">
        <v>1800</v>
      </c>
      <c r="AP632" s="8" t="s">
        <v>1860</v>
      </c>
      <c r="AQ632" s="8" t="s">
        <v>1819</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6" t="s">
        <v>15</v>
      </c>
      <c r="B633" s="8" t="s">
        <v>150</v>
      </c>
      <c r="C633" s="8" t="s">
        <v>1004</v>
      </c>
      <c r="D633" s="1" t="s">
        <v>4549</v>
      </c>
      <c r="E633" s="5" t="s">
        <v>37</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1811</v>
      </c>
      <c r="Q633" s="1" t="s">
        <v>31</v>
      </c>
      <c r="R633" s="1" t="s">
        <v>477</v>
      </c>
      <c r="S633" s="1" t="s">
        <v>1349</v>
      </c>
      <c r="T633" s="8"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1815</v>
      </c>
      <c r="AA633" s="1" t="s">
        <v>1790</v>
      </c>
      <c r="AB633" s="1">
        <v>0.0446</v>
      </c>
      <c r="AC633" s="8"/>
      <c r="AD633" s="1"/>
      <c r="AE633" s="1" t="s">
        <v>1868</v>
      </c>
      <c r="AF633" s="1"/>
      <c r="AG633" s="1"/>
      <c r="AH633" s="1"/>
      <c r="AI633" s="1"/>
      <c r="AJ633" s="1"/>
      <c r="AK633" s="5">
        <v>1.0</v>
      </c>
      <c r="AL633" s="1">
        <v>0.0</v>
      </c>
      <c r="AM633" s="1">
        <v>0.5</v>
      </c>
      <c r="AN633" s="1">
        <v>0.0</v>
      </c>
      <c r="AO633" s="1" t="s">
        <v>1799</v>
      </c>
      <c r="AP633" s="1" t="s">
        <v>1860</v>
      </c>
      <c r="AQ633" s="1" t="s">
        <v>1819</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15</v>
      </c>
      <c r="B634" s="8" t="s">
        <v>150</v>
      </c>
      <c r="C634" s="8" t="s">
        <v>1010</v>
      </c>
      <c r="D634" s="1" t="s">
        <v>4552</v>
      </c>
      <c r="E634" s="5" t="s">
        <v>37</v>
      </c>
      <c r="F634" s="5" t="s">
        <v>1069</v>
      </c>
      <c r="G634" s="5" t="s">
        <v>919</v>
      </c>
      <c r="H634" s="1" t="str">
        <f t="shared" si="1"/>
        <v>ASHRAE 90.1-2013Healthcare FacilityExam/Treatment</v>
      </c>
      <c r="I634" s="1" t="str">
        <f>VLOOKUP(H634,'Interior Lighting'!$A$4:$G$1472,5,FALSE)</f>
        <v>1.66</v>
      </c>
      <c r="J634" s="1"/>
      <c r="K634" s="1"/>
      <c r="L634" s="1"/>
      <c r="M634" s="1">
        <v>0.0</v>
      </c>
      <c r="N634" s="1">
        <v>0.7</v>
      </c>
      <c r="O634" s="1">
        <v>0.2</v>
      </c>
      <c r="P634" s="1" t="s">
        <v>1803</v>
      </c>
      <c r="Q634" s="5" t="s">
        <v>26</v>
      </c>
      <c r="R634" s="5" t="s">
        <v>1311</v>
      </c>
      <c r="S634" s="5" t="s">
        <v>1318</v>
      </c>
      <c r="T634" s="8"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1814</v>
      </c>
      <c r="AA634" s="1" t="s">
        <v>1790</v>
      </c>
      <c r="AB634" s="1">
        <v>0.0446</v>
      </c>
      <c r="AC634" s="8"/>
      <c r="AD634" s="1"/>
      <c r="AE634" s="1" t="s">
        <v>1868</v>
      </c>
      <c r="AF634" s="1"/>
      <c r="AG634" s="1"/>
      <c r="AH634" s="1"/>
      <c r="AI634" s="1"/>
      <c r="AJ634" s="1"/>
      <c r="AK634" s="5">
        <v>1.5</v>
      </c>
      <c r="AL634" s="1">
        <v>0.0</v>
      </c>
      <c r="AM634" s="1">
        <v>0.5</v>
      </c>
      <c r="AN634" s="1">
        <v>0.0</v>
      </c>
      <c r="AO634" s="1" t="s">
        <v>1799</v>
      </c>
      <c r="AP634" s="1" t="s">
        <v>1860</v>
      </c>
      <c r="AQ634" s="1" t="s">
        <v>1819</v>
      </c>
      <c r="AR634" s="1">
        <v>1.0</v>
      </c>
      <c r="AS634" s="1">
        <v>300.0</v>
      </c>
      <c r="AT634" s="1" t="str">
        <f t="shared" si="53"/>
        <v>0.003333333333</v>
      </c>
      <c r="AU634" s="1">
        <v>49.0</v>
      </c>
      <c r="AV634" s="1">
        <v>0.2</v>
      </c>
      <c r="AW634" s="1">
        <v>0.05</v>
      </c>
      <c r="AX634" s="1" t="s">
        <v>1816</v>
      </c>
      <c r="AY634" s="1"/>
      <c r="AZ634" s="1"/>
      <c r="BA634" s="1"/>
      <c r="BB634" s="1"/>
      <c r="BC634" s="1"/>
      <c r="BD634" s="1"/>
      <c r="BE634" s="1"/>
      <c r="BF634" s="1"/>
      <c r="BG634" s="1"/>
      <c r="BH634" s="1"/>
      <c r="BJ634" s="1"/>
      <c r="BK634" s="1"/>
      <c r="BL634" s="1"/>
    </row>
    <row r="635" ht="14.25" hidden="1" customHeight="1">
      <c r="A635" s="16" t="s">
        <v>15</v>
      </c>
      <c r="B635" s="8" t="s">
        <v>150</v>
      </c>
      <c r="C635" s="8" t="s">
        <v>1011</v>
      </c>
      <c r="D635" s="1" t="s">
        <v>4554</v>
      </c>
      <c r="E635" s="5" t="s">
        <v>37</v>
      </c>
      <c r="F635" s="5" t="s">
        <v>1069</v>
      </c>
      <c r="G635" s="1" t="s">
        <v>918</v>
      </c>
      <c r="H635" s="1" t="str">
        <f t="shared" si="1"/>
        <v>ASHRAE 90.1-2013Healthcare FacilityNurse Station</v>
      </c>
      <c r="I635" s="1" t="str">
        <f>VLOOKUP(H635,'Interior Lighting'!$A$4:$G$1472,5,FALSE)</f>
        <v>0.71</v>
      </c>
      <c r="J635" s="1"/>
      <c r="K635" s="1"/>
      <c r="L635" s="1"/>
      <c r="M635" s="1">
        <v>0.0</v>
      </c>
      <c r="N635" s="1">
        <v>0.7</v>
      </c>
      <c r="O635" s="1">
        <v>0.2</v>
      </c>
      <c r="P635" s="1" t="s">
        <v>1806</v>
      </c>
      <c r="Q635" s="1" t="s">
        <v>31</v>
      </c>
      <c r="R635" s="1" t="s">
        <v>1328</v>
      </c>
      <c r="S635" s="1" t="s">
        <v>498</v>
      </c>
      <c r="T635" s="8" t="str">
        <f t="shared" si="51"/>
        <v>ASHRAE 62.1-2007Office BuildingsOffice space</v>
      </c>
      <c r="U635" s="1" t="str">
        <f>VLOOKUP(T635,Ventilation!$A$4:$H$321,6,FALSE)</f>
        <v>0.06</v>
      </c>
      <c r="V635" s="1" t="str">
        <f>VLOOKUP(T635,Ventilation!$A$4:$H$321,5,FALSE)</f>
        <v>5</v>
      </c>
      <c r="W635" s="1" t="str">
        <f>VLOOKUP(T635,Ventilation!$A$4:$H$321,7,FALSE)</f>
        <v/>
      </c>
      <c r="X635" s="1"/>
      <c r="Y635" s="5">
        <v>1.333</v>
      </c>
      <c r="Z635" s="1" t="s">
        <v>1814</v>
      </c>
      <c r="AA635" s="1" t="s">
        <v>1790</v>
      </c>
      <c r="AB635" s="1">
        <v>0.0446</v>
      </c>
      <c r="AC635" s="8"/>
      <c r="AD635" s="1"/>
      <c r="AE635" s="1" t="s">
        <v>1868</v>
      </c>
      <c r="AF635" s="1"/>
      <c r="AG635" s="1"/>
      <c r="AH635" s="1"/>
      <c r="AI635" s="1"/>
      <c r="AJ635" s="1"/>
      <c r="AK635" s="5">
        <v>1.36</v>
      </c>
      <c r="AL635" s="1">
        <v>0.0</v>
      </c>
      <c r="AM635" s="1">
        <v>0.5</v>
      </c>
      <c r="AN635" s="1">
        <v>0.0</v>
      </c>
      <c r="AO635" s="1" t="s">
        <v>1799</v>
      </c>
      <c r="AP635" s="1" t="s">
        <v>1860</v>
      </c>
      <c r="AQ635" s="1" t="s">
        <v>1819</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15</v>
      </c>
      <c r="B636" s="8" t="s">
        <v>150</v>
      </c>
      <c r="C636" s="8" t="s">
        <v>1012</v>
      </c>
      <c r="D636" s="1" t="s">
        <v>4552</v>
      </c>
      <c r="E636" s="5" t="s">
        <v>37</v>
      </c>
      <c r="F636" s="5" t="s">
        <v>1069</v>
      </c>
      <c r="G636" s="5" t="s">
        <v>693</v>
      </c>
      <c r="H636" s="1" t="str">
        <f t="shared" si="1"/>
        <v>ASHRAE 90.1-2013Healthcare FacilityOperating Room</v>
      </c>
      <c r="I636" s="1" t="str">
        <f>VLOOKUP(H636,'Interior Lighting'!$A$4:$G$1472,5,FALSE)</f>
        <v>2.48</v>
      </c>
      <c r="J636" s="1"/>
      <c r="K636" s="1"/>
      <c r="L636" s="1"/>
      <c r="M636" s="1">
        <v>0.0</v>
      </c>
      <c r="N636" s="1">
        <v>0.7</v>
      </c>
      <c r="O636" s="1">
        <v>0.2</v>
      </c>
      <c r="P636" s="1" t="s">
        <v>1803</v>
      </c>
      <c r="Q636" s="5" t="s">
        <v>26</v>
      </c>
      <c r="R636" s="5" t="s">
        <v>1311</v>
      </c>
      <c r="S636" s="5" t="s">
        <v>1318</v>
      </c>
      <c r="T636" s="8"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1814</v>
      </c>
      <c r="AA636" s="1" t="s">
        <v>1790</v>
      </c>
      <c r="AB636" s="1">
        <v>0.0446</v>
      </c>
      <c r="AC636" s="8"/>
      <c r="AD636" s="1"/>
      <c r="AE636" s="1" t="s">
        <v>1868</v>
      </c>
      <c r="AF636" s="1"/>
      <c r="AG636" s="1"/>
      <c r="AH636" s="1"/>
      <c r="AI636" s="1"/>
      <c r="AJ636" s="1"/>
      <c r="AK636" s="5">
        <v>4.0</v>
      </c>
      <c r="AL636" s="1">
        <v>0.0</v>
      </c>
      <c r="AM636" s="1">
        <v>0.5</v>
      </c>
      <c r="AN636" s="1">
        <v>0.0</v>
      </c>
      <c r="AO636" s="1" t="s">
        <v>1799</v>
      </c>
      <c r="AP636" s="1" t="s">
        <v>1860</v>
      </c>
      <c r="AQ636" s="1" t="s">
        <v>1819</v>
      </c>
      <c r="AR636" s="1">
        <v>1.0</v>
      </c>
      <c r="AS636" s="1">
        <v>300.0</v>
      </c>
      <c r="AT636" s="1" t="str">
        <f t="shared" si="53"/>
        <v>0.003333333333</v>
      </c>
      <c r="AU636" s="1">
        <v>49.0</v>
      </c>
      <c r="AV636" s="1">
        <v>0.2</v>
      </c>
      <c r="AW636" s="1">
        <v>0.05</v>
      </c>
      <c r="AX636" s="1" t="s">
        <v>1816</v>
      </c>
      <c r="AY636" s="1"/>
      <c r="AZ636" s="1"/>
      <c r="BA636" s="1"/>
      <c r="BB636" s="1"/>
      <c r="BC636" s="1"/>
      <c r="BD636" s="1"/>
      <c r="BE636" s="1"/>
      <c r="BF636" s="1"/>
      <c r="BG636" s="1"/>
      <c r="BH636" s="1"/>
      <c r="BJ636" s="1"/>
      <c r="BK636" s="1"/>
      <c r="BL636" s="1"/>
    </row>
    <row r="637" ht="14.25" hidden="1" customHeight="1">
      <c r="A637" s="16" t="s">
        <v>15</v>
      </c>
      <c r="B637" s="8" t="s">
        <v>150</v>
      </c>
      <c r="C637" s="8" t="s">
        <v>1013</v>
      </c>
      <c r="D637" s="1" t="s">
        <v>4552</v>
      </c>
      <c r="E637" s="5" t="s">
        <v>37</v>
      </c>
      <c r="F637" s="5" t="s">
        <v>1069</v>
      </c>
      <c r="G637" s="5" t="s">
        <v>693</v>
      </c>
      <c r="H637" s="1" t="str">
        <f t="shared" si="1"/>
        <v>ASHRAE 90.1-2013Healthcare FacilityOperating Room</v>
      </c>
      <c r="I637" s="1" t="str">
        <f>VLOOKUP(H637,'Interior Lighting'!$A$4:$G$1472,5,FALSE)</f>
        <v>2.48</v>
      </c>
      <c r="J637" s="1"/>
      <c r="K637" s="1"/>
      <c r="L637" s="1"/>
      <c r="M637" s="1">
        <v>0.0</v>
      </c>
      <c r="N637" s="1">
        <v>0.7</v>
      </c>
      <c r="O637" s="1">
        <v>0.2</v>
      </c>
      <c r="P637" s="1" t="s">
        <v>1803</v>
      </c>
      <c r="Q637" s="5" t="s">
        <v>26</v>
      </c>
      <c r="R637" s="5" t="s">
        <v>1311</v>
      </c>
      <c r="S637" s="5" t="s">
        <v>1318</v>
      </c>
      <c r="T637" s="8"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1814</v>
      </c>
      <c r="AA637" s="1" t="s">
        <v>1790</v>
      </c>
      <c r="AB637" s="1">
        <v>0.0446</v>
      </c>
      <c r="AC637" s="8"/>
      <c r="AD637" s="1"/>
      <c r="AE637" s="1" t="s">
        <v>1868</v>
      </c>
      <c r="AF637" s="1"/>
      <c r="AG637" s="1"/>
      <c r="AH637" s="1"/>
      <c r="AI637" s="1"/>
      <c r="AJ637" s="1"/>
      <c r="AK637" s="5">
        <v>2.0</v>
      </c>
      <c r="AL637" s="1">
        <v>0.0</v>
      </c>
      <c r="AM637" s="1">
        <v>0.5</v>
      </c>
      <c r="AN637" s="1">
        <v>0.0</v>
      </c>
      <c r="AO637" s="1" t="s">
        <v>1799</v>
      </c>
      <c r="AP637" s="1" t="s">
        <v>1860</v>
      </c>
      <c r="AQ637" s="1" t="s">
        <v>1819</v>
      </c>
      <c r="AR637" s="1">
        <v>1.0</v>
      </c>
      <c r="AS637" s="1">
        <v>300.0</v>
      </c>
      <c r="AT637" s="1" t="str">
        <f t="shared" si="53"/>
        <v>0.003333333333</v>
      </c>
      <c r="AU637" s="1">
        <v>49.0</v>
      </c>
      <c r="AV637" s="1">
        <v>0.2</v>
      </c>
      <c r="AW637" s="1">
        <v>0.05</v>
      </c>
      <c r="AX637" s="1" t="s">
        <v>1816</v>
      </c>
      <c r="AY637" s="1"/>
      <c r="AZ637" s="1"/>
      <c r="BA637" s="1"/>
      <c r="BB637" s="1"/>
      <c r="BC637" s="1"/>
      <c r="BD637" s="1"/>
      <c r="BE637" s="1"/>
      <c r="BF637" s="1"/>
      <c r="BG637" s="1"/>
      <c r="BH637" s="1"/>
      <c r="BJ637" s="1"/>
      <c r="BK637" s="1"/>
      <c r="BL637" s="1"/>
    </row>
    <row r="638" ht="14.25" hidden="1" customHeight="1">
      <c r="A638" s="16" t="s">
        <v>15</v>
      </c>
      <c r="B638" s="8" t="s">
        <v>150</v>
      </c>
      <c r="C638" s="8" t="s">
        <v>1021</v>
      </c>
      <c r="D638" s="1" t="s">
        <v>4554</v>
      </c>
      <c r="E638" s="5" t="s">
        <v>37</v>
      </c>
      <c r="F638" s="5" t="s">
        <v>1069</v>
      </c>
      <c r="G638" s="1" t="s">
        <v>918</v>
      </c>
      <c r="H638" s="1" t="str">
        <f t="shared" si="1"/>
        <v>ASHRAE 90.1-2013Healthcare FacilityNurse Station</v>
      </c>
      <c r="I638" s="1" t="str">
        <f>VLOOKUP(H638,'Interior Lighting'!$A$4:$G$1472,5,FALSE)</f>
        <v>0.71</v>
      </c>
      <c r="J638" s="1"/>
      <c r="K638" s="1"/>
      <c r="L638" s="1"/>
      <c r="M638" s="1">
        <v>0.0</v>
      </c>
      <c r="N638" s="1">
        <v>0.7</v>
      </c>
      <c r="O638" s="1">
        <v>0.2</v>
      </c>
      <c r="P638" s="1" t="s">
        <v>1803</v>
      </c>
      <c r="Q638" s="1" t="s">
        <v>31</v>
      </c>
      <c r="R638" s="1" t="s">
        <v>1328</v>
      </c>
      <c r="S638" s="1" t="s">
        <v>498</v>
      </c>
      <c r="T638" s="8" t="str">
        <f t="shared" si="51"/>
        <v>ASHRAE 62.1-2007Office BuildingsOffice space</v>
      </c>
      <c r="U638" s="1" t="str">
        <f>VLOOKUP(T638,Ventilation!$A$4:$H$321,6,FALSE)</f>
        <v>0.06</v>
      </c>
      <c r="V638" s="1" t="str">
        <f>VLOOKUP(T638,Ventilation!$A$4:$H$321,5,FALSE)</f>
        <v>5</v>
      </c>
      <c r="W638" s="1" t="str">
        <f>VLOOKUP(T638,Ventilation!$A$4:$H$321,7,FALSE)</f>
        <v/>
      </c>
      <c r="X638" s="1"/>
      <c r="Y638" s="5">
        <v>1.333</v>
      </c>
      <c r="Z638" s="1" t="s">
        <v>1814</v>
      </c>
      <c r="AA638" s="1" t="s">
        <v>1790</v>
      </c>
      <c r="AB638" s="1">
        <v>0.0446</v>
      </c>
      <c r="AC638" s="8"/>
      <c r="AD638" s="1"/>
      <c r="AE638" s="1" t="s">
        <v>1868</v>
      </c>
      <c r="AF638" s="1"/>
      <c r="AG638" s="1"/>
      <c r="AH638" s="1"/>
      <c r="AI638" s="1"/>
      <c r="AJ638" s="1"/>
      <c r="AK638" s="5">
        <v>2.0</v>
      </c>
      <c r="AL638" s="1">
        <v>0.0</v>
      </c>
      <c r="AM638" s="1">
        <v>0.5</v>
      </c>
      <c r="AN638" s="1">
        <v>0.0</v>
      </c>
      <c r="AO638" s="1" t="s">
        <v>1799</v>
      </c>
      <c r="AP638" s="1" t="s">
        <v>1860</v>
      </c>
      <c r="AQ638" s="1" t="s">
        <v>1819</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15</v>
      </c>
      <c r="B639" s="8" t="s">
        <v>150</v>
      </c>
      <c r="C639" s="8" t="s">
        <v>1022</v>
      </c>
      <c r="D639" s="1" t="s">
        <v>4555</v>
      </c>
      <c r="E639" s="5" t="s">
        <v>37</v>
      </c>
      <c r="F639" s="5" t="s">
        <v>1069</v>
      </c>
      <c r="G639" s="1" t="s">
        <v>698</v>
      </c>
      <c r="H639" s="1" t="str">
        <f t="shared" si="1"/>
        <v>ASHRAE 90.1-2013Healthcare FacilityRecovery</v>
      </c>
      <c r="I639" s="1" t="str">
        <f>VLOOKUP(H639,'Interior Lighting'!$A$4:$G$1472,5,FALSE)</f>
        <v>1.15</v>
      </c>
      <c r="J639" s="1"/>
      <c r="K639" s="1"/>
      <c r="L639" s="1"/>
      <c r="M639" s="1">
        <v>0.0</v>
      </c>
      <c r="N639" s="1">
        <v>0.7</v>
      </c>
      <c r="O639" s="1">
        <v>0.2</v>
      </c>
      <c r="P639" s="1" t="s">
        <v>1803</v>
      </c>
      <c r="Q639" s="5" t="s">
        <v>26</v>
      </c>
      <c r="R639" s="5" t="s">
        <v>1311</v>
      </c>
      <c r="S639" s="5" t="s">
        <v>1315</v>
      </c>
      <c r="T639" s="8" t="str">
        <f t="shared" si="51"/>
        <v>AIA 2001Surgery and Critical CareNewborn Intensive Care</v>
      </c>
      <c r="U639" s="1" t="str">
        <f>VLOOKUP(T639,Ventilation!$A$4:$H$321,6,FALSE)</f>
        <v/>
      </c>
      <c r="V639" s="1" t="str">
        <f>VLOOKUP(T639,Ventilation!$A$4:$H$321,5,FALSE)</f>
        <v/>
      </c>
      <c r="W639" s="1" t="str">
        <f>VLOOKUP(T639,Ventilation!$A$4:$H$321,7,FALSE)</f>
        <v>2</v>
      </c>
      <c r="X639" s="1"/>
      <c r="Y639" s="5">
        <v>5.0</v>
      </c>
      <c r="Z639" s="1" t="s">
        <v>1814</v>
      </c>
      <c r="AA639" s="1" t="s">
        <v>1790</v>
      </c>
      <c r="AB639" s="1">
        <v>0.0446</v>
      </c>
      <c r="AC639" s="8"/>
      <c r="AD639" s="1"/>
      <c r="AE639" s="1" t="s">
        <v>1868</v>
      </c>
      <c r="AF639" s="1"/>
      <c r="AG639" s="1"/>
      <c r="AH639" s="1"/>
      <c r="AI639" s="1"/>
      <c r="AJ639" s="1"/>
      <c r="AK639" s="5">
        <v>3.0</v>
      </c>
      <c r="AL639" s="1">
        <v>0.0</v>
      </c>
      <c r="AM639" s="1">
        <v>0.5</v>
      </c>
      <c r="AN639" s="1">
        <v>0.0</v>
      </c>
      <c r="AO639" s="1" t="s">
        <v>1799</v>
      </c>
      <c r="AP639" s="1" t="s">
        <v>1860</v>
      </c>
      <c r="AQ639" s="1" t="s">
        <v>1819</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15</v>
      </c>
      <c r="B640" s="8" t="s">
        <v>150</v>
      </c>
      <c r="C640" s="8" t="s">
        <v>1023</v>
      </c>
      <c r="D640" s="1" t="s">
        <v>4555</v>
      </c>
      <c r="E640" s="5" t="s">
        <v>37</v>
      </c>
      <c r="F640" s="5" t="s">
        <v>1069</v>
      </c>
      <c r="G640" s="1" t="s">
        <v>695</v>
      </c>
      <c r="H640" s="1" t="str">
        <f t="shared" si="1"/>
        <v>ASHRAE 90.1-2013Healthcare FacilityPatient Room</v>
      </c>
      <c r="I640" s="1" t="str">
        <f>VLOOKUP(H640,'Interior Lighting'!$A$4:$G$1472,5,FALSE)</f>
        <v>0.62</v>
      </c>
      <c r="J640" s="1"/>
      <c r="K640" s="1"/>
      <c r="L640" s="1"/>
      <c r="M640" s="1">
        <v>0.0</v>
      </c>
      <c r="N640" s="1">
        <v>0.7</v>
      </c>
      <c r="O640" s="1">
        <v>0.2</v>
      </c>
      <c r="P640" s="8" t="s">
        <v>1803</v>
      </c>
      <c r="Q640" s="5" t="s">
        <v>26</v>
      </c>
      <c r="R640" s="5" t="s">
        <v>1311</v>
      </c>
      <c r="S640" s="5" t="s">
        <v>1315</v>
      </c>
      <c r="T640" s="8"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8" t="s">
        <v>1814</v>
      </c>
      <c r="AA640" s="8" t="s">
        <v>1790</v>
      </c>
      <c r="AB640" s="1">
        <v>0.0446</v>
      </c>
      <c r="AC640" s="8"/>
      <c r="AD640" s="8"/>
      <c r="AE640" s="8" t="s">
        <v>1868</v>
      </c>
      <c r="AF640" s="1"/>
      <c r="AG640" s="1"/>
      <c r="AH640" s="1"/>
      <c r="AI640" s="1"/>
      <c r="AJ640" s="1"/>
      <c r="AK640" s="5">
        <v>3.0</v>
      </c>
      <c r="AL640" s="1">
        <v>0.0</v>
      </c>
      <c r="AM640" s="1">
        <v>0.5</v>
      </c>
      <c r="AN640" s="1">
        <v>0.0</v>
      </c>
      <c r="AO640" s="8" t="s">
        <v>1799</v>
      </c>
      <c r="AP640" s="8" t="s">
        <v>1860</v>
      </c>
      <c r="AQ640" s="8" t="s">
        <v>1819</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ht="14.25" hidden="1" customHeight="1">
      <c r="A641" s="16" t="s">
        <v>15</v>
      </c>
      <c r="B641" s="8" t="s">
        <v>150</v>
      </c>
      <c r="C641" s="8" t="s">
        <v>1026</v>
      </c>
      <c r="D641" s="1" t="s">
        <v>4546</v>
      </c>
      <c r="E641" s="5" t="s">
        <v>37</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1811</v>
      </c>
      <c r="Q641" s="1" t="s">
        <v>31</v>
      </c>
      <c r="R641" s="1" t="s">
        <v>477</v>
      </c>
      <c r="S641" s="1" t="s">
        <v>1349</v>
      </c>
      <c r="T641" s="8"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1815</v>
      </c>
      <c r="AA641" s="1" t="s">
        <v>1790</v>
      </c>
      <c r="AB641" s="1">
        <v>0.0446</v>
      </c>
      <c r="AC641" s="8"/>
      <c r="AD641" s="1"/>
      <c r="AE641" s="1" t="s">
        <v>1868</v>
      </c>
      <c r="AF641" s="5">
        <v>51.16</v>
      </c>
      <c r="AG641" s="5">
        <v>0.0</v>
      </c>
      <c r="AH641" s="5">
        <v>0.5</v>
      </c>
      <c r="AI641" s="5">
        <v>0.0</v>
      </c>
      <c r="AJ641" s="1" t="s">
        <v>1800</v>
      </c>
      <c r="AK641" s="5">
        <v>7.5</v>
      </c>
      <c r="AL641" s="5">
        <v>0.0</v>
      </c>
      <c r="AM641" s="5">
        <v>0.5</v>
      </c>
      <c r="AN641" s="5">
        <v>0.0</v>
      </c>
      <c r="AO641" s="1" t="s">
        <v>1799</v>
      </c>
      <c r="AP641" s="1" t="s">
        <v>1860</v>
      </c>
      <c r="AQ641" s="1" t="s">
        <v>1819</v>
      </c>
      <c r="AR641" s="1">
        <v>150.0</v>
      </c>
      <c r="AS641" s="1">
        <v>10000.0</v>
      </c>
      <c r="AT641" s="1" t="str">
        <f t="shared" si="53"/>
        <v>0.015</v>
      </c>
      <c r="AU641" s="1">
        <v>49.0</v>
      </c>
      <c r="AV641" s="1">
        <v>0.2</v>
      </c>
      <c r="AW641" s="1">
        <v>0.05</v>
      </c>
      <c r="AX641" s="1" t="s">
        <v>1816</v>
      </c>
      <c r="AY641" s="1">
        <v>0.7</v>
      </c>
      <c r="AZ641" s="1">
        <v>5300.0</v>
      </c>
      <c r="BA641" s="1">
        <v>0.12212410162440297</v>
      </c>
      <c r="BB641" s="1">
        <v>0.338</v>
      </c>
      <c r="BC641" s="1">
        <v>924.6539122990511</v>
      </c>
      <c r="BD641" s="5">
        <v>124.5</v>
      </c>
      <c r="BE641" s="5">
        <v>7200.0</v>
      </c>
      <c r="BF641" s="1" t="s">
        <v>1874</v>
      </c>
      <c r="BG641" s="1"/>
      <c r="BH641" s="1"/>
      <c r="BJ641" s="1"/>
      <c r="BK641" s="1"/>
      <c r="BL641" s="1"/>
    </row>
    <row r="642" ht="14.25" hidden="1" customHeight="1">
      <c r="A642" s="16" t="s">
        <v>15</v>
      </c>
      <c r="B642" s="8" t="s">
        <v>150</v>
      </c>
      <c r="C642" s="8" t="s">
        <v>1027</v>
      </c>
      <c r="D642" s="1" t="s">
        <v>4556</v>
      </c>
      <c r="E642" s="5" t="s">
        <v>37</v>
      </c>
      <c r="F642" s="1" t="s">
        <v>682</v>
      </c>
      <c r="G642" s="220" t="s">
        <v>870</v>
      </c>
      <c r="H642" s="1" t="str">
        <f t="shared" si="1"/>
        <v>ASHRAE 90.1-2013LaboratoryGeneral</v>
      </c>
      <c r="I642" s="1" t="str">
        <f>VLOOKUP(H642,'Interior Lighting'!$A$4:$G$1472,5,FALSE)</f>
        <v>1.81</v>
      </c>
      <c r="J642" s="1"/>
      <c r="K642" s="1"/>
      <c r="L642" s="1"/>
      <c r="M642" s="1">
        <v>0.0</v>
      </c>
      <c r="N642" s="1">
        <v>0.7</v>
      </c>
      <c r="O642" s="1">
        <v>0.2</v>
      </c>
      <c r="P642" s="8" t="s">
        <v>1811</v>
      </c>
      <c r="Q642" s="1" t="s">
        <v>31</v>
      </c>
      <c r="R642" s="1" t="s">
        <v>1335</v>
      </c>
      <c r="S642" s="1" t="s">
        <v>1346</v>
      </c>
      <c r="T642" s="8"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8" t="s">
        <v>1815</v>
      </c>
      <c r="AA642" s="8" t="s">
        <v>1790</v>
      </c>
      <c r="AB642" s="1">
        <v>0.0446</v>
      </c>
      <c r="AC642" s="8"/>
      <c r="AD642" s="8"/>
      <c r="AE642" s="8" t="s">
        <v>1868</v>
      </c>
      <c r="AF642" s="1"/>
      <c r="AG642" s="1"/>
      <c r="AH642" s="1"/>
      <c r="AI642" s="1"/>
      <c r="AJ642" s="1"/>
      <c r="AK642" s="5">
        <v>4.0</v>
      </c>
      <c r="AL642" s="1">
        <v>0.0</v>
      </c>
      <c r="AM642" s="1">
        <v>0.5</v>
      </c>
      <c r="AN642" s="1">
        <v>0.0</v>
      </c>
      <c r="AO642" s="8" t="s">
        <v>1800</v>
      </c>
      <c r="AP642" s="8" t="s">
        <v>1860</v>
      </c>
      <c r="AQ642" s="8" t="s">
        <v>1819</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hidden="1" customHeight="1">
      <c r="A643" s="16" t="s">
        <v>15</v>
      </c>
      <c r="B643" s="8" t="s">
        <v>150</v>
      </c>
      <c r="C643" s="8" t="s">
        <v>684</v>
      </c>
      <c r="D643" s="1" t="s">
        <v>4554</v>
      </c>
      <c r="E643" s="5" t="s">
        <v>37</v>
      </c>
      <c r="F643" s="1" t="s">
        <v>684</v>
      </c>
      <c r="G643" s="1" t="s">
        <v>870</v>
      </c>
      <c r="H643" s="1" t="str">
        <f t="shared" si="1"/>
        <v>ASHRAE 90.1-2013LobbyGeneral</v>
      </c>
      <c r="I643" s="1" t="str">
        <f>VLOOKUP(H643,'Interior Lighting'!$A$4:$G$1472,5,FALSE)</f>
        <v>0.9</v>
      </c>
      <c r="J643" s="1"/>
      <c r="K643" s="1"/>
      <c r="L643" s="1"/>
      <c r="M643" s="1">
        <v>0.0</v>
      </c>
      <c r="N643" s="1">
        <v>0.7</v>
      </c>
      <c r="O643" s="1">
        <v>0.2</v>
      </c>
      <c r="P643" s="1" t="s">
        <v>1804</v>
      </c>
      <c r="Q643" s="1" t="s">
        <v>31</v>
      </c>
      <c r="R643" s="1" t="s">
        <v>1328</v>
      </c>
      <c r="S643" s="1" t="s">
        <v>1362</v>
      </c>
      <c r="T643" s="8"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1815</v>
      </c>
      <c r="AA643" s="1" t="s">
        <v>1790</v>
      </c>
      <c r="AB643" s="1">
        <v>0.0446</v>
      </c>
      <c r="AC643" s="8"/>
      <c r="AD643" s="1"/>
      <c r="AE643" s="1" t="s">
        <v>1868</v>
      </c>
      <c r="AF643" s="1"/>
      <c r="AG643" s="1"/>
      <c r="AH643" s="1"/>
      <c r="AI643" s="1"/>
      <c r="AJ643" s="1"/>
      <c r="AK643" s="1">
        <v>0.07000000000000005</v>
      </c>
      <c r="AL643" s="1">
        <v>0.0</v>
      </c>
      <c r="AM643" s="1">
        <v>0.5</v>
      </c>
      <c r="AN643" s="1">
        <v>0.0</v>
      </c>
      <c r="AO643" s="1" t="s">
        <v>1800</v>
      </c>
      <c r="AP643" s="1" t="s">
        <v>1860</v>
      </c>
      <c r="AQ643" s="1" t="s">
        <v>1819</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15</v>
      </c>
      <c r="B644" s="8" t="s">
        <v>150</v>
      </c>
      <c r="C644" s="8" t="s">
        <v>1037</v>
      </c>
      <c r="D644" s="1" t="s">
        <v>4554</v>
      </c>
      <c r="E644" s="5" t="s">
        <v>37</v>
      </c>
      <c r="F644" s="5" t="s">
        <v>1069</v>
      </c>
      <c r="G644" s="1" t="s">
        <v>918</v>
      </c>
      <c r="H644" s="1" t="str">
        <f t="shared" si="1"/>
        <v>ASHRAE 90.1-2013Healthcare FacilityNurse Station</v>
      </c>
      <c r="I644" s="1" t="str">
        <f>VLOOKUP(H644,'Interior Lighting'!$A$4:$G$1472,5,FALSE)</f>
        <v>0.71</v>
      </c>
      <c r="J644" s="1"/>
      <c r="K644" s="1"/>
      <c r="L644" s="1"/>
      <c r="M644" s="1">
        <v>0.0</v>
      </c>
      <c r="N644" s="1">
        <v>0.7</v>
      </c>
      <c r="O644" s="1">
        <v>0.2</v>
      </c>
      <c r="P644" s="8" t="s">
        <v>1807</v>
      </c>
      <c r="Q644" s="1" t="s">
        <v>31</v>
      </c>
      <c r="R644" s="1" t="s">
        <v>1328</v>
      </c>
      <c r="S644" s="1" t="s">
        <v>498</v>
      </c>
      <c r="T644" s="8" t="str">
        <f t="shared" si="51"/>
        <v>ASHRAE 62.1-2007Office BuildingsOffice space</v>
      </c>
      <c r="U644" s="1" t="str">
        <f>VLOOKUP(T644,Ventilation!$A$4:$H$321,6,FALSE)</f>
        <v>0.06</v>
      </c>
      <c r="V644" s="1" t="str">
        <f>VLOOKUP(T644,Ventilation!$A$4:$H$321,5,FALSE)</f>
        <v>5</v>
      </c>
      <c r="W644" s="1" t="str">
        <f>VLOOKUP(T644,Ventilation!$A$4:$H$321,7,FALSE)</f>
        <v/>
      </c>
      <c r="X644" s="1"/>
      <c r="Y644" s="5">
        <v>1.333</v>
      </c>
      <c r="Z644" s="8" t="s">
        <v>1815</v>
      </c>
      <c r="AA644" s="8" t="s">
        <v>1790</v>
      </c>
      <c r="AB644" s="1">
        <v>0.0446</v>
      </c>
      <c r="AC644" s="8"/>
      <c r="AD644" s="8"/>
      <c r="AE644" s="8" t="s">
        <v>1868</v>
      </c>
      <c r="AF644" s="1"/>
      <c r="AG644" s="1"/>
      <c r="AH644" s="1"/>
      <c r="AI644" s="1"/>
      <c r="AJ644" s="1"/>
      <c r="AK644" s="5">
        <v>1.04</v>
      </c>
      <c r="AL644" s="1">
        <v>0.0</v>
      </c>
      <c r="AM644" s="1">
        <v>0.5</v>
      </c>
      <c r="AN644" s="1">
        <v>0.0</v>
      </c>
      <c r="AO644" s="8" t="s">
        <v>1800</v>
      </c>
      <c r="AP644" s="8" t="s">
        <v>1860</v>
      </c>
      <c r="AQ644" s="8" t="s">
        <v>1819</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15</v>
      </c>
      <c r="B645" s="8" t="s">
        <v>150</v>
      </c>
      <c r="C645" s="8" t="s">
        <v>344</v>
      </c>
      <c r="D645" s="1" t="s">
        <v>4559</v>
      </c>
      <c r="E645" s="5" t="s">
        <v>37</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8" t="s">
        <v>1809</v>
      </c>
      <c r="Q645" s="1" t="s">
        <v>31</v>
      </c>
      <c r="R645" s="1" t="s">
        <v>1328</v>
      </c>
      <c r="S645" s="1" t="s">
        <v>498</v>
      </c>
      <c r="T645" s="8"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8" t="s">
        <v>1815</v>
      </c>
      <c r="AA645" s="8" t="s">
        <v>1790</v>
      </c>
      <c r="AB645" s="1">
        <v>0.0446</v>
      </c>
      <c r="AC645" s="8"/>
      <c r="AD645" s="8"/>
      <c r="AE645" s="8" t="s">
        <v>1868</v>
      </c>
      <c r="AF645" s="1"/>
      <c r="AG645" s="1"/>
      <c r="AH645" s="1"/>
      <c r="AI645" s="1"/>
      <c r="AJ645" s="1"/>
      <c r="AK645" s="5">
        <v>1.0</v>
      </c>
      <c r="AL645" s="1">
        <v>0.0</v>
      </c>
      <c r="AM645" s="1">
        <v>0.5</v>
      </c>
      <c r="AN645" s="1">
        <v>0.0</v>
      </c>
      <c r="AO645" s="8" t="s">
        <v>1800</v>
      </c>
      <c r="AP645" s="8" t="s">
        <v>1860</v>
      </c>
      <c r="AQ645" s="8" t="s">
        <v>1819</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ht="14.25" hidden="1" customHeight="1">
      <c r="A646" s="16" t="s">
        <v>15</v>
      </c>
      <c r="B646" s="8" t="s">
        <v>150</v>
      </c>
      <c r="C646" s="8" t="s">
        <v>1039</v>
      </c>
      <c r="D646" s="8" t="s">
        <v>4552</v>
      </c>
      <c r="E646" s="5" t="s">
        <v>37</v>
      </c>
      <c r="F646" s="5" t="s">
        <v>1069</v>
      </c>
      <c r="G646" s="1" t="s">
        <v>693</v>
      </c>
      <c r="H646" s="1" t="str">
        <f t="shared" si="1"/>
        <v>ASHRAE 90.1-2013Healthcare FacilityOperating Room</v>
      </c>
      <c r="I646" s="1" t="str">
        <f>VLOOKUP(H646,'Interior Lighting'!$A$4:$G$1472,5,FALSE)</f>
        <v>2.48</v>
      </c>
      <c r="J646" s="1"/>
      <c r="K646" s="1"/>
      <c r="L646" s="1"/>
      <c r="M646" s="1">
        <v>0.0</v>
      </c>
      <c r="N646" s="1">
        <v>0.7</v>
      </c>
      <c r="O646" s="1">
        <v>0.2</v>
      </c>
      <c r="P646" s="1" t="s">
        <v>1803</v>
      </c>
      <c r="Q646" s="5" t="s">
        <v>26</v>
      </c>
      <c r="R646" s="5" t="s">
        <v>1311</v>
      </c>
      <c r="S646" s="5" t="s">
        <v>1312</v>
      </c>
      <c r="T646" s="8"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8">
        <v>5.0</v>
      </c>
      <c r="Z646" s="1" t="s">
        <v>1814</v>
      </c>
      <c r="AA646" s="1" t="s">
        <v>1790</v>
      </c>
      <c r="AB646" s="8">
        <v>0.0446</v>
      </c>
      <c r="AC646" s="8"/>
      <c r="AD646" s="8"/>
      <c r="AE646" s="8" t="s">
        <v>1868</v>
      </c>
      <c r="AF646" s="8"/>
      <c r="AG646" s="8"/>
      <c r="AH646" s="8"/>
      <c r="AI646" s="8"/>
      <c r="AJ646" s="8"/>
      <c r="AK646" s="5">
        <v>4.0</v>
      </c>
      <c r="AL646" s="8">
        <v>0.0</v>
      </c>
      <c r="AM646" s="8">
        <v>0.5</v>
      </c>
      <c r="AN646" s="8">
        <v>0.0</v>
      </c>
      <c r="AO646" s="1" t="s">
        <v>1799</v>
      </c>
      <c r="AP646" s="1" t="s">
        <v>1860</v>
      </c>
      <c r="AQ646" s="1" t="s">
        <v>1819</v>
      </c>
      <c r="AR646" s="8">
        <v>2.0</v>
      </c>
      <c r="AS646" s="8">
        <v>600.0</v>
      </c>
      <c r="AT646" s="1" t="str">
        <f t="shared" si="53"/>
        <v>0.003333333333</v>
      </c>
      <c r="AU646" s="8">
        <v>49.0</v>
      </c>
      <c r="AV646" s="8">
        <v>0.2</v>
      </c>
      <c r="AW646" s="8">
        <v>0.05</v>
      </c>
      <c r="AX646" s="8" t="s">
        <v>160</v>
      </c>
      <c r="AY646" s="8"/>
      <c r="AZ646" s="8"/>
      <c r="BA646" s="8"/>
      <c r="BB646" s="8"/>
      <c r="BC646" s="8"/>
      <c r="BD646" s="8"/>
      <c r="BE646" s="8"/>
      <c r="BF646" s="8"/>
      <c r="BG646" s="8"/>
      <c r="BH646" s="1"/>
      <c r="BJ646" s="1"/>
      <c r="BK646" s="1"/>
      <c r="BL646" s="1"/>
    </row>
    <row r="647" ht="14.25" hidden="1" customHeight="1">
      <c r="A647" s="16" t="s">
        <v>15</v>
      </c>
      <c r="B647" s="8" t="s">
        <v>150</v>
      </c>
      <c r="C647" s="8" t="s">
        <v>1041</v>
      </c>
      <c r="D647" s="1" t="s">
        <v>4551</v>
      </c>
      <c r="E647" s="5" t="s">
        <v>37</v>
      </c>
      <c r="F647" s="5" t="s">
        <v>1002</v>
      </c>
      <c r="G647" s="1" t="s">
        <v>656</v>
      </c>
      <c r="H647" s="1" t="str">
        <f t="shared" si="1"/>
        <v>ASHRAE 90.1-2013CorridorFor Hospital</v>
      </c>
      <c r="I647" s="1" t="str">
        <f>VLOOKUP(H647,'Interior Lighting'!$A$4:$G$1472,5,FALSE)</f>
        <v>0.99</v>
      </c>
      <c r="J647" s="1"/>
      <c r="K647" s="1"/>
      <c r="L647" s="1"/>
      <c r="M647" s="1">
        <v>0.0</v>
      </c>
      <c r="N647" s="1">
        <v>0.7</v>
      </c>
      <c r="O647" s="1">
        <v>0.2</v>
      </c>
      <c r="P647" s="1" t="s">
        <v>1801</v>
      </c>
      <c r="Q647" s="1" t="s">
        <v>31</v>
      </c>
      <c r="R647" s="1" t="s">
        <v>870</v>
      </c>
      <c r="S647" s="1" t="s">
        <v>557</v>
      </c>
      <c r="T647" s="8" t="str">
        <f t="shared" si="51"/>
        <v>ASHRAE 62.1-2007GeneralCorridors</v>
      </c>
      <c r="U647" s="1" t="str">
        <f>VLOOKUP(T647,Ventilation!$A$4:$H$321,6,FALSE)</f>
        <v>0.06</v>
      </c>
      <c r="V647" s="1" t="str">
        <f>VLOOKUP(T647,Ventilation!$A$4:$H$321,5,FALSE)</f>
        <v/>
      </c>
      <c r="W647" s="1" t="str">
        <f>VLOOKUP(T647,Ventilation!$A$4:$H$321,7,FALSE)</f>
        <v/>
      </c>
      <c r="X647" s="1"/>
      <c r="Y647" s="1">
        <v>1.0</v>
      </c>
      <c r="Z647" s="1" t="s">
        <v>1814</v>
      </c>
      <c r="AA647" s="1" t="s">
        <v>1790</v>
      </c>
      <c r="AB647" s="1">
        <v>0.0446</v>
      </c>
      <c r="AC647" s="8"/>
      <c r="AD647" s="1"/>
      <c r="AE647" s="1" t="s">
        <v>1868</v>
      </c>
      <c r="AF647" s="1"/>
      <c r="AG647" s="1"/>
      <c r="AH647" s="1"/>
      <c r="AI647" s="1"/>
      <c r="AJ647" s="1"/>
      <c r="AK647" s="1">
        <v>0.0</v>
      </c>
      <c r="AL647" s="1">
        <v>0.0</v>
      </c>
      <c r="AM647" s="1">
        <v>0.5</v>
      </c>
      <c r="AN647" s="1">
        <v>0.0</v>
      </c>
      <c r="AO647" s="1" t="s">
        <v>1800</v>
      </c>
      <c r="AP647" s="1" t="s">
        <v>1860</v>
      </c>
      <c r="AQ647" s="1" t="s">
        <v>1819</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15</v>
      </c>
      <c r="B648" s="8" t="s">
        <v>150</v>
      </c>
      <c r="C648" s="8" t="s">
        <v>1042</v>
      </c>
      <c r="D648" s="1" t="s">
        <v>4555</v>
      </c>
      <c r="E648" s="5" t="s">
        <v>37</v>
      </c>
      <c r="F648" s="5" t="s">
        <v>1069</v>
      </c>
      <c r="G648" s="1" t="s">
        <v>695</v>
      </c>
      <c r="H648" s="1" t="str">
        <f t="shared" si="1"/>
        <v>ASHRAE 90.1-2013Healthcare FacilityPatient Room</v>
      </c>
      <c r="I648" s="1" t="str">
        <f>VLOOKUP(H648,'Interior Lighting'!$A$4:$G$1472,5,FALSE)</f>
        <v>0.62</v>
      </c>
      <c r="J648" s="1"/>
      <c r="K648" s="1"/>
      <c r="L648" s="1"/>
      <c r="M648" s="1">
        <v>0.0</v>
      </c>
      <c r="N648" s="1">
        <v>0.7</v>
      </c>
      <c r="O648" s="1">
        <v>0.2</v>
      </c>
      <c r="P648" s="8" t="s">
        <v>1811</v>
      </c>
      <c r="Q648" s="5" t="s">
        <v>26</v>
      </c>
      <c r="R648" s="5" t="s">
        <v>1305</v>
      </c>
      <c r="S648" s="5" t="s">
        <v>695</v>
      </c>
      <c r="T648" s="8" t="str">
        <f t="shared" si="51"/>
        <v>AIA 2001NursingPatient Room</v>
      </c>
      <c r="U648" s="1" t="str">
        <f>VLOOKUP(T648,Ventilation!$A$4:$H$321,6,FALSE)</f>
        <v/>
      </c>
      <c r="V648" s="1" t="str">
        <f>VLOOKUP(T648,Ventilation!$A$4:$H$321,5,FALSE)</f>
        <v/>
      </c>
      <c r="W648" s="1" t="str">
        <f>VLOOKUP(T648,Ventilation!$A$4:$H$321,7,FALSE)</f>
        <v>2</v>
      </c>
      <c r="X648" s="1"/>
      <c r="Y648" s="1">
        <v>5.0</v>
      </c>
      <c r="Z648" s="8" t="s">
        <v>1814</v>
      </c>
      <c r="AA648" s="8" t="s">
        <v>1790</v>
      </c>
      <c r="AB648" s="1">
        <v>0.0446</v>
      </c>
      <c r="AC648" s="8"/>
      <c r="AD648" s="8"/>
      <c r="AE648" s="8" t="s">
        <v>1868</v>
      </c>
      <c r="AF648" s="1"/>
      <c r="AG648" s="1"/>
      <c r="AH648" s="1"/>
      <c r="AI648" s="1"/>
      <c r="AJ648" s="1"/>
      <c r="AK648" s="5">
        <v>2.0</v>
      </c>
      <c r="AL648" s="1">
        <v>0.0</v>
      </c>
      <c r="AM648" s="1">
        <v>0.5</v>
      </c>
      <c r="AN648" s="1">
        <v>0.0</v>
      </c>
      <c r="AO648" s="8" t="s">
        <v>1799</v>
      </c>
      <c r="AP648" s="8" t="s">
        <v>1860</v>
      </c>
      <c r="AQ648" s="8" t="s">
        <v>1819</v>
      </c>
      <c r="AR648" s="1">
        <v>1.0</v>
      </c>
      <c r="AS648" s="1">
        <v>280.0</v>
      </c>
      <c r="AT648" s="1" t="str">
        <f t="shared" si="53"/>
        <v>0.003571428571</v>
      </c>
      <c r="AU648" s="1">
        <v>49.0</v>
      </c>
      <c r="AV648" s="1">
        <v>0.2</v>
      </c>
      <c r="AW648" s="1">
        <v>0.05</v>
      </c>
      <c r="AX648" s="8" t="s">
        <v>1816</v>
      </c>
      <c r="AY648" s="1"/>
      <c r="AZ648" s="1"/>
      <c r="BA648" s="1"/>
      <c r="BB648" s="1"/>
      <c r="BC648" s="1"/>
      <c r="BD648" s="1"/>
      <c r="BE648" s="1"/>
      <c r="BF648" s="1"/>
      <c r="BG648" s="1"/>
      <c r="BH648" s="5" t="s">
        <v>1297</v>
      </c>
      <c r="BJ648" s="1"/>
      <c r="BK648" s="1"/>
      <c r="BL648" s="1"/>
    </row>
    <row r="649" ht="14.25" hidden="1" customHeight="1">
      <c r="A649" s="16" t="s">
        <v>15</v>
      </c>
      <c r="B649" s="8" t="s">
        <v>150</v>
      </c>
      <c r="C649" s="8" t="s">
        <v>1044</v>
      </c>
      <c r="D649" s="1" t="s">
        <v>4561</v>
      </c>
      <c r="E649" s="5" t="s">
        <v>37</v>
      </c>
      <c r="F649" s="5" t="s">
        <v>1069</v>
      </c>
      <c r="G649" s="1" t="s">
        <v>922</v>
      </c>
      <c r="H649" s="1" t="str">
        <f t="shared" si="1"/>
        <v>ASHRAE 90.1-2013Healthcare FacilityPhysical Therapy</v>
      </c>
      <c r="I649" s="1" t="str">
        <f>VLOOKUP(H649,'Interior Lighting'!$A$4:$G$1472,5,FALSE)</f>
        <v>0.91</v>
      </c>
      <c r="J649" s="1"/>
      <c r="K649" s="1"/>
      <c r="L649" s="1"/>
      <c r="M649" s="1">
        <v>0.0</v>
      </c>
      <c r="N649" s="1">
        <v>0.7</v>
      </c>
      <c r="O649" s="1">
        <v>0.2</v>
      </c>
      <c r="P649" s="8" t="s">
        <v>1811</v>
      </c>
      <c r="Q649" s="1" t="s">
        <v>31</v>
      </c>
      <c r="R649" s="1" t="s">
        <v>559</v>
      </c>
      <c r="S649" s="1" t="s">
        <v>565</v>
      </c>
      <c r="T649" s="8"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8" t="s">
        <v>1815</v>
      </c>
      <c r="AA649" s="8" t="s">
        <v>1790</v>
      </c>
      <c r="AB649" s="1">
        <v>0.0446</v>
      </c>
      <c r="AC649" s="8"/>
      <c r="AD649" s="8"/>
      <c r="AE649" s="8" t="s">
        <v>1868</v>
      </c>
      <c r="AF649" s="1"/>
      <c r="AG649" s="1"/>
      <c r="AH649" s="1"/>
      <c r="AI649" s="1"/>
      <c r="AJ649" s="1"/>
      <c r="AK649" s="5">
        <v>1.5</v>
      </c>
      <c r="AL649" s="1">
        <v>0.0</v>
      </c>
      <c r="AM649" s="1">
        <v>0.5</v>
      </c>
      <c r="AN649" s="1">
        <v>0.0</v>
      </c>
      <c r="AO649" s="8" t="s">
        <v>1800</v>
      </c>
      <c r="AP649" s="8" t="s">
        <v>1860</v>
      </c>
      <c r="AQ649" s="8" t="s">
        <v>1819</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hidden="1" customHeight="1">
      <c r="A650" s="16" t="s">
        <v>15</v>
      </c>
      <c r="B650" s="8" t="s">
        <v>150</v>
      </c>
      <c r="C650" s="8" t="s">
        <v>923</v>
      </c>
      <c r="D650" s="1" t="s">
        <v>4562</v>
      </c>
      <c r="E650" s="5" t="s">
        <v>37</v>
      </c>
      <c r="F650" s="5" t="s">
        <v>1069</v>
      </c>
      <c r="G650" s="1" t="s">
        <v>981</v>
      </c>
      <c r="H650" s="1" t="str">
        <f t="shared" si="1"/>
        <v>ASHRAE 90.1-2013Healthcare FacilityRadiology/Imaging</v>
      </c>
      <c r="I650" s="1" t="str">
        <f>VLOOKUP(H650,'Interior Lighting'!$A$4:$G$1472,5,FALSE)</f>
        <v>1.51</v>
      </c>
      <c r="J650" s="1"/>
      <c r="K650" s="1"/>
      <c r="L650" s="1"/>
      <c r="M650" s="1">
        <v>0.0</v>
      </c>
      <c r="N650" s="1">
        <v>0.7</v>
      </c>
      <c r="O650" s="1">
        <v>0.2</v>
      </c>
      <c r="P650" s="8" t="s">
        <v>1810</v>
      </c>
      <c r="Q650" s="1" t="s">
        <v>31</v>
      </c>
      <c r="R650" s="1" t="s">
        <v>559</v>
      </c>
      <c r="S650" s="1" t="s">
        <v>561</v>
      </c>
      <c r="T650" s="8"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8" t="s">
        <v>1815</v>
      </c>
      <c r="AA650" s="8" t="s">
        <v>1790</v>
      </c>
      <c r="AB650" s="1">
        <v>0.0446</v>
      </c>
      <c r="AC650" s="8"/>
      <c r="AD650" s="8"/>
      <c r="AE650" s="8" t="s">
        <v>1868</v>
      </c>
      <c r="AF650" s="1"/>
      <c r="AG650" s="1"/>
      <c r="AH650" s="1"/>
      <c r="AI650" s="1"/>
      <c r="AJ650" s="1"/>
      <c r="AK650" s="5">
        <v>10.0</v>
      </c>
      <c r="AL650" s="1">
        <v>0.0</v>
      </c>
      <c r="AM650" s="1">
        <v>0.5</v>
      </c>
      <c r="AN650" s="1">
        <v>0.0</v>
      </c>
      <c r="AO650" s="8" t="s">
        <v>1800</v>
      </c>
      <c r="AP650" s="8" t="s">
        <v>1860</v>
      </c>
      <c r="AQ650" s="8" t="s">
        <v>1819</v>
      </c>
      <c r="AR650" s="1">
        <v>1.0</v>
      </c>
      <c r="AS650" s="1">
        <v>5250.0</v>
      </c>
      <c r="AT650" s="1" t="str">
        <f t="shared" si="53"/>
        <v>0.0001904761905</v>
      </c>
      <c r="AU650" s="1">
        <v>49.0</v>
      </c>
      <c r="AV650" s="1">
        <v>0.2</v>
      </c>
      <c r="AW650" s="1">
        <v>0.05</v>
      </c>
      <c r="AX650" s="1" t="s">
        <v>1816</v>
      </c>
      <c r="AY650" s="1"/>
      <c r="AZ650" s="1"/>
      <c r="BA650" s="1"/>
      <c r="BB650" s="1"/>
      <c r="BC650" s="1"/>
      <c r="BD650" s="1"/>
      <c r="BE650" s="1"/>
      <c r="BF650" s="1"/>
      <c r="BG650" s="1"/>
      <c r="BH650" s="1"/>
      <c r="BJ650" s="1"/>
      <c r="BK650" s="1"/>
      <c r="BL650" s="1"/>
    </row>
    <row r="651" ht="14.25" hidden="1" customHeight="1">
      <c r="A651" s="16" t="s">
        <v>15</v>
      </c>
      <c r="B651" s="16" t="s">
        <v>166</v>
      </c>
      <c r="C651" s="16" t="s">
        <v>993</v>
      </c>
      <c r="D651" s="16" t="s">
        <v>4563</v>
      </c>
      <c r="E651" s="5" t="s">
        <v>37</v>
      </c>
      <c r="F651" s="5" t="s">
        <v>889</v>
      </c>
      <c r="G651" s="5" t="s">
        <v>870</v>
      </c>
      <c r="H651" s="1" t="str">
        <f t="shared" si="1"/>
        <v>ASHRAE 90.1-2013Dining AreaGeneral</v>
      </c>
      <c r="I651" s="1" t="str">
        <f>VLOOKUP(H651,'Interior Lighting'!$A$4:$G$1472,5,FALSE)</f>
        <v>0.65</v>
      </c>
      <c r="J651" s="1"/>
      <c r="K651" s="1"/>
      <c r="L651" s="5"/>
      <c r="M651" s="5">
        <v>0.0</v>
      </c>
      <c r="N651" s="5">
        <v>0.7</v>
      </c>
      <c r="O651" s="5">
        <v>0.2</v>
      </c>
      <c r="P651" s="16" t="s">
        <v>2036</v>
      </c>
      <c r="Q651" s="16" t="s">
        <v>31</v>
      </c>
      <c r="R651" s="5" t="s">
        <v>486</v>
      </c>
      <c r="S651" s="5" t="s">
        <v>1354</v>
      </c>
      <c r="T651" s="8"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2039</v>
      </c>
      <c r="AA651" s="16" t="s">
        <v>2017</v>
      </c>
      <c r="AB651" s="16">
        <v>0.0254576</v>
      </c>
      <c r="AC651" s="8"/>
      <c r="AD651" s="16"/>
      <c r="AE651" s="16" t="s">
        <v>2066</v>
      </c>
      <c r="AF651" s="8"/>
      <c r="AG651" s="8"/>
      <c r="AH651" s="8"/>
      <c r="AI651" s="8"/>
      <c r="AJ651" s="8"/>
      <c r="AK651" s="16">
        <v>6.301</v>
      </c>
      <c r="AL651" s="16">
        <v>0.0</v>
      </c>
      <c r="AM651" s="16">
        <v>0.5</v>
      </c>
      <c r="AN651" s="16">
        <v>0.0</v>
      </c>
      <c r="AO651" s="16" t="s">
        <v>2069</v>
      </c>
      <c r="AP651" s="16" t="s">
        <v>2062</v>
      </c>
      <c r="AQ651" s="16" t="s">
        <v>2042</v>
      </c>
      <c r="AR651" s="8"/>
      <c r="AS651" s="8"/>
      <c r="AT651" s="1" t="str">
        <f t="shared" si="53"/>
        <v/>
      </c>
      <c r="AU651" s="8"/>
      <c r="AV651" s="8"/>
      <c r="AW651" s="8"/>
      <c r="AX651" s="8"/>
      <c r="AY651" s="8"/>
      <c r="AZ651" s="8"/>
      <c r="BA651" s="8"/>
      <c r="BB651" s="16">
        <v>1.0</v>
      </c>
      <c r="BC651" s="8"/>
      <c r="BD651" s="16">
        <v>0.0</v>
      </c>
      <c r="BE651" s="16">
        <v>2000.0</v>
      </c>
      <c r="BF651" s="10" t="s">
        <v>2070</v>
      </c>
      <c r="BG651" s="8"/>
      <c r="BH651" s="1"/>
      <c r="BJ651" s="1"/>
      <c r="BK651" s="1"/>
      <c r="BL651" s="1"/>
    </row>
    <row r="652" ht="14.25" hidden="1" customHeight="1">
      <c r="A652" s="16" t="s">
        <v>15</v>
      </c>
      <c r="B652" s="5" t="s">
        <v>166</v>
      </c>
      <c r="C652" s="16" t="s">
        <v>655</v>
      </c>
      <c r="D652" s="16" t="s">
        <v>4566</v>
      </c>
      <c r="E652" s="5" t="s">
        <v>37</v>
      </c>
      <c r="F652" s="5" t="s">
        <v>975</v>
      </c>
      <c r="G652" s="5" t="s">
        <v>870</v>
      </c>
      <c r="H652" s="1" t="str">
        <f t="shared" si="1"/>
        <v>ASHRAE 90.1-2013StorageGeneral</v>
      </c>
      <c r="I652" s="1" t="str">
        <f>VLOOKUP(H652,'Interior Lighting'!$A$4:$G$1472,5,FALSE)</f>
        <v>0.63</v>
      </c>
      <c r="J652" s="1"/>
      <c r="K652" s="1"/>
      <c r="L652" s="5"/>
      <c r="M652" s="5">
        <v>0.0</v>
      </c>
      <c r="N652" s="5">
        <v>0.7</v>
      </c>
      <c r="O652" s="5">
        <v>0.2</v>
      </c>
      <c r="P652" s="16" t="s">
        <v>2035</v>
      </c>
      <c r="Q652" s="5" t="s">
        <v>31</v>
      </c>
      <c r="R652" s="5" t="s">
        <v>486</v>
      </c>
      <c r="S652" s="5" t="s">
        <v>1354</v>
      </c>
      <c r="T652" s="8"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5">
        <v>5.0</v>
      </c>
      <c r="Z652" s="16" t="s">
        <v>2039</v>
      </c>
      <c r="AA652" s="16" t="s">
        <v>2017</v>
      </c>
      <c r="AB652" s="5">
        <v>0.0</v>
      </c>
      <c r="AC652" s="8"/>
      <c r="AD652" s="16"/>
      <c r="AE652" s="16" t="s">
        <v>2066</v>
      </c>
      <c r="AF652" s="1"/>
      <c r="AG652" s="1"/>
      <c r="AH652" s="1"/>
      <c r="AI652" s="1"/>
      <c r="AJ652" s="1"/>
      <c r="AK652" s="5">
        <v>0.5</v>
      </c>
      <c r="AL652" s="5">
        <v>0.0</v>
      </c>
      <c r="AM652" s="5">
        <v>0.5</v>
      </c>
      <c r="AN652" s="5">
        <v>0.0</v>
      </c>
      <c r="AO652" s="16" t="s">
        <v>2028</v>
      </c>
      <c r="AP652" s="16" t="s">
        <v>2062</v>
      </c>
      <c r="AQ652" s="16" t="s">
        <v>2042</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15</v>
      </c>
      <c r="B653" s="5" t="s">
        <v>166</v>
      </c>
      <c r="C653" s="5" t="s">
        <v>997</v>
      </c>
      <c r="D653" s="5" t="s">
        <v>4549</v>
      </c>
      <c r="E653" s="5" t="s">
        <v>37</v>
      </c>
      <c r="F653" s="5" t="s">
        <v>889</v>
      </c>
      <c r="G653" s="5" t="s">
        <v>870</v>
      </c>
      <c r="H653" s="1" t="str">
        <f t="shared" si="1"/>
        <v>ASHRAE 90.1-2013Dining AreaGeneral</v>
      </c>
      <c r="I653" s="1" t="str">
        <f>VLOOKUP(H653,'Interior Lighting'!$A$4:$G$1472,5,FALSE)</f>
        <v>0.65</v>
      </c>
      <c r="J653" s="1"/>
      <c r="K653" s="1"/>
      <c r="L653" s="5"/>
      <c r="M653" s="5">
        <v>0.0</v>
      </c>
      <c r="N653" s="5">
        <v>0.7</v>
      </c>
      <c r="O653" s="5">
        <v>0.2</v>
      </c>
      <c r="P653" s="16" t="s">
        <v>2036</v>
      </c>
      <c r="Q653" s="5" t="s">
        <v>31</v>
      </c>
      <c r="R653" s="5" t="s">
        <v>477</v>
      </c>
      <c r="S653" s="5" t="s">
        <v>1349</v>
      </c>
      <c r="T653" s="8"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5">
        <v>70.0</v>
      </c>
      <c r="Z653" s="16" t="s">
        <v>2039</v>
      </c>
      <c r="AA653" s="16" t="s">
        <v>2017</v>
      </c>
      <c r="AB653" s="5">
        <v>0.112</v>
      </c>
      <c r="AC653" s="8"/>
      <c r="AD653" s="16"/>
      <c r="AE653" s="16" t="s">
        <v>2066</v>
      </c>
      <c r="AF653" s="1"/>
      <c r="AG653" s="1"/>
      <c r="AH653" s="1"/>
      <c r="AI653" s="1"/>
      <c r="AJ653" s="1"/>
      <c r="AK653" s="5">
        <v>0.5</v>
      </c>
      <c r="AL653" s="5">
        <v>0.0</v>
      </c>
      <c r="AM653" s="5">
        <v>0.5</v>
      </c>
      <c r="AN653" s="5">
        <v>0.0</v>
      </c>
      <c r="AO653" s="16" t="s">
        <v>2029</v>
      </c>
      <c r="AP653" s="16" t="s">
        <v>2062</v>
      </c>
      <c r="AQ653" s="16" t="s">
        <v>2042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15</v>
      </c>
      <c r="B654" s="5" t="s">
        <v>166</v>
      </c>
      <c r="C654" s="5" t="s">
        <v>1002</v>
      </c>
      <c r="D654" s="5" t="s">
        <v>4551</v>
      </c>
      <c r="E654" s="5" t="s">
        <v>37</v>
      </c>
      <c r="F654" s="5" t="s">
        <v>1002</v>
      </c>
      <c r="G654" s="5" t="s">
        <v>870</v>
      </c>
      <c r="H654" s="1" t="str">
        <f t="shared" si="1"/>
        <v>ASHRAE 90.1-2013CorridorGeneral</v>
      </c>
      <c r="I654" s="1" t="str">
        <f>VLOOKUP(H654,'Interior Lighting'!$A$4:$G$1472,5,FALSE)</f>
        <v>0.66</v>
      </c>
      <c r="J654" s="1"/>
      <c r="K654" s="1"/>
      <c r="L654" s="5"/>
      <c r="M654" s="5">
        <v>0.0</v>
      </c>
      <c r="N654" s="5">
        <v>0.7</v>
      </c>
      <c r="O654" s="5">
        <v>0.2</v>
      </c>
      <c r="P654" s="16" t="s">
        <v>2031</v>
      </c>
      <c r="Q654" s="5" t="s">
        <v>31</v>
      </c>
      <c r="R654" s="5" t="s">
        <v>870</v>
      </c>
      <c r="S654" s="5" t="s">
        <v>557</v>
      </c>
      <c r="T654" s="8" t="str">
        <f t="shared" si="51"/>
        <v>ASHRAE 62.1-2007GeneralCorridors</v>
      </c>
      <c r="U654" s="1" t="str">
        <f>VLOOKUP(T654,Ventilation!$A$4:$H$321,6,FALSE)</f>
        <v>0.06</v>
      </c>
      <c r="V654" s="1" t="str">
        <f>VLOOKUP(T654,Ventilation!$A$4:$H$321,5,FALSE)</f>
        <v/>
      </c>
      <c r="W654" s="1" t="str">
        <f>VLOOKUP(T654,Ventilation!$A$4:$H$321,7,FALSE)</f>
        <v/>
      </c>
      <c r="X654" s="1"/>
      <c r="Y654" s="5">
        <v>0.0</v>
      </c>
      <c r="Z654" s="16" t="s">
        <v>2039</v>
      </c>
      <c r="AA654" s="16" t="s">
        <v>2017</v>
      </c>
      <c r="AB654" s="5">
        <v>0.0192416</v>
      </c>
      <c r="AC654" s="8"/>
      <c r="AD654" s="16"/>
      <c r="AE654" s="16" t="s">
        <v>2066</v>
      </c>
      <c r="AF654" s="1"/>
      <c r="AG654" s="1"/>
      <c r="AH654" s="1"/>
      <c r="AI654" s="1"/>
      <c r="AJ654" s="1"/>
      <c r="AK654" s="5">
        <v>0.0</v>
      </c>
      <c r="AL654" s="5">
        <v>0.0</v>
      </c>
      <c r="AM654" s="5">
        <v>0.5</v>
      </c>
      <c r="AN654" s="5">
        <v>0.0</v>
      </c>
      <c r="AO654" s="16" t="s">
        <v>2029</v>
      </c>
      <c r="AP654" s="16" t="s">
        <v>2062</v>
      </c>
      <c r="AQ654" s="16" t="s">
        <v>2042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15</v>
      </c>
      <c r="B655" s="5" t="s">
        <v>166</v>
      </c>
      <c r="C655" s="5" t="s">
        <v>4590</v>
      </c>
      <c r="D655" s="5" t="s">
        <v>4551</v>
      </c>
      <c r="E655" s="5" t="s">
        <v>37</v>
      </c>
      <c r="F655" s="5" t="s">
        <v>1002</v>
      </c>
      <c r="G655" s="5" t="s">
        <v>870</v>
      </c>
      <c r="H655" s="1" t="str">
        <f t="shared" si="1"/>
        <v>ASHRAE 90.1-2013CorridorGeneral</v>
      </c>
      <c r="I655" s="1" t="str">
        <f>VLOOKUP(H655,'Interior Lighting'!$A$4:$G$1472,5,FALSE)</f>
        <v>0.66</v>
      </c>
      <c r="J655" s="1"/>
      <c r="K655" s="1"/>
      <c r="L655" s="5"/>
      <c r="M655" s="5">
        <v>0.0</v>
      </c>
      <c r="N655" s="5">
        <v>0.7</v>
      </c>
      <c r="O655" s="5">
        <v>0.2</v>
      </c>
      <c r="P655" s="16" t="s">
        <v>2031</v>
      </c>
      <c r="Q655" s="5" t="s">
        <v>31</v>
      </c>
      <c r="R655" s="5" t="s">
        <v>870</v>
      </c>
      <c r="S655" s="5" t="s">
        <v>557</v>
      </c>
      <c r="T655" s="8" t="str">
        <f t="shared" si="51"/>
        <v>ASHRAE 62.1-2007GeneralCorridors</v>
      </c>
      <c r="U655" s="1" t="str">
        <f>VLOOKUP(T655,Ventilation!$A$4:$H$454,6,FALSE)</f>
        <v>0.06</v>
      </c>
      <c r="V655" s="1" t="str">
        <f>VLOOKUP(T655,Ventilation!$A$4:$H$454,5,FALSE)</f>
        <v/>
      </c>
      <c r="W655" s="1" t="str">
        <f>VLOOKUP(T655,Ventilation!$A$4:$H$454,7,FALSE)</f>
        <v/>
      </c>
      <c r="X655" s="1"/>
      <c r="Y655" s="5">
        <v>0.0</v>
      </c>
      <c r="Z655" s="16" t="s">
        <v>2039</v>
      </c>
      <c r="AA655" s="16" t="s">
        <v>2017</v>
      </c>
      <c r="AB655" s="5">
        <v>0.112</v>
      </c>
      <c r="AC655" s="8"/>
      <c r="AD655" s="16"/>
      <c r="AE655" s="16" t="s">
        <v>2066</v>
      </c>
      <c r="AF655" s="1"/>
      <c r="AG655" s="1"/>
      <c r="AH655" s="1"/>
      <c r="AI655" s="1"/>
      <c r="AJ655" s="1"/>
      <c r="AK655" s="5">
        <v>0.0</v>
      </c>
      <c r="AL655" s="5">
        <v>0.0</v>
      </c>
      <c r="AM655" s="5">
        <v>0.5</v>
      </c>
      <c r="AN655" s="5">
        <v>0.0</v>
      </c>
      <c r="AO655" s="16" t="s">
        <v>2029</v>
      </c>
      <c r="AP655" s="16" t="s">
        <v>2062</v>
      </c>
      <c r="AQ655" s="16" t="s">
        <v>2042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15</v>
      </c>
      <c r="B656" s="16" t="s">
        <v>166</v>
      </c>
      <c r="C656" s="16" t="s">
        <v>1018</v>
      </c>
      <c r="D656" s="5" t="s">
        <v>4555</v>
      </c>
      <c r="E656" s="5" t="s">
        <v>37</v>
      </c>
      <c r="F656" s="5" t="s">
        <v>965</v>
      </c>
      <c r="G656" s="5" t="s">
        <v>870</v>
      </c>
      <c r="H656" s="1" t="str">
        <f t="shared" si="1"/>
        <v>ASHRAE 90.1-2013Guest RoomGeneral</v>
      </c>
      <c r="I656" s="1" t="str">
        <f>VLOOKUP(H656,'Interior Lighting'!$A$4:$G$1472,5,FALSE)</f>
        <v>0.91</v>
      </c>
      <c r="J656" s="1"/>
      <c r="K656" s="1"/>
      <c r="L656" s="5"/>
      <c r="M656" s="5">
        <v>0.0</v>
      </c>
      <c r="N656" s="5">
        <v>0.7</v>
      </c>
      <c r="O656" s="5">
        <v>0.2</v>
      </c>
      <c r="P656" s="5" t="s">
        <v>2033</v>
      </c>
      <c r="Q656" s="5" t="s">
        <v>31</v>
      </c>
      <c r="R656" s="5" t="s">
        <v>486</v>
      </c>
      <c r="S656" s="5" t="s">
        <v>1351</v>
      </c>
      <c r="T656" s="8"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5">
        <v>3.57</v>
      </c>
      <c r="Z656" s="5" t="s">
        <v>2059</v>
      </c>
      <c r="AA656" s="5" t="s">
        <v>2017</v>
      </c>
      <c r="AB656" s="5">
        <v>0.112</v>
      </c>
      <c r="AC656" s="8"/>
      <c r="AD656" s="5"/>
      <c r="AE656" s="5" t="s">
        <v>2066</v>
      </c>
      <c r="AF656" s="1"/>
      <c r="AG656" s="1"/>
      <c r="AH656" s="1"/>
      <c r="AI656" s="1"/>
      <c r="AJ656" s="1"/>
      <c r="AK656" s="5">
        <v>0.627</v>
      </c>
      <c r="AL656" s="5">
        <v>0.0</v>
      </c>
      <c r="AM656" s="5">
        <v>0.5</v>
      </c>
      <c r="AN656" s="5">
        <v>0.0</v>
      </c>
      <c r="AO656" s="10" t="s">
        <v>2057</v>
      </c>
      <c r="AP656" s="10" t="s">
        <v>2019</v>
      </c>
      <c r="AQ656" s="10" t="s">
        <v>2018</v>
      </c>
      <c r="AR656" s="5">
        <v>1.25</v>
      </c>
      <c r="AS656" s="5">
        <v>420.0</v>
      </c>
      <c r="AT656" s="1" t="str">
        <f t="shared" si="53"/>
        <v>0.002976190476</v>
      </c>
      <c r="AU656" s="5">
        <v>60.0</v>
      </c>
      <c r="AV656" s="5">
        <v>0.2</v>
      </c>
      <c r="AW656" s="5">
        <v>0.05</v>
      </c>
      <c r="AX656" s="5" t="s">
        <v>172</v>
      </c>
      <c r="AY656" s="1"/>
      <c r="AZ656" s="1"/>
      <c r="BA656" s="1"/>
      <c r="BB656" s="5" t="s">
        <v>4616</v>
      </c>
      <c r="BC656" s="1"/>
      <c r="BD656" s="1"/>
      <c r="BE656" s="1"/>
      <c r="BF656" s="1"/>
      <c r="BG656" s="1"/>
      <c r="BH656" s="5" t="s">
        <v>1297</v>
      </c>
      <c r="BJ656" s="1"/>
      <c r="BK656" s="1"/>
      <c r="BL656" s="1"/>
    </row>
    <row r="657" ht="14.25" hidden="1" customHeight="1">
      <c r="A657" s="16" t="s">
        <v>15</v>
      </c>
      <c r="B657" s="16" t="s">
        <v>166</v>
      </c>
      <c r="C657" s="16" t="s">
        <v>4591</v>
      </c>
      <c r="D657" s="5" t="s">
        <v>4555</v>
      </c>
      <c r="E657" s="5" t="s">
        <v>37</v>
      </c>
      <c r="F657" s="5" t="s">
        <v>965</v>
      </c>
      <c r="G657" s="5" t="s">
        <v>870</v>
      </c>
      <c r="H657" s="1" t="str">
        <f t="shared" si="1"/>
        <v>ASHRAE 90.1-2013Guest RoomGeneral</v>
      </c>
      <c r="I657" s="1" t="str">
        <f>VLOOKUP(H657,'Interior Lighting'!$A$4:$G$1472,5,FALSE)</f>
        <v>0.91</v>
      </c>
      <c r="J657" s="1"/>
      <c r="K657" s="1"/>
      <c r="L657" s="5"/>
      <c r="M657" s="5">
        <v>0.0</v>
      </c>
      <c r="N657" s="5">
        <v>0.7</v>
      </c>
      <c r="O657" s="5">
        <v>0.2</v>
      </c>
      <c r="P657" s="5" t="s">
        <v>2033</v>
      </c>
      <c r="Q657" s="5" t="s">
        <v>31</v>
      </c>
      <c r="R657" s="5" t="s">
        <v>486</v>
      </c>
      <c r="S657" s="5" t="s">
        <v>1351</v>
      </c>
      <c r="T657" s="8"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5">
        <v>5.68</v>
      </c>
      <c r="Z657" s="5" t="s">
        <v>2059</v>
      </c>
      <c r="AA657" s="5" t="s">
        <v>2017</v>
      </c>
      <c r="AB657" s="5">
        <v>0.112</v>
      </c>
      <c r="AC657" s="8"/>
      <c r="AD657" s="5"/>
      <c r="AE657" s="5" t="s">
        <v>2066</v>
      </c>
      <c r="AF657" s="1"/>
      <c r="AG657" s="1"/>
      <c r="AH657" s="1"/>
      <c r="AI657" s="1"/>
      <c r="AJ657" s="1"/>
      <c r="AK657" s="5">
        <v>0.977</v>
      </c>
      <c r="AL657" s="5">
        <v>0.0</v>
      </c>
      <c r="AM657" s="5">
        <v>0.5</v>
      </c>
      <c r="AN657" s="5">
        <v>0.0</v>
      </c>
      <c r="AO657" s="10" t="s">
        <v>2057</v>
      </c>
      <c r="AP657" s="10" t="s">
        <v>2019</v>
      </c>
      <c r="AQ657" s="10" t="s">
        <v>2018</v>
      </c>
      <c r="AR657" s="5">
        <v>1.25</v>
      </c>
      <c r="AS657" s="5">
        <v>264.0</v>
      </c>
      <c r="AT657" s="1" t="str">
        <f t="shared" si="53"/>
        <v>0.004734848485</v>
      </c>
      <c r="AU657" s="5">
        <v>60.0</v>
      </c>
      <c r="AV657" s="5">
        <v>0.2</v>
      </c>
      <c r="AW657" s="5">
        <v>0.05</v>
      </c>
      <c r="AX657" s="5" t="s">
        <v>172</v>
      </c>
      <c r="AY657" s="1"/>
      <c r="AZ657" s="1"/>
      <c r="BA657" s="1"/>
      <c r="BB657" s="1"/>
      <c r="BC657" s="1"/>
      <c r="BD657" s="1"/>
      <c r="BE657" s="1"/>
      <c r="BF657" s="1"/>
      <c r="BG657" s="1"/>
      <c r="BH657" s="16" t="s">
        <v>1297</v>
      </c>
      <c r="BJ657" s="1"/>
      <c r="BK657" s="1"/>
      <c r="BL657" s="1"/>
    </row>
    <row r="658" ht="14.25" hidden="1" customHeight="1">
      <c r="A658" s="16" t="s">
        <v>15</v>
      </c>
      <c r="B658" s="16" t="s">
        <v>166</v>
      </c>
      <c r="C658" s="16" t="s">
        <v>4592</v>
      </c>
      <c r="D658" s="5" t="s">
        <v>4555</v>
      </c>
      <c r="E658" s="5" t="s">
        <v>37</v>
      </c>
      <c r="F658" s="5" t="s">
        <v>965</v>
      </c>
      <c r="G658" s="5" t="s">
        <v>870</v>
      </c>
      <c r="H658" s="1" t="str">
        <f t="shared" si="1"/>
        <v>ASHRAE 90.1-2013Guest RoomGeneral</v>
      </c>
      <c r="I658" s="1" t="str">
        <f>VLOOKUP(H658,'Interior Lighting'!$A$4:$G$1472,5,FALSE)</f>
        <v>0.91</v>
      </c>
      <c r="J658" s="1"/>
      <c r="K658" s="1"/>
      <c r="L658" s="5"/>
      <c r="M658" s="5">
        <v>0.0</v>
      </c>
      <c r="N658" s="5">
        <v>0.7</v>
      </c>
      <c r="O658" s="5">
        <v>0.2</v>
      </c>
      <c r="P658" s="5" t="s">
        <v>2033</v>
      </c>
      <c r="Q658" s="5" t="s">
        <v>31</v>
      </c>
      <c r="R658" s="5" t="s">
        <v>486</v>
      </c>
      <c r="S658" s="5" t="s">
        <v>1351</v>
      </c>
      <c r="T658" s="8"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5">
        <v>3.57</v>
      </c>
      <c r="Z658" s="5" t="s">
        <v>2059</v>
      </c>
      <c r="AA658" s="5" t="s">
        <v>2017</v>
      </c>
      <c r="AB658" s="5">
        <v>0.0566608</v>
      </c>
      <c r="AC658" s="8"/>
      <c r="AD658" s="5"/>
      <c r="AE658" s="5" t="s">
        <v>2066</v>
      </c>
      <c r="AF658" s="1"/>
      <c r="AG658" s="1"/>
      <c r="AH658" s="1"/>
      <c r="AI658" s="1"/>
      <c r="AJ658" s="1"/>
      <c r="AK658" s="5">
        <v>0.627</v>
      </c>
      <c r="AL658" s="5">
        <v>0.0</v>
      </c>
      <c r="AM658" s="5">
        <v>0.5</v>
      </c>
      <c r="AN658" s="5">
        <v>0.0</v>
      </c>
      <c r="AO658" s="10" t="s">
        <v>2057</v>
      </c>
      <c r="AP658" s="10" t="s">
        <v>2019</v>
      </c>
      <c r="AQ658" s="10" t="s">
        <v>2018</v>
      </c>
      <c r="AR658" s="5">
        <v>1.25</v>
      </c>
      <c r="AS658" s="5">
        <v>420.0</v>
      </c>
      <c r="AT658" s="1" t="str">
        <f t="shared" si="53"/>
        <v>0.002976190476</v>
      </c>
      <c r="AU658" s="5">
        <v>60.0</v>
      </c>
      <c r="AV658" s="5">
        <v>0.2</v>
      </c>
      <c r="AW658" s="5">
        <v>0.05</v>
      </c>
      <c r="AX658" s="5" t="s">
        <v>172</v>
      </c>
      <c r="AY658" s="1"/>
      <c r="AZ658" s="1"/>
      <c r="BA658" s="1"/>
      <c r="BB658" s="1"/>
      <c r="BC658" s="1"/>
      <c r="BD658" s="1"/>
      <c r="BE658" s="1"/>
      <c r="BF658" s="1"/>
      <c r="BG658" s="1"/>
      <c r="BH658" s="16" t="s">
        <v>1297</v>
      </c>
      <c r="BJ658" s="1"/>
      <c r="BK658" s="1"/>
      <c r="BL658" s="1"/>
    </row>
    <row r="659" ht="14.25" hidden="1" customHeight="1">
      <c r="A659" s="16" t="s">
        <v>15</v>
      </c>
      <c r="B659" s="16" t="s">
        <v>166</v>
      </c>
      <c r="C659" s="16" t="s">
        <v>4593</v>
      </c>
      <c r="D659" s="5" t="s">
        <v>4555</v>
      </c>
      <c r="E659" s="5" t="s">
        <v>37</v>
      </c>
      <c r="F659" s="5" t="s">
        <v>965</v>
      </c>
      <c r="G659" s="5" t="s">
        <v>870</v>
      </c>
      <c r="H659" s="1" t="str">
        <f t="shared" si="1"/>
        <v>ASHRAE 90.1-2013Guest RoomGeneral</v>
      </c>
      <c r="I659" s="1" t="str">
        <f>VLOOKUP(H659,'Interior Lighting'!$A$4:$G$1472,5,FALSE)</f>
        <v>0.91</v>
      </c>
      <c r="J659" s="1"/>
      <c r="K659" s="1"/>
      <c r="L659" s="5"/>
      <c r="M659" s="5">
        <v>0.0</v>
      </c>
      <c r="N659" s="5">
        <v>0.7</v>
      </c>
      <c r="O659" s="5">
        <v>0.2</v>
      </c>
      <c r="P659" s="5" t="s">
        <v>2033</v>
      </c>
      <c r="Q659" s="5" t="s">
        <v>31</v>
      </c>
      <c r="R659" s="5" t="s">
        <v>486</v>
      </c>
      <c r="S659" s="5" t="s">
        <v>1351</v>
      </c>
      <c r="T659" s="8"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5">
        <v>5.68</v>
      </c>
      <c r="Z659" s="5" t="s">
        <v>2059</v>
      </c>
      <c r="AA659" s="5" t="s">
        <v>2017</v>
      </c>
      <c r="AB659" s="5">
        <v>0.050904</v>
      </c>
      <c r="AC659" s="8"/>
      <c r="AD659" s="5"/>
      <c r="AE659" s="5" t="s">
        <v>2066</v>
      </c>
      <c r="AF659" s="1"/>
      <c r="AG659" s="1"/>
      <c r="AH659" s="1"/>
      <c r="AI659" s="1"/>
      <c r="AJ659" s="1"/>
      <c r="AK659" s="5">
        <v>0.977</v>
      </c>
      <c r="AL659" s="5">
        <v>0.0</v>
      </c>
      <c r="AM659" s="5">
        <v>0.5</v>
      </c>
      <c r="AN659" s="5">
        <v>0.0</v>
      </c>
      <c r="AO659" s="10" t="s">
        <v>2057</v>
      </c>
      <c r="AP659" s="10" t="s">
        <v>2019</v>
      </c>
      <c r="AQ659" s="10" t="s">
        <v>2018</v>
      </c>
      <c r="AR659" s="5">
        <v>1.25</v>
      </c>
      <c r="AS659" s="5">
        <v>264.0</v>
      </c>
      <c r="AT659" s="1" t="str">
        <f t="shared" si="53"/>
        <v>0.004734848485</v>
      </c>
      <c r="AU659" s="5">
        <v>60.0</v>
      </c>
      <c r="AV659" s="5">
        <v>0.2</v>
      </c>
      <c r="AW659" s="5">
        <v>0.05</v>
      </c>
      <c r="AX659" s="5" t="s">
        <v>172</v>
      </c>
      <c r="AY659" s="1"/>
      <c r="AZ659" s="1"/>
      <c r="BA659" s="1"/>
      <c r="BB659" s="1"/>
      <c r="BC659" s="1"/>
      <c r="BD659" s="1"/>
      <c r="BE659" s="1"/>
      <c r="BF659" s="1"/>
      <c r="BG659" s="1"/>
      <c r="BH659" s="16" t="s">
        <v>1297</v>
      </c>
      <c r="BJ659" s="1"/>
      <c r="BK659" s="1"/>
      <c r="BL659" s="1"/>
    </row>
    <row r="660" ht="14.25" hidden="1" customHeight="1">
      <c r="A660" s="16" t="s">
        <v>15</v>
      </c>
      <c r="B660" s="5" t="s">
        <v>166</v>
      </c>
      <c r="C660" s="5" t="s">
        <v>1026</v>
      </c>
      <c r="D660" s="5" t="s">
        <v>4546</v>
      </c>
      <c r="E660" s="5" t="s">
        <v>37</v>
      </c>
      <c r="F660" s="5" t="s">
        <v>893</v>
      </c>
      <c r="G660" s="5" t="s">
        <v>870</v>
      </c>
      <c r="H660" s="1" t="str">
        <f t="shared" si="1"/>
        <v>ASHRAE 90.1-2013Food PreparationGeneral</v>
      </c>
      <c r="I660" s="1" t="str">
        <f>VLOOKUP(H660,'Interior Lighting'!$A$4:$G$1472,5,FALSE)</f>
        <v>1.21</v>
      </c>
      <c r="J660" s="1"/>
      <c r="K660" s="1"/>
      <c r="L660" s="5"/>
      <c r="M660" s="5">
        <v>0.0</v>
      </c>
      <c r="N660" s="5">
        <v>0.7</v>
      </c>
      <c r="O660" s="5">
        <v>0.2</v>
      </c>
      <c r="P660" s="5" t="s">
        <v>2036</v>
      </c>
      <c r="Q660" s="5" t="s">
        <v>31</v>
      </c>
      <c r="R660" s="5" t="s">
        <v>477</v>
      </c>
      <c r="S660" s="5" t="s">
        <v>1349</v>
      </c>
      <c r="T660" s="8"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5">
        <v>20.0</v>
      </c>
      <c r="Z660" s="5" t="s">
        <v>2039</v>
      </c>
      <c r="AA660" s="5" t="s">
        <v>2017</v>
      </c>
      <c r="AB660" s="5">
        <v>0.0513</v>
      </c>
      <c r="AC660" s="8"/>
      <c r="AD660" s="5"/>
      <c r="AE660" s="5" t="s">
        <v>2066</v>
      </c>
      <c r="AF660" s="5">
        <v>767.0</v>
      </c>
      <c r="AG660" s="5">
        <v>0.1</v>
      </c>
      <c r="AH660" s="5">
        <v>0.2</v>
      </c>
      <c r="AI660" s="5">
        <v>0.7</v>
      </c>
      <c r="AJ660" s="5" t="s">
        <v>2077</v>
      </c>
      <c r="AK660" s="5">
        <v>47.2</v>
      </c>
      <c r="AL660" s="5">
        <v>0.2</v>
      </c>
      <c r="AM660" s="5">
        <v>0.5</v>
      </c>
      <c r="AN660" s="5">
        <v>0.1</v>
      </c>
      <c r="AO660" s="5" t="s">
        <v>2069</v>
      </c>
      <c r="AP660" s="5" t="s">
        <v>2062</v>
      </c>
      <c r="AQ660" s="5" t="s">
        <v>2042</v>
      </c>
      <c r="AR660" s="5">
        <v>133.0</v>
      </c>
      <c r="AS660" s="5">
        <v>1112.0</v>
      </c>
      <c r="AT660" s="1" t="str">
        <f t="shared" si="53"/>
        <v>0.1196043165</v>
      </c>
      <c r="AU660" s="5">
        <v>60.0</v>
      </c>
      <c r="AV660" s="5">
        <v>0.2</v>
      </c>
      <c r="AW660" s="5">
        <v>0.05</v>
      </c>
      <c r="AX660" s="5" t="s">
        <v>174</v>
      </c>
      <c r="AY660" s="5"/>
      <c r="AZ660" s="5"/>
      <c r="BA660" s="5"/>
      <c r="BB660" s="5">
        <v>0.385</v>
      </c>
      <c r="BC660" s="5"/>
      <c r="BD660" s="5">
        <v>125.0</v>
      </c>
      <c r="BE660" s="5">
        <v>4000.0</v>
      </c>
      <c r="BF660" s="5" t="s">
        <v>2070</v>
      </c>
      <c r="BG660" s="10" t="s">
        <v>2068</v>
      </c>
      <c r="BH660" s="1"/>
      <c r="BJ660" s="1"/>
      <c r="BK660" s="1"/>
      <c r="BL660" s="1"/>
    </row>
    <row r="661" ht="14.25" hidden="1" customHeight="1">
      <c r="A661" s="16" t="s">
        <v>15</v>
      </c>
      <c r="B661" s="5" t="s">
        <v>166</v>
      </c>
      <c r="C661" s="5" t="s">
        <v>1028</v>
      </c>
      <c r="D661" s="5" t="s">
        <v>4566</v>
      </c>
      <c r="E661" s="5" t="s">
        <v>36</v>
      </c>
      <c r="F661" s="5" t="s">
        <v>150</v>
      </c>
      <c r="G661" s="5" t="s">
        <v>957</v>
      </c>
      <c r="H661" s="1" t="str">
        <f t="shared" si="1"/>
        <v>ASHRAE 90.1-2010HospitalLaundry-Washing</v>
      </c>
      <c r="I661" s="1" t="str">
        <f>VLOOKUP(H661,'Interior Lighting'!$A$4:$G$1472,5,FALSE)</f>
        <v>0.6</v>
      </c>
      <c r="J661" s="1"/>
      <c r="K661" s="1"/>
      <c r="L661" s="5"/>
      <c r="M661" s="5">
        <v>0.0</v>
      </c>
      <c r="N661" s="5">
        <v>0.7</v>
      </c>
      <c r="O661" s="5">
        <v>0.2</v>
      </c>
      <c r="P661" s="16" t="s">
        <v>2036</v>
      </c>
      <c r="Q661" s="5" t="s">
        <v>31</v>
      </c>
      <c r="R661" s="5" t="s">
        <v>348</v>
      </c>
      <c r="S661" s="5" t="s">
        <v>1372</v>
      </c>
      <c r="T661" s="8" t="str">
        <f t="shared" si="51"/>
        <v>ASHRAE 62.1-2007RetailCoinoperated laundries</v>
      </c>
      <c r="U661" s="1" t="str">
        <f>VLOOKUP(T661,Ventilation!$A$4:$H$454,6,FALSE)</f>
        <v>0.06</v>
      </c>
      <c r="V661" s="1" t="str">
        <f>VLOOKUP(T661,Ventilation!$A$4:$H$454,5,FALSE)</f>
        <v>7.5</v>
      </c>
      <c r="W661" s="1" t="str">
        <f>VLOOKUP(T661,Ventilation!$A$4:$H$454,7,FALSE)</f>
        <v/>
      </c>
      <c r="X661" s="1"/>
      <c r="Y661" s="5">
        <v>10.0</v>
      </c>
      <c r="Z661" s="16" t="s">
        <v>2039</v>
      </c>
      <c r="AA661" s="16" t="s">
        <v>2017</v>
      </c>
      <c r="AB661" s="5">
        <v>0.112</v>
      </c>
      <c r="AC661" s="8"/>
      <c r="AD661" s="16"/>
      <c r="AE661" s="16" t="s">
        <v>2066</v>
      </c>
      <c r="AF661" s="5">
        <v>170.0</v>
      </c>
      <c r="AG661" s="5">
        <v>0.0</v>
      </c>
      <c r="AH661" s="5">
        <v>0.5</v>
      </c>
      <c r="AI661" s="5">
        <v>0.0</v>
      </c>
      <c r="AJ661" s="16" t="s">
        <v>2029</v>
      </c>
      <c r="AK661" s="5">
        <v>5.73</v>
      </c>
      <c r="AL661" s="5">
        <v>0.0</v>
      </c>
      <c r="AM661" s="5">
        <v>0.5</v>
      </c>
      <c r="AN661" s="5">
        <v>0.0</v>
      </c>
      <c r="AO661" s="16" t="s">
        <v>2029</v>
      </c>
      <c r="AP661" s="16" t="s">
        <v>2062</v>
      </c>
      <c r="AQ661" s="16" t="s">
        <v>2042</v>
      </c>
      <c r="AR661" s="5"/>
      <c r="AS661" s="5">
        <v>840.0</v>
      </c>
      <c r="AT661" s="1" t="str">
        <f t="shared" si="53"/>
        <v/>
      </c>
      <c r="AU661" s="5">
        <v>60.0</v>
      </c>
      <c r="AV661" s="5">
        <v>0.2</v>
      </c>
      <c r="AW661" s="5">
        <v>0.05</v>
      </c>
      <c r="AX661" s="16" t="s">
        <v>2084</v>
      </c>
      <c r="AY661" s="5"/>
      <c r="AZ661" s="5"/>
      <c r="BA661" s="5"/>
      <c r="BB661" s="5">
        <v>0.385</v>
      </c>
      <c r="BC661" s="5"/>
      <c r="BD661" s="5">
        <v>125.0</v>
      </c>
      <c r="BE661" s="5">
        <v>500.0</v>
      </c>
      <c r="BF661" s="16" t="s">
        <v>2061</v>
      </c>
      <c r="BG661" s="16"/>
      <c r="BH661" s="1"/>
      <c r="BJ661" s="1"/>
      <c r="BK661" s="1"/>
      <c r="BL661" s="1"/>
    </row>
    <row r="662" ht="14.25" hidden="1" customHeight="1">
      <c r="A662" s="16" t="s">
        <v>15</v>
      </c>
      <c r="B662" s="5" t="s">
        <v>166</v>
      </c>
      <c r="C662" s="5" t="s">
        <v>684</v>
      </c>
      <c r="D662" s="5" t="s">
        <v>4570</v>
      </c>
      <c r="E662" s="5" t="s">
        <v>36</v>
      </c>
      <c r="F662" s="5" t="s">
        <v>684</v>
      </c>
      <c r="G662" s="5" t="s">
        <v>875</v>
      </c>
      <c r="H662" s="1" t="str">
        <f t="shared" si="1"/>
        <v>ASHRAE 90.1-2010LobbyFor Hotel</v>
      </c>
      <c r="I662" s="1" t="str">
        <f>VLOOKUP(H662,'Interior Lighting'!$A$4:$G$1472,5,FALSE)</f>
        <v>1.06</v>
      </c>
      <c r="J662" s="1"/>
      <c r="K662" s="1"/>
      <c r="L662" s="5"/>
      <c r="M662" s="5">
        <v>0.0</v>
      </c>
      <c r="N662" s="5">
        <v>0.7</v>
      </c>
      <c r="O662" s="5">
        <v>0.2</v>
      </c>
      <c r="P662" s="5" t="s">
        <v>2036</v>
      </c>
      <c r="Q662" s="5" t="s">
        <v>31</v>
      </c>
      <c r="R662" s="5" t="s">
        <v>486</v>
      </c>
      <c r="S662" s="5" t="s">
        <v>1353</v>
      </c>
      <c r="T662" s="8"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5">
        <v>30.0</v>
      </c>
      <c r="Z662" s="16" t="s">
        <v>2039</v>
      </c>
      <c r="AA662" s="16" t="s">
        <v>2017</v>
      </c>
      <c r="AB662" s="5">
        <v>0.112</v>
      </c>
      <c r="AC662" s="8"/>
      <c r="AD662" s="16"/>
      <c r="AE662" s="16" t="s">
        <v>2066</v>
      </c>
      <c r="AF662" s="1"/>
      <c r="AG662" s="1"/>
      <c r="AH662" s="1"/>
      <c r="AI662" s="1"/>
      <c r="AJ662" s="1"/>
      <c r="AK662" s="5">
        <v>0.75</v>
      </c>
      <c r="AL662" s="5">
        <v>0.0</v>
      </c>
      <c r="AM662" s="5">
        <v>0.5</v>
      </c>
      <c r="AN662" s="5">
        <v>0.0</v>
      </c>
      <c r="AO662" s="16" t="s">
        <v>2029</v>
      </c>
      <c r="AP662" s="16" t="s">
        <v>2062</v>
      </c>
      <c r="AQ662" s="16" t="s">
        <v>2042</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15</v>
      </c>
      <c r="B663" s="5" t="s">
        <v>166</v>
      </c>
      <c r="C663" s="5" t="s">
        <v>1031</v>
      </c>
      <c r="D663" s="5" t="s">
        <v>4571</v>
      </c>
      <c r="E663" s="5" t="s">
        <v>36</v>
      </c>
      <c r="F663" s="5" t="s">
        <v>757</v>
      </c>
      <c r="G663" s="5" t="s">
        <v>870</v>
      </c>
      <c r="H663" s="1" t="str">
        <f t="shared" si="1"/>
        <v>ASHRAE 90.1-2010Electrical/MechanicalGeneral</v>
      </c>
      <c r="I663" s="1" t="str">
        <f>VLOOKUP(H663,'Interior Lighting'!$A$4:$G$1472,5,FALSE)</f>
        <v>0.95</v>
      </c>
      <c r="J663" s="1"/>
      <c r="K663" s="1"/>
      <c r="L663" s="5"/>
      <c r="M663" s="5">
        <v>0.0</v>
      </c>
      <c r="N663" s="5">
        <v>0.7</v>
      </c>
      <c r="O663" s="5">
        <v>0.2</v>
      </c>
      <c r="P663" s="5" t="s">
        <v>2036</v>
      </c>
      <c r="Q663" s="5" t="s">
        <v>31</v>
      </c>
      <c r="R663" s="5" t="s">
        <v>870</v>
      </c>
      <c r="S663" s="5" t="s">
        <v>511</v>
      </c>
      <c r="T663" s="8" t="str">
        <f t="shared" si="51"/>
        <v>ASHRAE 62.1-2007GeneralStorage rooms</v>
      </c>
      <c r="U663" s="1" t="str">
        <f>VLOOKUP(T663,Ventilation!$A$4:$H$454,6,FALSE)</f>
        <v>0.12</v>
      </c>
      <c r="V663" s="1" t="str">
        <f>VLOOKUP(T663,Ventilation!$A$4:$H$454,5,FALSE)</f>
        <v/>
      </c>
      <c r="W663" s="1" t="str">
        <f>VLOOKUP(T663,Ventilation!$A$4:$H$454,7,FALSE)</f>
        <v/>
      </c>
      <c r="X663" s="1"/>
      <c r="Y663" s="5">
        <v>0.0</v>
      </c>
      <c r="Z663" s="5" t="s">
        <v>2039</v>
      </c>
      <c r="AA663" s="5" t="s">
        <v>2017</v>
      </c>
      <c r="AB663" s="5">
        <v>0.112</v>
      </c>
      <c r="AC663" s="8"/>
      <c r="AD663" s="5"/>
      <c r="AE663" s="5" t="s">
        <v>2066</v>
      </c>
      <c r="AF663" s="1"/>
      <c r="AG663" s="1"/>
      <c r="AH663" s="1"/>
      <c r="AI663" s="1"/>
      <c r="AJ663" s="1"/>
      <c r="AK663" s="5">
        <v>0.5</v>
      </c>
      <c r="AL663" s="5">
        <v>0.0</v>
      </c>
      <c r="AM663" s="5">
        <v>0.5</v>
      </c>
      <c r="AN663" s="5">
        <v>0.0</v>
      </c>
      <c r="AO663" s="5" t="s">
        <v>2027</v>
      </c>
      <c r="AP663" s="5" t="s">
        <v>2062</v>
      </c>
      <c r="AQ663" s="5" t="s">
        <v>2042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15</v>
      </c>
      <c r="B664" s="5" t="s">
        <v>166</v>
      </c>
      <c r="C664" s="5" t="s">
        <v>348</v>
      </c>
      <c r="D664" s="5" t="s">
        <v>4572</v>
      </c>
      <c r="E664" s="5" t="s">
        <v>36</v>
      </c>
      <c r="F664" s="5" t="s">
        <v>348</v>
      </c>
      <c r="G664" s="5" t="s">
        <v>875</v>
      </c>
      <c r="H664" s="1" t="str">
        <f t="shared" si="1"/>
        <v>ASHRAE 90.1-2010RetailFor Hotel</v>
      </c>
      <c r="I664" s="1" t="str">
        <f>VLOOKUP(H664,'Interior Lighting'!$A$4:$G$1472,5,FALSE)</f>
        <v>1.4</v>
      </c>
      <c r="J664" s="1"/>
      <c r="K664" s="1"/>
      <c r="L664" s="5"/>
      <c r="M664" s="5">
        <v>0.0</v>
      </c>
      <c r="N664" s="5">
        <v>0.7</v>
      </c>
      <c r="O664" s="5">
        <v>0.2</v>
      </c>
      <c r="P664" s="16" t="s">
        <v>2036</v>
      </c>
      <c r="Q664" s="5" t="s">
        <v>31</v>
      </c>
      <c r="R664" s="5" t="s">
        <v>348</v>
      </c>
      <c r="S664" s="5" t="s">
        <v>626</v>
      </c>
      <c r="T664" s="8" t="str">
        <f t="shared" si="51"/>
        <v>ASHRAE 62.1-2007RetailGeneral Sales</v>
      </c>
      <c r="U664" s="1" t="str">
        <f>VLOOKUP(T664,Ventilation!$A$4:$H$454,6,FALSE)</f>
        <v>0.12</v>
      </c>
      <c r="V664" s="1" t="str">
        <f>VLOOKUP(T664,Ventilation!$A$4:$H$454,5,FALSE)</f>
        <v>7.5</v>
      </c>
      <c r="W664" s="1" t="str">
        <f>VLOOKUP(T664,Ventilation!$A$4:$H$454,7,FALSE)</f>
        <v/>
      </c>
      <c r="X664" s="1"/>
      <c r="Y664" s="5">
        <v>15.0</v>
      </c>
      <c r="Z664" s="16" t="s">
        <v>2039</v>
      </c>
      <c r="AA664" s="16" t="s">
        <v>2017</v>
      </c>
      <c r="AB664" s="5">
        <v>0.112</v>
      </c>
      <c r="AC664" s="8"/>
      <c r="AD664" s="16"/>
      <c r="AE664" s="16" t="s">
        <v>2066</v>
      </c>
      <c r="AF664" s="1"/>
      <c r="AG664" s="1"/>
      <c r="AH664" s="1"/>
      <c r="AI664" s="1"/>
      <c r="AJ664" s="1"/>
      <c r="AK664" s="5">
        <v>1.0</v>
      </c>
      <c r="AL664" s="5">
        <v>0.0</v>
      </c>
      <c r="AM664" s="5">
        <v>0.5</v>
      </c>
      <c r="AN664" s="5">
        <v>0.0</v>
      </c>
      <c r="AO664" s="16" t="s">
        <v>2029</v>
      </c>
      <c r="AP664" s="16" t="s">
        <v>2062</v>
      </c>
      <c r="AQ664" s="16" t="s">
        <v>2042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15</v>
      </c>
      <c r="B665" s="5" t="s">
        <v>166</v>
      </c>
      <c r="C665" s="5" t="s">
        <v>4594</v>
      </c>
      <c r="D665" s="5" t="s">
        <v>4572</v>
      </c>
      <c r="E665" s="5" t="s">
        <v>36</v>
      </c>
      <c r="F665" s="5" t="s">
        <v>348</v>
      </c>
      <c r="G665" s="5" t="s">
        <v>875</v>
      </c>
      <c r="H665" s="1" t="str">
        <f t="shared" si="1"/>
        <v>ASHRAE 90.1-2010RetailFor Hotel</v>
      </c>
      <c r="I665" s="1" t="str">
        <f>VLOOKUP(H665,'Interior Lighting'!$A$4:$G$1472,5,FALSE)</f>
        <v>1.4</v>
      </c>
      <c r="J665" s="1"/>
      <c r="K665" s="1"/>
      <c r="L665" s="5"/>
      <c r="M665" s="5">
        <v>0.0</v>
      </c>
      <c r="N665" s="5">
        <v>0.7</v>
      </c>
      <c r="O665" s="5">
        <v>0.2</v>
      </c>
      <c r="P665" s="16" t="s">
        <v>2036</v>
      </c>
      <c r="Q665" s="5" t="s">
        <v>31</v>
      </c>
      <c r="R665" s="5" t="s">
        <v>348</v>
      </c>
      <c r="S665" s="5" t="s">
        <v>626</v>
      </c>
      <c r="T665" s="8" t="str">
        <f t="shared" si="51"/>
        <v>ASHRAE 62.1-2007RetailGeneral Sales</v>
      </c>
      <c r="U665" s="1" t="str">
        <f>VLOOKUP(T665,Ventilation!$A$4:$H$454,6,FALSE)</f>
        <v>0.12</v>
      </c>
      <c r="V665" s="1" t="str">
        <f>VLOOKUP(T665,Ventilation!$A$4:$H$454,5,FALSE)</f>
        <v>7.5</v>
      </c>
      <c r="W665" s="1" t="str">
        <f>VLOOKUP(T665,Ventilation!$A$4:$H$454,7,FALSE)</f>
        <v/>
      </c>
      <c r="X665" s="1"/>
      <c r="Y665" s="5">
        <v>15.0</v>
      </c>
      <c r="Z665" s="16" t="s">
        <v>2039</v>
      </c>
      <c r="AA665" s="16" t="s">
        <v>2017</v>
      </c>
      <c r="AB665" s="5">
        <v>0.112</v>
      </c>
      <c r="AC665" s="8"/>
      <c r="AD665" s="16"/>
      <c r="AE665" s="16" t="s">
        <v>2066</v>
      </c>
      <c r="AF665" s="1"/>
      <c r="AG665" s="1"/>
      <c r="AH665" s="1"/>
      <c r="AI665" s="1"/>
      <c r="AJ665" s="1"/>
      <c r="AK665" s="5">
        <v>1.0</v>
      </c>
      <c r="AL665" s="5">
        <v>0.0</v>
      </c>
      <c r="AM665" s="5">
        <v>0.5</v>
      </c>
      <c r="AN665" s="5">
        <v>0.0</v>
      </c>
      <c r="AO665" s="16" t="s">
        <v>2029</v>
      </c>
      <c r="AP665" s="16" t="s">
        <v>2062</v>
      </c>
      <c r="AQ665" s="16" t="s">
        <v>2042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15</v>
      </c>
      <c r="B666" s="16" t="s">
        <v>166</v>
      </c>
      <c r="C666" s="16" t="s">
        <v>975</v>
      </c>
      <c r="D666" s="16" t="s">
        <v>4566</v>
      </c>
      <c r="E666" s="16" t="s">
        <v>36</v>
      </c>
      <c r="F666" s="5" t="s">
        <v>975</v>
      </c>
      <c r="G666" s="5" t="s">
        <v>870</v>
      </c>
      <c r="H666" s="1" t="str">
        <f t="shared" si="1"/>
        <v>ASHRAE 90.1-2010StorageGeneral</v>
      </c>
      <c r="I666" s="1" t="str">
        <f>VLOOKUP(H666,'Interior Lighting'!$A$4:$G$1472,5,FALSE)</f>
        <v>0.63</v>
      </c>
      <c r="J666" s="1"/>
      <c r="K666" s="1"/>
      <c r="L666" s="5"/>
      <c r="M666" s="5">
        <v>0.0</v>
      </c>
      <c r="N666" s="5">
        <v>0.7</v>
      </c>
      <c r="O666" s="5">
        <v>0.2</v>
      </c>
      <c r="P666" s="5" t="s">
        <v>2038</v>
      </c>
      <c r="Q666" s="16" t="s">
        <v>31</v>
      </c>
      <c r="R666" s="5" t="s">
        <v>870</v>
      </c>
      <c r="S666" s="5" t="s">
        <v>511</v>
      </c>
      <c r="T666" s="8" t="str">
        <f t="shared" si="51"/>
        <v>ASHRAE 62.1-2007GeneralStorage rooms</v>
      </c>
      <c r="U666" s="1" t="str">
        <f>VLOOKUP(T666,Ventilation!$A$4:$H$321,6,FALSE)</f>
        <v>0.12</v>
      </c>
      <c r="V666" s="1" t="str">
        <f>VLOOKUP(T666,Ventilation!$A$4:$H$321,5,FALSE)</f>
        <v/>
      </c>
      <c r="W666" s="1" t="str">
        <f>VLOOKUP(T666,Ventilation!$A$4:$H$321,7,FALSE)</f>
        <v/>
      </c>
      <c r="X666" s="1"/>
      <c r="Y666" s="16">
        <v>0.0</v>
      </c>
      <c r="Z666" s="5" t="s">
        <v>2039</v>
      </c>
      <c r="AA666" s="5" t="s">
        <v>2017</v>
      </c>
      <c r="AB666" s="16">
        <v>0.112</v>
      </c>
      <c r="AC666" s="8"/>
      <c r="AD666" s="16"/>
      <c r="AE666" s="16" t="s">
        <v>2066</v>
      </c>
      <c r="AF666" s="8"/>
      <c r="AG666" s="8"/>
      <c r="AH666" s="8"/>
      <c r="AI666" s="8"/>
      <c r="AJ666" s="8"/>
      <c r="AK666" s="16">
        <v>0.25</v>
      </c>
      <c r="AL666" s="16">
        <v>0.0</v>
      </c>
      <c r="AM666" s="16">
        <v>0.5</v>
      </c>
      <c r="AN666" s="16">
        <v>0.0</v>
      </c>
      <c r="AO666" s="5" t="s">
        <v>2027</v>
      </c>
      <c r="AP666" s="5" t="s">
        <v>2062</v>
      </c>
      <c r="AQ666" s="5" t="s">
        <v>2042</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ht="14.25" hidden="1" customHeight="1">
      <c r="A667" s="16" t="s">
        <v>15</v>
      </c>
      <c r="B667" s="1" t="s">
        <v>211</v>
      </c>
      <c r="C667" s="1" t="s">
        <v>990</v>
      </c>
      <c r="D667" s="1" t="s">
        <v>4555</v>
      </c>
      <c r="E667" s="1" t="s">
        <v>34</v>
      </c>
      <c r="F667" s="1" t="s">
        <v>211</v>
      </c>
      <c r="G667" s="1" t="s">
        <v>990</v>
      </c>
      <c r="H667" s="1" t="str">
        <f t="shared" si="1"/>
        <v>ASHRAE 90.1-2004MidriseApartmentApartment</v>
      </c>
      <c r="I667" s="1" t="str">
        <f>VLOOKUP(H667,'Interior Lighting'!$A$4:$G$1472,5,FALSE)</f>
        <v>0.36</v>
      </c>
      <c r="J667" s="1"/>
      <c r="K667" s="1"/>
      <c r="L667" s="5">
        <v>0.09</v>
      </c>
      <c r="M667" s="1">
        <v>0.0</v>
      </c>
      <c r="N667" s="5">
        <v>0.0</v>
      </c>
      <c r="O667" s="5">
        <v>0.0</v>
      </c>
      <c r="P667" s="8" t="s">
        <v>1758</v>
      </c>
      <c r="Q667" s="1" t="s">
        <v>31</v>
      </c>
      <c r="R667" s="1" t="s">
        <v>486</v>
      </c>
      <c r="S667" s="5" t="s">
        <v>990</v>
      </c>
      <c r="T667" s="8"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0.0</v>
      </c>
      <c r="AM667" s="1">
        <v>0.5</v>
      </c>
      <c r="AN667" s="1">
        <v>0.0</v>
      </c>
      <c r="AO667" s="8" t="s">
        <v>1743</v>
      </c>
      <c r="AP667" s="8" t="s">
        <v>1750</v>
      </c>
      <c r="AQ667" s="8" t="s">
        <v>1733</v>
      </c>
      <c r="AR667" s="5">
        <v>3.48</v>
      </c>
      <c r="AS667" s="1">
        <v>950.0</v>
      </c>
      <c r="AT667" s="1" t="str">
        <f t="shared" si="53"/>
        <v>0.003663157895</v>
      </c>
      <c r="AU667" s="5">
        <v>60.0</v>
      </c>
      <c r="AV667" s="1">
        <v>0.2</v>
      </c>
      <c r="AW667" s="1">
        <v>0.05</v>
      </c>
      <c r="AX667" s="1" t="s">
        <v>213</v>
      </c>
      <c r="AY667" s="1"/>
      <c r="AZ667" s="1"/>
      <c r="BA667" s="1"/>
      <c r="BB667" s="1"/>
      <c r="BC667" s="1"/>
      <c r="BD667" s="1"/>
      <c r="BE667" s="1"/>
      <c r="BF667" s="1"/>
      <c r="BG667" s="1"/>
      <c r="BH667" s="5" t="s">
        <v>1297</v>
      </c>
      <c r="BJ667" s="1"/>
      <c r="BK667" s="1"/>
      <c r="BL667" s="1"/>
    </row>
    <row r="668" ht="14.25" hidden="1" customHeight="1">
      <c r="A668" s="16" t="s">
        <v>15</v>
      </c>
      <c r="B668" s="1" t="s">
        <v>211</v>
      </c>
      <c r="C668" s="5" t="s">
        <v>4587</v>
      </c>
      <c r="D668" s="1" t="s">
        <v>4555</v>
      </c>
      <c r="E668" s="1" t="s">
        <v>34</v>
      </c>
      <c r="F668" s="1" t="s">
        <v>211</v>
      </c>
      <c r="G668" s="1" t="s">
        <v>990</v>
      </c>
      <c r="H668" s="1" t="str">
        <f t="shared" si="1"/>
        <v>ASHRAE 90.1-2004MidriseApartmentApartment</v>
      </c>
      <c r="I668" s="1" t="str">
        <f>VLOOKUP(H668,'Interior Lighting'!$A$4:$G$1472,5,FALSE)</f>
        <v>0.36</v>
      </c>
      <c r="J668" s="1"/>
      <c r="K668" s="1"/>
      <c r="L668" s="5">
        <v>0.09</v>
      </c>
      <c r="M668" s="1">
        <v>0.0</v>
      </c>
      <c r="N668" s="5">
        <v>0.0</v>
      </c>
      <c r="O668" s="5">
        <v>0.0</v>
      </c>
      <c r="P668" s="8" t="s">
        <v>1758</v>
      </c>
      <c r="Q668" s="1" t="s">
        <v>31</v>
      </c>
      <c r="R668" s="1" t="s">
        <v>486</v>
      </c>
      <c r="S668" s="5" t="s">
        <v>990</v>
      </c>
      <c r="T668" s="8"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8" t="s">
        <v>1766</v>
      </c>
      <c r="AA668" s="8" t="s">
        <v>1730</v>
      </c>
      <c r="AB668" s="5">
        <v>0.031998336</v>
      </c>
      <c r="AC668" s="8"/>
      <c r="AD668" s="8"/>
      <c r="AE668" s="8" t="s">
        <v>1753</v>
      </c>
      <c r="AF668" s="1"/>
      <c r="AG668" s="1"/>
      <c r="AH668" s="1"/>
      <c r="AI668" s="1"/>
      <c r="AJ668" s="1"/>
      <c r="AK668" s="5">
        <v>0.6196632768</v>
      </c>
      <c r="AL668" s="1">
        <v>0.0</v>
      </c>
      <c r="AM668" s="1">
        <v>0.5</v>
      </c>
      <c r="AN668" s="1">
        <v>0.0</v>
      </c>
      <c r="AO668" s="8" t="s">
        <v>1743</v>
      </c>
      <c r="AP668" s="8" t="s">
        <v>1750</v>
      </c>
      <c r="AQ668" s="8" t="s">
        <v>1733</v>
      </c>
      <c r="AR668" s="5">
        <v>3.48</v>
      </c>
      <c r="AS668" s="1">
        <v>950.0</v>
      </c>
      <c r="AT668" s="1" t="str">
        <f t="shared" si="53"/>
        <v>0.003663157895</v>
      </c>
      <c r="AU668" s="5">
        <v>60.0</v>
      </c>
      <c r="AV668" s="1">
        <v>0.2</v>
      </c>
      <c r="AW668" s="1">
        <v>0.05</v>
      </c>
      <c r="AX668" s="1" t="s">
        <v>213</v>
      </c>
      <c r="AY668" s="1"/>
      <c r="AZ668" s="1"/>
      <c r="BA668" s="1"/>
      <c r="BB668" s="1"/>
      <c r="BC668" s="1"/>
      <c r="BD668" s="1"/>
      <c r="BE668" s="1"/>
      <c r="BF668" s="1"/>
      <c r="BG668" s="1"/>
      <c r="BH668" s="5" t="s">
        <v>1297</v>
      </c>
      <c r="BJ668" s="1"/>
      <c r="BK668" s="1"/>
      <c r="BL668" s="1"/>
    </row>
    <row r="669" ht="14.25" hidden="1" customHeight="1">
      <c r="A669" s="16" t="s">
        <v>15</v>
      </c>
      <c r="B669" s="1" t="s">
        <v>211</v>
      </c>
      <c r="C669" s="5" t="s">
        <v>4588</v>
      </c>
      <c r="D669" s="1" t="s">
        <v>4555</v>
      </c>
      <c r="E669" s="1" t="s">
        <v>34</v>
      </c>
      <c r="F669" s="1" t="s">
        <v>211</v>
      </c>
      <c r="G669" s="1" t="s">
        <v>990</v>
      </c>
      <c r="H669" s="1" t="str">
        <f t="shared" si="1"/>
        <v>ASHRAE 90.1-2004MidriseApartmentApartment</v>
      </c>
      <c r="I669" s="1" t="str">
        <f>VLOOKUP(H669,'Interior Lighting'!$A$4:$G$1472,5,FALSE)</f>
        <v>0.36</v>
      </c>
      <c r="J669" s="1"/>
      <c r="K669" s="1"/>
      <c r="L669" s="5">
        <v>0.09</v>
      </c>
      <c r="M669" s="1">
        <v>0.0</v>
      </c>
      <c r="N669" s="5">
        <v>0.0</v>
      </c>
      <c r="O669" s="5">
        <v>0.0</v>
      </c>
      <c r="P669" s="8" t="s">
        <v>1758</v>
      </c>
      <c r="Q669" s="1" t="s">
        <v>31</v>
      </c>
      <c r="R669" s="1" t="s">
        <v>486</v>
      </c>
      <c r="S669" s="5" t="s">
        <v>990</v>
      </c>
      <c r="T669" s="8"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8" t="s">
        <v>1766</v>
      </c>
      <c r="AA669" s="8" t="s">
        <v>1730</v>
      </c>
      <c r="AB669" s="5">
        <v>0.0446543107</v>
      </c>
      <c r="AC669" s="8"/>
      <c r="AD669" s="8"/>
      <c r="AE669" s="8" t="s">
        <v>1753</v>
      </c>
      <c r="AF669" s="1"/>
      <c r="AG669" s="1"/>
      <c r="AH669" s="1"/>
      <c r="AI669" s="1"/>
      <c r="AJ669" s="1"/>
      <c r="AK669" s="5">
        <v>0.6196632768</v>
      </c>
      <c r="AL669" s="1">
        <v>0.0</v>
      </c>
      <c r="AM669" s="1">
        <v>0.5</v>
      </c>
      <c r="AN669" s="1">
        <v>0.0</v>
      </c>
      <c r="AO669" s="8" t="s">
        <v>1743</v>
      </c>
      <c r="AP669" s="8" t="s">
        <v>1750</v>
      </c>
      <c r="AQ669" s="8" t="s">
        <v>1733</v>
      </c>
      <c r="AR669" s="5">
        <v>3.48</v>
      </c>
      <c r="AS669" s="1">
        <v>950.0</v>
      </c>
      <c r="AT669" s="1" t="str">
        <f t="shared" si="53"/>
        <v>0.003663157895</v>
      </c>
      <c r="AU669" s="5">
        <v>60.0</v>
      </c>
      <c r="AV669" s="1">
        <v>0.2</v>
      </c>
      <c r="AW669" s="1">
        <v>0.05</v>
      </c>
      <c r="AX669" s="1" t="s">
        <v>213</v>
      </c>
      <c r="AY669" s="1"/>
      <c r="AZ669" s="1"/>
      <c r="BA669" s="1"/>
      <c r="BB669" s="1"/>
      <c r="BC669" s="1"/>
      <c r="BD669" s="1"/>
      <c r="BE669" s="1"/>
      <c r="BF669" s="1"/>
      <c r="BG669" s="1"/>
      <c r="BH669" s="5" t="s">
        <v>1297</v>
      </c>
      <c r="BJ669" s="1"/>
      <c r="BK669" s="1"/>
      <c r="BL669" s="1"/>
    </row>
    <row r="670" ht="14.25" hidden="1" customHeight="1">
      <c r="A670" s="16" t="s">
        <v>15</v>
      </c>
      <c r="B670" s="1" t="s">
        <v>211</v>
      </c>
      <c r="C670" s="1" t="s">
        <v>1002</v>
      </c>
      <c r="D670" s="1" t="s">
        <v>4551</v>
      </c>
      <c r="E670" s="1" t="s">
        <v>36</v>
      </c>
      <c r="F670" s="1" t="s">
        <v>211</v>
      </c>
      <c r="G670" s="1" t="s">
        <v>1002</v>
      </c>
      <c r="H670" s="1" t="str">
        <f t="shared" si="1"/>
        <v>ASHRAE 90.1-2010MidriseApartmentCorridor</v>
      </c>
      <c r="I670" s="1" t="str">
        <f>VLOOKUP(H670,'Interior Lighting'!$A$4:$G$1472,5,FALSE)</f>
        <v>0.792</v>
      </c>
      <c r="J670" s="1"/>
      <c r="K670" s="1"/>
      <c r="L670" s="1"/>
      <c r="M670" s="1">
        <v>0.0</v>
      </c>
      <c r="N670" s="5">
        <v>0.0</v>
      </c>
      <c r="O670" s="5">
        <v>0.0</v>
      </c>
      <c r="P670" s="16" t="s">
        <v>1761</v>
      </c>
      <c r="Q670" s="1" t="s">
        <v>29</v>
      </c>
      <c r="R670" s="1" t="s">
        <v>501</v>
      </c>
      <c r="S670" s="5" t="s">
        <v>503</v>
      </c>
      <c r="T670" s="8"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8" t="s">
        <v>1731</v>
      </c>
      <c r="AA670" s="1"/>
      <c r="AB670" s="5">
        <v>0.112</v>
      </c>
      <c r="AC670" s="8"/>
      <c r="AD670" s="8"/>
      <c r="AE670" s="8" t="s">
        <v>1754</v>
      </c>
      <c r="AF670" s="1"/>
      <c r="AG670" s="1"/>
      <c r="AH670" s="1"/>
      <c r="AI670" s="1"/>
      <c r="AJ670" s="1"/>
      <c r="AK670" s="5">
        <v>0.0</v>
      </c>
      <c r="AL670" s="1">
        <v>0.0</v>
      </c>
      <c r="AM670" s="1">
        <v>0.5</v>
      </c>
      <c r="AN670" s="1">
        <v>0.0</v>
      </c>
      <c r="AO670" s="29" t="s">
        <v>216</v>
      </c>
      <c r="AP670" s="8" t="s">
        <v>1750</v>
      </c>
      <c r="AQ670" s="8" t="s">
        <v>1733</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15</v>
      </c>
      <c r="B671" s="1" t="s">
        <v>211</v>
      </c>
      <c r="C671" s="5" t="s">
        <v>4589</v>
      </c>
      <c r="D671" s="1" t="s">
        <v>4551</v>
      </c>
      <c r="E671" s="1" t="s">
        <v>36</v>
      </c>
      <c r="F671" s="1" t="s">
        <v>211</v>
      </c>
      <c r="G671" s="1" t="s">
        <v>1002</v>
      </c>
      <c r="H671" s="1" t="str">
        <f t="shared" si="1"/>
        <v>ASHRAE 90.1-2010MidriseApartmentCorridor</v>
      </c>
      <c r="I671" s="1" t="str">
        <f>VLOOKUP(H671,'Interior Lighting'!$A$4:$G$1472,5,FALSE)</f>
        <v>0.792</v>
      </c>
      <c r="J671" s="1"/>
      <c r="K671" s="1"/>
      <c r="L671" s="1"/>
      <c r="M671" s="1">
        <v>0.0</v>
      </c>
      <c r="N671" s="5">
        <v>0.0</v>
      </c>
      <c r="O671" s="5">
        <v>0.0</v>
      </c>
      <c r="P671" s="16" t="s">
        <v>1761</v>
      </c>
      <c r="Q671" s="1" t="s">
        <v>29</v>
      </c>
      <c r="R671" s="1" t="s">
        <v>501</v>
      </c>
      <c r="S671" s="5" t="s">
        <v>503</v>
      </c>
      <c r="T671" s="8"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8" t="s">
        <v>1731</v>
      </c>
      <c r="AA671" s="1"/>
      <c r="AB671" s="5">
        <v>0.0130255739</v>
      </c>
      <c r="AC671" s="8"/>
      <c r="AD671" s="8"/>
      <c r="AE671" s="8" t="s">
        <v>1754</v>
      </c>
      <c r="AF671" s="1"/>
      <c r="AG671" s="1"/>
      <c r="AH671" s="1"/>
      <c r="AI671" s="1"/>
      <c r="AJ671" s="1"/>
      <c r="AK671" s="5">
        <v>0.0</v>
      </c>
      <c r="AL671" s="1">
        <v>0.0</v>
      </c>
      <c r="AM671" s="1">
        <v>0.5</v>
      </c>
      <c r="AN671" s="1">
        <v>0.0</v>
      </c>
      <c r="AO671" s="29" t="s">
        <v>216</v>
      </c>
      <c r="AP671" s="8" t="s">
        <v>1750</v>
      </c>
      <c r="AQ671" s="8" t="s">
        <v>1733</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6" t="s">
        <v>15</v>
      </c>
      <c r="B672" s="1" t="s">
        <v>211</v>
      </c>
      <c r="C672" s="1" t="s">
        <v>344</v>
      </c>
      <c r="D672" s="1" t="s">
        <v>4559</v>
      </c>
      <c r="E672" s="1" t="s">
        <v>34</v>
      </c>
      <c r="F672" s="1" t="s">
        <v>211</v>
      </c>
      <c r="G672" s="1" t="s">
        <v>344</v>
      </c>
      <c r="H672" s="1" t="str">
        <f t="shared" si="1"/>
        <v>ASHRAE 90.1-2004MidriseApartmentOffice</v>
      </c>
      <c r="I672" s="1" t="str">
        <f>VLOOKUP(H672,'Interior Lighting'!$A$4:$G$1472,5,FALSE)</f>
        <v>1.11</v>
      </c>
      <c r="J672" s="1"/>
      <c r="K672" s="1"/>
      <c r="L672" s="5">
        <v>1.11</v>
      </c>
      <c r="M672" s="1">
        <v>0.0</v>
      </c>
      <c r="N672" s="5">
        <v>0.0</v>
      </c>
      <c r="O672" s="5">
        <v>0.0</v>
      </c>
      <c r="P672" s="5" t="s">
        <v>1763</v>
      </c>
      <c r="Q672" s="1" t="s">
        <v>29</v>
      </c>
      <c r="R672" s="1" t="s">
        <v>486</v>
      </c>
      <c r="S672" s="5" t="s">
        <v>489</v>
      </c>
      <c r="T672" s="8"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1767</v>
      </c>
      <c r="AA672" s="1" t="s">
        <v>1730</v>
      </c>
      <c r="AB672" s="5">
        <v>0.112</v>
      </c>
      <c r="AC672" s="8"/>
      <c r="AD672" s="1"/>
      <c r="AE672" s="1" t="s">
        <v>1755</v>
      </c>
      <c r="AF672" s="1"/>
      <c r="AG672" s="1"/>
      <c r="AH672" s="1"/>
      <c r="AI672" s="1"/>
      <c r="AJ672" s="1"/>
      <c r="AK672" s="5">
        <v>0.6196632768</v>
      </c>
      <c r="AL672" s="1">
        <v>0.0</v>
      </c>
      <c r="AM672" s="1">
        <v>0.5</v>
      </c>
      <c r="AN672" s="1">
        <v>0.0</v>
      </c>
      <c r="AO672" s="5" t="s">
        <v>1747</v>
      </c>
      <c r="AP672" s="8" t="s">
        <v>1751</v>
      </c>
      <c r="AQ672" s="8" t="s">
        <v>1734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36" t="s">
        <v>15</v>
      </c>
      <c r="B673" s="37" t="s">
        <v>344</v>
      </c>
      <c r="C673" s="40" t="s">
        <v>4595</v>
      </c>
      <c r="D673" s="37" t="s">
        <v>4559</v>
      </c>
      <c r="E673" s="36" t="s">
        <v>37</v>
      </c>
      <c r="F673" s="40" t="s">
        <v>979</v>
      </c>
      <c r="G673" s="40" t="s">
        <v>980</v>
      </c>
      <c r="H673" s="37" t="str">
        <f t="shared" si="1"/>
        <v>ASHRAE 90.1-2013OfficeLargeData Center</v>
      </c>
      <c r="I673" s="211" t="str">
        <f>VLOOKUP(H673,'Interior Lighting'!$A$4:$G$1472,5,FALSE)</f>
        <v>0.82</v>
      </c>
      <c r="J673" s="76"/>
      <c r="K673" s="76"/>
      <c r="L673" s="76"/>
      <c r="M673" s="211">
        <v>0.0</v>
      </c>
      <c r="N673" s="211">
        <v>0.7</v>
      </c>
      <c r="O673" s="212">
        <v>0.2</v>
      </c>
      <c r="P673" s="16" t="s">
        <v>2398</v>
      </c>
      <c r="Q673" s="213"/>
      <c r="R673" s="213"/>
      <c r="S673" s="213"/>
      <c r="T673" s="76"/>
      <c r="U673" s="213"/>
      <c r="V673" s="213"/>
      <c r="W673" s="213"/>
      <c r="X673" s="213"/>
      <c r="Y673" s="76"/>
      <c r="Z673" s="76"/>
      <c r="AA673" s="76"/>
      <c r="AB673" s="213"/>
      <c r="AC673" s="76"/>
      <c r="AD673" s="76"/>
      <c r="AE673" s="213"/>
      <c r="AF673" s="76"/>
      <c r="AG673" s="76"/>
      <c r="AH673" s="76"/>
      <c r="AI673" s="76"/>
      <c r="AJ673" s="76"/>
      <c r="AK673" s="211">
        <v>20.0</v>
      </c>
      <c r="AL673" s="212">
        <v>0.0</v>
      </c>
      <c r="AM673" s="212">
        <v>0.5</v>
      </c>
      <c r="AN673" s="212">
        <v>0.0</v>
      </c>
      <c r="AO673" s="40" t="s">
        <v>2394</v>
      </c>
      <c r="AP673" s="40" t="s">
        <v>2433</v>
      </c>
      <c r="AQ673" s="40" t="s">
        <v>2400</v>
      </c>
      <c r="AR673" s="76"/>
      <c r="AS673" s="76"/>
      <c r="AT673" s="213"/>
      <c r="AU673" s="76"/>
      <c r="AV673" s="76"/>
      <c r="AW673" s="76"/>
      <c r="AX673" s="76"/>
      <c r="AY673" s="76"/>
      <c r="AZ673" s="76"/>
      <c r="BA673" s="76"/>
      <c r="BB673" s="76"/>
      <c r="BC673" s="76"/>
      <c r="BD673" s="76"/>
      <c r="BE673" s="76"/>
      <c r="BF673" s="76"/>
      <c r="BG673" s="76"/>
      <c r="BH673" s="76"/>
      <c r="BI673" s="76"/>
      <c r="BJ673" s="76"/>
      <c r="BK673" s="76"/>
      <c r="BL673" s="76"/>
    </row>
    <row r="674" ht="14.25" hidden="1" customHeight="1">
      <c r="A674" s="36" t="s">
        <v>15</v>
      </c>
      <c r="B674" s="37" t="s">
        <v>344</v>
      </c>
      <c r="C674" s="40" t="s">
        <v>4596</v>
      </c>
      <c r="D674" s="37" t="s">
        <v>4559</v>
      </c>
      <c r="E674" s="36" t="s">
        <v>37</v>
      </c>
      <c r="F674" s="40" t="s">
        <v>979</v>
      </c>
      <c r="G674" s="40" t="s">
        <v>980</v>
      </c>
      <c r="H674" s="37" t="str">
        <f t="shared" si="1"/>
        <v>ASHRAE 90.1-2013OfficeLargeData Center</v>
      </c>
      <c r="I674" s="211" t="str">
        <f>VLOOKUP(H674,'Interior Lighting'!$A$4:$G$1472,5,FALSE)</f>
        <v>0.82</v>
      </c>
      <c r="J674" s="76"/>
      <c r="K674" s="76"/>
      <c r="L674" s="76"/>
      <c r="M674" s="211">
        <v>0.0</v>
      </c>
      <c r="N674" s="211">
        <v>0.7</v>
      </c>
      <c r="O674" s="212">
        <v>0.2</v>
      </c>
      <c r="P674" s="16" t="s">
        <v>2398</v>
      </c>
      <c r="Q674" s="213"/>
      <c r="R674" s="213"/>
      <c r="S674" s="213"/>
      <c r="T674" s="76"/>
      <c r="U674" s="213"/>
      <c r="V674" s="213"/>
      <c r="W674" s="213"/>
      <c r="X674" s="213"/>
      <c r="Y674" s="76"/>
      <c r="Z674" s="76"/>
      <c r="AA674" s="76"/>
      <c r="AB674" s="213"/>
      <c r="AC674" s="76"/>
      <c r="AD674" s="76"/>
      <c r="AE674" s="213"/>
      <c r="AF674" s="76"/>
      <c r="AG674" s="76"/>
      <c r="AH674" s="76"/>
      <c r="AI674" s="76"/>
      <c r="AJ674" s="76"/>
      <c r="AK674" s="211">
        <v>45.0</v>
      </c>
      <c r="AL674" s="212">
        <v>0.0</v>
      </c>
      <c r="AM674" s="212">
        <v>0.5</v>
      </c>
      <c r="AN674" s="212">
        <v>0.0</v>
      </c>
      <c r="AO674" s="40" t="s">
        <v>2394</v>
      </c>
      <c r="AP674" s="40" t="s">
        <v>2433</v>
      </c>
      <c r="AQ674" s="40" t="s">
        <v>2400</v>
      </c>
      <c r="AR674" s="76"/>
      <c r="AS674" s="76"/>
      <c r="AT674" s="213"/>
      <c r="AU674" s="76"/>
      <c r="AV674" s="76"/>
      <c r="AW674" s="76"/>
      <c r="AX674" s="76"/>
      <c r="AY674" s="76"/>
      <c r="AZ674" s="76"/>
      <c r="BA674" s="76"/>
      <c r="BB674" s="76"/>
      <c r="BC674" s="76"/>
      <c r="BD674" s="76"/>
      <c r="BE674" s="76"/>
      <c r="BF674" s="76"/>
      <c r="BG674" s="76"/>
      <c r="BH674" s="76"/>
      <c r="BI674" s="76"/>
      <c r="BJ674" s="76"/>
      <c r="BK674" s="76"/>
      <c r="BL674" s="76"/>
    </row>
    <row r="675" ht="14.25" hidden="1" customHeight="1">
      <c r="A675" s="8" t="s">
        <v>15</v>
      </c>
      <c r="B675" s="8" t="s">
        <v>344</v>
      </c>
      <c r="C675" s="8" t="s">
        <v>1059</v>
      </c>
      <c r="D675" s="8" t="s">
        <v>4559</v>
      </c>
      <c r="E675" s="16" t="s">
        <v>37</v>
      </c>
      <c r="F675" s="8" t="s">
        <v>849</v>
      </c>
      <c r="G675" s="8" t="s">
        <v>344</v>
      </c>
      <c r="H675" s="1" t="str">
        <f t="shared" si="1"/>
        <v>ASHRAE 90.1-2013Whole BuildingOffice</v>
      </c>
      <c r="I675" s="1" t="str">
        <f>VLOOKUP(H675,'Interior Lighting'!$A$4:$G$1472,5,FALSE)</f>
        <v>0.82</v>
      </c>
      <c r="J675" s="1"/>
      <c r="K675" s="8"/>
      <c r="L675" s="8"/>
      <c r="M675" s="8">
        <v>0.0</v>
      </c>
      <c r="N675" s="8">
        <v>0.7</v>
      </c>
      <c r="O675" s="8">
        <v>0.2</v>
      </c>
      <c r="P675" s="8" t="s">
        <v>2570</v>
      </c>
      <c r="Q675" s="8" t="s">
        <v>31</v>
      </c>
      <c r="R675" s="5" t="s">
        <v>1328</v>
      </c>
      <c r="S675" s="5" t="s">
        <v>849</v>
      </c>
      <c r="T675" s="8"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8">
        <v>5.6</v>
      </c>
      <c r="Z675" s="8" t="s">
        <v>2571</v>
      </c>
      <c r="AA675" s="8" t="s">
        <v>2565</v>
      </c>
      <c r="AB675" s="8">
        <v>0.112</v>
      </c>
      <c r="AC675" s="8"/>
      <c r="AD675" s="5"/>
      <c r="AE675" s="5" t="s">
        <v>2589</v>
      </c>
      <c r="AF675" s="8"/>
      <c r="AG675" s="8"/>
      <c r="AH675" s="8"/>
      <c r="AI675" s="8"/>
      <c r="AJ675" s="8"/>
      <c r="AK675" s="8">
        <v>0.63</v>
      </c>
      <c r="AL675" s="8">
        <v>0.0</v>
      </c>
      <c r="AM675" s="8">
        <v>0.5</v>
      </c>
      <c r="AN675" s="8">
        <v>0.0</v>
      </c>
      <c r="AO675" s="8" t="s">
        <v>2569</v>
      </c>
      <c r="AP675" s="8" t="s">
        <v>324</v>
      </c>
      <c r="AQ675" s="8" t="s">
        <v>2573</v>
      </c>
      <c r="AR675" s="8">
        <v>3.0</v>
      </c>
      <c r="AS675" s="8">
        <v>5502.0</v>
      </c>
      <c r="AT675" s="1" t="str">
        <f t="shared" ref="AT675:AT735" si="55">IF(AR675=0,"",AR675/AS675)</f>
        <v>0.0005452562704</v>
      </c>
      <c r="AU675" s="8">
        <v>43.3</v>
      </c>
      <c r="AV675" s="8">
        <v>0.2</v>
      </c>
      <c r="AW675" s="8">
        <v>0.05</v>
      </c>
      <c r="AX675" s="8" t="s">
        <v>323</v>
      </c>
      <c r="AY675" s="8"/>
      <c r="AZ675" s="8"/>
      <c r="BA675" s="8"/>
      <c r="BB675" s="8"/>
      <c r="BC675" s="8"/>
      <c r="BD675" s="8"/>
      <c r="BE675" s="8"/>
      <c r="BF675" s="8"/>
      <c r="BG675" s="8"/>
      <c r="BH675" s="8"/>
      <c r="BJ675" s="8"/>
      <c r="BK675" s="8"/>
      <c r="BL675" s="8"/>
    </row>
    <row r="676" ht="14.25" hidden="1" customHeight="1">
      <c r="A676" s="8" t="s">
        <v>15</v>
      </c>
      <c r="B676" s="8" t="s">
        <v>344</v>
      </c>
      <c r="C676" s="8" t="s">
        <v>1058</v>
      </c>
      <c r="D676" s="8" t="s">
        <v>4559</v>
      </c>
      <c r="E676" s="16" t="s">
        <v>37</v>
      </c>
      <c r="F676" s="8" t="s">
        <v>849</v>
      </c>
      <c r="G676" s="8" t="s">
        <v>344</v>
      </c>
      <c r="H676" s="1" t="str">
        <f t="shared" si="1"/>
        <v>ASHRAE 90.1-2013Whole BuildingOffice</v>
      </c>
      <c r="I676" s="5">
        <v>0.82</v>
      </c>
      <c r="J676" s="1"/>
      <c r="K676" s="8"/>
      <c r="L676" s="16"/>
      <c r="M676" s="16">
        <v>0.0</v>
      </c>
      <c r="N676" s="16">
        <v>0.7</v>
      </c>
      <c r="O676" s="8">
        <v>0.2</v>
      </c>
      <c r="P676" s="16" t="s">
        <v>2468</v>
      </c>
      <c r="Q676" s="16" t="s">
        <v>31</v>
      </c>
      <c r="R676" s="5" t="s">
        <v>1328</v>
      </c>
      <c r="S676" s="5" t="s">
        <v>849</v>
      </c>
      <c r="T676" s="8" t="str">
        <f t="shared" si="54"/>
        <v>ASHRAE 62.1-2007Office BuildingsWhole Building</v>
      </c>
      <c r="U676" s="1" t="str">
        <f>VLOOKUP(T676,Ventilation!$A$4:$H$454,6,FALSE)</f>
        <v>0.085</v>
      </c>
      <c r="V676" s="1" t="str">
        <f>VLOOKUP(T676,Ventilation!$A$4:$H$454,5,FALSE)</f>
        <v/>
      </c>
      <c r="W676" s="1" t="str">
        <f>VLOOKUP(T676,Ventilation!$A$4:$H$454,7,FALSE)</f>
        <v/>
      </c>
      <c r="X676" s="1"/>
      <c r="Y676" s="8">
        <v>5.0</v>
      </c>
      <c r="Z676" s="8" t="s">
        <v>2469</v>
      </c>
      <c r="AA676" s="8" t="s">
        <v>2457</v>
      </c>
      <c r="AB676" s="8">
        <v>0.0595</v>
      </c>
      <c r="AC676" s="8"/>
      <c r="AD676" s="8"/>
      <c r="AE676" s="8" t="s">
        <v>2506</v>
      </c>
      <c r="AF676" s="8"/>
      <c r="AG676" s="8"/>
      <c r="AH676" s="8"/>
      <c r="AI676" s="8"/>
      <c r="AJ676" s="8"/>
      <c r="AK676" s="16">
        <v>0.75</v>
      </c>
      <c r="AL676" s="8">
        <v>0.0</v>
      </c>
      <c r="AM676" s="8">
        <v>0.5</v>
      </c>
      <c r="AN676" s="8">
        <v>0.0</v>
      </c>
      <c r="AO676" s="16" t="s">
        <v>2465</v>
      </c>
      <c r="AP676" s="8" t="s">
        <v>2497</v>
      </c>
      <c r="AQ676" s="8" t="s">
        <v>2470</v>
      </c>
      <c r="AR676" s="16">
        <v>51.0</v>
      </c>
      <c r="AS676" s="8">
        <v>53628.0</v>
      </c>
      <c r="AT676" s="1" t="str">
        <f t="shared" si="55"/>
        <v>0.0009509957485</v>
      </c>
      <c r="AU676" s="8">
        <v>43.3</v>
      </c>
      <c r="AV676" s="8">
        <v>0.2</v>
      </c>
      <c r="AW676" s="8">
        <v>0.05</v>
      </c>
      <c r="AX676" s="8" t="s">
        <v>194</v>
      </c>
      <c r="AY676" s="8"/>
      <c r="AZ676" s="8"/>
      <c r="BA676" s="8"/>
      <c r="BB676" s="8"/>
      <c r="BC676" s="8"/>
      <c r="BD676" s="8"/>
      <c r="BE676" s="8"/>
      <c r="BF676" s="8"/>
      <c r="BG676" s="8"/>
      <c r="BH676" s="8"/>
      <c r="BJ676" s="8"/>
      <c r="BK676" s="8"/>
      <c r="BL676" s="8"/>
    </row>
    <row r="677" ht="14.25" hidden="1" customHeight="1">
      <c r="A677" s="8" t="s">
        <v>15</v>
      </c>
      <c r="B677" s="8" t="s">
        <v>344</v>
      </c>
      <c r="C677" s="8" t="s">
        <v>1057</v>
      </c>
      <c r="D677" s="8" t="s">
        <v>4559</v>
      </c>
      <c r="E677" s="16" t="s">
        <v>37</v>
      </c>
      <c r="F677" s="8" t="s">
        <v>849</v>
      </c>
      <c r="G677" s="8" t="s">
        <v>344</v>
      </c>
      <c r="H677" s="1" t="str">
        <f t="shared" si="1"/>
        <v>ASHRAE 90.1-2013Whole BuildingOffice</v>
      </c>
      <c r="I677" s="1" t="str">
        <f>VLOOKUP(H677,'Interior Lighting'!$A$4:$G$1472,5,FALSE)</f>
        <v>0.82</v>
      </c>
      <c r="J677" s="1"/>
      <c r="K677" s="8"/>
      <c r="L677" s="8"/>
      <c r="M677" s="16">
        <v>0.0</v>
      </c>
      <c r="N677" s="16">
        <v>0.7</v>
      </c>
      <c r="O677" s="8">
        <v>0.2</v>
      </c>
      <c r="P677" s="16" t="s">
        <v>2398</v>
      </c>
      <c r="Q677" s="16" t="s">
        <v>31</v>
      </c>
      <c r="R677" s="5" t="s">
        <v>1328</v>
      </c>
      <c r="S677" s="5" t="s">
        <v>849</v>
      </c>
      <c r="T677" s="8" t="str">
        <f t="shared" si="54"/>
        <v>ASHRAE 62.1-2007Office BuildingsWhole Building</v>
      </c>
      <c r="U677" s="1" t="str">
        <f>VLOOKUP(T677,Ventilation!$A$4:$H$321,6,FALSE)</f>
        <v>0.085</v>
      </c>
      <c r="V677" s="1" t="str">
        <f>VLOOKUP(T677,Ventilation!$A$4:$H$321,5,FALSE)</f>
        <v/>
      </c>
      <c r="W677" s="1" t="str">
        <f>VLOOKUP(T677,Ventilation!$A$4:$H$321,7,FALSE)</f>
        <v/>
      </c>
      <c r="X677" s="1"/>
      <c r="Y677" s="8">
        <v>5.0</v>
      </c>
      <c r="Z677" s="8" t="s">
        <v>2399</v>
      </c>
      <c r="AA677" s="8" t="s">
        <v>2391</v>
      </c>
      <c r="AB677" s="8">
        <v>0.0595</v>
      </c>
      <c r="AC677" s="8"/>
      <c r="AD677" s="8"/>
      <c r="AE677" s="16" t="s">
        <v>2440</v>
      </c>
      <c r="AF677" s="8"/>
      <c r="AG677" s="8"/>
      <c r="AH677" s="8"/>
      <c r="AI677" s="8"/>
      <c r="AJ677" s="8"/>
      <c r="AK677" s="16">
        <v>0.74973447</v>
      </c>
      <c r="AL677" s="8">
        <v>0.0</v>
      </c>
      <c r="AM677" s="8">
        <v>0.5</v>
      </c>
      <c r="AN677" s="8">
        <v>0.0</v>
      </c>
      <c r="AO677" s="8" t="s">
        <v>2396</v>
      </c>
      <c r="AP677" s="16" t="s">
        <v>190</v>
      </c>
      <c r="AQ677" s="16" t="s">
        <v>191</v>
      </c>
      <c r="AR677" s="8">
        <v>27.7</v>
      </c>
      <c r="AS677" s="8">
        <v>53628.0</v>
      </c>
      <c r="AT677" s="1" t="str">
        <f t="shared" si="55"/>
        <v>0.0005165212203</v>
      </c>
      <c r="AU677" s="8">
        <v>43.3</v>
      </c>
      <c r="AV677" s="8">
        <v>0.2</v>
      </c>
      <c r="AW677" s="8">
        <v>0.05</v>
      </c>
      <c r="AX677" s="8" t="s">
        <v>189</v>
      </c>
      <c r="AY677" s="8"/>
      <c r="AZ677" s="8"/>
      <c r="BA677" s="8"/>
      <c r="BB677" s="8"/>
      <c r="BC677" s="8"/>
      <c r="BD677" s="8"/>
      <c r="BE677" s="8"/>
      <c r="BF677" s="8"/>
      <c r="BG677" s="8"/>
      <c r="BH677" s="8"/>
      <c r="BJ677" s="8"/>
      <c r="BK677" s="8"/>
      <c r="BL677" s="8"/>
    </row>
    <row r="678" ht="14.25" hidden="1" customHeight="1">
      <c r="A678" s="8" t="s">
        <v>15</v>
      </c>
      <c r="B678" s="8" t="s">
        <v>344</v>
      </c>
      <c r="C678" s="8" t="s">
        <v>991</v>
      </c>
      <c r="D678" s="1" t="s">
        <v>4566</v>
      </c>
      <c r="E678" s="16" t="s">
        <v>28</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8" t="str">
        <f t="shared" si="54"/>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15</v>
      </c>
      <c r="B679" s="8" t="s">
        <v>344</v>
      </c>
      <c r="C679" s="8" t="s">
        <v>1056</v>
      </c>
      <c r="D679" s="1" t="s">
        <v>4570</v>
      </c>
      <c r="E679" s="5" t="s">
        <v>37</v>
      </c>
      <c r="F679" s="5" t="s">
        <v>1002</v>
      </c>
      <c r="G679" s="1" t="s">
        <v>870</v>
      </c>
      <c r="H679" s="1" t="str">
        <f t="shared" si="1"/>
        <v>ASHRAE 90.1-2013CorridorGeneral</v>
      </c>
      <c r="I679" s="1" t="str">
        <f>VLOOKUP(H679,'Interior Lighting'!$A$4:$G$1472,5,FALSE)</f>
        <v>0.66</v>
      </c>
      <c r="J679" s="1"/>
      <c r="K679" s="1"/>
      <c r="L679" s="1"/>
      <c r="M679" s="1">
        <v>0.4</v>
      </c>
      <c r="N679" s="1">
        <v>0.4</v>
      </c>
      <c r="O679" s="1">
        <v>0.2</v>
      </c>
      <c r="P679" s="225" t="s">
        <v>2468</v>
      </c>
      <c r="Q679" s="1" t="s">
        <v>31</v>
      </c>
      <c r="R679" s="1" t="s">
        <v>870</v>
      </c>
      <c r="S679" s="1" t="s">
        <v>557</v>
      </c>
      <c r="T679" s="8" t="str">
        <f t="shared" si="54"/>
        <v>ASHRAE 62.1-2007GeneralCorridors</v>
      </c>
      <c r="U679" s="1" t="str">
        <f>VLOOKUP(T679,Ventilation!$A$4:$H$321,6,FALSE)</f>
        <v>0.06</v>
      </c>
      <c r="V679" s="1" t="str">
        <f>VLOOKUP(T679,Ventilation!$A$4:$H$321,5,FALSE)</f>
        <v/>
      </c>
      <c r="W679" s="1" t="str">
        <f>VLOOKUP(T679,Ventilation!$A$4:$H$321,7,FALSE)</f>
        <v/>
      </c>
      <c r="X679" s="1"/>
      <c r="Y679" s="1">
        <v>1.0</v>
      </c>
      <c r="Z679" s="1" t="s">
        <v>2469</v>
      </c>
      <c r="AA679" s="1" t="s">
        <v>2457</v>
      </c>
      <c r="AB679" s="1">
        <v>0.0446</v>
      </c>
      <c r="AC679" s="8"/>
      <c r="AD679" s="1"/>
      <c r="AE679" s="1" t="s">
        <v>2506</v>
      </c>
      <c r="AF679" s="1"/>
      <c r="AG679" s="1"/>
      <c r="AH679" s="1"/>
      <c r="AI679" s="1"/>
      <c r="AJ679" s="1"/>
      <c r="AK679" s="1">
        <v>3.85</v>
      </c>
      <c r="AL679" s="1">
        <v>0.0</v>
      </c>
      <c r="AM679" s="1">
        <v>0.5</v>
      </c>
      <c r="AN679" s="1">
        <v>0.0</v>
      </c>
      <c r="AO679" s="1" t="s">
        <v>2462</v>
      </c>
      <c r="AP679" s="1" t="s">
        <v>2497</v>
      </c>
      <c r="AQ679" s="1" t="s">
        <v>2470</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15</v>
      </c>
      <c r="B680" s="8" t="s">
        <v>344</v>
      </c>
      <c r="C680" s="8" t="s">
        <v>975</v>
      </c>
      <c r="D680" s="1" t="s">
        <v>4566</v>
      </c>
      <c r="E680" s="5" t="s">
        <v>37</v>
      </c>
      <c r="F680" s="1" t="s">
        <v>975</v>
      </c>
      <c r="G680" s="1" t="s">
        <v>870</v>
      </c>
      <c r="H680" s="1" t="str">
        <f t="shared" si="1"/>
        <v>ASHRAE 90.1-2013StorageGeneral</v>
      </c>
      <c r="I680" s="1" t="str">
        <f>VLOOKUP(H680,'Interior Lighting'!$A$4:$G$1472,5,FALSE)</f>
        <v>0.63</v>
      </c>
      <c r="J680" s="1"/>
      <c r="K680" s="1"/>
      <c r="L680" s="1"/>
      <c r="M680" s="1">
        <v>0.4</v>
      </c>
      <c r="N680" s="1">
        <v>0.4</v>
      </c>
      <c r="O680" s="1">
        <v>0.2</v>
      </c>
      <c r="P680" s="226" t="s">
        <v>2468</v>
      </c>
      <c r="Q680" s="1" t="s">
        <v>31</v>
      </c>
      <c r="R680" s="1" t="s">
        <v>870</v>
      </c>
      <c r="S680" s="1" t="s">
        <v>511</v>
      </c>
      <c r="T680" s="8"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2469</v>
      </c>
      <c r="AA680" s="1" t="s">
        <v>2457</v>
      </c>
      <c r="AB680" s="1">
        <v>0.0446</v>
      </c>
      <c r="AC680" s="8"/>
      <c r="AD680" s="1"/>
      <c r="AE680" s="1" t="s">
        <v>2506</v>
      </c>
      <c r="AF680" s="1"/>
      <c r="AG680" s="1"/>
      <c r="AH680" s="1"/>
      <c r="AI680" s="1"/>
      <c r="AJ680" s="1"/>
      <c r="AK680" s="1">
        <v>0.0</v>
      </c>
      <c r="AL680" s="1">
        <v>0.0</v>
      </c>
      <c r="AM680" s="1">
        <v>0.5</v>
      </c>
      <c r="AN680" s="1">
        <v>0.0</v>
      </c>
      <c r="AO680" s="1" t="s">
        <v>2462</v>
      </c>
      <c r="AP680" s="1" t="s">
        <v>2497</v>
      </c>
      <c r="AQ680" s="1" t="s">
        <v>2470</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15</v>
      </c>
      <c r="B681" s="1" t="s">
        <v>344</v>
      </c>
      <c r="C681" s="1" t="s">
        <v>1054</v>
      </c>
      <c r="D681" s="1" t="s">
        <v>4570</v>
      </c>
      <c r="E681" s="5" t="s">
        <v>37</v>
      </c>
      <c r="F681" s="1" t="s">
        <v>770</v>
      </c>
      <c r="G681" s="1" t="s">
        <v>870</v>
      </c>
      <c r="H681" s="1" t="str">
        <f t="shared" si="1"/>
        <v>ASHRAE 90.1-2013StairwayGeneral</v>
      </c>
      <c r="I681" s="1" t="str">
        <f>VLOOKUP(H681,'Interior Lighting'!$A$4:$G$1472,5,FALSE)</f>
        <v>0.69</v>
      </c>
      <c r="J681" s="1"/>
      <c r="K681" s="1"/>
      <c r="L681" s="1"/>
      <c r="M681" s="1">
        <v>0.4</v>
      </c>
      <c r="N681" s="1">
        <v>0.4</v>
      </c>
      <c r="O681" s="1">
        <v>0.2</v>
      </c>
      <c r="P681" s="225" t="s">
        <v>2468</v>
      </c>
      <c r="Q681" s="1" t="s">
        <v>31</v>
      </c>
      <c r="R681" s="1" t="s">
        <v>870</v>
      </c>
      <c r="S681" s="1" t="s">
        <v>557</v>
      </c>
      <c r="T681" s="8" t="str">
        <f t="shared" si="54"/>
        <v>ASHRAE 62.1-2007GeneralCorridors</v>
      </c>
      <c r="U681" s="1" t="str">
        <f>VLOOKUP(T681,Ventilation!$A$4:$H$321,6,FALSE)</f>
        <v>0.06</v>
      </c>
      <c r="V681" s="1" t="str">
        <f>VLOOKUP(T681,Ventilation!$A$4:$H$321,5,FALSE)</f>
        <v/>
      </c>
      <c r="W681" s="1" t="str">
        <f>VLOOKUP(T681,Ventilation!$A$4:$H$321,7,FALSE)</f>
        <v/>
      </c>
      <c r="X681" s="1"/>
      <c r="Y681" s="1">
        <v>0.0</v>
      </c>
      <c r="Z681" s="1" t="s">
        <v>2469</v>
      </c>
      <c r="AA681" s="1" t="s">
        <v>2457</v>
      </c>
      <c r="AB681" s="1">
        <v>0.0446</v>
      </c>
      <c r="AC681" s="8"/>
      <c r="AD681" s="1"/>
      <c r="AE681" s="1" t="s">
        <v>2506</v>
      </c>
      <c r="AF681" s="1"/>
      <c r="AG681" s="1"/>
      <c r="AH681" s="1"/>
      <c r="AI681" s="1"/>
      <c r="AJ681" s="1"/>
      <c r="AK681" s="1">
        <v>0.0</v>
      </c>
      <c r="AL681" s="1">
        <v>0.0</v>
      </c>
      <c r="AM681" s="1">
        <v>0.5</v>
      </c>
      <c r="AN681" s="1">
        <v>0.0</v>
      </c>
      <c r="AO681" s="1" t="s">
        <v>2462</v>
      </c>
      <c r="AP681" s="1" t="s">
        <v>2497</v>
      </c>
      <c r="AQ681" s="1" t="s">
        <v>2470</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15</v>
      </c>
      <c r="B682" s="1" t="s">
        <v>344</v>
      </c>
      <c r="C682" s="1" t="s">
        <v>1050</v>
      </c>
      <c r="D682" s="1" t="s">
        <v>4575</v>
      </c>
      <c r="E682" s="5" t="s">
        <v>37</v>
      </c>
      <c r="F682" s="1" t="s">
        <v>894</v>
      </c>
      <c r="G682" s="1" t="s">
        <v>870</v>
      </c>
      <c r="H682" s="1" t="str">
        <f t="shared" si="1"/>
        <v>ASHRAE 90.1-2013RestroomsGeneral</v>
      </c>
      <c r="I682" s="1" t="str">
        <f>VLOOKUP(H682,'Interior Lighting'!$A$4:$G$1472,5,FALSE)</f>
        <v>0.98</v>
      </c>
      <c r="J682" s="1"/>
      <c r="K682" s="1"/>
      <c r="L682" s="1"/>
      <c r="M682" s="1">
        <v>0.4</v>
      </c>
      <c r="N682" s="1">
        <v>0.4</v>
      </c>
      <c r="O682" s="1">
        <v>0.2</v>
      </c>
      <c r="P682" s="226" t="s">
        <v>2468</v>
      </c>
      <c r="Q682" s="1" t="s">
        <v>31</v>
      </c>
      <c r="R682" s="1" t="s">
        <v>870</v>
      </c>
      <c r="S682" s="1" t="s">
        <v>557</v>
      </c>
      <c r="T682" s="8" t="str">
        <f t="shared" si="54"/>
        <v>ASHRAE 62.1-2007GeneralCorridors</v>
      </c>
      <c r="U682" s="1" t="str">
        <f>VLOOKUP(T682,Ventilation!$A$4:$H$321,6,FALSE)</f>
        <v>0.06</v>
      </c>
      <c r="V682" s="1" t="str">
        <f>VLOOKUP(T682,Ventilation!$A$4:$H$321,5,FALSE)</f>
        <v/>
      </c>
      <c r="W682" s="1" t="str">
        <f>VLOOKUP(T682,Ventilation!$A$4:$H$321,7,FALSE)</f>
        <v/>
      </c>
      <c r="X682" s="1"/>
      <c r="Y682" s="1">
        <v>10.0</v>
      </c>
      <c r="Z682" s="1" t="s">
        <v>2469</v>
      </c>
      <c r="AA682" s="1" t="s">
        <v>2457</v>
      </c>
      <c r="AB682" s="1">
        <v>0.0446</v>
      </c>
      <c r="AC682" s="8"/>
      <c r="AD682" s="1"/>
      <c r="AE682" s="1" t="s">
        <v>2506</v>
      </c>
      <c r="AF682" s="1"/>
      <c r="AG682" s="1"/>
      <c r="AH682" s="1"/>
      <c r="AI682" s="1"/>
      <c r="AJ682" s="1"/>
      <c r="AK682" s="1">
        <v>0.07</v>
      </c>
      <c r="AL682" s="1">
        <v>0.0</v>
      </c>
      <c r="AM682" s="1">
        <v>0.5</v>
      </c>
      <c r="AN682" s="1">
        <v>0.0</v>
      </c>
      <c r="AO682" s="1" t="s">
        <v>2462</v>
      </c>
      <c r="AP682" s="1" t="s">
        <v>2497</v>
      </c>
      <c r="AQ682" s="1" t="s">
        <v>2470</v>
      </c>
      <c r="AR682" s="1"/>
      <c r="AS682" s="1"/>
      <c r="AT682" s="1" t="str">
        <f t="shared" si="55"/>
        <v/>
      </c>
      <c r="AU682" s="1">
        <v>43.3</v>
      </c>
      <c r="AV682" s="1">
        <v>0.2</v>
      </c>
      <c r="AW682" s="1">
        <v>0.05</v>
      </c>
      <c r="AX682" s="1" t="s">
        <v>194</v>
      </c>
      <c r="AY682" s="1"/>
      <c r="AZ682" s="1"/>
      <c r="BA682" s="1"/>
      <c r="BB682" s="1"/>
      <c r="BC682" s="1"/>
      <c r="BD682" s="1"/>
      <c r="BE682" s="1"/>
      <c r="BF682" s="1"/>
      <c r="BG682" s="1"/>
      <c r="BH682" s="1"/>
      <c r="BJ682" s="1"/>
      <c r="BK682" s="1"/>
      <c r="BL682" s="1"/>
    </row>
    <row r="683" ht="14.25" hidden="1" customHeight="1">
      <c r="A683" s="16" t="s">
        <v>15</v>
      </c>
      <c r="B683" s="1" t="s">
        <v>344</v>
      </c>
      <c r="C683" s="1" t="s">
        <v>1047</v>
      </c>
      <c r="D683" s="1" t="s">
        <v>4571</v>
      </c>
      <c r="E683" s="5" t="s">
        <v>37</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25" t="s">
        <v>2468</v>
      </c>
      <c r="Q683" s="1" t="s">
        <v>31</v>
      </c>
      <c r="R683" s="1" t="s">
        <v>870</v>
      </c>
      <c r="S683" s="1" t="s">
        <v>557</v>
      </c>
      <c r="T683" s="8" t="str">
        <f t="shared" si="54"/>
        <v>ASHRAE 62.1-2007GeneralCorridors</v>
      </c>
      <c r="U683" s="1" t="str">
        <f>VLOOKUP(T683,Ventilation!$A$4:$H$321,6,FALSE)</f>
        <v>0.06</v>
      </c>
      <c r="V683" s="1" t="str">
        <f>VLOOKUP(T683,Ventilation!$A$4:$H$321,5,FALSE)</f>
        <v/>
      </c>
      <c r="W683" s="1" t="str">
        <f>VLOOKUP(T683,Ventilation!$A$4:$H$321,7,FALSE)</f>
        <v/>
      </c>
      <c r="X683" s="1"/>
      <c r="Y683" s="1">
        <v>10.0</v>
      </c>
      <c r="Z683" s="1" t="s">
        <v>2469</v>
      </c>
      <c r="AA683" s="1" t="s">
        <v>2457</v>
      </c>
      <c r="AB683" s="1">
        <v>0.0446</v>
      </c>
      <c r="AC683" s="8"/>
      <c r="AD683" s="1"/>
      <c r="AE683" s="1" t="s">
        <v>2506</v>
      </c>
      <c r="AF683" s="1"/>
      <c r="AG683" s="1"/>
      <c r="AH683" s="1"/>
      <c r="AI683" s="1"/>
      <c r="AJ683" s="1"/>
      <c r="AK683" s="1">
        <v>2.79</v>
      </c>
      <c r="AL683" s="1">
        <v>0.0</v>
      </c>
      <c r="AM683" s="1">
        <v>0.5</v>
      </c>
      <c r="AN683" s="1">
        <v>0.0</v>
      </c>
      <c r="AO683" s="1" t="s">
        <v>2462</v>
      </c>
      <c r="AP683" s="1" t="s">
        <v>2497</v>
      </c>
      <c r="AQ683" s="1" t="s">
        <v>2470</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6" t="s">
        <v>15</v>
      </c>
      <c r="B684" s="1" t="s">
        <v>344</v>
      </c>
      <c r="C684" s="1" t="s">
        <v>1038</v>
      </c>
      <c r="D684" s="1" t="s">
        <v>4559</v>
      </c>
      <c r="E684" s="5" t="s">
        <v>37</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26" t="s">
        <v>2468</v>
      </c>
      <c r="Q684" s="1" t="s">
        <v>31</v>
      </c>
      <c r="R684" s="1" t="s">
        <v>1328</v>
      </c>
      <c r="S684" s="1" t="s">
        <v>498</v>
      </c>
      <c r="T684" s="8"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2469</v>
      </c>
      <c r="AA684" s="1" t="s">
        <v>2457</v>
      </c>
      <c r="AB684" s="1">
        <v>0.0446</v>
      </c>
      <c r="AC684" s="8"/>
      <c r="AD684" s="1"/>
      <c r="AE684" s="1" t="s">
        <v>2506</v>
      </c>
      <c r="AF684" s="1"/>
      <c r="AG684" s="1"/>
      <c r="AH684" s="1"/>
      <c r="AI684" s="1"/>
      <c r="AJ684" s="1"/>
      <c r="AK684" s="1">
        <v>0.71</v>
      </c>
      <c r="AL684" s="1">
        <v>0.0</v>
      </c>
      <c r="AM684" s="1">
        <v>0.5</v>
      </c>
      <c r="AN684" s="1">
        <v>0.0</v>
      </c>
      <c r="AO684" s="1" t="s">
        <v>2462</v>
      </c>
      <c r="AP684" s="1" t="s">
        <v>2497</v>
      </c>
      <c r="AQ684" s="1" t="s">
        <v>2470</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15</v>
      </c>
      <c r="B685" s="1" t="s">
        <v>344</v>
      </c>
      <c r="C685" s="1" t="s">
        <v>684</v>
      </c>
      <c r="D685" s="1" t="s">
        <v>4570</v>
      </c>
      <c r="E685" s="5" t="s">
        <v>37</v>
      </c>
      <c r="F685" s="1" t="s">
        <v>684</v>
      </c>
      <c r="G685" s="1" t="s">
        <v>870</v>
      </c>
      <c r="H685" s="1" t="str">
        <f t="shared" si="1"/>
        <v>ASHRAE 90.1-2013LobbyGeneral</v>
      </c>
      <c r="I685" s="1" t="str">
        <f>VLOOKUP(H685,'Interior Lighting'!$A$4:$G$1472,5,FALSE)</f>
        <v>0.9</v>
      </c>
      <c r="J685" s="1"/>
      <c r="K685" s="1"/>
      <c r="L685" s="1"/>
      <c r="M685" s="1">
        <v>0.4</v>
      </c>
      <c r="N685" s="1">
        <v>0.4</v>
      </c>
      <c r="O685" s="1">
        <v>0.2</v>
      </c>
      <c r="P685" s="225" t="s">
        <v>2468</v>
      </c>
      <c r="Q685" s="1" t="s">
        <v>31</v>
      </c>
      <c r="R685" s="1" t="s">
        <v>1328</v>
      </c>
      <c r="S685" s="1" t="s">
        <v>1362</v>
      </c>
      <c r="T685" s="8"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2469</v>
      </c>
      <c r="AA685" s="1" t="s">
        <v>2457</v>
      </c>
      <c r="AB685" s="1">
        <v>0.0446</v>
      </c>
      <c r="AC685" s="8"/>
      <c r="AD685" s="1"/>
      <c r="AE685" s="1" t="s">
        <v>2506</v>
      </c>
      <c r="AF685" s="1"/>
      <c r="AG685" s="1"/>
      <c r="AH685" s="1"/>
      <c r="AI685" s="1"/>
      <c r="AJ685" s="1"/>
      <c r="AK685" s="1">
        <v>0.07000000000000005</v>
      </c>
      <c r="AL685" s="1">
        <v>0.0</v>
      </c>
      <c r="AM685" s="1">
        <v>0.5</v>
      </c>
      <c r="AN685" s="1">
        <v>0.0</v>
      </c>
      <c r="AO685" s="1" t="s">
        <v>2462</v>
      </c>
      <c r="AP685" s="1" t="s">
        <v>2497</v>
      </c>
      <c r="AQ685" s="1" t="s">
        <v>2470</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15</v>
      </c>
      <c r="B686" s="1" t="s">
        <v>344</v>
      </c>
      <c r="C686" s="8" t="s">
        <v>1024</v>
      </c>
      <c r="D686" s="1" t="s">
        <v>4571</v>
      </c>
      <c r="E686" s="5" t="s">
        <v>37</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26" t="s">
        <v>2468</v>
      </c>
      <c r="Q686" s="1" t="s">
        <v>31</v>
      </c>
      <c r="R686" s="1" t="s">
        <v>1328</v>
      </c>
      <c r="S686" s="1" t="s">
        <v>1361</v>
      </c>
      <c r="T686" s="8"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2469</v>
      </c>
      <c r="AA686" s="1" t="s">
        <v>2457</v>
      </c>
      <c r="AB686" s="1">
        <v>0.0446</v>
      </c>
      <c r="AC686" s="8"/>
      <c r="AD686" s="1"/>
      <c r="AE686" s="1" t="s">
        <v>2506</v>
      </c>
      <c r="AF686" s="1"/>
      <c r="AG686" s="1"/>
      <c r="AH686" s="1"/>
      <c r="AI686" s="1"/>
      <c r="AJ686" s="1"/>
      <c r="AK686" s="1">
        <v>1.56</v>
      </c>
      <c r="AL686" s="1">
        <v>0.0</v>
      </c>
      <c r="AM686" s="1">
        <v>0.5</v>
      </c>
      <c r="AN686" s="1">
        <v>0.0</v>
      </c>
      <c r="AO686" s="1" t="s">
        <v>2462</v>
      </c>
      <c r="AP686" s="1" t="s">
        <v>2497</v>
      </c>
      <c r="AQ686" s="1" t="s">
        <v>2470</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15</v>
      </c>
      <c r="B687" s="1" t="s">
        <v>344</v>
      </c>
      <c r="C687" s="1" t="s">
        <v>1007</v>
      </c>
      <c r="D687" s="1" t="s">
        <v>4571</v>
      </c>
      <c r="E687" s="5" t="s">
        <v>37</v>
      </c>
      <c r="F687" s="1" t="s">
        <v>757</v>
      </c>
      <c r="G687" s="1" t="s">
        <v>870</v>
      </c>
      <c r="H687" s="1" t="str">
        <f t="shared" si="1"/>
        <v>ASHRAE 90.1-2013Electrical/MechanicalGeneral</v>
      </c>
      <c r="I687" s="1" t="str">
        <f>VLOOKUP(H687,'Interior Lighting'!$A$4:$G$1472,5,FALSE)</f>
        <v>0.42</v>
      </c>
      <c r="J687" s="1"/>
      <c r="K687" s="1"/>
      <c r="L687" s="1"/>
      <c r="M687" s="1">
        <v>0.4</v>
      </c>
      <c r="N687" s="1">
        <v>0.4</v>
      </c>
      <c r="O687" s="1">
        <v>0.2</v>
      </c>
      <c r="P687" s="225" t="s">
        <v>2468</v>
      </c>
      <c r="Q687" s="1" t="s">
        <v>31</v>
      </c>
      <c r="R687" s="1" t="s">
        <v>870</v>
      </c>
      <c r="S687" s="1" t="s">
        <v>511</v>
      </c>
      <c r="T687" s="8" t="str">
        <f t="shared" si="54"/>
        <v>ASHRAE 62.1-2007GeneralStorage rooms</v>
      </c>
      <c r="U687" s="1" t="str">
        <f>VLOOKUP(T687,Ventilation!$A$4:$H$321,6,FALSE)</f>
        <v>0.12</v>
      </c>
      <c r="V687" s="1" t="str">
        <f>VLOOKUP(T687,Ventilation!$A$4:$H$321,5,FALSE)</f>
        <v/>
      </c>
      <c r="W687" s="1" t="str">
        <f>VLOOKUP(T687,Ventilation!$A$4:$H$321,7,FALSE)</f>
        <v/>
      </c>
      <c r="X687" s="1"/>
      <c r="Y687" s="1">
        <v>0.0</v>
      </c>
      <c r="Z687" s="8" t="s">
        <v>2469</v>
      </c>
      <c r="AA687" s="8" t="s">
        <v>2457</v>
      </c>
      <c r="AB687" s="1">
        <v>0.0446</v>
      </c>
      <c r="AC687" s="8"/>
      <c r="AD687" s="8"/>
      <c r="AE687" s="8" t="s">
        <v>2506</v>
      </c>
      <c r="AF687" s="1"/>
      <c r="AG687" s="1"/>
      <c r="AH687" s="1"/>
      <c r="AI687" s="1"/>
      <c r="AJ687" s="1"/>
      <c r="AK687" s="1">
        <v>0.27</v>
      </c>
      <c r="AL687" s="1">
        <v>0.0</v>
      </c>
      <c r="AM687" s="1">
        <v>0.5</v>
      </c>
      <c r="AN687" s="1">
        <v>0.0</v>
      </c>
      <c r="AO687" s="8" t="s">
        <v>2462</v>
      </c>
      <c r="AP687" s="8" t="s">
        <v>2497</v>
      </c>
      <c r="AQ687" s="8" t="s">
        <v>2470</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15</v>
      </c>
      <c r="B688" s="1" t="s">
        <v>344</v>
      </c>
      <c r="C688" s="1" t="s">
        <v>1002</v>
      </c>
      <c r="D688" s="1" t="s">
        <v>4551</v>
      </c>
      <c r="E688" s="5" t="s">
        <v>37</v>
      </c>
      <c r="F688" s="5" t="s">
        <v>1002</v>
      </c>
      <c r="G688" s="1" t="s">
        <v>870</v>
      </c>
      <c r="H688" s="1" t="str">
        <f t="shared" si="1"/>
        <v>ASHRAE 90.1-2013CorridorGeneral</v>
      </c>
      <c r="I688" s="1" t="str">
        <f>VLOOKUP(H688,'Interior Lighting'!$A$4:$G$1472,5,FALSE)</f>
        <v>0.66</v>
      </c>
      <c r="J688" s="1"/>
      <c r="K688" s="1"/>
      <c r="L688" s="1"/>
      <c r="M688" s="1">
        <v>0.4</v>
      </c>
      <c r="N688" s="1">
        <v>0.4</v>
      </c>
      <c r="O688" s="1">
        <v>0.2</v>
      </c>
      <c r="P688" s="226" t="s">
        <v>2468</v>
      </c>
      <c r="Q688" s="1" t="s">
        <v>31</v>
      </c>
      <c r="R688" s="1" t="s">
        <v>870</v>
      </c>
      <c r="S688" s="1" t="s">
        <v>557</v>
      </c>
      <c r="T688" s="8" t="str">
        <f t="shared" si="54"/>
        <v>ASHRAE 62.1-2007GeneralCorridors</v>
      </c>
      <c r="U688" s="1" t="str">
        <f>VLOOKUP(T688,Ventilation!$A$4:$H$321,6,FALSE)</f>
        <v>0.06</v>
      </c>
      <c r="V688" s="1" t="str">
        <f>VLOOKUP(T688,Ventilation!$A$4:$H$321,5,FALSE)</f>
        <v/>
      </c>
      <c r="W688" s="1" t="str">
        <f>VLOOKUP(T688,Ventilation!$A$4:$H$321,7,FALSE)</f>
        <v/>
      </c>
      <c r="X688" s="1"/>
      <c r="Y688" s="1">
        <v>1.0</v>
      </c>
      <c r="Z688" s="1" t="s">
        <v>2469</v>
      </c>
      <c r="AA688" s="1" t="s">
        <v>2457</v>
      </c>
      <c r="AB688" s="1">
        <v>0.0446</v>
      </c>
      <c r="AC688" s="8"/>
      <c r="AD688" s="1"/>
      <c r="AE688" s="1" t="s">
        <v>2506</v>
      </c>
      <c r="AF688" s="1"/>
      <c r="AG688" s="1"/>
      <c r="AH688" s="1"/>
      <c r="AI688" s="1"/>
      <c r="AJ688" s="1"/>
      <c r="AK688" s="1">
        <v>0.16</v>
      </c>
      <c r="AL688" s="1">
        <v>0.0</v>
      </c>
      <c r="AM688" s="1">
        <v>0.5</v>
      </c>
      <c r="AN688" s="1">
        <v>0.0</v>
      </c>
      <c r="AO688" s="1" t="s">
        <v>2462</v>
      </c>
      <c r="AP688" s="1" t="s">
        <v>2497</v>
      </c>
      <c r="AQ688" s="1" t="s">
        <v>2470</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15</v>
      </c>
      <c r="B689" s="8" t="s">
        <v>344</v>
      </c>
      <c r="C689" s="8" t="s">
        <v>1001</v>
      </c>
      <c r="D689" s="1" t="s">
        <v>4563</v>
      </c>
      <c r="E689" s="5" t="s">
        <v>37</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25" t="s">
        <v>2468</v>
      </c>
      <c r="Q689" s="1" t="s">
        <v>31</v>
      </c>
      <c r="R689" s="1" t="s">
        <v>870</v>
      </c>
      <c r="S689" s="1" t="s">
        <v>1350</v>
      </c>
      <c r="T689" s="8"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8" t="s">
        <v>2469</v>
      </c>
      <c r="AA689" s="8" t="s">
        <v>2457</v>
      </c>
      <c r="AB689" s="1">
        <v>0.0446</v>
      </c>
      <c r="AC689" s="8"/>
      <c r="AD689" s="8"/>
      <c r="AE689" s="8" t="s">
        <v>2506</v>
      </c>
      <c r="AF689" s="1"/>
      <c r="AG689" s="1"/>
      <c r="AH689" s="1"/>
      <c r="AI689" s="1"/>
      <c r="AJ689" s="1"/>
      <c r="AK689" s="1">
        <v>0.37</v>
      </c>
      <c r="AL689" s="1">
        <v>0.0</v>
      </c>
      <c r="AM689" s="1">
        <v>0.5</v>
      </c>
      <c r="AN689" s="1">
        <v>0.0</v>
      </c>
      <c r="AO689" s="8" t="s">
        <v>2462</v>
      </c>
      <c r="AP689" s="8" t="s">
        <v>2497</v>
      </c>
      <c r="AQ689" s="8" t="s">
        <v>2470</v>
      </c>
      <c r="AR689" s="1"/>
      <c r="AS689" s="1"/>
      <c r="AT689" s="1" t="str">
        <f t="shared" si="55"/>
        <v/>
      </c>
      <c r="AU689" s="1"/>
      <c r="AV689" s="1"/>
      <c r="AW689" s="1"/>
      <c r="AX689" s="8"/>
      <c r="AY689" s="1"/>
      <c r="AZ689" s="1"/>
      <c r="BA689" s="1"/>
      <c r="BB689" s="1"/>
      <c r="BC689" s="1"/>
      <c r="BD689" s="1"/>
      <c r="BE689" s="1"/>
      <c r="BF689" s="1"/>
      <c r="BG689" s="1"/>
      <c r="BH689" s="1"/>
      <c r="BJ689" s="1"/>
      <c r="BK689" s="1"/>
      <c r="BL689" s="1"/>
    </row>
    <row r="690" ht="14.25" hidden="1" customHeight="1">
      <c r="A690" s="16" t="s">
        <v>15</v>
      </c>
      <c r="B690" s="8" t="s">
        <v>344</v>
      </c>
      <c r="C690" s="8" t="s">
        <v>1000</v>
      </c>
      <c r="D690" s="1" t="s">
        <v>4559</v>
      </c>
      <c r="E690" s="5" t="s">
        <v>37</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26" t="s">
        <v>2468</v>
      </c>
      <c r="Q690" s="1" t="s">
        <v>31</v>
      </c>
      <c r="R690" s="1" t="s">
        <v>1328</v>
      </c>
      <c r="S690" s="1" t="s">
        <v>498</v>
      </c>
      <c r="T690" s="8"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8" t="s">
        <v>2469</v>
      </c>
      <c r="AA690" s="8" t="s">
        <v>2457</v>
      </c>
      <c r="AB690" s="1">
        <v>0.0446</v>
      </c>
      <c r="AC690" s="8"/>
      <c r="AD690" s="8"/>
      <c r="AE690" s="8" t="s">
        <v>2506</v>
      </c>
      <c r="AF690" s="1"/>
      <c r="AG690" s="1"/>
      <c r="AH690" s="1"/>
      <c r="AI690" s="1"/>
      <c r="AJ690" s="1"/>
      <c r="AK690" s="1">
        <v>0.64</v>
      </c>
      <c r="AL690" s="1">
        <v>0.0</v>
      </c>
      <c r="AM690" s="1">
        <v>0.5</v>
      </c>
      <c r="AN690" s="1">
        <v>0.0</v>
      </c>
      <c r="AO690" s="8" t="s">
        <v>2462</v>
      </c>
      <c r="AP690" s="8" t="s">
        <v>2497</v>
      </c>
      <c r="AQ690" s="8" t="s">
        <v>2470</v>
      </c>
      <c r="AR690" s="1"/>
      <c r="AS690" s="1"/>
      <c r="AT690" s="1" t="str">
        <f t="shared" si="55"/>
        <v/>
      </c>
      <c r="AU690" s="1"/>
      <c r="AV690" s="1"/>
      <c r="AW690" s="1"/>
      <c r="AX690" s="8"/>
      <c r="AY690" s="1"/>
      <c r="AZ690" s="1"/>
      <c r="BA690" s="1"/>
      <c r="BB690" s="1"/>
      <c r="BC690" s="1"/>
      <c r="BD690" s="1"/>
      <c r="BE690" s="1"/>
      <c r="BF690" s="1"/>
      <c r="BG690" s="1"/>
      <c r="BH690" s="1"/>
      <c r="BJ690" s="1"/>
      <c r="BK690" s="1"/>
      <c r="BL690" s="1"/>
    </row>
    <row r="691" ht="14.25" hidden="1" customHeight="1">
      <c r="A691" s="16" t="s">
        <v>15</v>
      </c>
      <c r="B691" s="8" t="s">
        <v>344</v>
      </c>
      <c r="C691" s="8" t="s">
        <v>995</v>
      </c>
      <c r="D691" s="1" t="s">
        <v>4570</v>
      </c>
      <c r="E691" s="5" t="s">
        <v>37</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25" t="s">
        <v>2468</v>
      </c>
      <c r="Q691" s="1" t="s">
        <v>31</v>
      </c>
      <c r="R691" s="1" t="s">
        <v>870</v>
      </c>
      <c r="S691" s="1" t="s">
        <v>1350</v>
      </c>
      <c r="T691" s="8"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8" t="s">
        <v>2469</v>
      </c>
      <c r="AA691" s="8" t="s">
        <v>2457</v>
      </c>
      <c r="AB691" s="1">
        <v>0.0446</v>
      </c>
      <c r="AC691" s="8"/>
      <c r="AD691" s="1"/>
      <c r="AE691" s="1" t="s">
        <v>2506</v>
      </c>
      <c r="AF691" s="1"/>
      <c r="AG691" s="1"/>
      <c r="AH691" s="1"/>
      <c r="AI691" s="1"/>
      <c r="AJ691" s="1"/>
      <c r="AK691" s="1">
        <v>4.46</v>
      </c>
      <c r="AL691" s="1">
        <v>0.0</v>
      </c>
      <c r="AM691" s="1">
        <v>0.5</v>
      </c>
      <c r="AN691" s="1">
        <v>0.0</v>
      </c>
      <c r="AO691" s="1" t="s">
        <v>2462</v>
      </c>
      <c r="AP691" s="8" t="s">
        <v>2497</v>
      </c>
      <c r="AQ691" s="8" t="s">
        <v>2470</v>
      </c>
      <c r="AR691" s="1"/>
      <c r="AS691" s="1"/>
      <c r="AT691" s="1" t="str">
        <f t="shared" si="55"/>
        <v/>
      </c>
      <c r="AU691" s="1"/>
      <c r="AV691" s="1"/>
      <c r="AW691" s="1"/>
      <c r="AX691" s="8"/>
      <c r="AY691" s="1"/>
      <c r="AZ691" s="1"/>
      <c r="BA691" s="1"/>
      <c r="BB691" s="1"/>
      <c r="BC691" s="1"/>
      <c r="BD691" s="1"/>
      <c r="BE691" s="1"/>
      <c r="BF691" s="8"/>
      <c r="BG691" s="8"/>
      <c r="BH691" s="1"/>
      <c r="BJ691" s="1"/>
      <c r="BK691" s="1"/>
      <c r="BL691" s="1"/>
    </row>
    <row r="692" ht="14.25" hidden="1" customHeight="1">
      <c r="A692" s="16" t="s">
        <v>15</v>
      </c>
      <c r="B692" s="1" t="s">
        <v>225</v>
      </c>
      <c r="C692" s="1" t="s">
        <v>989</v>
      </c>
      <c r="D692" s="1" t="s">
        <v>4556</v>
      </c>
      <c r="E692" s="5" t="s">
        <v>37</v>
      </c>
      <c r="F692" s="5" t="s">
        <v>1069</v>
      </c>
      <c r="G692" s="5" t="s">
        <v>919</v>
      </c>
      <c r="H692" s="1" t="str">
        <f t="shared" si="1"/>
        <v>ASHRAE 90.1-2013Healthcare FacilityExam/Treatment</v>
      </c>
      <c r="I692" s="1" t="str">
        <f>VLOOKUP(H692,'Interior Lighting'!$A$4:$G$1472,5,FALSE)</f>
        <v>1.66</v>
      </c>
      <c r="J692" s="1"/>
      <c r="K692" s="1"/>
      <c r="L692" s="1"/>
      <c r="M692" s="1">
        <v>0.0</v>
      </c>
      <c r="N692" s="1">
        <v>0.7</v>
      </c>
      <c r="O692" s="1">
        <v>0.2</v>
      </c>
      <c r="P692" s="1" t="s">
        <v>2627</v>
      </c>
      <c r="Q692" s="1" t="s">
        <v>38</v>
      </c>
      <c r="R692" s="1" t="s">
        <v>657</v>
      </c>
      <c r="S692" s="33" t="s">
        <v>709</v>
      </c>
      <c r="T692" s="8" t="str">
        <f t="shared" si="54"/>
        <v>GGHC v2.2Health CareTreatment / Examination</v>
      </c>
      <c r="U692" s="1" t="str">
        <f>VLOOKUP(T692,Ventilation!$A$4:$H$321,6,FALSE)</f>
        <v>0.3</v>
      </c>
      <c r="V692" s="1" t="str">
        <f>VLOOKUP(T692,Ventilation!$A$4:$H$321,5,FALSE)</f>
        <v/>
      </c>
      <c r="W692" s="1" t="str">
        <f>VLOOKUP(T692,Ventilation!$A$4:$H$321,7,FALSE)</f>
        <v/>
      </c>
      <c r="X692" s="5">
        <v>8.0</v>
      </c>
      <c r="Y692" s="5">
        <v>20.02</v>
      </c>
      <c r="Z692" s="1" t="s">
        <v>2635</v>
      </c>
      <c r="AA692" s="1" t="s">
        <v>2609</v>
      </c>
      <c r="AB692" s="1">
        <v>0.0446</v>
      </c>
      <c r="AC692" s="8"/>
      <c r="AD692" s="1"/>
      <c r="AE692" s="1" t="s">
        <v>2719</v>
      </c>
      <c r="AF692" s="1"/>
      <c r="AG692" s="1"/>
      <c r="AH692" s="1"/>
      <c r="AI692" s="1"/>
      <c r="AJ692" s="1"/>
      <c r="AK692" s="5">
        <v>2.0</v>
      </c>
      <c r="AL692" s="1">
        <v>0.0</v>
      </c>
      <c r="AM692" s="1">
        <v>0.5</v>
      </c>
      <c r="AN692" s="1">
        <v>0.0</v>
      </c>
      <c r="AO692" s="1" t="s">
        <v>2621</v>
      </c>
      <c r="AP692" s="33" t="s">
        <v>2713</v>
      </c>
      <c r="AQ692" s="33" t="s">
        <v>2639</v>
      </c>
      <c r="AR692" s="5">
        <v>2.0</v>
      </c>
      <c r="AS692" s="1">
        <v>108.0</v>
      </c>
      <c r="AT692" s="1" t="str">
        <f t="shared" si="55"/>
        <v>0.01851851852</v>
      </c>
      <c r="AU692" s="5">
        <v>60.0</v>
      </c>
      <c r="AV692" s="1">
        <v>0.2</v>
      </c>
      <c r="AW692" s="1">
        <v>0.05</v>
      </c>
      <c r="AX692" s="1" t="s">
        <v>227</v>
      </c>
      <c r="AY692" s="1">
        <v>1.3333346236599153</v>
      </c>
      <c r="AZ692" s="1">
        <v>144.0</v>
      </c>
      <c r="BA692" s="1">
        <v>0.5048215294789926</v>
      </c>
      <c r="BB692" s="1">
        <v>0.31</v>
      </c>
      <c r="BC692" s="1">
        <v>54.520672421626536</v>
      </c>
      <c r="BD692" s="1">
        <v>1.0</v>
      </c>
      <c r="BE692" s="1"/>
      <c r="BF692" s="1" t="s">
        <v>2712</v>
      </c>
      <c r="BG692" s="1"/>
      <c r="BH692" s="1"/>
      <c r="BJ692" s="1"/>
      <c r="BK692" s="1"/>
      <c r="BL692" s="1"/>
    </row>
    <row r="693" ht="14.25" hidden="1" customHeight="1">
      <c r="A693" s="16" t="s">
        <v>15</v>
      </c>
      <c r="B693" s="1" t="s">
        <v>225</v>
      </c>
      <c r="C693" s="1" t="s">
        <v>994</v>
      </c>
      <c r="D693" s="1" t="s">
        <v>4556</v>
      </c>
      <c r="E693" s="5" t="s">
        <v>37</v>
      </c>
      <c r="F693" s="1" t="s">
        <v>975</v>
      </c>
      <c r="G693" s="1" t="s">
        <v>870</v>
      </c>
      <c r="H693" s="1" t="str">
        <f t="shared" si="1"/>
        <v>ASHRAE 90.1-2013StorageGeneral</v>
      </c>
      <c r="I693" s="1" t="str">
        <f>VLOOKUP(H693,'Interior Lighting'!$A$4:$G$1472,5,FALSE)</f>
        <v>0.63</v>
      </c>
      <c r="J693" s="1"/>
      <c r="K693" s="1"/>
      <c r="L693" s="1"/>
      <c r="M693" s="1">
        <v>0.0</v>
      </c>
      <c r="N693" s="1">
        <v>0.7</v>
      </c>
      <c r="O693" s="1">
        <v>0.2</v>
      </c>
      <c r="P693" s="1" t="s">
        <v>2627</v>
      </c>
      <c r="Q693" s="47" t="s">
        <v>31</v>
      </c>
      <c r="R693" s="1" t="s">
        <v>870</v>
      </c>
      <c r="S693" s="1" t="s">
        <v>511</v>
      </c>
      <c r="T693" s="8" t="str">
        <f t="shared" si="54"/>
        <v>ASHRAE 62.1-2007GeneralStorage rooms</v>
      </c>
      <c r="U693" s="1" t="str">
        <f>VLOOKUP(T693,Ventilation!$A$4:$H$321,6,FALSE)</f>
        <v>0.12</v>
      </c>
      <c r="V693" s="1" t="str">
        <f>VLOOKUP(T693,Ventilation!$A$4:$H$321,5,FALSE)</f>
        <v/>
      </c>
      <c r="W693" s="1" t="str">
        <f>VLOOKUP(T693,Ventilation!$A$4:$H$321,7,FALSE)</f>
        <v/>
      </c>
      <c r="X693" s="1"/>
      <c r="Y693" s="5">
        <v>0.0</v>
      </c>
      <c r="Z693" s="1" t="s">
        <v>2635</v>
      </c>
      <c r="AA693" s="8" t="s">
        <v>2609</v>
      </c>
      <c r="AB693" s="1">
        <v>0.0446</v>
      </c>
      <c r="AC693" s="8"/>
      <c r="AD693" s="1"/>
      <c r="AE693" s="1" t="s">
        <v>2719</v>
      </c>
      <c r="AF693" s="1"/>
      <c r="AG693" s="1"/>
      <c r="AH693" s="1"/>
      <c r="AI693" s="1"/>
      <c r="AJ693" s="1"/>
      <c r="AK693" s="5">
        <v>0.1</v>
      </c>
      <c r="AL693" s="1">
        <v>0.0</v>
      </c>
      <c r="AM693" s="1">
        <v>0.5</v>
      </c>
      <c r="AN693" s="1">
        <v>0.0</v>
      </c>
      <c r="AO693" s="1" t="s">
        <v>2621</v>
      </c>
      <c r="AP693" s="33" t="s">
        <v>2713</v>
      </c>
      <c r="AQ693" s="33" t="s">
        <v>2639</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15</v>
      </c>
      <c r="B694" s="8" t="s">
        <v>225</v>
      </c>
      <c r="C694" s="8" t="s">
        <v>997</v>
      </c>
      <c r="D694" s="1" t="s">
        <v>4549</v>
      </c>
      <c r="E694" s="5" t="s">
        <v>37</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2627</v>
      </c>
      <c r="Q694" s="1" t="s">
        <v>31</v>
      </c>
      <c r="R694" s="1" t="s">
        <v>477</v>
      </c>
      <c r="S694" s="1" t="s">
        <v>1349</v>
      </c>
      <c r="T694" s="8"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5">
        <v>99.89</v>
      </c>
      <c r="Z694" s="1" t="s">
        <v>2635</v>
      </c>
      <c r="AA694" s="1" t="s">
        <v>2609</v>
      </c>
      <c r="AB694" s="1">
        <v>0.0446</v>
      </c>
      <c r="AC694" s="8"/>
      <c r="AD694" s="1"/>
      <c r="AE694" s="1" t="s">
        <v>2719</v>
      </c>
      <c r="AF694" s="1"/>
      <c r="AG694" s="1"/>
      <c r="AH694" s="1"/>
      <c r="AI694" s="1"/>
      <c r="AJ694" s="1"/>
      <c r="AK694" s="5">
        <v>1.0</v>
      </c>
      <c r="AL694" s="1">
        <v>0.0</v>
      </c>
      <c r="AM694" s="1">
        <v>0.5</v>
      </c>
      <c r="AN694" s="1">
        <v>0.0</v>
      </c>
      <c r="AO694" s="1" t="s">
        <v>2621</v>
      </c>
      <c r="AP694" s="33" t="s">
        <v>2713</v>
      </c>
      <c r="AQ694" s="33" t="s">
        <v>2639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15</v>
      </c>
      <c r="B695" s="8" t="s">
        <v>225</v>
      </c>
      <c r="C695" s="8" t="s">
        <v>999</v>
      </c>
      <c r="D695" s="1" t="s">
        <v>4556</v>
      </c>
      <c r="E695" s="5" t="s">
        <v>37</v>
      </c>
      <c r="F695" s="5" t="s">
        <v>1069</v>
      </c>
      <c r="G695" s="5" t="s">
        <v>919</v>
      </c>
      <c r="H695" s="1" t="str">
        <f t="shared" si="1"/>
        <v>ASHRAE 90.1-2013Healthcare FacilityExam/Treatment</v>
      </c>
      <c r="I695" s="1" t="str">
        <f>VLOOKUP(H695,'Interior Lighting'!$A$4:$G$1472,5,FALSE)</f>
        <v>1.66</v>
      </c>
      <c r="J695" s="1"/>
      <c r="K695" s="1"/>
      <c r="L695" s="1"/>
      <c r="M695" s="1">
        <v>0.0</v>
      </c>
      <c r="N695" s="1">
        <v>0.7</v>
      </c>
      <c r="O695" s="1">
        <v>0.2</v>
      </c>
      <c r="P695" s="1" t="s">
        <v>2627</v>
      </c>
      <c r="Q695" s="1" t="s">
        <v>38</v>
      </c>
      <c r="R695" s="1" t="s">
        <v>657</v>
      </c>
      <c r="S695" s="1" t="s">
        <v>666</v>
      </c>
      <c r="T695" s="8" t="str">
        <f t="shared" si="54"/>
        <v>GGHC v2.2Health CareClean Utility / Workroom</v>
      </c>
      <c r="U695" s="1" t="str">
        <f>VLOOKUP(T695,Ventilation!$A$4:$H$321,6,FALSE)</f>
        <v>0.3</v>
      </c>
      <c r="V695" s="1" t="str">
        <f>VLOOKUP(T695,Ventilation!$A$4:$H$321,5,FALSE)</f>
        <v/>
      </c>
      <c r="W695" s="1" t="str">
        <f>VLOOKUP(T695,Ventilation!$A$4:$H$321,7,FALSE)</f>
        <v/>
      </c>
      <c r="X695" s="5">
        <v>4.0</v>
      </c>
      <c r="Y695" s="5">
        <v>20.02</v>
      </c>
      <c r="Z695" s="1" t="s">
        <v>2635</v>
      </c>
      <c r="AA695" s="1" t="s">
        <v>2609</v>
      </c>
      <c r="AB695" s="1">
        <v>0.0446</v>
      </c>
      <c r="AC695" s="8"/>
      <c r="AD695" s="1"/>
      <c r="AE695" s="1" t="s">
        <v>2719</v>
      </c>
      <c r="AF695" s="1"/>
      <c r="AG695" s="1"/>
      <c r="AH695" s="1"/>
      <c r="AI695" s="1"/>
      <c r="AJ695" s="1"/>
      <c r="AK695" s="5">
        <v>2.0</v>
      </c>
      <c r="AL695" s="1">
        <v>0.0</v>
      </c>
      <c r="AM695" s="1">
        <v>0.5</v>
      </c>
      <c r="AN695" s="1">
        <v>0.0</v>
      </c>
      <c r="AO695" s="1" t="s">
        <v>2621</v>
      </c>
      <c r="AP695" s="33" t="s">
        <v>2713</v>
      </c>
      <c r="AQ695" s="33" t="s">
        <v>2639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15</v>
      </c>
      <c r="B696" s="8" t="s">
        <v>225</v>
      </c>
      <c r="C696" s="8" t="s">
        <v>1001</v>
      </c>
      <c r="D696" s="1" t="s">
        <v>4563</v>
      </c>
      <c r="E696" s="5" t="s">
        <v>37</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8" t="s">
        <v>2627</v>
      </c>
      <c r="Q696" s="1" t="s">
        <v>31</v>
      </c>
      <c r="R696" s="1" t="s">
        <v>870</v>
      </c>
      <c r="S696" s="1" t="s">
        <v>1350</v>
      </c>
      <c r="T696" s="8" t="str">
        <f t="shared" si="54"/>
        <v>ASHRAE 62.1-2007GeneralConference/meeting</v>
      </c>
      <c r="U696" s="1" t="str">
        <f>VLOOKUP(T696,Ventilation!$A$4:$H$321,6,FALSE)</f>
        <v>0.06</v>
      </c>
      <c r="V696" s="1" t="str">
        <f>VLOOKUP(T696,Ventilation!$A$4:$H$321,5,FALSE)</f>
        <v>5</v>
      </c>
      <c r="W696" s="1" t="str">
        <f>VLOOKUP(T696,Ventilation!$A$4:$H$321,7,FALSE)</f>
        <v/>
      </c>
      <c r="X696" s="1"/>
      <c r="Y696" s="5">
        <v>49.95</v>
      </c>
      <c r="Z696" s="8" t="s">
        <v>2635</v>
      </c>
      <c r="AA696" s="8" t="s">
        <v>2609</v>
      </c>
      <c r="AB696" s="1">
        <v>0.0446</v>
      </c>
      <c r="AC696" s="8"/>
      <c r="AD696" s="8"/>
      <c r="AE696" s="8" t="s">
        <v>2719</v>
      </c>
      <c r="AF696" s="1"/>
      <c r="AG696" s="1"/>
      <c r="AH696" s="1"/>
      <c r="AI696" s="1"/>
      <c r="AJ696" s="1"/>
      <c r="AK696" s="5">
        <v>1.0</v>
      </c>
      <c r="AL696" s="1">
        <v>0.0</v>
      </c>
      <c r="AM696" s="1">
        <v>0.5</v>
      </c>
      <c r="AN696" s="1">
        <v>0.0</v>
      </c>
      <c r="AO696" s="8" t="s">
        <v>2621</v>
      </c>
      <c r="AP696" s="33" t="s">
        <v>2713</v>
      </c>
      <c r="AQ696" s="33" t="s">
        <v>2639</v>
      </c>
      <c r="AR696" s="1"/>
      <c r="AS696" s="1"/>
      <c r="AT696" s="1" t="str">
        <f t="shared" si="55"/>
        <v/>
      </c>
      <c r="AU696" s="1"/>
      <c r="AV696" s="1"/>
      <c r="AW696" s="1"/>
      <c r="AX696" s="1"/>
      <c r="AY696" s="1"/>
      <c r="AZ696" s="1"/>
      <c r="BA696" s="1"/>
      <c r="BB696" s="1"/>
      <c r="BC696" s="1"/>
      <c r="BD696" s="1"/>
      <c r="BE696" s="1"/>
      <c r="BF696" s="8"/>
      <c r="BG696" s="8"/>
      <c r="BH696" s="1"/>
      <c r="BJ696" s="1"/>
      <c r="BK696" s="1"/>
      <c r="BL696" s="1"/>
    </row>
    <row r="697" ht="14.25" hidden="1" customHeight="1">
      <c r="A697" s="16" t="s">
        <v>15</v>
      </c>
      <c r="B697" s="1" t="s">
        <v>225</v>
      </c>
      <c r="C697" s="1" t="s">
        <v>1005</v>
      </c>
      <c r="D697" s="1" t="s">
        <v>4562</v>
      </c>
      <c r="E697" s="5" t="s">
        <v>37</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8" t="s">
        <v>2627</v>
      </c>
      <c r="Q697" s="1" t="s">
        <v>31</v>
      </c>
      <c r="R697" s="1" t="s">
        <v>1328</v>
      </c>
      <c r="S697" s="1" t="s">
        <v>498</v>
      </c>
      <c r="T697" s="8" t="str">
        <f t="shared" si="54"/>
        <v>ASHRAE 62.1-2007Office BuildingsOffice space</v>
      </c>
      <c r="U697" s="1" t="str">
        <f>VLOOKUP(T697,Ventilation!$A$4:$H$321,6,FALSE)</f>
        <v>0.06</v>
      </c>
      <c r="V697" s="1" t="str">
        <f>VLOOKUP(T697,Ventilation!$A$4:$H$321,5,FALSE)</f>
        <v>5</v>
      </c>
      <c r="W697" s="1" t="str">
        <f>VLOOKUP(T697,Ventilation!$A$4:$H$321,7,FALSE)</f>
        <v/>
      </c>
      <c r="X697" s="1"/>
      <c r="Y697" s="5">
        <v>5.0</v>
      </c>
      <c r="Z697" s="8" t="s">
        <v>2635</v>
      </c>
      <c r="AA697" s="8" t="s">
        <v>2609</v>
      </c>
      <c r="AB697" s="1">
        <v>0.0446</v>
      </c>
      <c r="AC697" s="8"/>
      <c r="AD697" s="8"/>
      <c r="AE697" s="8" t="s">
        <v>2719</v>
      </c>
      <c r="AF697" s="1"/>
      <c r="AG697" s="1"/>
      <c r="AH697" s="1"/>
      <c r="AI697" s="1"/>
      <c r="AJ697" s="1"/>
      <c r="AK697" s="5">
        <v>1.1</v>
      </c>
      <c r="AL697" s="1">
        <v>0.0</v>
      </c>
      <c r="AM697" s="1">
        <v>0.5</v>
      </c>
      <c r="AN697" s="1">
        <v>0.0</v>
      </c>
      <c r="AO697" s="8" t="s">
        <v>2621</v>
      </c>
      <c r="AP697" s="33" t="s">
        <v>2713</v>
      </c>
      <c r="AQ697" s="33" t="s">
        <v>2639</v>
      </c>
      <c r="AR697" s="1"/>
      <c r="AS697" s="1"/>
      <c r="AT697" s="1" t="str">
        <f t="shared" si="55"/>
        <v/>
      </c>
      <c r="AU697" s="1"/>
      <c r="AV697" s="1"/>
      <c r="AW697" s="1"/>
      <c r="AX697" s="8"/>
      <c r="AY697" s="1"/>
      <c r="AZ697" s="1"/>
      <c r="BA697" s="1"/>
      <c r="BB697" s="1"/>
      <c r="BC697" s="1"/>
      <c r="BD697" s="1"/>
      <c r="BE697" s="1"/>
      <c r="BF697" s="1"/>
      <c r="BG697" s="1"/>
      <c r="BH697" s="1"/>
      <c r="BJ697" s="1"/>
      <c r="BK697" s="1"/>
      <c r="BL697" s="1"/>
    </row>
    <row r="698" ht="14.25" hidden="1" customHeight="1">
      <c r="A698" s="16" t="s">
        <v>15</v>
      </c>
      <c r="B698" s="1" t="s">
        <v>225</v>
      </c>
      <c r="C698" s="1" t="s">
        <v>1007</v>
      </c>
      <c r="D698" s="1" t="s">
        <v>4571</v>
      </c>
      <c r="E698" s="5" t="s">
        <v>37</v>
      </c>
      <c r="F698" s="5" t="s">
        <v>1069</v>
      </c>
      <c r="G698" s="5" t="s">
        <v>919</v>
      </c>
      <c r="H698" s="1" t="str">
        <f t="shared" si="1"/>
        <v>ASHRAE 90.1-2013Healthcare FacilityExam/Treatment</v>
      </c>
      <c r="I698" s="1" t="str">
        <f>VLOOKUP(H698,'Interior Lighting'!$A$4:$G$1472,5,FALSE)</f>
        <v>1.66</v>
      </c>
      <c r="J698" s="1"/>
      <c r="K698" s="1"/>
      <c r="L698" s="1"/>
      <c r="M698" s="1">
        <v>0.0</v>
      </c>
      <c r="N698" s="1">
        <v>0.7</v>
      </c>
      <c r="O698" s="1">
        <v>0.2</v>
      </c>
      <c r="P698" s="1" t="s">
        <v>2628</v>
      </c>
      <c r="Q698" s="47" t="s">
        <v>29</v>
      </c>
      <c r="R698" s="1" t="s">
        <v>501</v>
      </c>
      <c r="S698" s="5" t="s">
        <v>503</v>
      </c>
      <c r="T698" s="8" t="str">
        <f t="shared" si="54"/>
        <v>ASHRAE 62.1-1999Public SpacesPublic restrooms</v>
      </c>
      <c r="U698" s="1" t="str">
        <f>VLOOKUP(T698,Ventilation!$A$4:$H$321,6,FALSE)</f>
        <v>0</v>
      </c>
      <c r="V698" s="1" t="str">
        <f>VLOOKUP(T698,Ventilation!$A$4:$H$321,5,FALSE)</f>
        <v>0</v>
      </c>
      <c r="W698" s="1" t="str">
        <f>VLOOKUP(T698,Ventilation!$A$4:$H$321,7,FALSE)</f>
        <v/>
      </c>
      <c r="X698" s="1"/>
      <c r="Y698" s="5">
        <v>0.0</v>
      </c>
      <c r="Z698" s="1" t="s">
        <v>2635</v>
      </c>
      <c r="AA698" s="1" t="s">
        <v>2609</v>
      </c>
      <c r="AB698" s="1">
        <v>0.0446</v>
      </c>
      <c r="AC698" s="8"/>
      <c r="AD698" s="1"/>
      <c r="AE698" s="1" t="s">
        <v>2719</v>
      </c>
      <c r="AF698" s="1"/>
      <c r="AG698" s="1"/>
      <c r="AH698" s="1"/>
      <c r="AI698" s="1"/>
      <c r="AJ698" s="1"/>
      <c r="AK698" s="5">
        <v>5.0</v>
      </c>
      <c r="AL698" s="1">
        <v>0.0</v>
      </c>
      <c r="AM698" s="5">
        <v>0.5</v>
      </c>
      <c r="AN698" s="5">
        <v>0.0</v>
      </c>
      <c r="AO698" s="1" t="s">
        <v>2621</v>
      </c>
      <c r="AP698" s="33" t="s">
        <v>2713</v>
      </c>
      <c r="AQ698" s="33" t="s">
        <v>2639</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15</v>
      </c>
      <c r="B699" s="1" t="s">
        <v>225</v>
      </c>
      <c r="C699" s="10" t="s">
        <v>4597</v>
      </c>
      <c r="D699" s="1" t="s">
        <v>4571</v>
      </c>
      <c r="E699" s="5" t="s">
        <v>37</v>
      </c>
      <c r="F699" s="5" t="s">
        <v>1069</v>
      </c>
      <c r="G699" s="5" t="s">
        <v>919</v>
      </c>
      <c r="H699" s="1" t="str">
        <f t="shared" si="1"/>
        <v>ASHRAE 90.1-2013Healthcare FacilityExam/Treatment</v>
      </c>
      <c r="I699" s="1" t="str">
        <f>VLOOKUP(H699,'Interior Lighting'!$A$4:$G$1472,5,FALSE)</f>
        <v>1.66</v>
      </c>
      <c r="J699" s="1"/>
      <c r="K699" s="1"/>
      <c r="L699" s="1"/>
      <c r="M699" s="1">
        <v>0.0</v>
      </c>
      <c r="N699" s="1">
        <v>0.7</v>
      </c>
      <c r="O699" s="1">
        <v>0.2</v>
      </c>
      <c r="P699" s="1" t="s">
        <v>2628</v>
      </c>
      <c r="Q699" s="47" t="s">
        <v>29</v>
      </c>
      <c r="R699" s="1" t="s">
        <v>501</v>
      </c>
      <c r="S699" s="5" t="s">
        <v>503</v>
      </c>
      <c r="T699" s="8" t="str">
        <f t="shared" si="54"/>
        <v>ASHRAE 62.1-1999Public SpacesPublic restrooms</v>
      </c>
      <c r="U699" s="1" t="str">
        <f>VLOOKUP(T699,Ventilation!$A$4:$H$321,6,FALSE)</f>
        <v>0</v>
      </c>
      <c r="V699" s="1" t="str">
        <f>VLOOKUP(T699,Ventilation!$A$4:$H$321,5,FALSE)</f>
        <v>0</v>
      </c>
      <c r="W699" s="1" t="str">
        <f>VLOOKUP(T699,Ventilation!$A$4:$H$321,7,FALSE)</f>
        <v/>
      </c>
      <c r="X699" s="1"/>
      <c r="Y699" s="5">
        <v>0.0</v>
      </c>
      <c r="Z699" s="1" t="s">
        <v>2635</v>
      </c>
      <c r="AA699" s="1" t="s">
        <v>2609</v>
      </c>
      <c r="AB699" s="1">
        <v>0.0446</v>
      </c>
      <c r="AC699" s="8"/>
      <c r="AD699" s="1"/>
      <c r="AE699" s="1" t="s">
        <v>2719</v>
      </c>
      <c r="AF699" s="1"/>
      <c r="AG699" s="1"/>
      <c r="AH699" s="1"/>
      <c r="AI699" s="1"/>
      <c r="AJ699" s="1"/>
      <c r="AK699" s="5">
        <v>2.1</v>
      </c>
      <c r="AL699" s="1">
        <v>0.0</v>
      </c>
      <c r="AM699" s="5">
        <v>0.1</v>
      </c>
      <c r="AN699" s="5">
        <v>0.9</v>
      </c>
      <c r="AO699" s="33" t="s">
        <v>2646</v>
      </c>
      <c r="AP699" s="33" t="s">
        <v>2713</v>
      </c>
      <c r="AQ699" s="33" t="s">
        <v>2639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15</v>
      </c>
      <c r="B700" s="1" t="s">
        <v>225</v>
      </c>
      <c r="C700" s="1" t="s">
        <v>1014</v>
      </c>
      <c r="D700" s="1" t="s">
        <v>4562</v>
      </c>
      <c r="E700" s="5" t="s">
        <v>37</v>
      </c>
      <c r="F700" s="5" t="s">
        <v>1069</v>
      </c>
      <c r="G700" s="1" t="s">
        <v>919</v>
      </c>
      <c r="H700" s="1" t="str">
        <f t="shared" si="1"/>
        <v>ASHRAE 90.1-2013Healthcare FacilityExam/Treatment</v>
      </c>
      <c r="I700" s="1" t="str">
        <f>VLOOKUP(H700,'Interior Lighting'!$A$4:$G$1472,5,FALSE)</f>
        <v>1.66</v>
      </c>
      <c r="J700" s="1"/>
      <c r="K700" s="1"/>
      <c r="L700" s="1"/>
      <c r="M700" s="1">
        <v>0.0</v>
      </c>
      <c r="N700" s="1">
        <v>0.7</v>
      </c>
      <c r="O700" s="1">
        <v>0.2</v>
      </c>
      <c r="P700" s="1" t="s">
        <v>2623</v>
      </c>
      <c r="Q700" s="1" t="s">
        <v>38</v>
      </c>
      <c r="R700" s="1" t="s">
        <v>657</v>
      </c>
      <c r="S700" s="1" t="s">
        <v>701</v>
      </c>
      <c r="T700" s="8" t="str">
        <f t="shared" si="54"/>
        <v>GGHC v2.2Health CareSpecial Procedure Room, Diagnostic</v>
      </c>
      <c r="U700" s="1" t="str">
        <f>VLOOKUP(T700,Ventilation!$A$4:$H$321,6,FALSE)</f>
        <v>0.3</v>
      </c>
      <c r="V700" s="1" t="str">
        <f>VLOOKUP(T700,Ventilation!$A$4:$H$321,5,FALSE)</f>
        <v/>
      </c>
      <c r="W700" s="1" t="str">
        <f>VLOOKUP(T700,Ventilation!$A$4:$H$321,7,FALSE)</f>
        <v/>
      </c>
      <c r="X700" s="5">
        <v>6.0</v>
      </c>
      <c r="Y700" s="5">
        <v>20.02</v>
      </c>
      <c r="Z700" s="1" t="s">
        <v>2635</v>
      </c>
      <c r="AA700" s="1" t="s">
        <v>2609</v>
      </c>
      <c r="AB700" s="1">
        <v>0.0446</v>
      </c>
      <c r="AC700" s="8"/>
      <c r="AD700" s="1"/>
      <c r="AE700" s="1" t="s">
        <v>2719</v>
      </c>
      <c r="AF700" s="1"/>
      <c r="AG700" s="1"/>
      <c r="AH700" s="1"/>
      <c r="AI700" s="1"/>
      <c r="AJ700" s="1"/>
      <c r="AK700" s="5">
        <v>1.1</v>
      </c>
      <c r="AL700" s="1">
        <v>0.0</v>
      </c>
      <c r="AM700" s="1">
        <v>0.5</v>
      </c>
      <c r="AN700" s="1">
        <v>0.0</v>
      </c>
      <c r="AO700" s="1" t="s">
        <v>2621</v>
      </c>
      <c r="AP700" s="33" t="s">
        <v>2713</v>
      </c>
      <c r="AQ700" s="33" t="s">
        <v>2639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15</v>
      </c>
      <c r="B701" s="1" t="s">
        <v>225</v>
      </c>
      <c r="C701" s="1" t="s">
        <v>1020</v>
      </c>
      <c r="D701" s="1" t="s">
        <v>4551</v>
      </c>
      <c r="E701" s="16" t="s">
        <v>36</v>
      </c>
      <c r="F701" s="1" t="s">
        <v>211</v>
      </c>
      <c r="G701" s="1" t="s">
        <v>1002</v>
      </c>
      <c r="H701" s="1" t="str">
        <f t="shared" si="1"/>
        <v>ASHRAE 90.1-2010MidriseApartmentCorridor</v>
      </c>
      <c r="I701" s="1" t="str">
        <f>VLOOKUP(H701,'Interior Lighting'!$A$4:$G$1472,5,FALSE)</f>
        <v>0.792</v>
      </c>
      <c r="J701" s="1"/>
      <c r="K701" s="1"/>
      <c r="L701" s="1"/>
      <c r="M701" s="1">
        <v>0.0</v>
      </c>
      <c r="N701" s="1">
        <v>0.7</v>
      </c>
      <c r="O701" s="1">
        <v>0.2</v>
      </c>
      <c r="P701" s="1" t="s">
        <v>2622</v>
      </c>
      <c r="Q701" s="1" t="s">
        <v>31</v>
      </c>
      <c r="R701" s="1" t="s">
        <v>870</v>
      </c>
      <c r="S701" s="1" t="s">
        <v>557</v>
      </c>
      <c r="T701" s="8" t="str">
        <f t="shared" si="54"/>
        <v>ASHRAE 62.1-2007GeneralCorridors</v>
      </c>
      <c r="U701" s="1" t="str">
        <f>VLOOKUP(T701,Ventilation!$A$4:$H$321,6,FALSE)</f>
        <v>0.06</v>
      </c>
      <c r="V701" s="1" t="str">
        <f>VLOOKUP(T701,Ventilation!$A$4:$H$321,5,FALSE)</f>
        <v/>
      </c>
      <c r="W701" s="1" t="str">
        <f>VLOOKUP(T701,Ventilation!$A$4:$H$321,7,FALSE)</f>
        <v/>
      </c>
      <c r="X701" s="1"/>
      <c r="Y701" s="5">
        <v>0.0</v>
      </c>
      <c r="Z701" s="1" t="s">
        <v>2635</v>
      </c>
      <c r="AA701" s="1" t="s">
        <v>2609</v>
      </c>
      <c r="AB701" s="1">
        <v>0.0446</v>
      </c>
      <c r="AC701" s="8"/>
      <c r="AD701" s="1"/>
      <c r="AE701" s="1" t="s">
        <v>2719</v>
      </c>
      <c r="AF701" s="1"/>
      <c r="AG701" s="1"/>
      <c r="AH701" s="1"/>
      <c r="AI701" s="1"/>
      <c r="AJ701" s="1"/>
      <c r="AK701" s="5">
        <v>0.4</v>
      </c>
      <c r="AL701" s="1">
        <v>0.0</v>
      </c>
      <c r="AM701" s="1">
        <v>0.5</v>
      </c>
      <c r="AN701" s="1">
        <v>0.0</v>
      </c>
      <c r="AO701" s="1" t="s">
        <v>2621</v>
      </c>
      <c r="AP701" s="33" t="s">
        <v>2713</v>
      </c>
      <c r="AQ701" s="33" t="s">
        <v>2639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15</v>
      </c>
      <c r="B702" s="1" t="s">
        <v>225</v>
      </c>
      <c r="C702" s="5" t="s">
        <v>4598</v>
      </c>
      <c r="D702" s="1" t="s">
        <v>4551</v>
      </c>
      <c r="E702" s="16" t="s">
        <v>36</v>
      </c>
      <c r="F702" s="1" t="s">
        <v>211</v>
      </c>
      <c r="G702" s="1" t="s">
        <v>1002</v>
      </c>
      <c r="H702" s="1" t="str">
        <f t="shared" si="1"/>
        <v>ASHRAE 90.1-2010MidriseApartmentCorridor</v>
      </c>
      <c r="I702" s="1" t="str">
        <f>VLOOKUP(H702,'Interior Lighting'!$A$4:$G$1472,5,FALSE)</f>
        <v>0.792</v>
      </c>
      <c r="J702" s="1"/>
      <c r="K702" s="1"/>
      <c r="L702" s="1"/>
      <c r="M702" s="1">
        <v>0.0</v>
      </c>
      <c r="N702" s="1">
        <v>0.7</v>
      </c>
      <c r="O702" s="1">
        <v>0.2</v>
      </c>
      <c r="P702" s="1" t="s">
        <v>2622</v>
      </c>
      <c r="Q702" s="1" t="s">
        <v>31</v>
      </c>
      <c r="R702" s="1" t="s">
        <v>870</v>
      </c>
      <c r="S702" s="1" t="s">
        <v>557</v>
      </c>
      <c r="T702" s="8" t="str">
        <f t="shared" si="54"/>
        <v>ASHRAE 62.1-2007GeneralCorridors</v>
      </c>
      <c r="U702" s="1" t="str">
        <f>VLOOKUP(T702,Ventilation!$A$4:$H$321,6,FALSE)</f>
        <v>0.06</v>
      </c>
      <c r="V702" s="1" t="str">
        <f>VLOOKUP(T702,Ventilation!$A$4:$H$321,5,FALSE)</f>
        <v/>
      </c>
      <c r="W702" s="1" t="str">
        <f>VLOOKUP(T702,Ventilation!$A$4:$H$321,7,FALSE)</f>
        <v/>
      </c>
      <c r="X702" s="1"/>
      <c r="Y702" s="5">
        <v>0.0</v>
      </c>
      <c r="Z702" s="1" t="s">
        <v>2635</v>
      </c>
      <c r="AA702" s="1" t="s">
        <v>2609</v>
      </c>
      <c r="AB702" s="1">
        <v>0.0446</v>
      </c>
      <c r="AC702" s="8"/>
      <c r="AD702" s="1"/>
      <c r="AE702" s="1" t="s">
        <v>2719</v>
      </c>
      <c r="AF702" s="1"/>
      <c r="AG702" s="1"/>
      <c r="AH702" s="1"/>
      <c r="AI702" s="1"/>
      <c r="AJ702" s="1"/>
      <c r="AK702" s="5">
        <v>0.4</v>
      </c>
      <c r="AL702" s="1">
        <v>0.0</v>
      </c>
      <c r="AM702" s="1">
        <v>0.5</v>
      </c>
      <c r="AN702" s="1">
        <v>0.0</v>
      </c>
      <c r="AO702" s="1" t="s">
        <v>2621</v>
      </c>
      <c r="AP702" s="33" t="s">
        <v>2713</v>
      </c>
      <c r="AQ702" s="33" t="s">
        <v>2639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15</v>
      </c>
      <c r="B703" s="1" t="s">
        <v>225</v>
      </c>
      <c r="C703" s="1" t="s">
        <v>1024</v>
      </c>
      <c r="D703" s="1" t="s">
        <v>4571</v>
      </c>
      <c r="E703" s="5" t="s">
        <v>37</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2627</v>
      </c>
      <c r="Q703" s="1" t="s">
        <v>31</v>
      </c>
      <c r="R703" s="1" t="s">
        <v>1328</v>
      </c>
      <c r="S703" s="1" t="s">
        <v>1361</v>
      </c>
      <c r="T703" s="8" t="str">
        <f t="shared" si="54"/>
        <v>ASHRAE 62.1-2007Office BuildingsTelephone/data entry</v>
      </c>
      <c r="U703" s="1" t="str">
        <f>VLOOKUP(T703,Ventilation!$A$4:$H$321,6,FALSE)</f>
        <v>0.06</v>
      </c>
      <c r="V703" s="1" t="str">
        <f>VLOOKUP(T703,Ventilation!$A$4:$H$321,5,FALSE)</f>
        <v>5</v>
      </c>
      <c r="W703" s="1" t="str">
        <f>VLOOKUP(T703,Ventilation!$A$4:$H$321,7,FALSE)</f>
        <v/>
      </c>
      <c r="X703" s="1"/>
      <c r="Y703" s="5">
        <v>5.0</v>
      </c>
      <c r="Z703" s="1" t="s">
        <v>2635</v>
      </c>
      <c r="AA703" s="1" t="s">
        <v>2609</v>
      </c>
      <c r="AB703" s="1">
        <v>0.0446</v>
      </c>
      <c r="AC703" s="8"/>
      <c r="AD703" s="1"/>
      <c r="AE703" s="1" t="s">
        <v>2719</v>
      </c>
      <c r="AF703" s="1"/>
      <c r="AG703" s="1"/>
      <c r="AH703" s="1"/>
      <c r="AI703" s="1"/>
      <c r="AJ703" s="1"/>
      <c r="AK703" s="5">
        <v>1.1</v>
      </c>
      <c r="AL703" s="1">
        <v>0.0</v>
      </c>
      <c r="AM703" s="1">
        <v>0.5</v>
      </c>
      <c r="AN703" s="1">
        <v>0.0</v>
      </c>
      <c r="AO703" s="1" t="s">
        <v>2621</v>
      </c>
      <c r="AP703" s="33" t="s">
        <v>2713</v>
      </c>
      <c r="AQ703" s="33" t="s">
        <v>2639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15</v>
      </c>
      <c r="B704" s="1" t="s">
        <v>225</v>
      </c>
      <c r="C704" s="1" t="s">
        <v>1025</v>
      </c>
      <c r="D704" s="1" t="s">
        <v>4566</v>
      </c>
      <c r="E704" s="1" t="s">
        <v>36</v>
      </c>
      <c r="F704" s="1" t="s">
        <v>975</v>
      </c>
      <c r="G704" s="1" t="s">
        <v>870</v>
      </c>
      <c r="H704" s="1" t="str">
        <f t="shared" si="1"/>
        <v>ASHRAE 90.1-2010StorageGeneral</v>
      </c>
      <c r="I704" s="1" t="str">
        <f>VLOOKUP(H704,'Interior Lighting'!$A$4:$G$1472,5,FALSE)</f>
        <v>0.63</v>
      </c>
      <c r="J704" s="1"/>
      <c r="K704" s="1"/>
      <c r="L704" s="1"/>
      <c r="M704" s="1">
        <v>0.0</v>
      </c>
      <c r="N704" s="1">
        <v>0.7</v>
      </c>
      <c r="O704" s="1">
        <v>0.2</v>
      </c>
      <c r="P704" s="33" t="s">
        <v>2629</v>
      </c>
      <c r="Q704" s="5" t="s">
        <v>30</v>
      </c>
      <c r="R704" s="5" t="s">
        <v>870</v>
      </c>
      <c r="S704" s="5" t="s">
        <v>511</v>
      </c>
      <c r="T704" s="8" t="str">
        <f t="shared" si="54"/>
        <v>ASHRAE 62.1-2004GeneralStorage rooms</v>
      </c>
      <c r="U704" s="1" t="str">
        <f>VLOOKUP(T704,Ventilation!$A$4:$H$321,6,FALSE)</f>
        <v>0.12</v>
      </c>
      <c r="V704" s="1" t="str">
        <f>VLOOKUP(T704,Ventilation!$A$4:$H$321,5,FALSE)</f>
        <v/>
      </c>
      <c r="W704" s="1" t="str">
        <f>VLOOKUP(T704,Ventilation!$A$4:$H$321,7,FALSE)</f>
        <v/>
      </c>
      <c r="X704" s="1"/>
      <c r="Y704" s="5">
        <v>0.0</v>
      </c>
      <c r="Z704" s="1" t="s">
        <v>2635</v>
      </c>
      <c r="AA704" s="1" t="s">
        <v>2609</v>
      </c>
      <c r="AB704" s="1">
        <v>0.0446</v>
      </c>
      <c r="AC704" s="8"/>
      <c r="AD704" s="1"/>
      <c r="AE704" s="1" t="s">
        <v>2719</v>
      </c>
      <c r="AF704" s="1"/>
      <c r="AG704" s="1"/>
      <c r="AH704" s="1"/>
      <c r="AI704" s="1"/>
      <c r="AJ704" s="1"/>
      <c r="AK704" s="5">
        <v>0.1</v>
      </c>
      <c r="AL704" s="1">
        <v>0.0</v>
      </c>
      <c r="AM704" s="1">
        <v>0.3</v>
      </c>
      <c r="AN704" s="1">
        <v>0.7</v>
      </c>
      <c r="AO704" s="1" t="s">
        <v>2621</v>
      </c>
      <c r="AP704" s="33" t="s">
        <v>2713</v>
      </c>
      <c r="AQ704" s="33" t="s">
        <v>229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15</v>
      </c>
      <c r="B705" s="1" t="s">
        <v>225</v>
      </c>
      <c r="C705" s="1" t="s">
        <v>684</v>
      </c>
      <c r="D705" s="1" t="s">
        <v>4570</v>
      </c>
      <c r="E705" s="5" t="s">
        <v>37</v>
      </c>
      <c r="F705" s="1" t="s">
        <v>684</v>
      </c>
      <c r="G705" s="1" t="s">
        <v>870</v>
      </c>
      <c r="H705" s="1" t="str">
        <f t="shared" si="1"/>
        <v>ASHRAE 90.1-2013LobbyGeneral</v>
      </c>
      <c r="I705" s="1" t="str">
        <f>VLOOKUP(H705,'Interior Lighting'!$A$4:$G$1472,5,FALSE)</f>
        <v>0.9</v>
      </c>
      <c r="J705" s="1"/>
      <c r="K705" s="1"/>
      <c r="L705" s="1"/>
      <c r="M705" s="1">
        <v>0.0</v>
      </c>
      <c r="N705" s="1">
        <v>0.7</v>
      </c>
      <c r="O705" s="1">
        <v>0.2</v>
      </c>
      <c r="P705" s="8" t="s">
        <v>2627</v>
      </c>
      <c r="Q705" s="1" t="s">
        <v>31</v>
      </c>
      <c r="R705" s="1" t="s">
        <v>1328</v>
      </c>
      <c r="S705" s="1" t="s">
        <v>1362</v>
      </c>
      <c r="T705" s="8" t="str">
        <f t="shared" si="54"/>
        <v>ASHRAE 62.1-2007Office BuildingsMain entry lobbies</v>
      </c>
      <c r="U705" s="1" t="str">
        <f>VLOOKUP(T705,Ventilation!$A$4:$H$321,6,FALSE)</f>
        <v>0.06</v>
      </c>
      <c r="V705" s="1" t="str">
        <f>VLOOKUP(T705,Ventilation!$A$4:$H$321,5,FALSE)</f>
        <v>5</v>
      </c>
      <c r="W705" s="1" t="str">
        <f>VLOOKUP(T705,Ventilation!$A$4:$H$321,7,FALSE)</f>
        <v/>
      </c>
      <c r="X705" s="1"/>
      <c r="Y705" s="5">
        <v>10.0</v>
      </c>
      <c r="Z705" s="8" t="s">
        <v>2635</v>
      </c>
      <c r="AA705" s="8" t="s">
        <v>2609</v>
      </c>
      <c r="AB705" s="1">
        <v>0.0446</v>
      </c>
      <c r="AC705" s="8"/>
      <c r="AD705" s="8"/>
      <c r="AE705" s="8" t="s">
        <v>2719</v>
      </c>
      <c r="AF705" s="1"/>
      <c r="AG705" s="1"/>
      <c r="AH705" s="1"/>
      <c r="AI705" s="1"/>
      <c r="AJ705" s="1"/>
      <c r="AK705" s="5">
        <v>1.1</v>
      </c>
      <c r="AL705" s="1">
        <v>0.0</v>
      </c>
      <c r="AM705" s="1">
        <v>0.5</v>
      </c>
      <c r="AN705" s="1">
        <v>0.0</v>
      </c>
      <c r="AO705" s="8" t="s">
        <v>2621</v>
      </c>
      <c r="AP705" s="33" t="s">
        <v>2713</v>
      </c>
      <c r="AQ705" s="33" t="s">
        <v>2639</v>
      </c>
      <c r="AR705" s="1"/>
      <c r="AS705" s="1"/>
      <c r="AT705" s="1" t="str">
        <f t="shared" si="55"/>
        <v/>
      </c>
      <c r="AU705" s="1"/>
      <c r="AV705" s="1"/>
      <c r="AW705" s="1"/>
      <c r="AX705" s="8"/>
      <c r="AY705" s="1"/>
      <c r="AZ705" s="1"/>
      <c r="BA705" s="1"/>
      <c r="BB705" s="1"/>
      <c r="BC705" s="1"/>
      <c r="BD705" s="1"/>
      <c r="BE705" s="1"/>
      <c r="BF705" s="8"/>
      <c r="BG705" s="8"/>
      <c r="BH705" s="1"/>
      <c r="BJ705" s="1"/>
      <c r="BK705" s="1"/>
      <c r="BL705" s="1"/>
    </row>
    <row r="706" ht="14.25" hidden="1" customHeight="1">
      <c r="A706" s="16" t="s">
        <v>15</v>
      </c>
      <c r="B706" s="8" t="s">
        <v>225</v>
      </c>
      <c r="C706" s="8" t="s">
        <v>1029</v>
      </c>
      <c r="D706" s="1" t="s">
        <v>4575</v>
      </c>
      <c r="E706" s="5" t="s">
        <v>37</v>
      </c>
      <c r="F706" s="5" t="s">
        <v>888</v>
      </c>
      <c r="G706" s="5" t="s">
        <v>1072</v>
      </c>
      <c r="H706" s="1" t="str">
        <f t="shared" si="1"/>
        <v>ASHRAE 90.1-2013Lounge/RecreationFor Healthcare Facility</v>
      </c>
      <c r="I706" s="1" t="str">
        <f>VLOOKUP(H706,'Interior Lighting'!$A$4:$G$1472,5,FALSE)</f>
        <v>0.92</v>
      </c>
      <c r="J706" s="1"/>
      <c r="K706" s="1"/>
      <c r="L706" s="1"/>
      <c r="M706" s="1">
        <v>0.0</v>
      </c>
      <c r="N706" s="1">
        <v>0.7</v>
      </c>
      <c r="O706" s="1">
        <v>0.2</v>
      </c>
      <c r="P706" s="1" t="s">
        <v>2627</v>
      </c>
      <c r="Q706" s="1" t="s">
        <v>31</v>
      </c>
      <c r="R706" s="1" t="s">
        <v>1328</v>
      </c>
      <c r="S706" s="1" t="s">
        <v>1362</v>
      </c>
      <c r="T706" s="8" t="str">
        <f t="shared" si="54"/>
        <v>ASHRAE 62.1-2007Office BuildingsMain entry lobbies</v>
      </c>
      <c r="U706" s="1" t="str">
        <f>VLOOKUP(T706,Ventilation!$A$4:$H$321,6,FALSE)</f>
        <v>0.06</v>
      </c>
      <c r="V706" s="1" t="str">
        <f>VLOOKUP(T706,Ventilation!$A$4:$H$321,5,FALSE)</f>
        <v>5</v>
      </c>
      <c r="W706" s="1" t="str">
        <f>VLOOKUP(T706,Ventilation!$A$4:$H$321,7,FALSE)</f>
        <v/>
      </c>
      <c r="X706" s="1"/>
      <c r="Y706" s="5">
        <v>15.01</v>
      </c>
      <c r="Z706" s="1" t="s">
        <v>2635</v>
      </c>
      <c r="AA706" s="1" t="s">
        <v>2609</v>
      </c>
      <c r="AB706" s="1">
        <v>0.0446</v>
      </c>
      <c r="AC706" s="8"/>
      <c r="AD706" s="1"/>
      <c r="AE706" s="1" t="s">
        <v>2719</v>
      </c>
      <c r="AF706" s="1"/>
      <c r="AG706" s="1"/>
      <c r="AH706" s="1"/>
      <c r="AI706" s="1"/>
      <c r="AJ706" s="1"/>
      <c r="AK706" s="5">
        <v>3.0</v>
      </c>
      <c r="AL706" s="1">
        <v>0.0</v>
      </c>
      <c r="AM706" s="1">
        <v>0.5</v>
      </c>
      <c r="AN706" s="1">
        <v>0.0</v>
      </c>
      <c r="AO706" s="1" t="s">
        <v>2621</v>
      </c>
      <c r="AP706" s="33" t="s">
        <v>2713</v>
      </c>
      <c r="AQ706" s="33" t="s">
        <v>2639</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15</v>
      </c>
      <c r="B707" s="1" t="s">
        <v>225</v>
      </c>
      <c r="C707" s="1" t="s">
        <v>1030</v>
      </c>
      <c r="D707" s="1" t="s">
        <v>4570</v>
      </c>
      <c r="E707" s="5" t="s">
        <v>37</v>
      </c>
      <c r="F707" s="1" t="s">
        <v>888</v>
      </c>
      <c r="G707" s="5" t="s">
        <v>1072</v>
      </c>
      <c r="H707" s="1" t="str">
        <f t="shared" si="1"/>
        <v>ASHRAE 90.1-2013Lounge/RecreationFor Healthcare Facility</v>
      </c>
      <c r="I707" s="1" t="str">
        <f>VLOOKUP(H707,'Interior Lighting'!$A$4:$G$1472,5,FALSE)</f>
        <v>0.92</v>
      </c>
      <c r="J707" s="1"/>
      <c r="K707" s="1"/>
      <c r="L707" s="1"/>
      <c r="M707" s="1">
        <v>0.0</v>
      </c>
      <c r="N707" s="1">
        <v>0.7</v>
      </c>
      <c r="O707" s="1">
        <v>0.2</v>
      </c>
      <c r="P707" s="1" t="s">
        <v>2627</v>
      </c>
      <c r="Q707" s="1" t="s">
        <v>31</v>
      </c>
      <c r="R707" s="1" t="s">
        <v>1328</v>
      </c>
      <c r="S707" s="1" t="s">
        <v>1362</v>
      </c>
      <c r="T707" s="8" t="str">
        <f t="shared" si="54"/>
        <v>ASHRAE 62.1-2007Office BuildingsMain entry lobbies</v>
      </c>
      <c r="U707" s="1" t="str">
        <f>VLOOKUP(T707,Ventilation!$A$4:$H$321,6,FALSE)</f>
        <v>0.06</v>
      </c>
      <c r="V707" s="1" t="str">
        <f>VLOOKUP(T707,Ventilation!$A$4:$H$321,5,FALSE)</f>
        <v>5</v>
      </c>
      <c r="W707" s="1" t="str">
        <f>VLOOKUP(T707,Ventilation!$A$4:$H$321,7,FALSE)</f>
        <v/>
      </c>
      <c r="X707" s="1"/>
      <c r="Y707" s="5">
        <v>15.01</v>
      </c>
      <c r="Z707" s="1" t="s">
        <v>2635</v>
      </c>
      <c r="AA707" s="1" t="s">
        <v>2609</v>
      </c>
      <c r="AB707" s="1">
        <v>0.0446</v>
      </c>
      <c r="AC707" s="8"/>
      <c r="AD707" s="1"/>
      <c r="AE707" s="1" t="s">
        <v>2719</v>
      </c>
      <c r="AF707" s="1"/>
      <c r="AG707" s="1"/>
      <c r="AH707" s="1"/>
      <c r="AI707" s="1"/>
      <c r="AJ707" s="1"/>
      <c r="AK707" s="5">
        <v>3.0</v>
      </c>
      <c r="AL707" s="1">
        <v>0.0</v>
      </c>
      <c r="AM707" s="1">
        <v>0.5</v>
      </c>
      <c r="AN707" s="1">
        <v>0.0</v>
      </c>
      <c r="AO707" s="1" t="s">
        <v>2621</v>
      </c>
      <c r="AP707" s="33" t="s">
        <v>2713</v>
      </c>
      <c r="AQ707" s="33" t="s">
        <v>2639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15</v>
      </c>
      <c r="B708" s="1" t="s">
        <v>225</v>
      </c>
      <c r="C708" s="1" t="s">
        <v>1032</v>
      </c>
      <c r="D708" s="1" t="s">
        <v>4556</v>
      </c>
      <c r="E708" s="5" t="s">
        <v>37</v>
      </c>
      <c r="F708" s="1" t="s">
        <v>975</v>
      </c>
      <c r="G708" s="1" t="s">
        <v>870</v>
      </c>
      <c r="H708" s="1" t="str">
        <f t="shared" si="1"/>
        <v>ASHRAE 90.1-2013StorageGeneral</v>
      </c>
      <c r="I708" s="1" t="str">
        <f>VLOOKUP(H708,'Interior Lighting'!$A$4:$G$1472,5,FALSE)</f>
        <v>0.63</v>
      </c>
      <c r="J708" s="1"/>
      <c r="K708" s="1"/>
      <c r="L708" s="1"/>
      <c r="M708" s="1">
        <v>0.0</v>
      </c>
      <c r="N708" s="1">
        <v>0.7</v>
      </c>
      <c r="O708" s="1">
        <v>0.2</v>
      </c>
      <c r="P708" s="1" t="s">
        <v>2627</v>
      </c>
      <c r="Q708" s="1" t="s">
        <v>31</v>
      </c>
      <c r="R708" s="1" t="s">
        <v>870</v>
      </c>
      <c r="S708" s="1" t="s">
        <v>511</v>
      </c>
      <c r="T708" s="8" t="str">
        <f t="shared" si="54"/>
        <v>ASHRAE 62.1-2007GeneralStorage rooms</v>
      </c>
      <c r="U708" s="1" t="str">
        <f>VLOOKUP(T708,Ventilation!$A$4:$H$321,6,FALSE)</f>
        <v>0.12</v>
      </c>
      <c r="V708" s="1" t="str">
        <f>VLOOKUP(T708,Ventilation!$A$4:$H$321,5,FALSE)</f>
        <v/>
      </c>
      <c r="W708" s="1" t="str">
        <f>VLOOKUP(T708,Ventilation!$A$4:$H$321,7,FALSE)</f>
        <v/>
      </c>
      <c r="X708" s="1"/>
      <c r="Y708" s="5">
        <v>0.0</v>
      </c>
      <c r="Z708" s="1" t="s">
        <v>2635</v>
      </c>
      <c r="AA708" s="1" t="s">
        <v>2609</v>
      </c>
      <c r="AB708" s="1">
        <v>0.0446</v>
      </c>
      <c r="AC708" s="8"/>
      <c r="AD708" s="1"/>
      <c r="AE708" s="1" t="s">
        <v>2719</v>
      </c>
      <c r="AF708" s="1"/>
      <c r="AG708" s="1"/>
      <c r="AH708" s="1"/>
      <c r="AI708" s="1"/>
      <c r="AJ708" s="1"/>
      <c r="AK708" s="5">
        <v>0.1</v>
      </c>
      <c r="AL708" s="1">
        <v>0.0</v>
      </c>
      <c r="AM708" s="1">
        <v>0.5</v>
      </c>
      <c r="AN708" s="1">
        <v>0.0</v>
      </c>
      <c r="AO708" s="1" t="s">
        <v>2621</v>
      </c>
      <c r="AP708" s="33" t="s">
        <v>2713</v>
      </c>
      <c r="AQ708" s="33" t="s">
        <v>2639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15</v>
      </c>
      <c r="B709" s="1" t="s">
        <v>225</v>
      </c>
      <c r="C709" s="1" t="s">
        <v>1034</v>
      </c>
      <c r="D709" s="1" t="s">
        <v>4552</v>
      </c>
      <c r="E709" s="5" t="s">
        <v>37</v>
      </c>
      <c r="F709" s="5" t="s">
        <v>1069</v>
      </c>
      <c r="G709" s="1" t="s">
        <v>981</v>
      </c>
      <c r="H709" s="1" t="str">
        <f t="shared" si="1"/>
        <v>ASHRAE 90.1-2013Healthcare FacilityRadiology/Imaging</v>
      </c>
      <c r="I709" s="1" t="str">
        <f>VLOOKUP(H709,'Interior Lighting'!$A$4:$G$1472,5,FALSE)</f>
        <v>1.51</v>
      </c>
      <c r="J709" s="1"/>
      <c r="K709" s="1"/>
      <c r="L709" s="1"/>
      <c r="M709" s="1">
        <v>0.0</v>
      </c>
      <c r="N709" s="1">
        <v>0.7</v>
      </c>
      <c r="O709" s="1">
        <v>0.2</v>
      </c>
      <c r="P709" s="1" t="s">
        <v>2627</v>
      </c>
      <c r="Q709" s="1" t="s">
        <v>38</v>
      </c>
      <c r="R709" s="1" t="s">
        <v>657</v>
      </c>
      <c r="S709" s="1" t="s">
        <v>712</v>
      </c>
      <c r="T709" s="8" t="str">
        <f t="shared" si="54"/>
        <v>GGHC v2.2Health CareX-ray, Diagnostic and Treatment</v>
      </c>
      <c r="U709" s="1" t="str">
        <f>VLOOKUP(T709,Ventilation!$A$4:$H$321,6,FALSE)</f>
        <v>0.3</v>
      </c>
      <c r="V709" s="1" t="str">
        <f>VLOOKUP(T709,Ventilation!$A$4:$H$321,5,FALSE)</f>
        <v/>
      </c>
      <c r="W709" s="1" t="str">
        <f>VLOOKUP(T709,Ventilation!$A$4:$H$321,7,FALSE)</f>
        <v/>
      </c>
      <c r="X709" s="1"/>
      <c r="Y709" s="5">
        <v>20.02</v>
      </c>
      <c r="Z709" s="1" t="s">
        <v>2635</v>
      </c>
      <c r="AA709" s="1" t="s">
        <v>2609</v>
      </c>
      <c r="AB709" s="1">
        <v>0.0446</v>
      </c>
      <c r="AC709" s="8"/>
      <c r="AD709" s="1"/>
      <c r="AE709" s="1" t="s">
        <v>2719</v>
      </c>
      <c r="AF709" s="1"/>
      <c r="AG709" s="1"/>
      <c r="AH709" s="1"/>
      <c r="AI709" s="1"/>
      <c r="AJ709" s="1"/>
      <c r="AK709" s="5">
        <v>10.0</v>
      </c>
      <c r="AL709" s="1">
        <v>0.0</v>
      </c>
      <c r="AM709" s="1">
        <v>0.5</v>
      </c>
      <c r="AN709" s="1">
        <v>0.0</v>
      </c>
      <c r="AO709" s="1" t="s">
        <v>2621</v>
      </c>
      <c r="AP709" s="33" t="s">
        <v>2713</v>
      </c>
      <c r="AQ709" s="33" t="s">
        <v>2639</v>
      </c>
      <c r="AR709" s="5">
        <v>2.0</v>
      </c>
      <c r="AS709" s="1">
        <v>440.0</v>
      </c>
      <c r="AT709" s="1" t="str">
        <f t="shared" si="55"/>
        <v>0.004545454545</v>
      </c>
      <c r="AU709" s="5">
        <v>60.0</v>
      </c>
      <c r="AV709" s="1">
        <v>0.2</v>
      </c>
      <c r="AW709" s="1">
        <v>0.05</v>
      </c>
      <c r="AX709" s="1" t="s">
        <v>227</v>
      </c>
      <c r="AY709" s="1">
        <v>1.0000009677449364</v>
      </c>
      <c r="AZ709" s="1">
        <v>440.0</v>
      </c>
      <c r="BA709" s="1">
        <v>0.3786161471092444</v>
      </c>
      <c r="BB709" s="1">
        <v>0.31</v>
      </c>
      <c r="BC709" s="1">
        <v>166.5909435105255</v>
      </c>
      <c r="BD709" s="1">
        <v>1.0</v>
      </c>
      <c r="BE709" s="1"/>
      <c r="BF709" s="1" t="s">
        <v>2712</v>
      </c>
      <c r="BG709" s="1"/>
      <c r="BH709" s="1"/>
      <c r="BJ709" s="1"/>
      <c r="BK709" s="1"/>
      <c r="BL709" s="1"/>
    </row>
    <row r="710" ht="14.25" hidden="1" customHeight="1">
      <c r="A710" s="16" t="s">
        <v>15</v>
      </c>
      <c r="B710" s="1" t="s">
        <v>225</v>
      </c>
      <c r="C710" s="1" t="s">
        <v>1035</v>
      </c>
      <c r="D710" s="1" t="s">
        <v>4562</v>
      </c>
      <c r="E710" s="5" t="s">
        <v>37</v>
      </c>
      <c r="F710" s="5" t="s">
        <v>1069</v>
      </c>
      <c r="G710" s="1" t="s">
        <v>981</v>
      </c>
      <c r="H710" s="1" t="str">
        <f t="shared" si="1"/>
        <v>ASHRAE 90.1-2013Healthcare FacilityRadiology/Imaging</v>
      </c>
      <c r="I710" s="1" t="str">
        <f>VLOOKUP(H710,'Interior Lighting'!$A$4:$G$1472,5,FALSE)</f>
        <v>1.51</v>
      </c>
      <c r="J710" s="1"/>
      <c r="K710" s="1"/>
      <c r="L710" s="1"/>
      <c r="M710" s="1">
        <v>0.0</v>
      </c>
      <c r="N710" s="1">
        <v>0.7</v>
      </c>
      <c r="O710" s="1">
        <v>0.2</v>
      </c>
      <c r="P710" s="1" t="s">
        <v>2627</v>
      </c>
      <c r="Q710" s="1" t="s">
        <v>38</v>
      </c>
      <c r="R710" s="1" t="s">
        <v>657</v>
      </c>
      <c r="S710" s="1" t="s">
        <v>712</v>
      </c>
      <c r="T710" s="8" t="str">
        <f t="shared" si="54"/>
        <v>GGHC v2.2Health CareX-ray, Diagnostic and Treatment</v>
      </c>
      <c r="U710" s="1" t="str">
        <f>VLOOKUP(T710,Ventilation!$A$4:$H$321,6,FALSE)</f>
        <v>0.3</v>
      </c>
      <c r="V710" s="1" t="str">
        <f>VLOOKUP(T710,Ventilation!$A$4:$H$321,5,FALSE)</f>
        <v/>
      </c>
      <c r="W710" s="1" t="str">
        <f>VLOOKUP(T710,Ventilation!$A$4:$H$321,7,FALSE)</f>
        <v/>
      </c>
      <c r="X710" s="1"/>
      <c r="Y710" s="5">
        <v>20.02</v>
      </c>
      <c r="Z710" s="1" t="s">
        <v>2635</v>
      </c>
      <c r="AA710" s="1" t="s">
        <v>2609</v>
      </c>
      <c r="AB710" s="1">
        <v>0.0446</v>
      </c>
      <c r="AC710" s="8"/>
      <c r="AD710" s="1"/>
      <c r="AE710" s="1" t="s">
        <v>2719</v>
      </c>
      <c r="AF710" s="1"/>
      <c r="AG710" s="1"/>
      <c r="AH710" s="1"/>
      <c r="AI710" s="1"/>
      <c r="AJ710" s="1"/>
      <c r="AK710" s="5">
        <v>10.0</v>
      </c>
      <c r="AL710" s="1">
        <v>0.0</v>
      </c>
      <c r="AM710" s="1">
        <v>0.5</v>
      </c>
      <c r="AN710" s="1">
        <v>0.0</v>
      </c>
      <c r="AO710" s="1" t="s">
        <v>2621</v>
      </c>
      <c r="AP710" s="33" t="s">
        <v>2713</v>
      </c>
      <c r="AQ710" s="33" t="s">
        <v>2639</v>
      </c>
      <c r="AR710" s="5">
        <v>2.0</v>
      </c>
      <c r="AS710" s="1">
        <v>168.0</v>
      </c>
      <c r="AT710" s="1" t="str">
        <f t="shared" si="55"/>
        <v>0.0119047619</v>
      </c>
      <c r="AU710" s="5">
        <v>60.0</v>
      </c>
      <c r="AV710" s="1">
        <v>0.2</v>
      </c>
      <c r="AW710" s="1">
        <v>0.05</v>
      </c>
      <c r="AX710" s="1" t="s">
        <v>227</v>
      </c>
      <c r="AY710" s="1">
        <v>1.0000009677449364</v>
      </c>
      <c r="AZ710" s="1">
        <v>168.0</v>
      </c>
      <c r="BA710" s="1">
        <v>0.3786161471092445</v>
      </c>
      <c r="BB710" s="1">
        <v>0.31</v>
      </c>
      <c r="BC710" s="1">
        <v>63.6074511585643</v>
      </c>
      <c r="BD710" s="1">
        <v>1.0</v>
      </c>
      <c r="BE710" s="1"/>
      <c r="BF710" s="1" t="s">
        <v>2712</v>
      </c>
      <c r="BG710" s="1"/>
      <c r="BH710" s="1"/>
      <c r="BJ710" s="1"/>
      <c r="BK710" s="1"/>
      <c r="BL710" s="1"/>
    </row>
    <row r="711" ht="14.25" hidden="1" customHeight="1">
      <c r="A711" s="16" t="s">
        <v>15</v>
      </c>
      <c r="B711" s="1" t="s">
        <v>225</v>
      </c>
      <c r="C711" s="1" t="s">
        <v>1036</v>
      </c>
      <c r="D711" s="1" t="s">
        <v>4554</v>
      </c>
      <c r="E711" s="5" t="s">
        <v>37</v>
      </c>
      <c r="F711" s="5" t="s">
        <v>1069</v>
      </c>
      <c r="G711" s="1" t="s">
        <v>918</v>
      </c>
      <c r="H711" s="1" t="str">
        <f t="shared" si="1"/>
        <v>ASHRAE 90.1-2013Healthcare FacilityNurse Station</v>
      </c>
      <c r="I711" s="1" t="str">
        <f>VLOOKUP(H711,'Interior Lighting'!$A$4:$G$1472,5,FALSE)</f>
        <v>0.71</v>
      </c>
      <c r="J711" s="1"/>
      <c r="K711" s="1"/>
      <c r="L711" s="1"/>
      <c r="M711" s="1">
        <v>0.0</v>
      </c>
      <c r="N711" s="1">
        <v>0.7</v>
      </c>
      <c r="O711" s="1">
        <v>0.2</v>
      </c>
      <c r="P711" s="1" t="s">
        <v>2627</v>
      </c>
      <c r="Q711" s="1" t="s">
        <v>31</v>
      </c>
      <c r="R711" s="1" t="s">
        <v>1328</v>
      </c>
      <c r="S711" s="1" t="s">
        <v>498</v>
      </c>
      <c r="T711" s="8" t="str">
        <f t="shared" si="54"/>
        <v>ASHRAE 62.1-2007Office BuildingsOffice space</v>
      </c>
      <c r="U711" s="1" t="str">
        <f>VLOOKUP(T711,Ventilation!$A$4:$H$321,6,FALSE)</f>
        <v>0.06</v>
      </c>
      <c r="V711" s="1" t="str">
        <f>VLOOKUP(T711,Ventilation!$A$4:$H$321,5,FALSE)</f>
        <v>5</v>
      </c>
      <c r="W711" s="1" t="str">
        <f>VLOOKUP(T711,Ventilation!$A$4:$H$321,7,FALSE)</f>
        <v/>
      </c>
      <c r="X711" s="1"/>
      <c r="Y711" s="5">
        <v>20.02</v>
      </c>
      <c r="Z711" s="1" t="s">
        <v>2635</v>
      </c>
      <c r="AA711" s="1" t="s">
        <v>2609</v>
      </c>
      <c r="AB711" s="1">
        <v>0.0446</v>
      </c>
      <c r="AC711" s="8"/>
      <c r="AD711" s="1"/>
      <c r="AE711" s="1" t="s">
        <v>2719</v>
      </c>
      <c r="AF711" s="1"/>
      <c r="AG711" s="1"/>
      <c r="AH711" s="1"/>
      <c r="AI711" s="1"/>
      <c r="AJ711" s="1"/>
      <c r="AK711" s="5">
        <v>2.0</v>
      </c>
      <c r="AL711" s="1">
        <v>0.0</v>
      </c>
      <c r="AM711" s="1">
        <v>0.5</v>
      </c>
      <c r="AN711" s="1">
        <v>0.0</v>
      </c>
      <c r="AO711" s="1" t="s">
        <v>2621</v>
      </c>
      <c r="AP711" s="33" t="s">
        <v>2713</v>
      </c>
      <c r="AQ711" s="33" t="s">
        <v>2639</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6" t="s">
        <v>15</v>
      </c>
      <c r="B712" s="1" t="s">
        <v>225</v>
      </c>
      <c r="C712" s="1" t="s">
        <v>344</v>
      </c>
      <c r="D712" s="1" t="s">
        <v>4559</v>
      </c>
      <c r="E712" s="5" t="s">
        <v>37</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5" t="s">
        <v>2626</v>
      </c>
      <c r="Q712" s="1" t="s">
        <v>31</v>
      </c>
      <c r="R712" s="1" t="s">
        <v>1328</v>
      </c>
      <c r="S712" s="1" t="s">
        <v>498</v>
      </c>
      <c r="T712" s="8" t="str">
        <f t="shared" si="54"/>
        <v>ASHRAE 62.1-2007Office BuildingsOffice space</v>
      </c>
      <c r="U712" s="1" t="str">
        <f>VLOOKUP(T712,Ventilation!$A$4:$H$321,6,FALSE)</f>
        <v>0.06</v>
      </c>
      <c r="V712" s="1" t="str">
        <f>VLOOKUP(T712,Ventilation!$A$4:$H$321,5,FALSE)</f>
        <v>5</v>
      </c>
      <c r="W712" s="1" t="str">
        <f>VLOOKUP(T712,Ventilation!$A$4:$H$321,7,FALSE)</f>
        <v/>
      </c>
      <c r="X712" s="1"/>
      <c r="Y712" s="5">
        <v>5.0</v>
      </c>
      <c r="Z712" s="1" t="s">
        <v>2635</v>
      </c>
      <c r="AA712" s="1" t="s">
        <v>2609</v>
      </c>
      <c r="AB712" s="1">
        <v>0.0446</v>
      </c>
      <c r="AC712" s="8"/>
      <c r="AD712" s="1"/>
      <c r="AE712" s="1" t="s">
        <v>2719</v>
      </c>
      <c r="AF712" s="1"/>
      <c r="AG712" s="1"/>
      <c r="AH712" s="1"/>
      <c r="AI712" s="1"/>
      <c r="AJ712" s="1"/>
      <c r="AK712" s="5">
        <v>1.1</v>
      </c>
      <c r="AL712" s="1">
        <v>0.0</v>
      </c>
      <c r="AM712" s="1">
        <v>0.5</v>
      </c>
      <c r="AN712" s="1">
        <v>0.0</v>
      </c>
      <c r="AO712" s="1" t="s">
        <v>2621</v>
      </c>
      <c r="AP712" s="33" t="s">
        <v>2713</v>
      </c>
      <c r="AQ712" s="33" t="s">
        <v>2639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15</v>
      </c>
      <c r="B713" s="1" t="s">
        <v>225</v>
      </c>
      <c r="C713" s="1" t="s">
        <v>1039</v>
      </c>
      <c r="D713" s="1" t="s">
        <v>4552</v>
      </c>
      <c r="E713" s="5" t="s">
        <v>37</v>
      </c>
      <c r="F713" s="5" t="s">
        <v>1069</v>
      </c>
      <c r="G713" s="1" t="s">
        <v>693</v>
      </c>
      <c r="H713" s="1" t="str">
        <f t="shared" si="1"/>
        <v>ASHRAE 90.1-2013Healthcare FacilityOperating Room</v>
      </c>
      <c r="I713" s="1" t="str">
        <f>VLOOKUP(H713,'Interior Lighting'!$A$4:$G$1472,5,FALSE)</f>
        <v>2.48</v>
      </c>
      <c r="J713" s="1"/>
      <c r="K713" s="1"/>
      <c r="L713" s="1"/>
      <c r="M713" s="1">
        <v>0.0</v>
      </c>
      <c r="N713" s="1">
        <v>0.7</v>
      </c>
      <c r="O713" s="1">
        <v>0.2</v>
      </c>
      <c r="P713" s="8" t="s">
        <v>2623</v>
      </c>
      <c r="Q713" s="57" t="s">
        <v>29</v>
      </c>
      <c r="R713" s="1" t="s">
        <v>559</v>
      </c>
      <c r="S713" s="5" t="s">
        <v>4599</v>
      </c>
      <c r="T713" s="8"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5">
        <v>20.0</v>
      </c>
      <c r="Y713" s="5">
        <v>20.02</v>
      </c>
      <c r="Z713" s="8" t="s">
        <v>2635</v>
      </c>
      <c r="AA713" s="8" t="s">
        <v>2609</v>
      </c>
      <c r="AB713" s="1">
        <v>0.0446</v>
      </c>
      <c r="AC713" s="8"/>
      <c r="AD713" s="8"/>
      <c r="AE713" s="8" t="s">
        <v>2719</v>
      </c>
      <c r="AF713" s="5">
        <v>23.87</v>
      </c>
      <c r="AG713" s="1">
        <v>0.0</v>
      </c>
      <c r="AH713" s="1">
        <v>0.0</v>
      </c>
      <c r="AI713" s="1">
        <v>0.5</v>
      </c>
      <c r="AJ713" s="1" t="s">
        <v>2620</v>
      </c>
      <c r="AK713" s="5">
        <v>4.0</v>
      </c>
      <c r="AL713" s="1">
        <v>0.0</v>
      </c>
      <c r="AM713" s="1">
        <v>0.5</v>
      </c>
      <c r="AN713" s="1">
        <v>0.0</v>
      </c>
      <c r="AO713" s="8" t="s">
        <v>2621</v>
      </c>
      <c r="AP713" s="8" t="s">
        <v>2725</v>
      </c>
      <c r="AQ713" s="8" t="s">
        <v>2724</v>
      </c>
      <c r="AR713" s="5">
        <v>12.0</v>
      </c>
      <c r="AS713" s="5">
        <v>472.0</v>
      </c>
      <c r="AT713" s="1" t="str">
        <f t="shared" si="55"/>
        <v>0.02542372881</v>
      </c>
      <c r="AU713" s="5">
        <v>60.0</v>
      </c>
      <c r="AV713" s="1">
        <v>0.2</v>
      </c>
      <c r="AW713" s="1">
        <v>0.05</v>
      </c>
      <c r="AX713" s="1" t="s">
        <v>227</v>
      </c>
      <c r="AY713" s="1"/>
      <c r="AZ713" s="1"/>
      <c r="BA713" s="1"/>
      <c r="BB713" s="1"/>
      <c r="BC713" s="1"/>
      <c r="BD713" s="1"/>
      <c r="BE713" s="1"/>
      <c r="BF713" s="1"/>
      <c r="BG713" s="1"/>
      <c r="BH713" s="1"/>
      <c r="BJ713" s="1"/>
      <c r="BK713" s="1"/>
      <c r="BL713" s="1"/>
    </row>
    <row r="714" ht="14.25" hidden="1" customHeight="1">
      <c r="A714" s="16" t="s">
        <v>15</v>
      </c>
      <c r="B714" s="1" t="s">
        <v>225</v>
      </c>
      <c r="C714" s="1" t="s">
        <v>1040</v>
      </c>
      <c r="D714" s="1" t="s">
        <v>4552</v>
      </c>
      <c r="E714" s="5" t="s">
        <v>37</v>
      </c>
      <c r="F714" s="5" t="s">
        <v>1069</v>
      </c>
      <c r="G714" s="1" t="s">
        <v>698</v>
      </c>
      <c r="H714" s="1" t="str">
        <f t="shared" si="1"/>
        <v>ASHRAE 90.1-2013Healthcare FacilityRecovery</v>
      </c>
      <c r="I714" s="1" t="str">
        <f>VLOOKUP(H714,'Interior Lighting'!$A$4:$G$1472,5,FALSE)</f>
        <v>1.15</v>
      </c>
      <c r="J714" s="1"/>
      <c r="K714" s="1"/>
      <c r="L714" s="1"/>
      <c r="M714" s="1">
        <v>0.0</v>
      </c>
      <c r="N714" s="1">
        <v>0.7</v>
      </c>
      <c r="O714" s="1">
        <v>0.2</v>
      </c>
      <c r="P714" s="1" t="s">
        <v>2623</v>
      </c>
      <c r="Q714" s="57" t="s">
        <v>29</v>
      </c>
      <c r="R714" s="1" t="s">
        <v>559</v>
      </c>
      <c r="S714" s="5" t="s">
        <v>1388</v>
      </c>
      <c r="T714" s="8"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5">
        <v>6.0</v>
      </c>
      <c r="Y714" s="5">
        <v>20.02</v>
      </c>
      <c r="Z714" s="1" t="s">
        <v>2635</v>
      </c>
      <c r="AA714" s="1" t="s">
        <v>2609</v>
      </c>
      <c r="AB714" s="1">
        <v>0.0446</v>
      </c>
      <c r="AC714" s="8"/>
      <c r="AD714" s="1"/>
      <c r="AE714" s="1" t="s">
        <v>2719</v>
      </c>
      <c r="AF714" s="1"/>
      <c r="AG714" s="1"/>
      <c r="AH714" s="1"/>
      <c r="AI714" s="1"/>
      <c r="AJ714" s="1"/>
      <c r="AK714" s="5">
        <v>3.0</v>
      </c>
      <c r="AL714" s="1">
        <v>0.0</v>
      </c>
      <c r="AM714" s="1">
        <v>0.5</v>
      </c>
      <c r="AN714" s="1">
        <v>0.0</v>
      </c>
      <c r="AO714" s="1" t="s">
        <v>2621</v>
      </c>
      <c r="AP714" s="33" t="s">
        <v>2713</v>
      </c>
      <c r="AQ714" s="33" t="s">
        <v>2639</v>
      </c>
      <c r="AR714" s="5">
        <v>2.0</v>
      </c>
      <c r="AS714" s="5">
        <v>316.0</v>
      </c>
      <c r="AT714" s="1" t="str">
        <f t="shared" si="55"/>
        <v>0.006329113924</v>
      </c>
      <c r="AU714" s="5">
        <v>60.0</v>
      </c>
      <c r="AV714" s="1">
        <v>0.2</v>
      </c>
      <c r="AW714" s="1">
        <v>0.05</v>
      </c>
      <c r="AX714" s="1" t="s">
        <v>227</v>
      </c>
      <c r="AY714" s="1"/>
      <c r="AZ714" s="1"/>
      <c r="BA714" s="1"/>
      <c r="BB714" s="1"/>
      <c r="BC714" s="1"/>
      <c r="BD714" s="1"/>
      <c r="BE714" s="1"/>
      <c r="BF714" s="1"/>
      <c r="BG714" s="1"/>
      <c r="BH714" s="1"/>
      <c r="BJ714" s="1"/>
      <c r="BK714" s="1"/>
      <c r="BL714" s="1"/>
    </row>
    <row r="715" ht="14.25" hidden="1" customHeight="1">
      <c r="A715" s="16" t="s">
        <v>15</v>
      </c>
      <c r="B715" s="1" t="s">
        <v>225</v>
      </c>
      <c r="C715" s="1" t="s">
        <v>1043</v>
      </c>
      <c r="D715" s="1" t="s">
        <v>4561</v>
      </c>
      <c r="E715" s="5" t="s">
        <v>37</v>
      </c>
      <c r="F715" s="5" t="s">
        <v>1069</v>
      </c>
      <c r="G715" s="1" t="s">
        <v>922</v>
      </c>
      <c r="H715" s="1" t="str">
        <f t="shared" si="1"/>
        <v>ASHRAE 90.1-2013Healthcare FacilityPhysical Therapy</v>
      </c>
      <c r="I715" s="1" t="str">
        <f>VLOOKUP(H715,'Interior Lighting'!$A$4:$G$1472,5,FALSE)</f>
        <v>0.91</v>
      </c>
      <c r="J715" s="1"/>
      <c r="K715" s="1"/>
      <c r="L715" s="1"/>
      <c r="M715" s="1">
        <v>0.0</v>
      </c>
      <c r="N715" s="1">
        <v>0.7</v>
      </c>
      <c r="O715" s="1">
        <v>0.2</v>
      </c>
      <c r="P715" s="8" t="s">
        <v>2623</v>
      </c>
      <c r="Q715" s="1" t="s">
        <v>31</v>
      </c>
      <c r="R715" s="1" t="s">
        <v>559</v>
      </c>
      <c r="S715" s="1" t="s">
        <v>565</v>
      </c>
      <c r="T715" s="8" t="str">
        <f t="shared" si="54"/>
        <v>ASHRAE 62.1-2007Hospitals, Nursing and Convalescent HomesPhysical therapy</v>
      </c>
      <c r="U715" s="1" t="str">
        <f>VLOOKUP(T715,Ventilation!$A$4:$H$321,6,FALSE)</f>
        <v/>
      </c>
      <c r="V715" s="1" t="str">
        <f>VLOOKUP(T715,Ventilation!$A$4:$H$321,5,FALSE)</f>
        <v>15</v>
      </c>
      <c r="W715" s="1" t="str">
        <f>VLOOKUP(T715,Ventilation!$A$4:$H$321,7,FALSE)</f>
        <v/>
      </c>
      <c r="X715" s="5">
        <v>6.0</v>
      </c>
      <c r="Y715" s="5">
        <v>20.02</v>
      </c>
      <c r="Z715" s="8" t="s">
        <v>2635</v>
      </c>
      <c r="AA715" s="8" t="s">
        <v>2609</v>
      </c>
      <c r="AB715" s="1">
        <v>0.0446</v>
      </c>
      <c r="AC715" s="8"/>
      <c r="AD715" s="8"/>
      <c r="AE715" s="8" t="s">
        <v>2719</v>
      </c>
      <c r="AF715" s="1"/>
      <c r="AG715" s="1"/>
      <c r="AH715" s="1"/>
      <c r="AI715" s="1"/>
      <c r="AJ715" s="1"/>
      <c r="AK715" s="5">
        <v>1.5</v>
      </c>
      <c r="AL715" s="1">
        <v>0.0</v>
      </c>
      <c r="AM715" s="1">
        <v>0.5</v>
      </c>
      <c r="AN715" s="1">
        <v>0.0</v>
      </c>
      <c r="AO715" s="8" t="s">
        <v>2621</v>
      </c>
      <c r="AP715" s="33" t="s">
        <v>2713</v>
      </c>
      <c r="AQ715" s="33" t="s">
        <v>2639</v>
      </c>
      <c r="AR715" s="5">
        <v>2.0</v>
      </c>
      <c r="AS715" s="1">
        <v>946.0</v>
      </c>
      <c r="AT715" s="1" t="str">
        <f t="shared" si="55"/>
        <v>0.002114164905</v>
      </c>
      <c r="AU715" s="5">
        <v>60.0</v>
      </c>
      <c r="AV715" s="1">
        <v>0.2</v>
      </c>
      <c r="AW715" s="1">
        <v>0.05</v>
      </c>
      <c r="AX715" s="1" t="s">
        <v>227</v>
      </c>
      <c r="AY715" s="1"/>
      <c r="AZ715" s="1"/>
      <c r="BA715" s="1"/>
      <c r="BB715" s="1"/>
      <c r="BC715" s="1"/>
      <c r="BD715" s="1"/>
      <c r="BE715" s="1"/>
      <c r="BF715" s="1"/>
      <c r="BG715" s="1"/>
      <c r="BH715" s="1"/>
      <c r="BJ715" s="1"/>
      <c r="BK715" s="1"/>
      <c r="BL715" s="1"/>
    </row>
    <row r="716" ht="14.25" hidden="1" customHeight="1">
      <c r="A716" s="16" t="s">
        <v>15</v>
      </c>
      <c r="B716" s="1" t="s">
        <v>225</v>
      </c>
      <c r="C716" s="1" t="s">
        <v>1046</v>
      </c>
      <c r="D716" s="1" t="s">
        <v>4552</v>
      </c>
      <c r="E716" s="5" t="s">
        <v>37</v>
      </c>
      <c r="F716" s="5" t="s">
        <v>1069</v>
      </c>
      <c r="G716" s="1" t="s">
        <v>695</v>
      </c>
      <c r="H716" s="1" t="str">
        <f t="shared" si="1"/>
        <v>ASHRAE 90.1-2013Healthcare FacilityPatient Room</v>
      </c>
      <c r="I716" s="1" t="str">
        <f>VLOOKUP(H716,'Interior Lighting'!$A$4:$G$1472,5,FALSE)</f>
        <v>0.62</v>
      </c>
      <c r="J716" s="1"/>
      <c r="K716" s="1"/>
      <c r="L716" s="1"/>
      <c r="M716" s="1">
        <v>0.0</v>
      </c>
      <c r="N716" s="1">
        <v>0.7</v>
      </c>
      <c r="O716" s="1">
        <v>0.2</v>
      </c>
      <c r="P716" s="8" t="s">
        <v>2623</v>
      </c>
      <c r="Q716" s="57" t="s">
        <v>29</v>
      </c>
      <c r="R716" s="1" t="s">
        <v>559</v>
      </c>
      <c r="S716" s="5" t="s">
        <v>1388</v>
      </c>
      <c r="T716" s="8"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5">
        <v>6.0</v>
      </c>
      <c r="Y716" s="5">
        <v>10.0</v>
      </c>
      <c r="Z716" s="8" t="s">
        <v>2635</v>
      </c>
      <c r="AA716" s="8" t="s">
        <v>2609</v>
      </c>
      <c r="AB716" s="1">
        <v>0.0446</v>
      </c>
      <c r="AC716" s="8"/>
      <c r="AD716" s="8"/>
      <c r="AE716" s="8" t="s">
        <v>2719</v>
      </c>
      <c r="AF716" s="1"/>
      <c r="AG716" s="1"/>
      <c r="AH716" s="1"/>
      <c r="AI716" s="1"/>
      <c r="AJ716" s="1"/>
      <c r="AK716" s="5">
        <v>2.0</v>
      </c>
      <c r="AL716" s="1">
        <v>0.0</v>
      </c>
      <c r="AM716" s="1">
        <v>0.5</v>
      </c>
      <c r="AN716" s="1">
        <v>0.0</v>
      </c>
      <c r="AO716" s="8" t="s">
        <v>2621</v>
      </c>
      <c r="AP716" s="33" t="s">
        <v>2713</v>
      </c>
      <c r="AQ716" s="33" t="s">
        <v>2639</v>
      </c>
      <c r="AR716" s="5">
        <v>2.0</v>
      </c>
      <c r="AS716" s="1">
        <v>263.5</v>
      </c>
      <c r="AT716" s="1" t="str">
        <f t="shared" si="55"/>
        <v>0.007590132827</v>
      </c>
      <c r="AU716" s="5">
        <v>60.0</v>
      </c>
      <c r="AV716" s="1">
        <v>0.2</v>
      </c>
      <c r="AW716" s="1">
        <v>0.05</v>
      </c>
      <c r="AX716" s="1" t="s">
        <v>227</v>
      </c>
      <c r="AY716" s="1"/>
      <c r="AZ716" s="1"/>
      <c r="BA716" s="1"/>
      <c r="BB716" s="1"/>
      <c r="BC716" s="1"/>
      <c r="BD716" s="1"/>
      <c r="BE716" s="1"/>
      <c r="BF716" s="1"/>
      <c r="BG716" s="1"/>
      <c r="BH716" s="1"/>
      <c r="BJ716" s="1"/>
      <c r="BK716" s="1"/>
      <c r="BL716" s="1"/>
    </row>
    <row r="717" ht="14.25" hidden="1" customHeight="1">
      <c r="A717" s="16" t="s">
        <v>15</v>
      </c>
      <c r="B717" s="1" t="s">
        <v>225</v>
      </c>
      <c r="C717" s="1" t="s">
        <v>1048</v>
      </c>
      <c r="D717" s="1" t="s">
        <v>4552</v>
      </c>
      <c r="E717" s="47" t="s">
        <v>36</v>
      </c>
      <c r="F717" s="78" t="s">
        <v>150</v>
      </c>
      <c r="G717" s="78" t="s">
        <v>917</v>
      </c>
      <c r="H717" s="1" t="str">
        <f t="shared" si="1"/>
        <v>ASHRAE 90.1-2010HospitalEmergency</v>
      </c>
      <c r="I717" s="1" t="str">
        <f>VLOOKUP(H717,'Interior Lighting'!$A$4:$G$1472,5,FALSE)</f>
        <v>2.26</v>
      </c>
      <c r="J717" s="1"/>
      <c r="K717" s="1"/>
      <c r="L717" s="1"/>
      <c r="M717" s="1">
        <v>0.0</v>
      </c>
      <c r="N717" s="1">
        <v>0.7</v>
      </c>
      <c r="O717" s="1">
        <v>0.2</v>
      </c>
      <c r="P717" s="1" t="s">
        <v>2623</v>
      </c>
      <c r="Q717" s="47" t="s">
        <v>29</v>
      </c>
      <c r="R717" s="1" t="s">
        <v>559</v>
      </c>
      <c r="S717" s="5" t="s">
        <v>1384</v>
      </c>
      <c r="T717" s="8"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5">
        <v>15.0</v>
      </c>
      <c r="Y717" s="5">
        <v>20.02</v>
      </c>
      <c r="Z717" s="1" t="s">
        <v>2635</v>
      </c>
      <c r="AA717" s="1" t="s">
        <v>2609</v>
      </c>
      <c r="AB717" s="1">
        <v>0.0446</v>
      </c>
      <c r="AC717" s="8"/>
      <c r="AD717" s="1"/>
      <c r="AE717" s="1" t="s">
        <v>2719</v>
      </c>
      <c r="AF717" s="1"/>
      <c r="AG717" s="1"/>
      <c r="AH717" s="1"/>
      <c r="AI717" s="1"/>
      <c r="AJ717" s="1"/>
      <c r="AK717" s="5">
        <v>3.0</v>
      </c>
      <c r="AL717" s="1">
        <v>0.0</v>
      </c>
      <c r="AM717" s="1">
        <v>0.5</v>
      </c>
      <c r="AN717" s="1">
        <v>0.0</v>
      </c>
      <c r="AO717" s="1" t="s">
        <v>2621</v>
      </c>
      <c r="AP717" s="33" t="s">
        <v>2713</v>
      </c>
      <c r="AQ717" s="33" t="s">
        <v>2639</v>
      </c>
      <c r="AR717" s="5">
        <v>2.0</v>
      </c>
      <c r="AS717" s="1">
        <v>285.0</v>
      </c>
      <c r="AT717" s="1" t="str">
        <f t="shared" si="55"/>
        <v>0.00701754386</v>
      </c>
      <c r="AU717" s="5">
        <v>60.0</v>
      </c>
      <c r="AV717" s="1">
        <v>0.2</v>
      </c>
      <c r="AW717" s="1">
        <v>0.05</v>
      </c>
      <c r="AX717" s="1" t="s">
        <v>227</v>
      </c>
      <c r="AY717" s="1"/>
      <c r="AZ717" s="1"/>
      <c r="BA717" s="1"/>
      <c r="BB717" s="1"/>
      <c r="BC717" s="1"/>
      <c r="BD717" s="1"/>
      <c r="BE717" s="1"/>
      <c r="BF717" s="1"/>
      <c r="BG717" s="1"/>
      <c r="BH717" s="1"/>
      <c r="BJ717" s="1"/>
      <c r="BK717" s="1"/>
      <c r="BL717" s="1"/>
    </row>
    <row r="718" ht="14.25" hidden="1" customHeight="1">
      <c r="A718" s="16" t="s">
        <v>15</v>
      </c>
      <c r="B718" s="1" t="s">
        <v>225</v>
      </c>
      <c r="C718" s="5" t="s">
        <v>4600</v>
      </c>
      <c r="D718" s="1" t="s">
        <v>4570</v>
      </c>
      <c r="E718" s="5" t="s">
        <v>37</v>
      </c>
      <c r="F718" s="1" t="s">
        <v>684</v>
      </c>
      <c r="G718" s="1" t="s">
        <v>870</v>
      </c>
      <c r="H718" s="1" t="str">
        <f t="shared" si="1"/>
        <v>ASHRAE 90.1-2013LobbyGeneral</v>
      </c>
      <c r="I718" s="1" t="str">
        <f>VLOOKUP(H718,'Interior Lighting'!$A$4:$G$1472,5,FALSE)</f>
        <v>0.9</v>
      </c>
      <c r="J718" s="1"/>
      <c r="K718" s="1"/>
      <c r="L718" s="1"/>
      <c r="M718" s="1">
        <v>0.0</v>
      </c>
      <c r="N718" s="1">
        <v>0.7</v>
      </c>
      <c r="O718" s="1">
        <v>0.2</v>
      </c>
      <c r="P718" s="8" t="s">
        <v>2627</v>
      </c>
      <c r="Q718" s="1" t="s">
        <v>31</v>
      </c>
      <c r="R718" s="1" t="s">
        <v>1328</v>
      </c>
      <c r="S718" s="1" t="s">
        <v>1362</v>
      </c>
      <c r="T718" s="8" t="str">
        <f t="shared" si="54"/>
        <v>ASHRAE 62.1-2007Office BuildingsMain entry lobbies</v>
      </c>
      <c r="U718" s="1" t="str">
        <f>VLOOKUP(T718,Ventilation!$A$4:$H$321,6,FALSE)</f>
        <v>0.06</v>
      </c>
      <c r="V718" s="1" t="str">
        <f>VLOOKUP(T718,Ventilation!$A$4:$H$321,5,FALSE)</f>
        <v>5</v>
      </c>
      <c r="W718" s="1" t="str">
        <f>VLOOKUP(T718,Ventilation!$A$4:$H$321,7,FALSE)</f>
        <v/>
      </c>
      <c r="X718" s="1"/>
      <c r="Y718" s="5">
        <v>29.97</v>
      </c>
      <c r="Z718" s="8" t="s">
        <v>2635</v>
      </c>
      <c r="AA718" s="8" t="s">
        <v>2609</v>
      </c>
      <c r="AB718" s="1">
        <v>0.0446</v>
      </c>
      <c r="AC718" s="8"/>
      <c r="AD718" s="8"/>
      <c r="AE718" s="8" t="s">
        <v>2719</v>
      </c>
      <c r="AF718" s="1"/>
      <c r="AG718" s="1"/>
      <c r="AH718" s="1"/>
      <c r="AI718" s="1"/>
      <c r="AJ718" s="1"/>
      <c r="AK718" s="5">
        <v>1.1</v>
      </c>
      <c r="AL718" s="1">
        <v>0.0</v>
      </c>
      <c r="AM718" s="1">
        <v>0.5</v>
      </c>
      <c r="AN718" s="1">
        <v>0.0</v>
      </c>
      <c r="AO718" s="8" t="s">
        <v>2621</v>
      </c>
      <c r="AP718" s="33" t="s">
        <v>2713</v>
      </c>
      <c r="AQ718" s="33" t="s">
        <v>2639</v>
      </c>
      <c r="AR718" s="1"/>
      <c r="AS718" s="1"/>
      <c r="AT718" s="1" t="str">
        <f t="shared" si="55"/>
        <v/>
      </c>
      <c r="AU718" s="1"/>
      <c r="AV718" s="1"/>
      <c r="AW718" s="1"/>
      <c r="AX718" s="8"/>
      <c r="AY718" s="1"/>
      <c r="AZ718" s="1"/>
      <c r="BA718" s="1"/>
      <c r="BB718" s="1"/>
      <c r="BC718" s="1"/>
      <c r="BD718" s="1"/>
      <c r="BE718" s="1"/>
      <c r="BF718" s="8"/>
      <c r="BG718" s="8"/>
      <c r="BH718" s="1"/>
      <c r="BJ718" s="1"/>
      <c r="BK718" s="1"/>
      <c r="BL718" s="1"/>
    </row>
    <row r="719" ht="14.25" hidden="1" customHeight="1">
      <c r="A719" s="16" t="s">
        <v>15</v>
      </c>
      <c r="B719" s="1" t="s">
        <v>225</v>
      </c>
      <c r="C719" s="1" t="s">
        <v>1052</v>
      </c>
      <c r="D719" s="1" t="s">
        <v>4556</v>
      </c>
      <c r="E719" s="5" t="s">
        <v>37</v>
      </c>
      <c r="F719" s="5" t="s">
        <v>1069</v>
      </c>
      <c r="G719" s="78" t="s">
        <v>919</v>
      </c>
      <c r="H719" s="1" t="str">
        <f t="shared" si="1"/>
        <v>ASHRAE 90.1-2013Healthcare FacilityExam/Treatment</v>
      </c>
      <c r="I719" s="1" t="str">
        <f>VLOOKUP(H719,'Interior Lighting'!$A$4:$G$1472,5,FALSE)</f>
        <v>1.66</v>
      </c>
      <c r="J719" s="1"/>
      <c r="K719" s="1"/>
      <c r="L719" s="1"/>
      <c r="M719" s="1">
        <v>0.0</v>
      </c>
      <c r="N719" s="1">
        <v>0.7</v>
      </c>
      <c r="O719" s="1">
        <v>0.2</v>
      </c>
      <c r="P719" s="1" t="s">
        <v>2623</v>
      </c>
      <c r="Q719" s="47" t="s">
        <v>38</v>
      </c>
      <c r="R719" s="48" t="s">
        <v>657</v>
      </c>
      <c r="S719" s="1" t="s">
        <v>665</v>
      </c>
      <c r="T719" s="8" t="str">
        <f t="shared" si="54"/>
        <v>GGHC v2.2Health CareClean Linen Storage</v>
      </c>
      <c r="U719" s="1" t="str">
        <f>VLOOKUP(T719,Ventilation!$A$4:$H$321,6,FALSE)</f>
        <v>0.3</v>
      </c>
      <c r="V719" s="1" t="str">
        <f>VLOOKUP(T719,Ventilation!$A$4:$H$321,5,FALSE)</f>
        <v/>
      </c>
      <c r="W719" s="1" t="str">
        <f>VLOOKUP(T719,Ventilation!$A$4:$H$321,7,FALSE)</f>
        <v/>
      </c>
      <c r="X719" s="5">
        <v>10.0</v>
      </c>
      <c r="Y719" s="5">
        <v>20.02</v>
      </c>
      <c r="Z719" s="1" t="s">
        <v>2635</v>
      </c>
      <c r="AA719" s="1" t="s">
        <v>2609</v>
      </c>
      <c r="AB719" s="1">
        <v>0.0446</v>
      </c>
      <c r="AC719" s="8"/>
      <c r="AD719" s="1"/>
      <c r="AE719" s="1" t="s">
        <v>2719</v>
      </c>
      <c r="AF719" s="1"/>
      <c r="AG719" s="1"/>
      <c r="AH719" s="1"/>
      <c r="AI719" s="1"/>
      <c r="AJ719" s="1"/>
      <c r="AK719" s="5">
        <v>2.0</v>
      </c>
      <c r="AL719" s="1">
        <v>0.0</v>
      </c>
      <c r="AM719" s="1">
        <v>0.5</v>
      </c>
      <c r="AN719" s="1">
        <v>0.0</v>
      </c>
      <c r="AO719" s="1" t="s">
        <v>2621</v>
      </c>
      <c r="AP719" s="33" t="s">
        <v>2713</v>
      </c>
      <c r="AQ719" s="33" t="s">
        <v>2639</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2712</v>
      </c>
      <c r="BG719" s="1"/>
      <c r="BH719" s="1"/>
      <c r="BJ719" s="1"/>
      <c r="BK719" s="1"/>
      <c r="BL719" s="1"/>
    </row>
    <row r="720" ht="14.25" hidden="1" customHeight="1">
      <c r="A720" s="16" t="s">
        <v>15</v>
      </c>
      <c r="B720" s="1" t="s">
        <v>225</v>
      </c>
      <c r="C720" s="1" t="s">
        <v>1054</v>
      </c>
      <c r="D720" s="1" t="s">
        <v>4570</v>
      </c>
      <c r="E720" s="16" t="s">
        <v>36</v>
      </c>
      <c r="F720" s="1" t="s">
        <v>211</v>
      </c>
      <c r="G720" s="1" t="s">
        <v>1002</v>
      </c>
      <c r="H720" s="1" t="str">
        <f t="shared" si="1"/>
        <v>ASHRAE 90.1-2010MidriseApartmentCorridor</v>
      </c>
      <c r="I720" s="1" t="str">
        <f>VLOOKUP(H720,'Interior Lighting'!$A$4:$G$1472,5,FALSE)</f>
        <v>0.792</v>
      </c>
      <c r="J720" s="1"/>
      <c r="K720" s="1"/>
      <c r="L720" s="1"/>
      <c r="M720" s="1">
        <v>0.0</v>
      </c>
      <c r="N720" s="1">
        <v>0.7</v>
      </c>
      <c r="O720" s="1">
        <v>0.2</v>
      </c>
      <c r="P720" s="1" t="s">
        <v>2622</v>
      </c>
      <c r="Q720" s="1" t="s">
        <v>31</v>
      </c>
      <c r="R720" s="1" t="s">
        <v>870</v>
      </c>
      <c r="S720" s="1" t="s">
        <v>557</v>
      </c>
      <c r="T720" s="8" t="str">
        <f t="shared" si="54"/>
        <v>ASHRAE 62.1-2007GeneralCorridors</v>
      </c>
      <c r="U720" s="1" t="str">
        <f>VLOOKUP(T720,Ventilation!$A$4:$H$321,6,FALSE)</f>
        <v>0.06</v>
      </c>
      <c r="V720" s="1" t="str">
        <f>VLOOKUP(T720,Ventilation!$A$4:$H$321,5,FALSE)</f>
        <v/>
      </c>
      <c r="W720" s="1" t="str">
        <f>VLOOKUP(T720,Ventilation!$A$4:$H$321,7,FALSE)</f>
        <v/>
      </c>
      <c r="X720" s="1"/>
      <c r="Y720" s="5">
        <v>0.0</v>
      </c>
      <c r="Z720" s="1" t="s">
        <v>2635</v>
      </c>
      <c r="AA720" s="1" t="s">
        <v>2609</v>
      </c>
      <c r="AB720" s="1">
        <v>0.0446</v>
      </c>
      <c r="AC720" s="8"/>
      <c r="AD720" s="1"/>
      <c r="AE720" s="1" t="s">
        <v>2719</v>
      </c>
      <c r="AF720" s="1"/>
      <c r="AG720" s="1"/>
      <c r="AH720" s="1"/>
      <c r="AI720" s="1"/>
      <c r="AJ720" s="1"/>
      <c r="AK720" s="5">
        <v>0.4</v>
      </c>
      <c r="AL720" s="1">
        <v>0.0</v>
      </c>
      <c r="AM720" s="1">
        <v>0.5</v>
      </c>
      <c r="AN720" s="1">
        <v>0.0</v>
      </c>
      <c r="AO720" s="1" t="s">
        <v>2621</v>
      </c>
      <c r="AP720" s="33" t="s">
        <v>2713</v>
      </c>
      <c r="AQ720" s="33" t="s">
        <v>2639</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15</v>
      </c>
      <c r="B721" s="1" t="s">
        <v>225</v>
      </c>
      <c r="C721" s="1" t="s">
        <v>1055</v>
      </c>
      <c r="D721" s="1" t="s">
        <v>4575</v>
      </c>
      <c r="E721" s="5" t="s">
        <v>37</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2627</v>
      </c>
      <c r="Q721" s="47" t="s">
        <v>29</v>
      </c>
      <c r="R721" s="1" t="s">
        <v>501</v>
      </c>
      <c r="S721" s="5" t="s">
        <v>503</v>
      </c>
      <c r="T721" s="8" t="str">
        <f t="shared" si="54"/>
        <v>ASHRAE 62.1-1999Public SpacesPublic restrooms</v>
      </c>
      <c r="U721" s="1" t="str">
        <f>VLOOKUP(T721,Ventilation!$A$4:$H$321,6,FALSE)</f>
        <v>0</v>
      </c>
      <c r="V721" s="1" t="str">
        <f>VLOOKUP(T721,Ventilation!$A$4:$H$321,5,FALSE)</f>
        <v>0</v>
      </c>
      <c r="W721" s="1" t="str">
        <f>VLOOKUP(T721,Ventilation!$A$4:$H$321,7,FALSE)</f>
        <v/>
      </c>
      <c r="X721" s="5">
        <v>10.0</v>
      </c>
      <c r="Y721" s="5">
        <v>0.0</v>
      </c>
      <c r="Z721" s="1" t="s">
        <v>2635</v>
      </c>
      <c r="AA721" s="1" t="s">
        <v>2609</v>
      </c>
      <c r="AB721" s="1">
        <v>0.0446</v>
      </c>
      <c r="AC721" s="8"/>
      <c r="AD721" s="1"/>
      <c r="AE721" s="1" t="s">
        <v>2719</v>
      </c>
      <c r="AF721" s="1"/>
      <c r="AG721" s="1"/>
      <c r="AH721" s="1"/>
      <c r="AI721" s="1"/>
      <c r="AJ721" s="1"/>
      <c r="AK721" s="5">
        <v>0.4</v>
      </c>
      <c r="AL721" s="1">
        <v>0.0</v>
      </c>
      <c r="AM721" s="1">
        <v>0.3</v>
      </c>
      <c r="AN721" s="1">
        <v>0.7</v>
      </c>
      <c r="AO721" s="1" t="s">
        <v>2621</v>
      </c>
      <c r="AP721" s="33" t="s">
        <v>2713</v>
      </c>
      <c r="AQ721" s="33" t="s">
        <v>2639</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2712</v>
      </c>
      <c r="BG721" s="1"/>
      <c r="BH721" s="1"/>
      <c r="BJ721" s="1"/>
      <c r="BK721" s="1"/>
      <c r="BL721" s="1"/>
    </row>
    <row r="722" ht="14.25" hidden="1" customHeight="1">
      <c r="A722" s="16" t="s">
        <v>15</v>
      </c>
      <c r="B722" s="1" t="s">
        <v>225</v>
      </c>
      <c r="C722" s="5" t="s">
        <v>4601</v>
      </c>
      <c r="D722" s="1" t="s">
        <v>4566</v>
      </c>
      <c r="E722" s="1" t="s">
        <v>36</v>
      </c>
      <c r="F722" s="1" t="s">
        <v>975</v>
      </c>
      <c r="G722" s="1" t="s">
        <v>870</v>
      </c>
      <c r="H722" s="1" t="str">
        <f t="shared" si="1"/>
        <v>ASHRAE 90.1-2010StorageGeneral</v>
      </c>
      <c r="I722" s="1" t="str">
        <f>VLOOKUP(H722,'Interior Lighting'!$A$4:$G$1472,5,FALSE)</f>
        <v>0.63</v>
      </c>
      <c r="J722" s="1"/>
      <c r="K722" s="1"/>
      <c r="L722" s="1"/>
      <c r="M722" s="1">
        <v>0.0</v>
      </c>
      <c r="N722" s="1">
        <v>0.7</v>
      </c>
      <c r="O722" s="1">
        <v>0.2</v>
      </c>
      <c r="P722" s="1" t="s">
        <v>2628</v>
      </c>
      <c r="Q722" s="5" t="s">
        <v>30</v>
      </c>
      <c r="R722" s="5" t="s">
        <v>870</v>
      </c>
      <c r="S722" s="5" t="s">
        <v>511</v>
      </c>
      <c r="T722" s="8" t="str">
        <f t="shared" si="54"/>
        <v>ASHRAE 62.1-2004GeneralStorage rooms</v>
      </c>
      <c r="U722" s="1" t="str">
        <f>VLOOKUP(T722,Ventilation!$A$4:$H$321,6,FALSE)</f>
        <v>0.12</v>
      </c>
      <c r="V722" s="1" t="str">
        <f>VLOOKUP(T722,Ventilation!$A$4:$H$321,5,FALSE)</f>
        <v/>
      </c>
      <c r="W722" s="1" t="str">
        <f>VLOOKUP(T722,Ventilation!$A$4:$H$321,7,FALSE)</f>
        <v/>
      </c>
      <c r="X722" s="1"/>
      <c r="Y722" s="5">
        <v>0.0</v>
      </c>
      <c r="Z722" s="1" t="s">
        <v>2635</v>
      </c>
      <c r="AA722" s="1" t="s">
        <v>2609</v>
      </c>
      <c r="AB722" s="1">
        <v>0.0446</v>
      </c>
      <c r="AC722" s="8"/>
      <c r="AD722" s="1"/>
      <c r="AE722" s="1" t="s">
        <v>2719</v>
      </c>
      <c r="AF722" s="1"/>
      <c r="AG722" s="1"/>
      <c r="AH722" s="1"/>
      <c r="AI722" s="1"/>
      <c r="AJ722" s="1"/>
      <c r="AK722" s="5">
        <v>1.1</v>
      </c>
      <c r="AL722" s="1">
        <v>0.0</v>
      </c>
      <c r="AM722" s="1">
        <v>0.3</v>
      </c>
      <c r="AN722" s="1">
        <v>0.7</v>
      </c>
      <c r="AO722" s="1" t="s">
        <v>2621</v>
      </c>
      <c r="AP722" s="33" t="s">
        <v>2713</v>
      </c>
      <c r="AQ722" s="33" t="s">
        <v>229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15</v>
      </c>
      <c r="B723" s="1" t="s">
        <v>225</v>
      </c>
      <c r="C723" s="8" t="s">
        <v>1060</v>
      </c>
      <c r="D723" s="1" t="s">
        <v>4552</v>
      </c>
      <c r="E723" s="5" t="s">
        <v>37</v>
      </c>
      <c r="F723" s="5" t="s">
        <v>1069</v>
      </c>
      <c r="G723" s="1" t="s">
        <v>981</v>
      </c>
      <c r="H723" s="1" t="str">
        <f t="shared" si="1"/>
        <v>ASHRAE 90.1-2013Healthcare FacilityRadiology/Imaging</v>
      </c>
      <c r="I723" s="1" t="str">
        <f>VLOOKUP(H723,'Interior Lighting'!$A$4:$G$1472,5,FALSE)</f>
        <v>1.51</v>
      </c>
      <c r="J723" s="1"/>
      <c r="K723" s="1"/>
      <c r="L723" s="1"/>
      <c r="M723" s="1">
        <v>0.0</v>
      </c>
      <c r="N723" s="1">
        <v>0.7</v>
      </c>
      <c r="O723" s="1">
        <v>0.2</v>
      </c>
      <c r="P723" s="1" t="s">
        <v>2623</v>
      </c>
      <c r="Q723" s="1" t="s">
        <v>38</v>
      </c>
      <c r="R723" s="1" t="s">
        <v>657</v>
      </c>
      <c r="S723" s="1" t="s">
        <v>712</v>
      </c>
      <c r="T723" s="8" t="str">
        <f t="shared" si="54"/>
        <v>GGHC v2.2Health CareX-ray, Diagnostic and Treatment</v>
      </c>
      <c r="U723" s="1" t="str">
        <f>VLOOKUP(T723,Ventilation!$A$4:$H$321,6,FALSE)</f>
        <v>0.3</v>
      </c>
      <c r="V723" s="1" t="str">
        <f>VLOOKUP(T723,Ventilation!$A$4:$H$321,5,FALSE)</f>
        <v/>
      </c>
      <c r="W723" s="1" t="str">
        <f>VLOOKUP(T723,Ventilation!$A$4:$H$321,7,FALSE)</f>
        <v/>
      </c>
      <c r="X723" s="1"/>
      <c r="Y723" s="5">
        <v>20.02</v>
      </c>
      <c r="Z723" s="8" t="s">
        <v>2635</v>
      </c>
      <c r="AA723" s="8" t="s">
        <v>2609</v>
      </c>
      <c r="AB723" s="1">
        <v>0.0446</v>
      </c>
      <c r="AC723" s="8"/>
      <c r="AD723" s="8"/>
      <c r="AE723" s="8" t="s">
        <v>2719</v>
      </c>
      <c r="AF723" s="1"/>
      <c r="AG723" s="1"/>
      <c r="AH723" s="1"/>
      <c r="AI723" s="1"/>
      <c r="AJ723" s="1"/>
      <c r="AK723" s="5">
        <v>10.0</v>
      </c>
      <c r="AL723" s="1">
        <v>0.0</v>
      </c>
      <c r="AM723" s="1">
        <v>0.5</v>
      </c>
      <c r="AN723" s="1">
        <v>0.0</v>
      </c>
      <c r="AO723" s="8" t="s">
        <v>2621</v>
      </c>
      <c r="AP723" s="33" t="s">
        <v>2713</v>
      </c>
      <c r="AQ723" s="33" t="s">
        <v>2639</v>
      </c>
      <c r="AR723" s="5">
        <v>2.0</v>
      </c>
      <c r="AS723" s="1">
        <v>900.0</v>
      </c>
      <c r="AT723" s="1" t="str">
        <f t="shared" si="55"/>
        <v>0.002222222222</v>
      </c>
      <c r="AU723" s="5">
        <v>60.0</v>
      </c>
      <c r="AV723" s="1">
        <v>0.2</v>
      </c>
      <c r="AW723" s="1">
        <v>0.05</v>
      </c>
      <c r="AX723" s="1" t="s">
        <v>227</v>
      </c>
      <c r="AY723" s="1"/>
      <c r="AZ723" s="1"/>
      <c r="BA723" s="1"/>
      <c r="BB723" s="1"/>
      <c r="BC723" s="1"/>
      <c r="BD723" s="1"/>
      <c r="BE723" s="1"/>
      <c r="BF723" s="1"/>
      <c r="BG723" s="1"/>
      <c r="BH723" s="1"/>
      <c r="BJ723" s="1"/>
      <c r="BK723" s="1"/>
      <c r="BL723" s="1"/>
    </row>
    <row r="724" ht="14.25" hidden="1" customHeight="1">
      <c r="A724" s="5" t="s">
        <v>15</v>
      </c>
      <c r="B724" s="1" t="s">
        <v>237</v>
      </c>
      <c r="C724" s="1" t="s">
        <v>1050</v>
      </c>
      <c r="D724" s="1" t="s">
        <v>4575</v>
      </c>
      <c r="E724" s="5" t="s">
        <v>37</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2983</v>
      </c>
      <c r="Q724" s="1" t="s">
        <v>31</v>
      </c>
      <c r="R724" s="1" t="s">
        <v>870</v>
      </c>
      <c r="S724" s="1" t="s">
        <v>557</v>
      </c>
      <c r="T724" s="8" t="str">
        <f t="shared" si="54"/>
        <v>ASHRAE 62.1-2007GeneralCorridors</v>
      </c>
      <c r="U724" s="1" t="str">
        <f>VLOOKUP(T724,Ventilation!$A$4:$H$321,6,FALSE)</f>
        <v>0.06</v>
      </c>
      <c r="V724" s="1" t="str">
        <f>VLOOKUP(T724,Ventilation!$A$4:$H$321,5,FALSE)</f>
        <v/>
      </c>
      <c r="W724" s="1" t="str">
        <f>VLOOKUP(T724,Ventilation!$A$4:$H$321,7,FALSE)</f>
        <v/>
      </c>
      <c r="X724" s="1"/>
      <c r="Y724" s="8">
        <v>0.0</v>
      </c>
      <c r="Z724" s="5" t="s">
        <v>2991</v>
      </c>
      <c r="AA724" s="1" t="s">
        <v>2974</v>
      </c>
      <c r="AB724" s="1">
        <v>0.0446</v>
      </c>
      <c r="AC724" s="8"/>
      <c r="AD724" s="1"/>
      <c r="AE724" s="1" t="s">
        <v>3030</v>
      </c>
      <c r="AF724" s="1"/>
      <c r="AG724" s="1"/>
      <c r="AH724" s="1"/>
      <c r="AI724" s="1"/>
      <c r="AJ724" s="1"/>
      <c r="AK724" s="1">
        <v>0.37</v>
      </c>
      <c r="AL724" s="1">
        <v>0.0</v>
      </c>
      <c r="AM724" s="1">
        <v>0.5</v>
      </c>
      <c r="AN724" s="1">
        <v>0.0</v>
      </c>
      <c r="AO724" s="1" t="s">
        <v>2982</v>
      </c>
      <c r="AP724" s="1" t="s">
        <v>3018</v>
      </c>
      <c r="AQ724" s="1" t="s">
        <v>2999</v>
      </c>
      <c r="AR724" s="1">
        <v>56.5</v>
      </c>
      <c r="AS724" s="1">
        <v>2045.0</v>
      </c>
      <c r="AT724" s="1" t="str">
        <f t="shared" si="55"/>
        <v>0.02762836186</v>
      </c>
      <c r="AU724" s="1">
        <v>43.3</v>
      </c>
      <c r="AV724" s="1">
        <v>0.2</v>
      </c>
      <c r="AW724" s="1">
        <v>0.05</v>
      </c>
      <c r="AX724" s="1" t="s">
        <v>241</v>
      </c>
      <c r="AY724" s="1">
        <v>0.293378304967726</v>
      </c>
      <c r="AZ724" s="1">
        <v>600.0</v>
      </c>
      <c r="BA724" s="1">
        <v>0.05093797833286906</v>
      </c>
      <c r="BB724" s="1">
        <v>0.338</v>
      </c>
      <c r="BC724" s="1">
        <v>104.17534794566214</v>
      </c>
      <c r="BD724" s="1">
        <v>0.5</v>
      </c>
      <c r="BE724" s="1"/>
      <c r="BF724" s="1"/>
      <c r="BG724" s="1"/>
      <c r="BH724" s="1"/>
      <c r="BJ724" s="1"/>
      <c r="BK724" s="1"/>
      <c r="BL724" s="1"/>
    </row>
    <row r="725" ht="14.25" hidden="1" customHeight="1">
      <c r="A725" s="5" t="s">
        <v>15</v>
      </c>
      <c r="B725" s="1" t="s">
        <v>237</v>
      </c>
      <c r="C725" s="1" t="s">
        <v>344</v>
      </c>
      <c r="D725" s="1" t="s">
        <v>4559</v>
      </c>
      <c r="E725" s="5" t="s">
        <v>37</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2990</v>
      </c>
      <c r="Q725" s="1" t="s">
        <v>31</v>
      </c>
      <c r="R725" s="1" t="s">
        <v>1328</v>
      </c>
      <c r="S725" s="1" t="s">
        <v>498</v>
      </c>
      <c r="T725" s="8"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2995</v>
      </c>
      <c r="AA725" s="1" t="s">
        <v>2974</v>
      </c>
      <c r="AB725" s="1">
        <v>0.0446</v>
      </c>
      <c r="AC725" s="8"/>
      <c r="AD725" s="1"/>
      <c r="AE725" s="1" t="s">
        <v>3030</v>
      </c>
      <c r="AF725" s="1"/>
      <c r="AG725" s="1"/>
      <c r="AH725" s="1"/>
      <c r="AI725" s="1"/>
      <c r="AJ725" s="1"/>
      <c r="AK725" s="1">
        <v>1.0</v>
      </c>
      <c r="AL725" s="1">
        <v>0.0</v>
      </c>
      <c r="AM725" s="1">
        <v>0.5</v>
      </c>
      <c r="AN725" s="1">
        <v>0.0</v>
      </c>
      <c r="AO725" s="1" t="s">
        <v>2982</v>
      </c>
      <c r="AP725" s="1" t="s">
        <v>3018</v>
      </c>
      <c r="AQ725" s="1" t="s">
        <v>2999</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5" t="s">
        <v>15</v>
      </c>
      <c r="B726" s="1" t="s">
        <v>237</v>
      </c>
      <c r="C726" s="1" t="s">
        <v>1031</v>
      </c>
      <c r="D726" s="1" t="s">
        <v>4571</v>
      </c>
      <c r="E726" s="5" t="s">
        <v>37</v>
      </c>
      <c r="F726" s="1" t="s">
        <v>757</v>
      </c>
      <c r="G726" s="1" t="s">
        <v>870</v>
      </c>
      <c r="H726" s="1" t="str">
        <f t="shared" si="1"/>
        <v>ASHRAE 90.1-2013Electrical/MechanicalGeneral</v>
      </c>
      <c r="I726" s="1" t="str">
        <f>VLOOKUP(H726,'Interior Lighting'!$A$4:$G$1472,5,FALSE)</f>
        <v>0.42</v>
      </c>
      <c r="J726" s="1"/>
      <c r="K726" s="1"/>
      <c r="L726" s="1"/>
      <c r="M726" s="1">
        <v>0.0</v>
      </c>
      <c r="N726" s="1">
        <v>0.37</v>
      </c>
      <c r="O726" s="1">
        <v>0.2</v>
      </c>
      <c r="P726" s="1" t="s">
        <v>2990</v>
      </c>
      <c r="Q726" s="1" t="s">
        <v>31</v>
      </c>
      <c r="R726" s="1" t="s">
        <v>870</v>
      </c>
      <c r="S726" s="1" t="s">
        <v>511</v>
      </c>
      <c r="T726" s="8" t="str">
        <f t="shared" si="54"/>
        <v>ASHRAE 62.1-2007GeneralStorage rooms</v>
      </c>
      <c r="U726" s="1" t="str">
        <f>VLOOKUP(T726,Ventilation!$A$4:$H$321,6,FALSE)</f>
        <v>0.12</v>
      </c>
      <c r="V726" s="1" t="str">
        <f>VLOOKUP(T726,Ventilation!$A$4:$H$321,5,FALSE)</f>
        <v/>
      </c>
      <c r="W726" s="1" t="str">
        <f>VLOOKUP(T726,Ventilation!$A$4:$H$321,7,FALSE)</f>
        <v/>
      </c>
      <c r="X726" s="1"/>
      <c r="Y726" s="1">
        <v>0.0</v>
      </c>
      <c r="Z726" s="5" t="s">
        <v>2991</v>
      </c>
      <c r="AA726" s="1" t="s">
        <v>2974</v>
      </c>
      <c r="AB726" s="1">
        <v>0.0446</v>
      </c>
      <c r="AC726" s="8"/>
      <c r="AD726" s="1"/>
      <c r="AE726" s="1" t="s">
        <v>3030</v>
      </c>
      <c r="AF726" s="1"/>
      <c r="AG726" s="1"/>
      <c r="AH726" s="1"/>
      <c r="AI726" s="1"/>
      <c r="AJ726" s="1"/>
      <c r="AK726" s="1">
        <v>0.37</v>
      </c>
      <c r="AL726" s="1">
        <v>0.0</v>
      </c>
      <c r="AM726" s="1">
        <v>0.5</v>
      </c>
      <c r="AN726" s="1">
        <v>0.0</v>
      </c>
      <c r="AO726" s="1" t="s">
        <v>2982</v>
      </c>
      <c r="AP726" s="1" t="s">
        <v>3018</v>
      </c>
      <c r="AQ726" s="1" t="s">
        <v>2999</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5" t="s">
        <v>15</v>
      </c>
      <c r="B727" s="1" t="s">
        <v>237</v>
      </c>
      <c r="C727" s="1" t="s">
        <v>684</v>
      </c>
      <c r="D727" s="1" t="s">
        <v>4570</v>
      </c>
      <c r="E727" s="5" t="s">
        <v>37</v>
      </c>
      <c r="F727" s="1" t="s">
        <v>684</v>
      </c>
      <c r="G727" s="1" t="s">
        <v>870</v>
      </c>
      <c r="H727" s="1" t="str">
        <f t="shared" si="1"/>
        <v>ASHRAE 90.1-2013LobbyGeneral</v>
      </c>
      <c r="I727" s="1" t="str">
        <f>VLOOKUP(H727,'Interior Lighting'!$A$4:$G$1472,5,FALSE)</f>
        <v>0.9</v>
      </c>
      <c r="J727" s="1"/>
      <c r="K727" s="1"/>
      <c r="L727" s="1"/>
      <c r="M727" s="1">
        <v>0.0</v>
      </c>
      <c r="N727" s="1">
        <v>0.37</v>
      </c>
      <c r="O727" s="1">
        <v>0.2</v>
      </c>
      <c r="P727" s="1" t="s">
        <v>2988</v>
      </c>
      <c r="Q727" s="1" t="s">
        <v>31</v>
      </c>
      <c r="R727" s="1" t="s">
        <v>870</v>
      </c>
      <c r="S727" s="1" t="s">
        <v>557</v>
      </c>
      <c r="T727" s="8" t="str">
        <f t="shared" si="54"/>
        <v>ASHRAE 62.1-2007GeneralCorridors</v>
      </c>
      <c r="U727" s="1" t="str">
        <f>VLOOKUP(T727,Ventilation!$A$4:$H$321,6,FALSE)</f>
        <v>0.06</v>
      </c>
      <c r="V727" s="1" t="str">
        <f>VLOOKUP(T727,Ventilation!$A$4:$H$321,5,FALSE)</f>
        <v/>
      </c>
      <c r="W727" s="1" t="str">
        <f>VLOOKUP(T727,Ventilation!$A$4:$H$321,7,FALSE)</f>
        <v/>
      </c>
      <c r="X727" s="1"/>
      <c r="Y727" s="1">
        <v>0.0</v>
      </c>
      <c r="Z727" s="5" t="s">
        <v>2991</v>
      </c>
      <c r="AA727" s="1" t="s">
        <v>2974</v>
      </c>
      <c r="AB727" s="1">
        <v>0.0446</v>
      </c>
      <c r="AC727" s="8"/>
      <c r="AD727" s="1"/>
      <c r="AE727" s="1" t="s">
        <v>3030</v>
      </c>
      <c r="AF727" s="1"/>
      <c r="AG727" s="1"/>
      <c r="AH727" s="1"/>
      <c r="AI727" s="1"/>
      <c r="AJ727" s="1"/>
      <c r="AK727" s="1">
        <v>0.37</v>
      </c>
      <c r="AL727" s="1">
        <v>0.0</v>
      </c>
      <c r="AM727" s="1">
        <v>0.5</v>
      </c>
      <c r="AN727" s="1">
        <v>0.0</v>
      </c>
      <c r="AO727" s="1" t="s">
        <v>2982</v>
      </c>
      <c r="AP727" s="1" t="s">
        <v>3018</v>
      </c>
      <c r="AQ727" s="1" t="s">
        <v>2999</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5" t="s">
        <v>15</v>
      </c>
      <c r="B728" s="1" t="s">
        <v>237</v>
      </c>
      <c r="C728" s="1" t="s">
        <v>726</v>
      </c>
      <c r="D728" s="1" t="s">
        <v>4563</v>
      </c>
      <c r="E728" s="5" t="s">
        <v>37</v>
      </c>
      <c r="F728" s="78" t="s">
        <v>849</v>
      </c>
      <c r="G728" s="78" t="s">
        <v>726</v>
      </c>
      <c r="H728" s="1" t="str">
        <f t="shared" si="1"/>
        <v>ASHRAE 90.1-2013Whole BuildingLibrary</v>
      </c>
      <c r="I728" s="1" t="str">
        <f>VLOOKUP(H728,'Interior Lighting'!$A$4:$G$1472,5,FALSE)</f>
        <v>1.19</v>
      </c>
      <c r="J728" s="1"/>
      <c r="K728" s="1"/>
      <c r="L728" s="1"/>
      <c r="M728" s="1">
        <v>0.0</v>
      </c>
      <c r="N728" s="1">
        <v>0.37</v>
      </c>
      <c r="O728" s="1">
        <v>0.2</v>
      </c>
      <c r="P728" s="8" t="s">
        <v>2987</v>
      </c>
      <c r="Q728" s="1" t="s">
        <v>31</v>
      </c>
      <c r="R728" s="1" t="s">
        <v>1335</v>
      </c>
      <c r="S728" s="1" t="s">
        <v>1343</v>
      </c>
      <c r="T728" s="8"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5" t="s">
        <v>2991</v>
      </c>
      <c r="AA728" s="8" t="s">
        <v>2974</v>
      </c>
      <c r="AB728" s="1">
        <v>0.0446</v>
      </c>
      <c r="AC728" s="8"/>
      <c r="AD728" s="8"/>
      <c r="AE728" s="8" t="s">
        <v>3030</v>
      </c>
      <c r="AF728" s="1"/>
      <c r="AG728" s="1"/>
      <c r="AH728" s="1"/>
      <c r="AI728" s="1"/>
      <c r="AJ728" s="1"/>
      <c r="AK728" s="1">
        <v>1.39</v>
      </c>
      <c r="AL728" s="1">
        <v>0.0</v>
      </c>
      <c r="AM728" s="1">
        <v>0.5</v>
      </c>
      <c r="AN728" s="1">
        <v>0.0</v>
      </c>
      <c r="AO728" s="8" t="s">
        <v>2982</v>
      </c>
      <c r="AP728" s="8" t="s">
        <v>3018</v>
      </c>
      <c r="AQ728" s="8" t="s">
        <v>2999</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5" t="s">
        <v>15</v>
      </c>
      <c r="B729" s="1" t="s">
        <v>237</v>
      </c>
      <c r="C729" s="1" t="s">
        <v>1026</v>
      </c>
      <c r="D729" s="1" t="s">
        <v>4546</v>
      </c>
      <c r="E729" s="5" t="s">
        <v>37</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2990</v>
      </c>
      <c r="Q729" s="1" t="s">
        <v>31</v>
      </c>
      <c r="R729" s="1" t="s">
        <v>477</v>
      </c>
      <c r="S729" s="1" t="s">
        <v>1349</v>
      </c>
      <c r="T729" s="8"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5" t="s">
        <v>2991</v>
      </c>
      <c r="AA729" s="1" t="s">
        <v>2974</v>
      </c>
      <c r="AB729" s="1">
        <v>0.0446</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100.0</v>
      </c>
      <c r="AS729" s="1">
        <v>1808.0</v>
      </c>
      <c r="AT729" s="1" t="str">
        <f t="shared" si="55"/>
        <v>0.05530973451</v>
      </c>
      <c r="AU729" s="1">
        <v>49.0</v>
      </c>
      <c r="AV729" s="1">
        <v>0.2</v>
      </c>
      <c r="AW729" s="1">
        <v>0.05</v>
      </c>
      <c r="AX729" s="1" t="s">
        <v>241</v>
      </c>
      <c r="AY729" s="1">
        <v>0.7</v>
      </c>
      <c r="AZ729" s="1">
        <v>3300.0</v>
      </c>
      <c r="BA729" s="1">
        <v>0.12153790593660582</v>
      </c>
      <c r="BB729" s="1">
        <v>0.338</v>
      </c>
      <c r="BC729" s="1">
        <v>572.9644137011418</v>
      </c>
      <c r="BD729" s="1">
        <v>0.5</v>
      </c>
      <c r="BE729" s="1"/>
      <c r="BF729" s="1" t="s">
        <v>3033</v>
      </c>
      <c r="BG729" s="1"/>
      <c r="BH729" s="1"/>
      <c r="BJ729" s="1"/>
      <c r="BK729" s="1"/>
      <c r="BL729" s="1"/>
    </row>
    <row r="730" ht="14.25" hidden="1" customHeight="1">
      <c r="A730" s="5" t="s">
        <v>15</v>
      </c>
      <c r="B730" s="1" t="s">
        <v>237</v>
      </c>
      <c r="C730" s="1" t="s">
        <v>1019</v>
      </c>
      <c r="D730" s="1" t="s">
        <v>4561</v>
      </c>
      <c r="E730" s="5" t="s">
        <v>37</v>
      </c>
      <c r="F730" s="1" t="s">
        <v>976</v>
      </c>
      <c r="G730" s="5" t="s">
        <v>904</v>
      </c>
      <c r="H730" s="1" t="str">
        <f t="shared" si="1"/>
        <v>ASHRAE 90.1-2013Gymnasium/Fitness CenterExercise Area</v>
      </c>
      <c r="I730" s="1" t="str">
        <f>VLOOKUP(H730,'Interior Lighting'!$A$4:$G$1472,5,FALSE)</f>
        <v>0.72</v>
      </c>
      <c r="J730" s="1"/>
      <c r="K730" s="1"/>
      <c r="L730" s="1"/>
      <c r="M730" s="1">
        <v>0.0</v>
      </c>
      <c r="N730" s="1">
        <v>0.37</v>
      </c>
      <c r="O730" s="1">
        <v>0.2</v>
      </c>
      <c r="P730" s="1" t="s">
        <v>2986</v>
      </c>
      <c r="Q730" s="1" t="s">
        <v>31</v>
      </c>
      <c r="R730" s="1" t="s">
        <v>1375</v>
      </c>
      <c r="S730" s="1" t="s">
        <v>1382</v>
      </c>
      <c r="T730" s="8"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5" t="s">
        <v>2994</v>
      </c>
      <c r="AA730" s="1" t="s">
        <v>2974</v>
      </c>
      <c r="AB730" s="1">
        <v>0.0446</v>
      </c>
      <c r="AC730" s="8"/>
      <c r="AD730" s="1"/>
      <c r="AE730" s="1" t="s">
        <v>3030</v>
      </c>
      <c r="AF730" s="1"/>
      <c r="AG730" s="1"/>
      <c r="AH730" s="1"/>
      <c r="AI730" s="1"/>
      <c r="AJ730" s="1"/>
      <c r="AK730" s="1">
        <v>0.46</v>
      </c>
      <c r="AL730" s="1">
        <v>0.0</v>
      </c>
      <c r="AM730" s="1">
        <v>0.5</v>
      </c>
      <c r="AN730" s="1">
        <v>0.0</v>
      </c>
      <c r="AO730" s="1" t="s">
        <v>2982</v>
      </c>
      <c r="AP730" s="1" t="s">
        <v>3018</v>
      </c>
      <c r="AQ730" s="1" t="s">
        <v>2999</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5" t="s">
        <v>15</v>
      </c>
      <c r="B731" s="8" t="s">
        <v>237</v>
      </c>
      <c r="C731" s="8" t="s">
        <v>1002</v>
      </c>
      <c r="D731" s="1" t="s">
        <v>4551</v>
      </c>
      <c r="E731" s="5" t="s">
        <v>37</v>
      </c>
      <c r="F731" s="5" t="s">
        <v>1002</v>
      </c>
      <c r="G731" s="1" t="s">
        <v>870</v>
      </c>
      <c r="H731" s="1" t="str">
        <f t="shared" si="1"/>
        <v>ASHRAE 90.1-2013CorridorGeneral</v>
      </c>
      <c r="I731" s="1" t="str">
        <f>VLOOKUP(H731,'Interior Lighting'!$A$4:$G$1472,5,FALSE)</f>
        <v>0.66</v>
      </c>
      <c r="J731" s="1"/>
      <c r="K731" s="1"/>
      <c r="L731" s="1"/>
      <c r="M731" s="1">
        <v>0.0</v>
      </c>
      <c r="N731" s="1">
        <v>0.37</v>
      </c>
      <c r="O731" s="1">
        <v>0.2</v>
      </c>
      <c r="P731" s="1" t="s">
        <v>2985</v>
      </c>
      <c r="Q731" s="1" t="s">
        <v>31</v>
      </c>
      <c r="R731" s="1" t="s">
        <v>870</v>
      </c>
      <c r="S731" s="1" t="s">
        <v>557</v>
      </c>
      <c r="T731" s="8" t="str">
        <f t="shared" si="54"/>
        <v>ASHRAE 62.1-2007GeneralCorridors</v>
      </c>
      <c r="U731" s="1" t="str">
        <f>VLOOKUP(T731,Ventilation!$A$4:$H$321,6,FALSE)</f>
        <v>0.06</v>
      </c>
      <c r="V731" s="1" t="str">
        <f>VLOOKUP(T731,Ventilation!$A$4:$H$321,5,FALSE)</f>
        <v/>
      </c>
      <c r="W731" s="1" t="str">
        <f>VLOOKUP(T731,Ventilation!$A$4:$H$321,7,FALSE)</f>
        <v/>
      </c>
      <c r="X731" s="1"/>
      <c r="Y731" s="1">
        <v>0.0</v>
      </c>
      <c r="Z731" s="5" t="s">
        <v>2991</v>
      </c>
      <c r="AA731" s="1" t="s">
        <v>2974</v>
      </c>
      <c r="AB731" s="1">
        <v>0.0446</v>
      </c>
      <c r="AC731" s="8"/>
      <c r="AD731" s="1"/>
      <c r="AE731" s="1" t="s">
        <v>3030</v>
      </c>
      <c r="AF731" s="1"/>
      <c r="AG731" s="1"/>
      <c r="AH731" s="1"/>
      <c r="AI731" s="1"/>
      <c r="AJ731" s="1"/>
      <c r="AK731" s="1">
        <v>0.37</v>
      </c>
      <c r="AL731" s="1">
        <v>0.0</v>
      </c>
      <c r="AM731" s="1">
        <v>0.5</v>
      </c>
      <c r="AN731" s="1">
        <v>0.0</v>
      </c>
      <c r="AO731" s="1" t="s">
        <v>2982</v>
      </c>
      <c r="AP731" s="1" t="s">
        <v>3018</v>
      </c>
      <c r="AQ731" s="1" t="s">
        <v>2999</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5" t="s">
        <v>15</v>
      </c>
      <c r="B732" s="8" t="s">
        <v>237</v>
      </c>
      <c r="C732" s="8" t="s">
        <v>551</v>
      </c>
      <c r="D732" s="1" t="s">
        <v>4559</v>
      </c>
      <c r="E732" s="5" t="s">
        <v>37</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2984</v>
      </c>
      <c r="Q732" s="1" t="s">
        <v>31</v>
      </c>
      <c r="R732" s="1" t="s">
        <v>1335</v>
      </c>
      <c r="S732" s="1" t="s">
        <v>1340</v>
      </c>
      <c r="T732" s="8"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5" t="s">
        <v>2991</v>
      </c>
      <c r="AA732" s="1" t="s">
        <v>2974</v>
      </c>
      <c r="AB732" s="1">
        <v>0.0446</v>
      </c>
      <c r="AC732" s="8"/>
      <c r="AD732" s="1"/>
      <c r="AE732" s="1" t="s">
        <v>3030</v>
      </c>
      <c r="AF732" s="1"/>
      <c r="AG732" s="1"/>
      <c r="AH732" s="1"/>
      <c r="AI732" s="1"/>
      <c r="AJ732" s="1"/>
      <c r="AK732" s="1">
        <v>1.39</v>
      </c>
      <c r="AL732" s="1">
        <v>0.0</v>
      </c>
      <c r="AM732" s="1">
        <v>0.5</v>
      </c>
      <c r="AN732" s="1">
        <v>0.0</v>
      </c>
      <c r="AO732" s="1" t="s">
        <v>2982</v>
      </c>
      <c r="AP732" s="1" t="s">
        <v>3018</v>
      </c>
      <c r="AQ732" s="1" t="s">
        <v>2999</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5" t="s">
        <v>15</v>
      </c>
      <c r="B733" s="8" t="s">
        <v>237</v>
      </c>
      <c r="C733" s="8" t="s">
        <v>998</v>
      </c>
      <c r="D733" s="1" t="s">
        <v>4549</v>
      </c>
      <c r="E733" s="5" t="s">
        <v>37</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8" t="s">
        <v>2990</v>
      </c>
      <c r="Q733" s="1" t="s">
        <v>31</v>
      </c>
      <c r="R733" s="1" t="s">
        <v>477</v>
      </c>
      <c r="S733" s="1" t="s">
        <v>1349</v>
      </c>
      <c r="T733" s="8"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2992</v>
      </c>
      <c r="AA733" s="8" t="s">
        <v>2974</v>
      </c>
      <c r="AB733" s="1">
        <v>0.0446</v>
      </c>
      <c r="AC733" s="8"/>
      <c r="AD733" s="8"/>
      <c r="AE733" s="8" t="s">
        <v>3030</v>
      </c>
      <c r="AF733" s="1"/>
      <c r="AG733" s="1"/>
      <c r="AH733" s="1"/>
      <c r="AI733" s="1"/>
      <c r="AJ733" s="1"/>
      <c r="AK733" s="1">
        <v>2.36</v>
      </c>
      <c r="AL733" s="1">
        <v>0.0</v>
      </c>
      <c r="AM733" s="1">
        <v>0.5</v>
      </c>
      <c r="AN733" s="1">
        <v>0.0</v>
      </c>
      <c r="AO733" s="8" t="s">
        <v>2982</v>
      </c>
      <c r="AP733" s="8" t="s">
        <v>3018</v>
      </c>
      <c r="AQ733" s="8" t="s">
        <v>2999</v>
      </c>
      <c r="AR733" s="1"/>
      <c r="AS733" s="1"/>
      <c r="AT733" s="1" t="str">
        <f t="shared" si="55"/>
        <v/>
      </c>
      <c r="AU733" s="1"/>
      <c r="AV733" s="1"/>
      <c r="AW733" s="1"/>
      <c r="AX733" s="8"/>
      <c r="AY733" s="1"/>
      <c r="AZ733" s="1"/>
      <c r="BA733" s="1"/>
      <c r="BB733" s="1"/>
      <c r="BC733" s="1"/>
      <c r="BD733" s="1"/>
      <c r="BE733" s="1"/>
      <c r="BF733" s="1"/>
      <c r="BG733" s="1"/>
      <c r="BH733" s="1"/>
      <c r="BJ733" s="1"/>
      <c r="BK733" s="1"/>
      <c r="BL733" s="1"/>
    </row>
    <row r="734" ht="14.25" hidden="1" customHeight="1">
      <c r="A734" s="16" t="s">
        <v>15</v>
      </c>
      <c r="B734" s="8" t="s">
        <v>249</v>
      </c>
      <c r="C734" s="8" t="s">
        <v>1026</v>
      </c>
      <c r="D734" s="8" t="s">
        <v>4546</v>
      </c>
      <c r="E734" s="5" t="s">
        <v>37</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2774</v>
      </c>
      <c r="Q734" s="8" t="s">
        <v>31</v>
      </c>
      <c r="R734" s="1" t="s">
        <v>477</v>
      </c>
      <c r="S734" s="1" t="s">
        <v>1349</v>
      </c>
      <c r="T734" s="8"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8">
        <v>5.0</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40.0</v>
      </c>
      <c r="AS734" s="8">
        <v>1250.0</v>
      </c>
      <c r="AT734" s="1" t="str">
        <f t="shared" si="55"/>
        <v>0.032</v>
      </c>
      <c r="AU734" s="8">
        <v>49.0</v>
      </c>
      <c r="AV734" s="8">
        <v>0.2</v>
      </c>
      <c r="AW734" s="8">
        <v>0.05</v>
      </c>
      <c r="AX734" s="1" t="s">
        <v>253</v>
      </c>
      <c r="AY734" s="8">
        <v>0.7</v>
      </c>
      <c r="AZ734" s="8">
        <v>3300.0</v>
      </c>
      <c r="BA734" s="8">
        <v>0.12212410162440297</v>
      </c>
      <c r="BB734" s="8">
        <v>0.338</v>
      </c>
      <c r="BC734" s="8">
        <v>575.7279076578998</v>
      </c>
      <c r="BD734" s="8">
        <v>0.502411575562701</v>
      </c>
      <c r="BE734" s="8"/>
      <c r="BF734" s="8" t="s">
        <v>2789</v>
      </c>
      <c r="BG734" s="8"/>
      <c r="BH734" s="1"/>
      <c r="BJ734" s="1"/>
      <c r="BK734" s="1"/>
      <c r="BL734" s="1"/>
    </row>
    <row r="735" ht="14.25" hidden="1" customHeight="1">
      <c r="A735" s="16" t="s">
        <v>15</v>
      </c>
      <c r="B735" s="1" t="s">
        <v>249</v>
      </c>
      <c r="C735" s="1" t="s">
        <v>1004</v>
      </c>
      <c r="D735" s="1" t="s">
        <v>4549</v>
      </c>
      <c r="E735" s="5" t="s">
        <v>37</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5" t="s">
        <v>2772</v>
      </c>
      <c r="Q735" s="1" t="s">
        <v>31</v>
      </c>
      <c r="R735" s="1" t="s">
        <v>477</v>
      </c>
      <c r="S735" s="1" t="s">
        <v>1349</v>
      </c>
      <c r="T735" s="8"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5">
        <v>70.0</v>
      </c>
      <c r="Z735" s="1" t="s">
        <v>2777</v>
      </c>
      <c r="AA735" s="1" t="s">
        <v>2765</v>
      </c>
      <c r="AB735" s="1"/>
      <c r="AC735" s="16">
        <v>0.112</v>
      </c>
      <c r="AD735" s="1"/>
      <c r="AE735" s="17" t="s">
        <v>2794</v>
      </c>
      <c r="AF735" s="1"/>
      <c r="AG735" s="1"/>
      <c r="AH735" s="1"/>
      <c r="AI735" s="1"/>
      <c r="AJ735" s="1"/>
      <c r="AK735" s="5">
        <v>10.85</v>
      </c>
      <c r="AL735" s="1">
        <v>0.25</v>
      </c>
      <c r="AM735" s="1">
        <v>0.3</v>
      </c>
      <c r="AN735" s="1">
        <v>0.0</v>
      </c>
      <c r="AO735" s="1" t="s">
        <v>2769</v>
      </c>
      <c r="AP735" s="1" t="s">
        <v>254</v>
      </c>
      <c r="AQ735" s="1" t="s">
        <v>2781</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15</v>
      </c>
      <c r="B736" s="1" t="s">
        <v>249</v>
      </c>
      <c r="C736" s="5" t="s">
        <v>991</v>
      </c>
      <c r="D736" s="8" t="s">
        <v>4566</v>
      </c>
      <c r="E736" s="16" t="s">
        <v>28</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5" t="s">
        <v>15</v>
      </c>
      <c r="B737" s="1" t="s">
        <v>348</v>
      </c>
      <c r="C737" s="1" t="s">
        <v>992</v>
      </c>
      <c r="D737" s="1" t="s">
        <v>4566</v>
      </c>
      <c r="E737" s="5" t="s">
        <v>37</v>
      </c>
      <c r="F737" s="1" t="s">
        <v>975</v>
      </c>
      <c r="G737" s="1" t="s">
        <v>870</v>
      </c>
      <c r="H737" s="1" t="str">
        <f t="shared" si="1"/>
        <v>ASHRAE 90.1-2013StorageGeneral</v>
      </c>
      <c r="I737" s="1" t="str">
        <f>VLOOKUP(H737,'Interior Lighting'!$A$4:$G$1472,5,FALSE)</f>
        <v>0.63</v>
      </c>
      <c r="J737" s="1"/>
      <c r="K737" s="1"/>
      <c r="L737" s="1"/>
      <c r="M737" s="1">
        <v>0.0</v>
      </c>
      <c r="N737" s="1">
        <v>0.7</v>
      </c>
      <c r="O737" s="1">
        <v>0.2</v>
      </c>
      <c r="P737" s="1" t="s">
        <v>2887</v>
      </c>
      <c r="Q737" s="1" t="s">
        <v>31</v>
      </c>
      <c r="R737" s="1" t="s">
        <v>870</v>
      </c>
      <c r="S737" s="1" t="s">
        <v>511</v>
      </c>
      <c r="T737" s="8"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2892</v>
      </c>
      <c r="AA737" s="1" t="s">
        <v>2881</v>
      </c>
      <c r="AB737" s="1">
        <v>0.0446</v>
      </c>
      <c r="AC737" s="8"/>
      <c r="AD737" s="16"/>
      <c r="AE737" s="16" t="s">
        <v>2919</v>
      </c>
      <c r="AF737" s="1"/>
      <c r="AG737" s="1"/>
      <c r="AH737" s="1"/>
      <c r="AI737" s="1"/>
      <c r="AJ737" s="1"/>
      <c r="AK737" s="5">
        <v>0.75</v>
      </c>
      <c r="AL737" s="1">
        <v>0.0</v>
      </c>
      <c r="AM737" s="1">
        <v>0.5</v>
      </c>
      <c r="AN737" s="1">
        <v>0.0</v>
      </c>
      <c r="AO737" s="16" t="s">
        <v>2886</v>
      </c>
      <c r="AP737" s="1" t="s">
        <v>267</v>
      </c>
      <c r="AQ737" s="5" t="s">
        <v>268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5" t="s">
        <v>15</v>
      </c>
      <c r="B738" s="1" t="s">
        <v>348</v>
      </c>
      <c r="C738" s="1" t="s">
        <v>1009</v>
      </c>
      <c r="D738" s="1" t="s">
        <v>4551</v>
      </c>
      <c r="E738" s="5" t="s">
        <v>37</v>
      </c>
      <c r="F738" s="5" t="s">
        <v>684</v>
      </c>
      <c r="G738" s="1" t="s">
        <v>870</v>
      </c>
      <c r="H738" s="1" t="str">
        <f t="shared" si="1"/>
        <v>ASHRAE 90.1-2013LobbyGeneral</v>
      </c>
      <c r="I738" s="1" t="str">
        <f>VLOOKUP(H738,'Interior Lighting'!$A$4:$G$1472,5,FALSE)</f>
        <v>0.9</v>
      </c>
      <c r="J738" s="1"/>
      <c r="K738" s="1"/>
      <c r="L738" s="1"/>
      <c r="M738" s="1">
        <v>0.0</v>
      </c>
      <c r="N738" s="1">
        <v>0.7</v>
      </c>
      <c r="O738" s="1">
        <v>0.2</v>
      </c>
      <c r="P738" s="1" t="s">
        <v>2888</v>
      </c>
      <c r="Q738" s="1" t="s">
        <v>31</v>
      </c>
      <c r="R738" s="1" t="s">
        <v>348</v>
      </c>
      <c r="S738" s="1" t="s">
        <v>626</v>
      </c>
      <c r="T738" s="8"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2892</v>
      </c>
      <c r="AA738" s="1" t="s">
        <v>2881</v>
      </c>
      <c r="AB738" s="1">
        <v>0.0446</v>
      </c>
      <c r="AC738" s="8"/>
      <c r="AD738" s="16"/>
      <c r="AE738" s="16" t="s">
        <v>2919</v>
      </c>
      <c r="AF738" s="1"/>
      <c r="AG738" s="1"/>
      <c r="AH738" s="1"/>
      <c r="AI738" s="1"/>
      <c r="AJ738" s="1"/>
      <c r="AK738" s="5">
        <v>0.3</v>
      </c>
      <c r="AL738" s="1">
        <v>0.0</v>
      </c>
      <c r="AM738" s="1">
        <v>0.5</v>
      </c>
      <c r="AN738" s="1">
        <v>0.0</v>
      </c>
      <c r="AO738" s="16" t="s">
        <v>2886</v>
      </c>
      <c r="AP738" s="1" t="s">
        <v>267</v>
      </c>
      <c r="AQ738" s="5" t="s">
        <v>2904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5" t="s">
        <v>15</v>
      </c>
      <c r="B739" s="1" t="s">
        <v>348</v>
      </c>
      <c r="C739" s="1" t="s">
        <v>1045</v>
      </c>
      <c r="D739" s="1" t="s">
        <v>4572</v>
      </c>
      <c r="E739" s="5" t="s">
        <v>37</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2889</v>
      </c>
      <c r="Q739" s="1" t="s">
        <v>31</v>
      </c>
      <c r="R739" s="1" t="s">
        <v>348</v>
      </c>
      <c r="S739" s="1" t="s">
        <v>626</v>
      </c>
      <c r="T739" s="8"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2892</v>
      </c>
      <c r="AA739" s="1" t="s">
        <v>2881</v>
      </c>
      <c r="AB739" s="1">
        <v>0.0446</v>
      </c>
      <c r="AC739" s="8"/>
      <c r="AD739" s="16"/>
      <c r="AE739" s="16" t="s">
        <v>2919</v>
      </c>
      <c r="AF739" s="1"/>
      <c r="AG739" s="1"/>
      <c r="AH739" s="1"/>
      <c r="AI739" s="1"/>
      <c r="AJ739" s="1"/>
      <c r="AK739" s="5">
        <v>2.0</v>
      </c>
      <c r="AL739" s="1">
        <v>0.0</v>
      </c>
      <c r="AM739" s="1">
        <v>0.5</v>
      </c>
      <c r="AN739" s="1">
        <v>0.0</v>
      </c>
      <c r="AO739" s="16" t="s">
        <v>2886</v>
      </c>
      <c r="AP739" s="1" t="s">
        <v>267</v>
      </c>
      <c r="AQ739" s="5" t="s">
        <v>268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5" t="s">
        <v>15</v>
      </c>
      <c r="B740" s="1" t="s">
        <v>348</v>
      </c>
      <c r="C740" s="1" t="s">
        <v>348</v>
      </c>
      <c r="D740" s="1" t="s">
        <v>4572</v>
      </c>
      <c r="E740" s="5" t="s">
        <v>37</v>
      </c>
      <c r="F740" s="1" t="s">
        <v>944</v>
      </c>
      <c r="G740" s="1" t="s">
        <v>870</v>
      </c>
      <c r="H740" s="1" t="str">
        <f t="shared" si="1"/>
        <v>ASHRAE 90.1-2013Sales AreaGeneral</v>
      </c>
      <c r="I740" s="1" t="str">
        <f>VLOOKUP(H740,'Interior Lighting'!$A$4:$G$1472,5,FALSE)</f>
        <v>1.44</v>
      </c>
      <c r="J740" s="1"/>
      <c r="K740" s="1"/>
      <c r="L740" s="1"/>
      <c r="M740" s="1">
        <v>0.0</v>
      </c>
      <c r="N740" s="1">
        <v>0.7</v>
      </c>
      <c r="O740" s="1">
        <v>0.2</v>
      </c>
      <c r="P740" s="8" t="s">
        <v>2890</v>
      </c>
      <c r="Q740" s="1" t="s">
        <v>31</v>
      </c>
      <c r="R740" s="1" t="s">
        <v>348</v>
      </c>
      <c r="S740" s="1" t="s">
        <v>626</v>
      </c>
      <c r="T740" s="8"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2892</v>
      </c>
      <c r="AA740" s="8" t="s">
        <v>2881</v>
      </c>
      <c r="AB740" s="1">
        <v>0.0446</v>
      </c>
      <c r="AC740" s="8"/>
      <c r="AD740" s="16"/>
      <c r="AE740" s="16" t="s">
        <v>2919</v>
      </c>
      <c r="AF740" s="1"/>
      <c r="AG740" s="1"/>
      <c r="AH740" s="1"/>
      <c r="AI740" s="1"/>
      <c r="AJ740" s="1"/>
      <c r="AK740" s="5">
        <v>0.3</v>
      </c>
      <c r="AL740" s="1">
        <v>0.0</v>
      </c>
      <c r="AM740" s="1">
        <v>0.5</v>
      </c>
      <c r="AN740" s="1">
        <v>0.0</v>
      </c>
      <c r="AO740" s="16" t="s">
        <v>2886</v>
      </c>
      <c r="AP740" s="8" t="s">
        <v>267</v>
      </c>
      <c r="AQ740" s="5" t="s">
        <v>268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5" t="s">
        <v>15</v>
      </c>
      <c r="B741" s="1" t="s">
        <v>290</v>
      </c>
      <c r="C741" s="1" t="s">
        <v>537</v>
      </c>
      <c r="D741" s="1" t="s">
        <v>4563</v>
      </c>
      <c r="E741" s="5" t="s">
        <v>37</v>
      </c>
      <c r="F741" s="1" t="s">
        <v>878</v>
      </c>
      <c r="G741" s="1" t="s">
        <v>966</v>
      </c>
      <c r="H741" s="1" t="str">
        <f t="shared" si="1"/>
        <v>ASHRAE 90.1-2013Audience/Seating AreaFor Auditorium</v>
      </c>
      <c r="I741" s="1" t="str">
        <f>VLOOKUP(H741,'Interior Lighting'!$A$4:$G$1472,5,FALSE)</f>
        <v>0.63</v>
      </c>
      <c r="J741" s="1"/>
      <c r="K741" s="1"/>
      <c r="L741" s="1"/>
      <c r="M741" s="1">
        <v>0.0</v>
      </c>
      <c r="N741" s="1">
        <v>0.37</v>
      </c>
      <c r="O741" s="1">
        <v>0.2</v>
      </c>
      <c r="P741" s="8" t="s">
        <v>3073</v>
      </c>
      <c r="Q741" s="1" t="s">
        <v>31</v>
      </c>
      <c r="R741" s="5" t="s">
        <v>1363</v>
      </c>
      <c r="S741" s="5" t="s">
        <v>1364</v>
      </c>
      <c r="T741" s="8"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8" t="s">
        <v>3075</v>
      </c>
      <c r="AA741" s="8" t="s">
        <v>3053</v>
      </c>
      <c r="AB741" s="1">
        <v>0.0446</v>
      </c>
      <c r="AC741" s="8"/>
      <c r="AD741" s="8"/>
      <c r="AE741" s="8" t="s">
        <v>3105</v>
      </c>
      <c r="AF741" s="1"/>
      <c r="AG741" s="1"/>
      <c r="AH741" s="1"/>
      <c r="AI741" s="1"/>
      <c r="AJ741" s="1"/>
      <c r="AK741" s="8">
        <v>0.46</v>
      </c>
      <c r="AL741" s="1">
        <v>0.0</v>
      </c>
      <c r="AM741" s="1">
        <v>0.5</v>
      </c>
      <c r="AN741" s="1">
        <v>0.0</v>
      </c>
      <c r="AO741" s="8" t="s">
        <v>3065</v>
      </c>
      <c r="AP741" s="215" t="s">
        <v>3097</v>
      </c>
      <c r="AQ741" s="8" t="s">
        <v>3083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5" t="s">
        <v>15</v>
      </c>
      <c r="B742" s="1" t="s">
        <v>290</v>
      </c>
      <c r="C742" s="1" t="s">
        <v>998</v>
      </c>
      <c r="D742" s="1" t="s">
        <v>4549</v>
      </c>
      <c r="E742" s="5" t="s">
        <v>37</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3073</v>
      </c>
      <c r="Q742" s="1" t="s">
        <v>31</v>
      </c>
      <c r="R742" s="1" t="s">
        <v>477</v>
      </c>
      <c r="S742" s="1" t="s">
        <v>1349</v>
      </c>
      <c r="T742" s="8"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3076</v>
      </c>
      <c r="AA742" s="1" t="s">
        <v>3053</v>
      </c>
      <c r="AB742" s="1">
        <v>0.0446</v>
      </c>
      <c r="AC742" s="8"/>
      <c r="AD742" s="1"/>
      <c r="AE742" s="1" t="s">
        <v>3105</v>
      </c>
      <c r="AF742" s="1"/>
      <c r="AG742" s="1"/>
      <c r="AH742" s="1"/>
      <c r="AI742" s="1"/>
      <c r="AJ742" s="1"/>
      <c r="AK742" s="16">
        <v>7.15</v>
      </c>
      <c r="AL742" s="1">
        <v>0.0</v>
      </c>
      <c r="AM742" s="1">
        <v>0.5</v>
      </c>
      <c r="AN742" s="1">
        <v>0.0</v>
      </c>
      <c r="AO742" s="1" t="s">
        <v>3107</v>
      </c>
      <c r="AP742" s="215" t="s">
        <v>3097</v>
      </c>
      <c r="AQ742" s="1" t="s">
        <v>3083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5" t="s">
        <v>15</v>
      </c>
      <c r="B743" s="1" t="s">
        <v>290</v>
      </c>
      <c r="C743" s="1" t="s">
        <v>551</v>
      </c>
      <c r="D743" s="1" t="s">
        <v>4559</v>
      </c>
      <c r="E743" s="5" t="s">
        <v>37</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3067</v>
      </c>
      <c r="Q743" s="1" t="s">
        <v>31</v>
      </c>
      <c r="R743" s="1" t="s">
        <v>1335</v>
      </c>
      <c r="S743" s="1" t="s">
        <v>1341</v>
      </c>
      <c r="T743" s="8"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3074</v>
      </c>
      <c r="AA743" s="1" t="s">
        <v>3053</v>
      </c>
      <c r="AB743" s="1">
        <v>0.0446</v>
      </c>
      <c r="AC743" s="8"/>
      <c r="AD743" s="1"/>
      <c r="AE743" s="1" t="s">
        <v>3105</v>
      </c>
      <c r="AF743" s="1"/>
      <c r="AG743" s="1"/>
      <c r="AH743" s="1"/>
      <c r="AI743" s="1"/>
      <c r="AJ743" s="1"/>
      <c r="AK743" s="8">
        <v>0.929</v>
      </c>
      <c r="AL743" s="1">
        <v>0.0</v>
      </c>
      <c r="AM743" s="1">
        <v>0.5</v>
      </c>
      <c r="AN743" s="1">
        <v>0.0</v>
      </c>
      <c r="AO743" s="1" t="s">
        <v>3065</v>
      </c>
      <c r="AP743" s="1" t="s">
        <v>3099</v>
      </c>
      <c r="AQ743" s="1" t="s">
        <v>3083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5" t="s">
        <v>15</v>
      </c>
      <c r="B744" s="1" t="s">
        <v>290</v>
      </c>
      <c r="C744" s="1" t="s">
        <v>1002</v>
      </c>
      <c r="D744" s="1" t="s">
        <v>4551</v>
      </c>
      <c r="E744" s="5" t="s">
        <v>37</v>
      </c>
      <c r="F744" s="5" t="s">
        <v>1002</v>
      </c>
      <c r="G744" s="1" t="s">
        <v>870</v>
      </c>
      <c r="H744" s="1" t="str">
        <f t="shared" si="1"/>
        <v>ASHRAE 90.1-2013CorridorGeneral</v>
      </c>
      <c r="I744" s="1" t="str">
        <f>VLOOKUP(H744,'Interior Lighting'!$A$4:$G$1472,5,FALSE)</f>
        <v>0.66</v>
      </c>
      <c r="J744" s="1"/>
      <c r="K744" s="1"/>
      <c r="L744" s="1"/>
      <c r="M744" s="1">
        <v>0.0</v>
      </c>
      <c r="N744" s="1">
        <v>0.37</v>
      </c>
      <c r="O744" s="1">
        <v>0.2</v>
      </c>
      <c r="P744" s="8" t="s">
        <v>3068</v>
      </c>
      <c r="Q744" s="1" t="s">
        <v>31</v>
      </c>
      <c r="R744" s="1" t="s">
        <v>870</v>
      </c>
      <c r="S744" s="1" t="s">
        <v>557</v>
      </c>
      <c r="T744" s="8" t="str">
        <f t="shared" si="56"/>
        <v>ASHRAE 62.1-2007GeneralCorridors</v>
      </c>
      <c r="U744" s="1" t="str">
        <f>VLOOKUP(T744,Ventilation!$A$4:$H$321,6,FALSE)</f>
        <v>0.06</v>
      </c>
      <c r="V744" s="1" t="str">
        <f>VLOOKUP(T744,Ventilation!$A$4:$H$321,5,FALSE)</f>
        <v/>
      </c>
      <c r="W744" s="1" t="str">
        <f>VLOOKUP(T744,Ventilation!$A$4:$H$321,7,FALSE)</f>
        <v/>
      </c>
      <c r="X744" s="1"/>
      <c r="Y744" s="1">
        <v>0.0</v>
      </c>
      <c r="Z744" s="8" t="s">
        <v>3074</v>
      </c>
      <c r="AA744" s="8" t="s">
        <v>3053</v>
      </c>
      <c r="AB744" s="1">
        <v>0.0446</v>
      </c>
      <c r="AC744" s="8"/>
      <c r="AD744" s="8"/>
      <c r="AE744" s="8" t="s">
        <v>3105</v>
      </c>
      <c r="AF744" s="1"/>
      <c r="AG744" s="1"/>
      <c r="AH744" s="1"/>
      <c r="AI744" s="1"/>
      <c r="AJ744" s="1"/>
      <c r="AK744" s="8">
        <v>0.37</v>
      </c>
      <c r="AL744" s="1">
        <v>0.0</v>
      </c>
      <c r="AM744" s="1">
        <v>0.5</v>
      </c>
      <c r="AN744" s="1">
        <v>0.0</v>
      </c>
      <c r="AO744" s="8" t="s">
        <v>3065</v>
      </c>
      <c r="AP744" s="8" t="s">
        <v>3099</v>
      </c>
      <c r="AQ744" s="8" t="s">
        <v>3083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5" t="s">
        <v>15</v>
      </c>
      <c r="B745" s="1" t="s">
        <v>290</v>
      </c>
      <c r="C745" s="1" t="s">
        <v>1019</v>
      </c>
      <c r="D745" s="1" t="s">
        <v>4561</v>
      </c>
      <c r="E745" s="5" t="s">
        <v>37</v>
      </c>
      <c r="F745" s="1" t="s">
        <v>976</v>
      </c>
      <c r="G745" s="5" t="s">
        <v>904</v>
      </c>
      <c r="H745" s="1" t="str">
        <f t="shared" si="1"/>
        <v>ASHRAE 90.1-2013Gymnasium/Fitness CenterExercise Area</v>
      </c>
      <c r="I745" s="1" t="str">
        <f>VLOOKUP(H745,'Interior Lighting'!$A$4:$G$1472,5,FALSE)</f>
        <v>0.72</v>
      </c>
      <c r="J745" s="1"/>
      <c r="K745" s="1"/>
      <c r="L745" s="1"/>
      <c r="M745" s="1">
        <v>0.0</v>
      </c>
      <c r="N745" s="1">
        <v>0.37</v>
      </c>
      <c r="O745" s="1">
        <v>0.2</v>
      </c>
      <c r="P745" s="1" t="s">
        <v>3069</v>
      </c>
      <c r="Q745" s="1" t="s">
        <v>31</v>
      </c>
      <c r="R745" s="1" t="s">
        <v>1375</v>
      </c>
      <c r="S745" s="1" t="s">
        <v>1382</v>
      </c>
      <c r="T745" s="8"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3078</v>
      </c>
      <c r="AA745" s="1" t="s">
        <v>3053</v>
      </c>
      <c r="AB745" s="1">
        <v>0.0446</v>
      </c>
      <c r="AC745" s="8"/>
      <c r="AD745" s="1"/>
      <c r="AE745" s="1" t="s">
        <v>3105</v>
      </c>
      <c r="AF745" s="1"/>
      <c r="AG745" s="1"/>
      <c r="AH745" s="1"/>
      <c r="AI745" s="1"/>
      <c r="AJ745" s="1"/>
      <c r="AK745" s="8">
        <v>0.46</v>
      </c>
      <c r="AL745" s="1">
        <v>0.0</v>
      </c>
      <c r="AM745" s="1">
        <v>0.5</v>
      </c>
      <c r="AN745" s="1">
        <v>0.0</v>
      </c>
      <c r="AO745" s="1" t="s">
        <v>3065</v>
      </c>
      <c r="AP745" s="215" t="s">
        <v>3097</v>
      </c>
      <c r="AQ745" s="1" t="s">
        <v>3083</v>
      </c>
      <c r="AR745" s="1">
        <v>159.5</v>
      </c>
      <c r="AS745" s="1">
        <v>21269.0</v>
      </c>
      <c r="AT745" s="1" t="str">
        <f t="shared" si="57"/>
        <v>0.007499177206</v>
      </c>
      <c r="AU745" s="1">
        <v>43.3</v>
      </c>
      <c r="AV745" s="1">
        <v>0.2</v>
      </c>
      <c r="AW745" s="1">
        <v>0.05</v>
      </c>
      <c r="AX745" s="1" t="s">
        <v>294</v>
      </c>
      <c r="AY745" s="1"/>
      <c r="AZ745" s="1"/>
      <c r="BA745" s="1"/>
      <c r="BB745" s="1"/>
      <c r="BC745" s="1"/>
      <c r="BD745" s="1"/>
      <c r="BE745" s="1"/>
      <c r="BF745" s="1"/>
      <c r="BG745" s="1"/>
      <c r="BH745" s="1"/>
      <c r="BJ745" s="1"/>
      <c r="BK745" s="1"/>
      <c r="BL745" s="1"/>
    </row>
    <row r="746" ht="14.25" hidden="1" customHeight="1">
      <c r="A746" s="5" t="s">
        <v>15</v>
      </c>
      <c r="B746" s="1" t="s">
        <v>290</v>
      </c>
      <c r="C746" s="1" t="s">
        <v>1026</v>
      </c>
      <c r="D746" s="1" t="s">
        <v>4546</v>
      </c>
      <c r="E746" s="5" t="s">
        <v>37</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3073</v>
      </c>
      <c r="Q746" s="1" t="s">
        <v>31</v>
      </c>
      <c r="R746" s="1" t="s">
        <v>477</v>
      </c>
      <c r="S746" s="1" t="s">
        <v>1349</v>
      </c>
      <c r="T746" s="8"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8">
        <v>15.23</v>
      </c>
      <c r="Z746" s="1" t="s">
        <v>3074</v>
      </c>
      <c r="AA746" s="1" t="s">
        <v>3053</v>
      </c>
      <c r="AB746" s="1">
        <v>0.0446</v>
      </c>
      <c r="AC746" s="8"/>
      <c r="AD746" s="1"/>
      <c r="AE746" s="1" t="s">
        <v>3105</v>
      </c>
      <c r="AF746" s="8">
        <v>532.1</v>
      </c>
      <c r="AG746" s="1">
        <v>0.1</v>
      </c>
      <c r="AH746" s="1">
        <v>0.2</v>
      </c>
      <c r="AI746" s="1">
        <v>0.7</v>
      </c>
      <c r="AJ746" s="1" t="s">
        <v>3110</v>
      </c>
      <c r="AK746" s="8">
        <v>20.65</v>
      </c>
      <c r="AL746" s="1">
        <v>0.25</v>
      </c>
      <c r="AM746" s="1">
        <v>0.3</v>
      </c>
      <c r="AN746" s="1">
        <v>0.2</v>
      </c>
      <c r="AO746" s="1" t="s">
        <v>3107</v>
      </c>
      <c r="AP746" s="215" t="s">
        <v>3097</v>
      </c>
      <c r="AQ746" s="1" t="s">
        <v>3083</v>
      </c>
      <c r="AR746" s="1">
        <v>133.0</v>
      </c>
      <c r="AS746" s="1">
        <v>2325.0</v>
      </c>
      <c r="AT746" s="1" t="str">
        <f t="shared" si="57"/>
        <v>0.05720430108</v>
      </c>
      <c r="AU746" s="1">
        <v>49.0</v>
      </c>
      <c r="AV746" s="1">
        <v>0.2</v>
      </c>
      <c r="AW746" s="1">
        <v>0.05</v>
      </c>
      <c r="AX746" s="1" t="s">
        <v>294</v>
      </c>
      <c r="AY746" s="1">
        <v>0.7</v>
      </c>
      <c r="AZ746" s="1">
        <v>4000.0</v>
      </c>
      <c r="BA746" s="1">
        <v>0.12153790593660581</v>
      </c>
      <c r="BB746" s="1">
        <v>0.338</v>
      </c>
      <c r="BC746" s="1">
        <v>694.5023196377475</v>
      </c>
      <c r="BD746" s="1">
        <v>0.5</v>
      </c>
      <c r="BE746" s="1"/>
      <c r="BF746" s="1" t="s">
        <v>3108</v>
      </c>
      <c r="BG746" s="1"/>
      <c r="BH746" s="1"/>
      <c r="BJ746" s="1"/>
      <c r="BK746" s="1"/>
      <c r="BL746" s="1"/>
    </row>
    <row r="747" ht="14.25" hidden="1" customHeight="1">
      <c r="A747" s="5" t="s">
        <v>15</v>
      </c>
      <c r="B747" s="8" t="s">
        <v>290</v>
      </c>
      <c r="C747" s="8" t="s">
        <v>726</v>
      </c>
      <c r="D747" s="1" t="s">
        <v>4563</v>
      </c>
      <c r="E747" s="5" t="s">
        <v>37</v>
      </c>
      <c r="F747" s="5" t="s">
        <v>849</v>
      </c>
      <c r="G747" s="5" t="s">
        <v>726</v>
      </c>
      <c r="H747" s="1" t="str">
        <f t="shared" si="1"/>
        <v>ASHRAE 90.1-2013Whole BuildingLibrary</v>
      </c>
      <c r="I747" s="1" t="str">
        <f>VLOOKUP(H747,'Interior Lighting'!$A$4:$G$1472,5,FALSE)</f>
        <v>1.19</v>
      </c>
      <c r="J747" s="1"/>
      <c r="K747" s="1"/>
      <c r="L747" s="1"/>
      <c r="M747" s="1">
        <v>0.0</v>
      </c>
      <c r="N747" s="1">
        <v>0.37</v>
      </c>
      <c r="O747" s="1">
        <v>0.2</v>
      </c>
      <c r="P747" s="1" t="s">
        <v>3070</v>
      </c>
      <c r="Q747" s="1" t="s">
        <v>31</v>
      </c>
      <c r="R747" s="1" t="s">
        <v>1335</v>
      </c>
      <c r="S747" s="1" t="s">
        <v>1343</v>
      </c>
      <c r="T747" s="8" t="str">
        <f t="shared" si="56"/>
        <v>ASHRAE 62.1-2007Educational FacilitiesMedia center</v>
      </c>
      <c r="U747" s="1" t="str">
        <f>VLOOKUP(T747,Ventilation!$A$4:$H$321,6,FALSE)</f>
        <v>0.12</v>
      </c>
      <c r="V747" s="1" t="str">
        <f>VLOOKUP(T747,Ventilation!$A$4:$H$321,5,FALSE)</f>
        <v>10</v>
      </c>
      <c r="W747" s="1" t="str">
        <f>VLOOKUP(T747,Ventilation!$A$4:$H$321,7,FALSE)</f>
        <v/>
      </c>
      <c r="X747" s="1"/>
      <c r="Y747" s="5">
        <v>10.0</v>
      </c>
      <c r="Z747" s="1" t="s">
        <v>3074</v>
      </c>
      <c r="AA747" s="1" t="s">
        <v>3053</v>
      </c>
      <c r="AB747" s="1">
        <v>0.0446</v>
      </c>
      <c r="AC747" s="8"/>
      <c r="AD747" s="1"/>
      <c r="AE747" s="1" t="s">
        <v>3105</v>
      </c>
      <c r="AF747" s="1"/>
      <c r="AG747" s="1"/>
      <c r="AH747" s="1"/>
      <c r="AI747" s="1"/>
      <c r="AJ747" s="1"/>
      <c r="AK747" s="8">
        <v>0.93</v>
      </c>
      <c r="AL747" s="1">
        <v>0.0</v>
      </c>
      <c r="AM747" s="1">
        <v>0.5</v>
      </c>
      <c r="AN747" s="1">
        <v>0.0</v>
      </c>
      <c r="AO747" s="1" t="s">
        <v>3065</v>
      </c>
      <c r="AP747" s="1" t="s">
        <v>3099</v>
      </c>
      <c r="AQ747" s="1" t="s">
        <v>3083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5" t="s">
        <v>15</v>
      </c>
      <c r="B748" s="1" t="s">
        <v>290</v>
      </c>
      <c r="C748" s="1" t="s">
        <v>684</v>
      </c>
      <c r="D748" s="1" t="s">
        <v>4570</v>
      </c>
      <c r="E748" s="5" t="s">
        <v>37</v>
      </c>
      <c r="F748" s="1" t="s">
        <v>684</v>
      </c>
      <c r="G748" s="1" t="s">
        <v>870</v>
      </c>
      <c r="H748" s="1" t="str">
        <f t="shared" si="1"/>
        <v>ASHRAE 90.1-2013LobbyGeneral</v>
      </c>
      <c r="I748" s="1" t="str">
        <f>VLOOKUP(H748,'Interior Lighting'!$A$4:$G$1472,5,FALSE)</f>
        <v>0.9</v>
      </c>
      <c r="J748" s="1"/>
      <c r="K748" s="1"/>
      <c r="L748" s="1"/>
      <c r="M748" s="1">
        <v>0.0</v>
      </c>
      <c r="N748" s="1">
        <v>0.37</v>
      </c>
      <c r="O748" s="1">
        <v>0.2</v>
      </c>
      <c r="P748" s="1" t="s">
        <v>3071</v>
      </c>
      <c r="Q748" s="1" t="s">
        <v>31</v>
      </c>
      <c r="R748" s="1" t="s">
        <v>870</v>
      </c>
      <c r="S748" s="1" t="s">
        <v>557</v>
      </c>
      <c r="T748" s="8" t="str">
        <f t="shared" si="56"/>
        <v>ASHRAE 62.1-2007GeneralCorridors</v>
      </c>
      <c r="U748" s="1" t="str">
        <f>VLOOKUP(T748,Ventilation!$A$4:$H$321,6,FALSE)</f>
        <v>0.06</v>
      </c>
      <c r="V748" s="1" t="str">
        <f>VLOOKUP(T748,Ventilation!$A$4:$H$321,5,FALSE)</f>
        <v/>
      </c>
      <c r="W748" s="1" t="str">
        <f>VLOOKUP(T748,Ventilation!$A$4:$H$321,7,FALSE)</f>
        <v/>
      </c>
      <c r="X748" s="1"/>
      <c r="Y748" s="1">
        <v>0.0</v>
      </c>
      <c r="Z748" s="1" t="s">
        <v>3074</v>
      </c>
      <c r="AA748" s="1" t="s">
        <v>3053</v>
      </c>
      <c r="AB748" s="1">
        <v>0.0446</v>
      </c>
      <c r="AC748" s="8"/>
      <c r="AD748" s="1"/>
      <c r="AE748" s="1" t="s">
        <v>3105</v>
      </c>
      <c r="AF748" s="1"/>
      <c r="AG748" s="1"/>
      <c r="AH748" s="1"/>
      <c r="AI748" s="1"/>
      <c r="AJ748" s="1"/>
      <c r="AK748" s="8">
        <v>0.37</v>
      </c>
      <c r="AL748" s="1">
        <v>0.0</v>
      </c>
      <c r="AM748" s="1">
        <v>0.5</v>
      </c>
      <c r="AN748" s="1">
        <v>0.0</v>
      </c>
      <c r="AO748" s="1" t="s">
        <v>3065</v>
      </c>
      <c r="AP748" s="1" t="s">
        <v>3099</v>
      </c>
      <c r="AQ748" s="1" t="s">
        <v>3083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5" t="s">
        <v>15</v>
      </c>
      <c r="B749" s="1" t="s">
        <v>290</v>
      </c>
      <c r="C749" s="1" t="s">
        <v>1031</v>
      </c>
      <c r="D749" s="1" t="s">
        <v>4571</v>
      </c>
      <c r="E749" s="5" t="s">
        <v>37</v>
      </c>
      <c r="F749" s="1" t="s">
        <v>757</v>
      </c>
      <c r="G749" s="1" t="s">
        <v>870</v>
      </c>
      <c r="H749" s="1" t="str">
        <f t="shared" si="1"/>
        <v>ASHRAE 90.1-2013Electrical/MechanicalGeneral</v>
      </c>
      <c r="I749" s="1" t="str">
        <f>VLOOKUP(H749,'Interior Lighting'!$A$4:$G$1472,5,FALSE)</f>
        <v>0.42</v>
      </c>
      <c r="J749" s="1"/>
      <c r="K749" s="1"/>
      <c r="L749" s="1"/>
      <c r="M749" s="1">
        <v>0.0</v>
      </c>
      <c r="N749" s="1">
        <v>0.37</v>
      </c>
      <c r="O749" s="1">
        <v>0.2</v>
      </c>
      <c r="P749" s="1" t="s">
        <v>3073</v>
      </c>
      <c r="Q749" s="1" t="s">
        <v>31</v>
      </c>
      <c r="R749" s="1" t="s">
        <v>870</v>
      </c>
      <c r="S749" s="1" t="s">
        <v>511</v>
      </c>
      <c r="T749" s="8"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3074</v>
      </c>
      <c r="AA749" s="1" t="s">
        <v>3053</v>
      </c>
      <c r="AB749" s="1">
        <v>0.0446</v>
      </c>
      <c r="AC749" s="8"/>
      <c r="AD749" s="1"/>
      <c r="AE749" s="1" t="s">
        <v>3105</v>
      </c>
      <c r="AF749" s="1"/>
      <c r="AG749" s="1"/>
      <c r="AH749" s="1"/>
      <c r="AI749" s="1"/>
      <c r="AJ749" s="1"/>
      <c r="AK749" s="1">
        <v>0.37</v>
      </c>
      <c r="AL749" s="1">
        <v>0.0</v>
      </c>
      <c r="AM749" s="1">
        <v>0.5</v>
      </c>
      <c r="AN749" s="1">
        <v>0.0</v>
      </c>
      <c r="AO749" s="1" t="s">
        <v>3065</v>
      </c>
      <c r="AP749" s="215" t="s">
        <v>3098</v>
      </c>
      <c r="AQ749" s="215" t="s">
        <v>3085</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5" t="s">
        <v>15</v>
      </c>
      <c r="B750" s="8" t="s">
        <v>290</v>
      </c>
      <c r="C750" s="8" t="s">
        <v>344</v>
      </c>
      <c r="D750" s="1" t="s">
        <v>4559</v>
      </c>
      <c r="E750" s="5" t="s">
        <v>37</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3072</v>
      </c>
      <c r="Q750" s="1" t="s">
        <v>31</v>
      </c>
      <c r="R750" s="1" t="s">
        <v>1328</v>
      </c>
      <c r="S750" s="1" t="s">
        <v>498</v>
      </c>
      <c r="T750" s="8"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3079</v>
      </c>
      <c r="AA750" s="1" t="s">
        <v>3053</v>
      </c>
      <c r="AB750" s="1">
        <v>0.0446</v>
      </c>
      <c r="AC750" s="8"/>
      <c r="AD750" s="1"/>
      <c r="AE750" s="1" t="s">
        <v>3105</v>
      </c>
      <c r="AF750" s="1"/>
      <c r="AG750" s="1"/>
      <c r="AH750" s="1"/>
      <c r="AI750" s="1"/>
      <c r="AJ750" s="1"/>
      <c r="AK750" s="8">
        <v>1.0</v>
      </c>
      <c r="AL750" s="1">
        <v>0.0</v>
      </c>
      <c r="AM750" s="1">
        <v>0.5</v>
      </c>
      <c r="AN750" s="1">
        <v>0.0</v>
      </c>
      <c r="AO750" s="1" t="s">
        <v>3065</v>
      </c>
      <c r="AP750" s="1" t="s">
        <v>3099</v>
      </c>
      <c r="AQ750" s="1" t="s">
        <v>3083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5" t="s">
        <v>15</v>
      </c>
      <c r="B751" s="1" t="s">
        <v>290</v>
      </c>
      <c r="C751" s="1" t="s">
        <v>1050</v>
      </c>
      <c r="D751" s="1" t="s">
        <v>4575</v>
      </c>
      <c r="E751" s="5" t="s">
        <v>37</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3066</v>
      </c>
      <c r="Q751" s="1" t="s">
        <v>31</v>
      </c>
      <c r="R751" s="1" t="s">
        <v>870</v>
      </c>
      <c r="S751" s="1" t="s">
        <v>557</v>
      </c>
      <c r="T751" s="8" t="str">
        <f t="shared" si="56"/>
        <v>ASHRAE 62.1-2007GeneralCorridors</v>
      </c>
      <c r="U751" s="1" t="str">
        <f>VLOOKUP(T751,Ventilation!$A$4:$H$321,6,FALSE)</f>
        <v>0.06</v>
      </c>
      <c r="V751" s="1" t="str">
        <f>VLOOKUP(T751,Ventilation!$A$4:$H$321,5,FALSE)</f>
        <v/>
      </c>
      <c r="W751" s="1" t="str">
        <f>VLOOKUP(T751,Ventilation!$A$4:$H$321,7,FALSE)</f>
        <v/>
      </c>
      <c r="X751" s="1"/>
      <c r="Y751" s="1">
        <v>0.0</v>
      </c>
      <c r="Z751" s="1" t="s">
        <v>3074</v>
      </c>
      <c r="AA751" s="1" t="s">
        <v>3053</v>
      </c>
      <c r="AB751" s="1">
        <v>0.0446</v>
      </c>
      <c r="AC751" s="8"/>
      <c r="AD751" s="1"/>
      <c r="AE751" s="1" t="s">
        <v>3105</v>
      </c>
      <c r="AF751" s="1"/>
      <c r="AG751" s="1"/>
      <c r="AH751" s="1"/>
      <c r="AI751" s="1"/>
      <c r="AJ751" s="1"/>
      <c r="AK751" s="8">
        <v>0.37</v>
      </c>
      <c r="AL751" s="1">
        <v>0.0</v>
      </c>
      <c r="AM751" s="1">
        <v>0.5</v>
      </c>
      <c r="AN751" s="1">
        <v>0.0</v>
      </c>
      <c r="AO751" s="1" t="s">
        <v>3065</v>
      </c>
      <c r="AP751" s="215" t="s">
        <v>3098</v>
      </c>
      <c r="AQ751" s="215" t="s">
        <v>3085</v>
      </c>
      <c r="AR751" s="1">
        <v>52.2</v>
      </c>
      <c r="AS751" s="1">
        <v>2260.0</v>
      </c>
      <c r="AT751" s="1" t="str">
        <f t="shared" si="57"/>
        <v>0.02309734513</v>
      </c>
      <c r="AU751" s="1">
        <v>43.3</v>
      </c>
      <c r="AV751" s="1">
        <v>0.2</v>
      </c>
      <c r="AW751" s="1">
        <v>0.05</v>
      </c>
      <c r="AX751" s="1" t="s">
        <v>294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15</v>
      </c>
      <c r="B752" s="8" t="s">
        <v>306</v>
      </c>
      <c r="C752" s="8" t="s">
        <v>1002</v>
      </c>
      <c r="D752" s="8" t="s">
        <v>4551</v>
      </c>
      <c r="E752" s="5" t="s">
        <v>37</v>
      </c>
      <c r="F752" s="5" t="s">
        <v>1002</v>
      </c>
      <c r="G752" s="8" t="s">
        <v>870</v>
      </c>
      <c r="H752" s="1" t="str">
        <f t="shared" si="1"/>
        <v>ASHRAE 90.1-2013CorridorGeneral</v>
      </c>
      <c r="I752" s="1" t="str">
        <f>VLOOKUP(H752,'Interior Lighting'!$A$4:$G$1472,5,FALSE)</f>
        <v>0.66</v>
      </c>
      <c r="J752" s="1"/>
      <c r="K752" s="8"/>
      <c r="L752" s="8"/>
      <c r="M752" s="8">
        <v>0.0</v>
      </c>
      <c r="N752" s="8">
        <v>0.7</v>
      </c>
      <c r="O752" s="8">
        <v>0.2</v>
      </c>
      <c r="P752" s="10" t="s">
        <v>2167</v>
      </c>
      <c r="Q752" s="1" t="s">
        <v>31</v>
      </c>
      <c r="R752" s="8" t="s">
        <v>870</v>
      </c>
      <c r="S752" s="8" t="s">
        <v>557</v>
      </c>
      <c r="T752" s="8" t="str">
        <f t="shared" si="56"/>
        <v>ASHRAE 62.1-2007GeneralCorridors</v>
      </c>
      <c r="U752" s="1" t="str">
        <f>VLOOKUP(T752,Ventilation!$A$4:$H$321,6,FALSE)</f>
        <v>0.06</v>
      </c>
      <c r="V752" s="1" t="str">
        <f>VLOOKUP(T752,Ventilation!$A$4:$H$321,5,FALSE)</f>
        <v/>
      </c>
      <c r="W752" s="1" t="str">
        <f>VLOOKUP(T752,Ventilation!$A$4:$H$321,7,FALSE)</f>
        <v/>
      </c>
      <c r="X752" s="1"/>
      <c r="Y752" s="8">
        <v>0.0</v>
      </c>
      <c r="Z752" s="8" t="s">
        <v>2159</v>
      </c>
      <c r="AA752" s="8" t="s">
        <v>2148</v>
      </c>
      <c r="AB752" s="8">
        <v>0.112</v>
      </c>
      <c r="AC752" s="8"/>
      <c r="AD752" s="8"/>
      <c r="AE752" s="8" t="s">
        <v>169</v>
      </c>
      <c r="AF752" s="8"/>
      <c r="AG752" s="8"/>
      <c r="AH752" s="8"/>
      <c r="AI752" s="8"/>
      <c r="AJ752" s="8"/>
      <c r="AK752" s="8">
        <v>0.0</v>
      </c>
      <c r="AL752" s="8">
        <v>0.0</v>
      </c>
      <c r="AM752" s="8">
        <v>0.5</v>
      </c>
      <c r="AN752" s="8">
        <v>0.0</v>
      </c>
      <c r="AO752" s="8" t="s">
        <v>2159</v>
      </c>
      <c r="AP752" s="8" t="s">
        <v>2181</v>
      </c>
      <c r="AQ752" s="8" t="s">
        <v>2180</v>
      </c>
      <c r="AR752" s="8"/>
      <c r="AS752" s="8"/>
      <c r="AT752" s="1" t="str">
        <f t="shared" si="57"/>
        <v/>
      </c>
      <c r="AU752" s="8"/>
      <c r="AV752" s="8"/>
      <c r="AW752" s="8"/>
      <c r="AX752" s="8"/>
      <c r="AY752" s="8"/>
      <c r="AZ752" s="8"/>
      <c r="BA752" s="8"/>
      <c r="BB752" s="8"/>
      <c r="BC752" s="8"/>
      <c r="BD752" s="8"/>
      <c r="BE752" s="8"/>
      <c r="BF752" s="8"/>
      <c r="BG752" s="8"/>
      <c r="BH752" s="5" t="s">
        <v>1284</v>
      </c>
      <c r="BJ752" s="1"/>
      <c r="BK752" s="1"/>
      <c r="BL752" s="1"/>
    </row>
    <row r="753" ht="14.25" hidden="1" customHeight="1">
      <c r="A753" s="16" t="s">
        <v>15</v>
      </c>
      <c r="B753" s="8" t="s">
        <v>306</v>
      </c>
      <c r="C753" s="16" t="s">
        <v>4602</v>
      </c>
      <c r="D753" s="8" t="s">
        <v>4551</v>
      </c>
      <c r="E753" s="5" t="s">
        <v>37</v>
      </c>
      <c r="F753" s="5" t="s">
        <v>1002</v>
      </c>
      <c r="G753" s="8" t="s">
        <v>870</v>
      </c>
      <c r="H753" s="1" t="str">
        <f t="shared" si="1"/>
        <v>ASHRAE 90.1-2013CorridorGeneral</v>
      </c>
      <c r="I753" s="1" t="str">
        <f>VLOOKUP(H753,'Interior Lighting'!$A$4:$G$1472,5,FALSE)</f>
        <v>0.66</v>
      </c>
      <c r="J753" s="1"/>
      <c r="K753" s="8"/>
      <c r="L753" s="8"/>
      <c r="M753" s="8">
        <v>0.0</v>
      </c>
      <c r="N753" s="8">
        <v>0.7</v>
      </c>
      <c r="O753" s="8">
        <v>0.2</v>
      </c>
      <c r="P753" s="10" t="s">
        <v>2167</v>
      </c>
      <c r="Q753" s="1" t="s">
        <v>31</v>
      </c>
      <c r="R753" s="8" t="s">
        <v>870</v>
      </c>
      <c r="S753" s="8" t="s">
        <v>557</v>
      </c>
      <c r="T753" s="8" t="str">
        <f t="shared" si="56"/>
        <v>ASHRAE 62.1-2007GeneralCorridors</v>
      </c>
      <c r="U753" s="1" t="str">
        <f>VLOOKUP(T753,Ventilation!$A$4:$H$321,6,FALSE)</f>
        <v>0.06</v>
      </c>
      <c r="V753" s="1" t="str">
        <f>VLOOKUP(T753,Ventilation!$A$4:$H$321,5,FALSE)</f>
        <v/>
      </c>
      <c r="W753" s="1" t="str">
        <f>VLOOKUP(T753,Ventilation!$A$4:$H$321,7,FALSE)</f>
        <v/>
      </c>
      <c r="X753" s="1"/>
      <c r="Y753" s="8">
        <v>0.0</v>
      </c>
      <c r="Z753" s="8" t="s">
        <v>2159</v>
      </c>
      <c r="AA753" s="8" t="s">
        <v>2148</v>
      </c>
      <c r="AB753" s="16">
        <v>0.0143</v>
      </c>
      <c r="AC753" s="8"/>
      <c r="AD753" s="8"/>
      <c r="AE753" s="8" t="s">
        <v>169</v>
      </c>
      <c r="AF753" s="8"/>
      <c r="AG753" s="8"/>
      <c r="AH753" s="8"/>
      <c r="AI753" s="8"/>
      <c r="AJ753" s="8"/>
      <c r="AK753" s="8">
        <v>0.0</v>
      </c>
      <c r="AL753" s="8">
        <v>0.0</v>
      </c>
      <c r="AM753" s="8">
        <v>0.5</v>
      </c>
      <c r="AN753" s="8">
        <v>0.0</v>
      </c>
      <c r="AO753" s="8" t="s">
        <v>2159</v>
      </c>
      <c r="AP753" s="8" t="s">
        <v>2181</v>
      </c>
      <c r="AQ753" s="8" t="s">
        <v>2180</v>
      </c>
      <c r="AR753" s="8"/>
      <c r="AS753" s="8"/>
      <c r="AT753" s="1" t="str">
        <f t="shared" si="57"/>
        <v/>
      </c>
      <c r="AU753" s="8"/>
      <c r="AV753" s="8"/>
      <c r="AW753" s="8"/>
      <c r="AX753" s="8"/>
      <c r="AY753" s="8"/>
      <c r="AZ753" s="8"/>
      <c r="BA753" s="8"/>
      <c r="BB753" s="8"/>
      <c r="BC753" s="8"/>
      <c r="BD753" s="8"/>
      <c r="BE753" s="8"/>
      <c r="BF753" s="8"/>
      <c r="BG753" s="8"/>
      <c r="BH753" s="5" t="s">
        <v>1284</v>
      </c>
      <c r="BJ753" s="1"/>
      <c r="BK753" s="1"/>
      <c r="BL753" s="1"/>
    </row>
    <row r="754" ht="14.25" hidden="1" customHeight="1">
      <c r="A754" s="16" t="s">
        <v>15</v>
      </c>
      <c r="B754" s="8" t="s">
        <v>306</v>
      </c>
      <c r="C754" s="8" t="s">
        <v>1007</v>
      </c>
      <c r="D754" s="8" t="s">
        <v>4617</v>
      </c>
      <c r="E754" s="8" t="s">
        <v>5</v>
      </c>
      <c r="F754" s="8" t="s">
        <v>306</v>
      </c>
      <c r="G754" s="8" t="s">
        <v>1007</v>
      </c>
      <c r="H754" s="1" t="str">
        <f t="shared" si="1"/>
        <v>DOE Ref 1980-2004SmallHotelElec/MechRoom</v>
      </c>
      <c r="I754" s="1" t="str">
        <f>VLOOKUP(H754,'Interior Lighting'!$A$4:$G$1472,5,FALSE)</f>
        <v>0</v>
      </c>
      <c r="J754" s="1"/>
      <c r="K754" s="8"/>
      <c r="L754" s="8"/>
      <c r="M754" s="8">
        <v>0.0</v>
      </c>
      <c r="N754" s="8">
        <v>0.7</v>
      </c>
      <c r="O754" s="8">
        <v>0.2</v>
      </c>
      <c r="P754" s="1" t="s">
        <v>2159</v>
      </c>
      <c r="Q754" s="8" t="s">
        <v>31</v>
      </c>
      <c r="R754" s="8" t="s">
        <v>870</v>
      </c>
      <c r="S754" s="8" t="s">
        <v>511</v>
      </c>
      <c r="T754" s="8" t="str">
        <f t="shared" si="56"/>
        <v>ASHRAE 62.1-2007GeneralStorage rooms</v>
      </c>
      <c r="U754" s="1" t="str">
        <f>VLOOKUP(T754,Ventilation!$A$4:$H$321,6,FALSE)</f>
        <v>0.12</v>
      </c>
      <c r="V754" s="1" t="str">
        <f>VLOOKUP(T754,Ventilation!$A$4:$H$321,5,FALSE)</f>
        <v/>
      </c>
      <c r="W754" s="1" t="str">
        <f>VLOOKUP(T754,Ventilation!$A$4:$H$321,7,FALSE)</f>
        <v/>
      </c>
      <c r="X754" s="1"/>
      <c r="Y754" s="8">
        <v>0.0</v>
      </c>
      <c r="Z754" s="8"/>
      <c r="AA754" s="8"/>
      <c r="AB754" s="8">
        <v>0.112</v>
      </c>
      <c r="AC754" s="8"/>
      <c r="AD754" s="8"/>
      <c r="AE754" s="8" t="s">
        <v>169</v>
      </c>
      <c r="AF754" s="8"/>
      <c r="AG754" s="8"/>
      <c r="AH754" s="8"/>
      <c r="AI754" s="8"/>
      <c r="AJ754" s="8"/>
      <c r="AK754" s="16">
        <v>198.2</v>
      </c>
      <c r="AL754" s="8">
        <v>0.0</v>
      </c>
      <c r="AM754" s="16">
        <v>0.5</v>
      </c>
      <c r="AN754" s="16">
        <v>0.0</v>
      </c>
      <c r="AO754" s="8" t="s">
        <v>2165</v>
      </c>
      <c r="AP754" s="8"/>
      <c r="AQ754" s="8"/>
      <c r="AR754" s="8"/>
      <c r="AS754" s="8"/>
      <c r="AT754" s="1" t="str">
        <f t="shared" si="57"/>
        <v/>
      </c>
      <c r="AU754" s="8"/>
      <c r="AV754" s="8"/>
      <c r="AW754" s="8"/>
      <c r="AX754" s="8"/>
      <c r="AY754" s="8"/>
      <c r="AZ754" s="8"/>
      <c r="BA754" s="8"/>
      <c r="BB754" s="8"/>
      <c r="BC754" s="8"/>
      <c r="BD754" s="8"/>
      <c r="BE754" s="8"/>
      <c r="BF754" s="8"/>
      <c r="BG754" s="8"/>
      <c r="BH754" s="5" t="s">
        <v>1284</v>
      </c>
      <c r="BJ754" s="8"/>
      <c r="BK754" s="8"/>
      <c r="BL754" s="8"/>
    </row>
    <row r="755" ht="14.25" hidden="1" customHeight="1">
      <c r="A755" s="16" t="s">
        <v>15</v>
      </c>
      <c r="B755" s="8" t="s">
        <v>306</v>
      </c>
      <c r="C755" s="16" t="s">
        <v>1008</v>
      </c>
      <c r="D755" s="8" t="s">
        <v>4617</v>
      </c>
      <c r="E755" s="8" t="s">
        <v>5</v>
      </c>
      <c r="F755" s="8" t="s">
        <v>306</v>
      </c>
      <c r="G755" s="16" t="s">
        <v>1008</v>
      </c>
      <c r="H755" s="1" t="str">
        <f t="shared" si="1"/>
        <v>DOE Ref 1980-2004SmallHotelElevatorCore</v>
      </c>
      <c r="I755" s="1" t="str">
        <f>VLOOKUP(H755,'Interior Lighting'!$A$4:$G$1472,5,FALSE)</f>
        <v>0</v>
      </c>
      <c r="J755" s="1"/>
      <c r="K755" s="8"/>
      <c r="L755" s="8"/>
      <c r="M755" s="8">
        <v>0.0</v>
      </c>
      <c r="N755" s="8">
        <v>0.7</v>
      </c>
      <c r="O755" s="8">
        <v>0.2</v>
      </c>
      <c r="P755" s="1" t="s">
        <v>2159</v>
      </c>
      <c r="Q755" s="8" t="s">
        <v>31</v>
      </c>
      <c r="R755" s="8" t="s">
        <v>870</v>
      </c>
      <c r="S755" s="8" t="s">
        <v>511</v>
      </c>
      <c r="T755" s="8" t="str">
        <f t="shared" si="56"/>
        <v>ASHRAE 62.1-2007GeneralStorage rooms</v>
      </c>
      <c r="U755" s="1" t="str">
        <f>VLOOKUP(T755,Ventilation!$A$4:$H$321,6,FALSE)</f>
        <v>0.12</v>
      </c>
      <c r="V755" s="1" t="str">
        <f>VLOOKUP(T755,Ventilation!$A$4:$H$321,5,FALSE)</f>
        <v/>
      </c>
      <c r="W755" s="1" t="str">
        <f>VLOOKUP(T755,Ventilation!$A$4:$H$321,7,FALSE)</f>
        <v/>
      </c>
      <c r="X755" s="1"/>
      <c r="Y755" s="8">
        <v>0.0</v>
      </c>
      <c r="Z755" s="8"/>
      <c r="AA755" s="8"/>
      <c r="AB755" s="8">
        <v>0.112</v>
      </c>
      <c r="AC755" s="8"/>
      <c r="AD755" s="8"/>
      <c r="AE755" s="8" t="s">
        <v>169</v>
      </c>
      <c r="AF755" s="8"/>
      <c r="AG755" s="8"/>
      <c r="AH755" s="8"/>
      <c r="AI755" s="8"/>
      <c r="AJ755" s="8"/>
      <c r="AK755" s="16"/>
      <c r="AL755" s="8">
        <v>0.0</v>
      </c>
      <c r="AM755" s="8">
        <v>0.5</v>
      </c>
      <c r="AN755" s="8">
        <v>0.0</v>
      </c>
      <c r="AO755" s="8" t="s">
        <v>2165</v>
      </c>
      <c r="AP755" s="8"/>
      <c r="AQ755" s="8"/>
      <c r="AR755" s="8"/>
      <c r="AS755" s="8"/>
      <c r="AT755" s="1" t="str">
        <f t="shared" si="57"/>
        <v/>
      </c>
      <c r="AU755" s="8"/>
      <c r="AV755" s="8"/>
      <c r="AW755" s="8"/>
      <c r="AX755" s="8"/>
      <c r="AY755" s="8"/>
      <c r="AZ755" s="8"/>
      <c r="BA755" s="8"/>
      <c r="BB755" s="8"/>
      <c r="BC755" s="8"/>
      <c r="BD755" s="8"/>
      <c r="BE755" s="8"/>
      <c r="BF755" s="8"/>
      <c r="BG755" s="8"/>
      <c r="BH755" s="5" t="s">
        <v>1284</v>
      </c>
      <c r="BJ755" s="8"/>
      <c r="BK755" s="8"/>
      <c r="BL755" s="8"/>
    </row>
    <row r="756" ht="14.25" hidden="1" customHeight="1">
      <c r="A756" s="16" t="s">
        <v>15</v>
      </c>
      <c r="B756" s="8" t="s">
        <v>306</v>
      </c>
      <c r="C756" s="16" t="s">
        <v>4604</v>
      </c>
      <c r="D756" s="8" t="s">
        <v>4617</v>
      </c>
      <c r="E756" s="8" t="s">
        <v>5</v>
      </c>
      <c r="F756" s="8" t="s">
        <v>306</v>
      </c>
      <c r="G756" s="16" t="s">
        <v>1008</v>
      </c>
      <c r="H756" s="1" t="str">
        <f t="shared" si="1"/>
        <v>DOE Ref 1980-2004SmallHotelElevatorCore</v>
      </c>
      <c r="I756" s="1" t="str">
        <f>VLOOKUP(H756,'Interior Lighting'!$A$4:$G$1472,5,FALSE)</f>
        <v>0</v>
      </c>
      <c r="J756" s="1"/>
      <c r="K756" s="8"/>
      <c r="L756" s="8"/>
      <c r="M756" s="8">
        <v>0.0</v>
      </c>
      <c r="N756" s="8">
        <v>0.7</v>
      </c>
      <c r="O756" s="8">
        <v>0.2</v>
      </c>
      <c r="P756" s="1" t="s">
        <v>2159</v>
      </c>
      <c r="Q756" s="8" t="s">
        <v>31</v>
      </c>
      <c r="R756" s="8" t="s">
        <v>870</v>
      </c>
      <c r="S756" s="8" t="s">
        <v>511</v>
      </c>
      <c r="T756" s="8" t="str">
        <f t="shared" si="56"/>
        <v>ASHRAE 62.1-2007GeneralStorage rooms</v>
      </c>
      <c r="U756" s="1" t="str">
        <f>VLOOKUP(T756,Ventilation!$A$4:$H$321,6,FALSE)</f>
        <v>0.12</v>
      </c>
      <c r="V756" s="1" t="str">
        <f>VLOOKUP(T756,Ventilation!$A$4:$H$321,5,FALSE)</f>
        <v/>
      </c>
      <c r="W756" s="1" t="str">
        <f>VLOOKUP(T756,Ventilation!$A$4:$H$321,7,FALSE)</f>
        <v/>
      </c>
      <c r="X756" s="1"/>
      <c r="Y756" s="8">
        <v>0.0</v>
      </c>
      <c r="Z756" s="8"/>
      <c r="AA756" s="8"/>
      <c r="AB756" s="16">
        <v>0.02801</v>
      </c>
      <c r="AC756" s="8"/>
      <c r="AD756" s="8"/>
      <c r="AE756" s="8" t="s">
        <v>169</v>
      </c>
      <c r="AF756" s="8"/>
      <c r="AG756" s="8"/>
      <c r="AH756" s="8"/>
      <c r="AI756" s="8"/>
      <c r="AJ756" s="8"/>
      <c r="AK756" s="16"/>
      <c r="AL756" s="8">
        <v>0.0</v>
      </c>
      <c r="AM756" s="8">
        <v>0.5</v>
      </c>
      <c r="AN756" s="8">
        <v>0.0</v>
      </c>
      <c r="AO756" s="8" t="s">
        <v>2165</v>
      </c>
      <c r="AP756" s="8"/>
      <c r="AQ756" s="8"/>
      <c r="AR756" s="8"/>
      <c r="AS756" s="8"/>
      <c r="AT756" s="1" t="str">
        <f t="shared" si="57"/>
        <v/>
      </c>
      <c r="AU756" s="8"/>
      <c r="AV756" s="8"/>
      <c r="AW756" s="8"/>
      <c r="AX756" s="8"/>
      <c r="AY756" s="8"/>
      <c r="AZ756" s="8"/>
      <c r="BA756" s="8"/>
      <c r="BB756" s="8"/>
      <c r="BC756" s="8"/>
      <c r="BD756" s="8"/>
      <c r="BE756" s="8"/>
      <c r="BF756" s="8"/>
      <c r="BG756" s="8"/>
      <c r="BH756" s="5" t="s">
        <v>1284</v>
      </c>
      <c r="BJ756" s="8"/>
      <c r="BK756" s="8"/>
      <c r="BL756" s="8"/>
    </row>
    <row r="757" ht="14.25" hidden="1" customHeight="1">
      <c r="A757" s="5" t="s">
        <v>15</v>
      </c>
      <c r="B757" s="8" t="s">
        <v>306</v>
      </c>
      <c r="C757" s="8" t="s">
        <v>1015</v>
      </c>
      <c r="D757" s="8" t="s">
        <v>4561</v>
      </c>
      <c r="E757" s="5" t="s">
        <v>37</v>
      </c>
      <c r="F757" s="8" t="s">
        <v>976</v>
      </c>
      <c r="G757" s="5" t="s">
        <v>904</v>
      </c>
      <c r="H757" s="1" t="str">
        <f t="shared" si="1"/>
        <v>ASHRAE 90.1-2013Gymnasium/Fitness CenterExercise Area</v>
      </c>
      <c r="I757" s="1" t="str">
        <f>VLOOKUP(H757,'Interior Lighting'!$A$4:$G$1472,5,FALSE)</f>
        <v>0.72</v>
      </c>
      <c r="J757" s="1"/>
      <c r="K757" s="8"/>
      <c r="L757" s="8"/>
      <c r="M757" s="8">
        <v>0.0</v>
      </c>
      <c r="N757" s="8">
        <v>0.7</v>
      </c>
      <c r="O757" s="8">
        <v>0.2</v>
      </c>
      <c r="P757" s="8" t="s">
        <v>2169</v>
      </c>
      <c r="Q757" s="1" t="s">
        <v>31</v>
      </c>
      <c r="R757" s="8" t="s">
        <v>1375</v>
      </c>
      <c r="S757" s="8" t="s">
        <v>1378</v>
      </c>
      <c r="T757" s="8"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8">
        <v>19.94</v>
      </c>
      <c r="Z757" s="8" t="s">
        <v>2191</v>
      </c>
      <c r="AA757" s="8" t="s">
        <v>2148</v>
      </c>
      <c r="AB757" s="8">
        <v>0.112</v>
      </c>
      <c r="AC757" s="8"/>
      <c r="AD757" s="8"/>
      <c r="AE757" s="8" t="s">
        <v>2182</v>
      </c>
      <c r="AF757" s="8"/>
      <c r="AG757" s="8"/>
      <c r="AH757" s="8"/>
      <c r="AI757" s="8"/>
      <c r="AJ757" s="8"/>
      <c r="AK757" s="8">
        <v>1.73</v>
      </c>
      <c r="AL757" s="8">
        <v>0.0</v>
      </c>
      <c r="AM757" s="8">
        <v>0.5</v>
      </c>
      <c r="AN757" s="8">
        <v>0.0</v>
      </c>
      <c r="AO757" s="8" t="s">
        <v>2190</v>
      </c>
      <c r="AP757" s="8" t="s">
        <v>2181</v>
      </c>
      <c r="AQ757" s="8" t="s">
        <v>2180</v>
      </c>
      <c r="AR757" s="8"/>
      <c r="AS757" s="8"/>
      <c r="AT757" s="1" t="str">
        <f t="shared" si="57"/>
        <v/>
      </c>
      <c r="AU757" s="8"/>
      <c r="AV757" s="8"/>
      <c r="AW757" s="8"/>
      <c r="AX757" s="8"/>
      <c r="AY757" s="8"/>
      <c r="AZ757" s="8"/>
      <c r="BA757" s="8"/>
      <c r="BB757" s="8"/>
      <c r="BC757" s="8"/>
      <c r="BD757" s="8"/>
      <c r="BE757" s="8"/>
      <c r="BF757" s="8"/>
      <c r="BG757" s="8"/>
      <c r="BH757" s="5" t="s">
        <v>1284</v>
      </c>
      <c r="BJ757" s="1"/>
      <c r="BK757" s="1"/>
      <c r="BL757" s="1"/>
    </row>
    <row r="758" ht="14.25" hidden="1" customHeight="1">
      <c r="A758" s="5" t="s">
        <v>15</v>
      </c>
      <c r="B758" s="8" t="s">
        <v>306</v>
      </c>
      <c r="C758" s="8" t="s">
        <v>1017</v>
      </c>
      <c r="D758" s="8" t="s">
        <v>4570</v>
      </c>
      <c r="E758" s="5" t="s">
        <v>37</v>
      </c>
      <c r="F758" s="8" t="s">
        <v>888</v>
      </c>
      <c r="G758" s="8" t="s">
        <v>870</v>
      </c>
      <c r="H758" s="1" t="str">
        <f t="shared" si="1"/>
        <v>ASHRAE 90.1-2013Lounge/RecreationGeneral</v>
      </c>
      <c r="I758" s="1" t="str">
        <f>VLOOKUP(H758,'Interior Lighting'!$A$4:$G$1472,5,FALSE)</f>
        <v>0.73</v>
      </c>
      <c r="J758" s="1"/>
      <c r="K758" s="8"/>
      <c r="L758" s="8"/>
      <c r="M758" s="8">
        <v>0.0</v>
      </c>
      <c r="N758" s="8">
        <v>0.7</v>
      </c>
      <c r="O758" s="8">
        <v>0.2</v>
      </c>
      <c r="P758" s="8" t="s">
        <v>2170</v>
      </c>
      <c r="Q758" s="1" t="s">
        <v>31</v>
      </c>
      <c r="R758" s="8" t="s">
        <v>486</v>
      </c>
      <c r="S758" s="8" t="s">
        <v>1353</v>
      </c>
      <c r="T758" s="8"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8">
        <v>30.0</v>
      </c>
      <c r="Z758" s="8" t="s">
        <v>2203</v>
      </c>
      <c r="AA758" s="8" t="s">
        <v>2148</v>
      </c>
      <c r="AB758" s="8">
        <v>0.112</v>
      </c>
      <c r="AC758" s="8"/>
      <c r="AD758" s="8"/>
      <c r="AE758" s="8" t="s">
        <v>2182</v>
      </c>
      <c r="AF758" s="8"/>
      <c r="AG758" s="8"/>
      <c r="AH758" s="8"/>
      <c r="AI758" s="8"/>
      <c r="AJ758" s="8"/>
      <c r="AK758" s="8">
        <v>2.42</v>
      </c>
      <c r="AL758" s="8">
        <v>0.0</v>
      </c>
      <c r="AM758" s="8">
        <v>0.5</v>
      </c>
      <c r="AN758" s="8">
        <v>0.0</v>
      </c>
      <c r="AO758" s="8" t="s">
        <v>2202</v>
      </c>
      <c r="AP758" s="8" t="s">
        <v>2181</v>
      </c>
      <c r="AQ758" s="8" t="s">
        <v>2180</v>
      </c>
      <c r="AR758" s="8"/>
      <c r="AS758" s="8"/>
      <c r="AT758" s="1" t="str">
        <f t="shared" si="57"/>
        <v/>
      </c>
      <c r="AU758" s="8"/>
      <c r="AV758" s="8"/>
      <c r="AW758" s="8"/>
      <c r="AX758" s="8"/>
      <c r="AY758" s="8"/>
      <c r="AZ758" s="8"/>
      <c r="BA758" s="8"/>
      <c r="BB758" s="8"/>
      <c r="BC758" s="8"/>
      <c r="BD758" s="8"/>
      <c r="BE758" s="8"/>
      <c r="BF758" s="8"/>
      <c r="BG758" s="8"/>
      <c r="BH758" s="5" t="s">
        <v>1284</v>
      </c>
      <c r="BJ758" s="1"/>
      <c r="BK758" s="1"/>
      <c r="BL758" s="1"/>
    </row>
    <row r="759" ht="14.25" hidden="1" customHeight="1">
      <c r="A759" s="16" t="s">
        <v>15</v>
      </c>
      <c r="B759" s="8" t="s">
        <v>306</v>
      </c>
      <c r="C759" s="16" t="s">
        <v>4605</v>
      </c>
      <c r="D759" s="8" t="s">
        <v>4555</v>
      </c>
      <c r="E759" s="5" t="s">
        <v>37</v>
      </c>
      <c r="F759" s="8" t="s">
        <v>965</v>
      </c>
      <c r="G759" s="5" t="s">
        <v>875</v>
      </c>
      <c r="H759" s="1" t="str">
        <f t="shared" si="1"/>
        <v>ASHRAE 90.1-2013Guest RoomFor Hotel</v>
      </c>
      <c r="I759" s="1" t="str">
        <f>VLOOKUP(H759,'Interior Lighting'!$A$4:$G$1472,5,FALSE)</f>
        <v>0.91</v>
      </c>
      <c r="J759" s="1"/>
      <c r="K759" s="8"/>
      <c r="L759" s="8"/>
      <c r="M759" s="8">
        <v>0.0</v>
      </c>
      <c r="N759" s="8">
        <v>0.7</v>
      </c>
      <c r="O759" s="8">
        <v>0.2</v>
      </c>
      <c r="P759" s="10" t="s">
        <v>2172</v>
      </c>
      <c r="Q759" s="8" t="s">
        <v>31</v>
      </c>
      <c r="R759" s="8" t="s">
        <v>486</v>
      </c>
      <c r="S759" s="8" t="s">
        <v>1351</v>
      </c>
      <c r="T759" s="8"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8">
        <v>4.27</v>
      </c>
      <c r="Z759" s="8" t="s">
        <v>2196</v>
      </c>
      <c r="AA759" s="8" t="s">
        <v>2148</v>
      </c>
      <c r="AB759" s="8">
        <v>0.112</v>
      </c>
      <c r="AC759" s="8"/>
      <c r="AD759" s="8"/>
      <c r="AE759" s="8" t="s">
        <v>2195</v>
      </c>
      <c r="AF759" s="8"/>
      <c r="AG759" s="8"/>
      <c r="AH759" s="8"/>
      <c r="AI759" s="8"/>
      <c r="AJ759" s="8"/>
      <c r="AK759" s="8">
        <v>1.1</v>
      </c>
      <c r="AL759" s="8">
        <v>0.0</v>
      </c>
      <c r="AM759" s="8">
        <v>0.5</v>
      </c>
      <c r="AN759" s="8">
        <v>0.0</v>
      </c>
      <c r="AO759" s="8" t="s">
        <v>2194</v>
      </c>
      <c r="AP759" s="8" t="s">
        <v>2156</v>
      </c>
      <c r="AQ759" s="8" t="s">
        <v>2155</v>
      </c>
      <c r="AR759" s="8">
        <v>2.22</v>
      </c>
      <c r="AS759" s="8">
        <v>351.0</v>
      </c>
      <c r="AT759" s="1" t="str">
        <f t="shared" si="57"/>
        <v>0.006324786325</v>
      </c>
      <c r="AU759" s="8">
        <v>60.0</v>
      </c>
      <c r="AV759" s="8">
        <v>0.2</v>
      </c>
      <c r="AW759" s="8">
        <v>0.05</v>
      </c>
      <c r="AX759" s="8" t="s">
        <v>308</v>
      </c>
      <c r="AY759" s="8"/>
      <c r="AZ759" s="8"/>
      <c r="BA759" s="8"/>
      <c r="BB759" s="8"/>
      <c r="BC759" s="8"/>
      <c r="BD759" s="8"/>
      <c r="BE759" s="8"/>
      <c r="BF759" s="8"/>
      <c r="BG759" s="8"/>
      <c r="BH759" s="16" t="s">
        <v>1297</v>
      </c>
      <c r="BJ759" s="8"/>
      <c r="BK759" s="8"/>
      <c r="BL759" s="8"/>
    </row>
    <row r="760" ht="14.25" hidden="1" customHeight="1">
      <c r="A760" s="16" t="s">
        <v>15</v>
      </c>
      <c r="B760" s="8" t="s">
        <v>306</v>
      </c>
      <c r="C760" s="16" t="s">
        <v>4606</v>
      </c>
      <c r="D760" s="8" t="s">
        <v>4555</v>
      </c>
      <c r="E760" s="5" t="s">
        <v>37</v>
      </c>
      <c r="F760" s="8" t="s">
        <v>965</v>
      </c>
      <c r="G760" s="5" t="s">
        <v>875</v>
      </c>
      <c r="H760" s="1" t="str">
        <f t="shared" si="1"/>
        <v>ASHRAE 90.1-2013Guest RoomFor Hotel</v>
      </c>
      <c r="I760" s="1" t="str">
        <f>VLOOKUP(H760,'Interior Lighting'!$A$4:$G$1472,5,FALSE)</f>
        <v>0.91</v>
      </c>
      <c r="J760" s="1"/>
      <c r="K760" s="8"/>
      <c r="L760" s="8"/>
      <c r="M760" s="8">
        <v>0.0</v>
      </c>
      <c r="N760" s="8">
        <v>0.7</v>
      </c>
      <c r="O760" s="8">
        <v>0.2</v>
      </c>
      <c r="P760" s="1" t="s">
        <v>2159</v>
      </c>
      <c r="Q760" s="8" t="s">
        <v>31</v>
      </c>
      <c r="R760" s="8" t="s">
        <v>486</v>
      </c>
      <c r="S760" s="8" t="s">
        <v>1351</v>
      </c>
      <c r="T760" s="8"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8">
        <v>4.27</v>
      </c>
      <c r="Z760" s="8" t="s">
        <v>2159</v>
      </c>
      <c r="AA760" s="8" t="s">
        <v>2148</v>
      </c>
      <c r="AB760" s="8">
        <v>0.112</v>
      </c>
      <c r="AC760" s="8"/>
      <c r="AD760" s="8"/>
      <c r="AE760" s="8" t="s">
        <v>2195</v>
      </c>
      <c r="AF760" s="8"/>
      <c r="AG760" s="8"/>
      <c r="AH760" s="8"/>
      <c r="AI760" s="8"/>
      <c r="AJ760" s="8"/>
      <c r="AK760" s="8">
        <v>1.1</v>
      </c>
      <c r="AL760" s="8">
        <v>0.0</v>
      </c>
      <c r="AM760" s="8">
        <v>0.5</v>
      </c>
      <c r="AN760" s="8">
        <v>0.0</v>
      </c>
      <c r="AO760" s="8" t="s">
        <v>2159</v>
      </c>
      <c r="AP760" s="8" t="s">
        <v>2227</v>
      </c>
      <c r="AQ760" s="8" t="s">
        <v>2226</v>
      </c>
      <c r="AR760" s="8">
        <v>2.22</v>
      </c>
      <c r="AS760" s="8">
        <v>351.0</v>
      </c>
      <c r="AT760" s="1" t="str">
        <f t="shared" si="57"/>
        <v>0.006324786325</v>
      </c>
      <c r="AU760" s="8">
        <v>60.0</v>
      </c>
      <c r="AV760" s="8">
        <v>0.2</v>
      </c>
      <c r="AW760" s="8">
        <v>0.05</v>
      </c>
      <c r="AX760" s="8" t="s">
        <v>2159</v>
      </c>
      <c r="AY760" s="8"/>
      <c r="AZ760" s="8"/>
      <c r="BA760" s="8"/>
      <c r="BB760" s="8"/>
      <c r="BC760" s="8"/>
      <c r="BD760" s="8"/>
      <c r="BE760" s="8"/>
      <c r="BF760" s="8"/>
      <c r="BG760" s="8"/>
      <c r="BH760" s="16" t="s">
        <v>1297</v>
      </c>
      <c r="BJ760" s="8"/>
      <c r="BK760" s="8"/>
      <c r="BL760" s="8"/>
    </row>
    <row r="761" ht="14.25" hidden="1" customHeight="1">
      <c r="A761" s="9" t="s">
        <v>15</v>
      </c>
      <c r="B761" s="187" t="s">
        <v>306</v>
      </c>
      <c r="C761" s="9" t="s">
        <v>4607</v>
      </c>
      <c r="D761" s="187" t="s">
        <v>4555</v>
      </c>
      <c r="E761" s="5" t="s">
        <v>37</v>
      </c>
      <c r="F761" s="187" t="s">
        <v>965</v>
      </c>
      <c r="G761" s="5" t="s">
        <v>875</v>
      </c>
      <c r="H761" s="1" t="str">
        <f t="shared" si="1"/>
        <v>ASHRAE 90.1-2013Guest RoomFor Hotel</v>
      </c>
      <c r="I761" s="1" t="str">
        <f>VLOOKUP(H761,'Interior Lighting'!$A$4:$G$1472,5,FALSE)</f>
        <v>0.91</v>
      </c>
      <c r="J761" s="1"/>
      <c r="K761" s="216"/>
      <c r="L761" s="217"/>
      <c r="M761" s="217">
        <v>0.0</v>
      </c>
      <c r="N761" s="217">
        <v>0.7</v>
      </c>
      <c r="O761" s="217">
        <v>0.2</v>
      </c>
      <c r="P761" s="10" t="s">
        <v>2172</v>
      </c>
      <c r="Q761" s="187" t="s">
        <v>31</v>
      </c>
      <c r="R761" s="187" t="s">
        <v>486</v>
      </c>
      <c r="S761" s="187" t="s">
        <v>1351</v>
      </c>
      <c r="T761" s="8"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17">
        <v>4.27</v>
      </c>
      <c r="Z761" s="187" t="s">
        <v>2196</v>
      </c>
      <c r="AA761" s="187" t="s">
        <v>2148</v>
      </c>
      <c r="AB761" s="218">
        <v>0.028</v>
      </c>
      <c r="AC761" s="216"/>
      <c r="AD761" s="187"/>
      <c r="AE761" s="187" t="s">
        <v>2195</v>
      </c>
      <c r="AF761" s="216"/>
      <c r="AG761" s="216"/>
      <c r="AH761" s="216"/>
      <c r="AI761" s="216"/>
      <c r="AJ761" s="216"/>
      <c r="AK761" s="217">
        <v>1.1</v>
      </c>
      <c r="AL761" s="217">
        <v>0.0</v>
      </c>
      <c r="AM761" s="217">
        <v>0.5</v>
      </c>
      <c r="AN761" s="217">
        <v>0.0</v>
      </c>
      <c r="AO761" s="187" t="s">
        <v>2194</v>
      </c>
      <c r="AP761" s="187" t="s">
        <v>2156</v>
      </c>
      <c r="AQ761" s="187" t="s">
        <v>2155</v>
      </c>
      <c r="AR761" s="217">
        <v>2.22</v>
      </c>
      <c r="AS761" s="217">
        <v>351.0</v>
      </c>
      <c r="AT761" s="1" t="str">
        <f t="shared" si="57"/>
        <v>0.006324786325</v>
      </c>
      <c r="AU761" s="217">
        <v>60.0</v>
      </c>
      <c r="AV761" s="217">
        <v>0.2</v>
      </c>
      <c r="AW761" s="217">
        <v>0.05</v>
      </c>
      <c r="AX761" s="187" t="s">
        <v>308</v>
      </c>
      <c r="AY761" s="216"/>
      <c r="AZ761" s="216"/>
      <c r="BA761" s="216"/>
      <c r="BB761" s="216"/>
      <c r="BC761" s="216"/>
      <c r="BD761" s="216"/>
      <c r="BE761" s="216"/>
      <c r="BF761" s="216"/>
      <c r="BG761" s="216"/>
      <c r="BH761" s="16" t="s">
        <v>1297</v>
      </c>
      <c r="BJ761" s="216"/>
      <c r="BK761" s="216"/>
      <c r="BL761" s="216"/>
    </row>
    <row r="762" ht="14.25" hidden="1" customHeight="1">
      <c r="A762" s="16" t="s">
        <v>15</v>
      </c>
      <c r="B762" s="8" t="s">
        <v>306</v>
      </c>
      <c r="C762" s="16" t="s">
        <v>4608</v>
      </c>
      <c r="D762" s="8" t="s">
        <v>4555</v>
      </c>
      <c r="E762" s="5" t="s">
        <v>37</v>
      </c>
      <c r="F762" s="8" t="s">
        <v>965</v>
      </c>
      <c r="G762" s="5" t="s">
        <v>875</v>
      </c>
      <c r="H762" s="1" t="str">
        <f t="shared" si="1"/>
        <v>ASHRAE 90.1-2013Guest RoomFor Hotel</v>
      </c>
      <c r="I762" s="1" t="str">
        <f>VLOOKUP(H762,'Interior Lighting'!$A$4:$G$1472,5,FALSE)</f>
        <v>0.91</v>
      </c>
      <c r="J762" s="1"/>
      <c r="K762" s="8"/>
      <c r="L762" s="8"/>
      <c r="M762" s="8">
        <v>0.0</v>
      </c>
      <c r="N762" s="8">
        <v>0.7</v>
      </c>
      <c r="O762" s="8">
        <v>0.2</v>
      </c>
      <c r="P762" s="1" t="s">
        <v>2159</v>
      </c>
      <c r="Q762" s="8" t="s">
        <v>31</v>
      </c>
      <c r="R762" s="8" t="s">
        <v>486</v>
      </c>
      <c r="S762" s="8" t="s">
        <v>1351</v>
      </c>
      <c r="T762" s="8"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8">
        <v>4.27</v>
      </c>
      <c r="Z762" s="8" t="s">
        <v>2159</v>
      </c>
      <c r="AA762" s="8" t="s">
        <v>2148</v>
      </c>
      <c r="AB762" s="218">
        <v>0.028</v>
      </c>
      <c r="AC762" s="8"/>
      <c r="AD762" s="8"/>
      <c r="AE762" s="8" t="s">
        <v>2195</v>
      </c>
      <c r="AF762" s="8"/>
      <c r="AG762" s="8"/>
      <c r="AH762" s="8"/>
      <c r="AI762" s="8"/>
      <c r="AJ762" s="8"/>
      <c r="AK762" s="8">
        <v>1.1</v>
      </c>
      <c r="AL762" s="8">
        <v>0.0</v>
      </c>
      <c r="AM762" s="8">
        <v>0.5</v>
      </c>
      <c r="AN762" s="8">
        <v>0.0</v>
      </c>
      <c r="AO762" s="8" t="s">
        <v>2159</v>
      </c>
      <c r="AP762" s="8" t="s">
        <v>2227</v>
      </c>
      <c r="AQ762" s="8" t="s">
        <v>2226</v>
      </c>
      <c r="AR762" s="8">
        <v>2.22</v>
      </c>
      <c r="AS762" s="8">
        <v>351.0</v>
      </c>
      <c r="AT762" s="1" t="str">
        <f t="shared" si="57"/>
        <v>0.006324786325</v>
      </c>
      <c r="AU762" s="8">
        <v>60.0</v>
      </c>
      <c r="AV762" s="8">
        <v>0.2</v>
      </c>
      <c r="AW762" s="8">
        <v>0.05</v>
      </c>
      <c r="AX762" s="8" t="s">
        <v>2159</v>
      </c>
      <c r="AY762" s="8"/>
      <c r="AZ762" s="8"/>
      <c r="BA762" s="8"/>
      <c r="BB762" s="8"/>
      <c r="BC762" s="8"/>
      <c r="BD762" s="8"/>
      <c r="BE762" s="8"/>
      <c r="BF762" s="8"/>
      <c r="BG762" s="8"/>
      <c r="BH762" s="16" t="s">
        <v>1297</v>
      </c>
      <c r="BJ762" s="8"/>
      <c r="BK762" s="8"/>
      <c r="BL762" s="8"/>
    </row>
    <row r="763" ht="14.25" hidden="1" customHeight="1">
      <c r="A763" s="5" t="s">
        <v>15</v>
      </c>
      <c r="B763" s="8" t="s">
        <v>306</v>
      </c>
      <c r="C763" s="8" t="s">
        <v>1028</v>
      </c>
      <c r="D763" s="8" t="s">
        <v>4566</v>
      </c>
      <c r="E763" s="5" t="s">
        <v>37</v>
      </c>
      <c r="F763" s="5" t="s">
        <v>1070</v>
      </c>
      <c r="G763" s="1" t="s">
        <v>870</v>
      </c>
      <c r="H763" s="1" t="str">
        <f t="shared" si="1"/>
        <v>ASHRAE 90.1-2013Laundry/Washing AreaGeneral</v>
      </c>
      <c r="I763" s="1" t="str">
        <f>VLOOKUP(H763,'Interior Lighting'!$A$4:$G$1472,5,FALSE)</f>
        <v>0.6</v>
      </c>
      <c r="J763" s="1"/>
      <c r="K763" s="8"/>
      <c r="L763" s="8"/>
      <c r="M763" s="8">
        <v>0.0</v>
      </c>
      <c r="N763" s="8">
        <v>0.7</v>
      </c>
      <c r="O763" s="8">
        <v>0.2</v>
      </c>
      <c r="P763" s="8" t="s">
        <v>2173</v>
      </c>
      <c r="Q763" s="1" t="s">
        <v>31</v>
      </c>
      <c r="R763" s="8" t="s">
        <v>348</v>
      </c>
      <c r="S763" s="8" t="s">
        <v>1372</v>
      </c>
      <c r="T763" s="8" t="str">
        <f t="shared" si="56"/>
        <v>ASHRAE 62.1-2007RetailCoinoperated laundries</v>
      </c>
      <c r="U763" s="1" t="str">
        <f>VLOOKUP(T763,Ventilation!$A$4:$H$321,6,FALSE)</f>
        <v>0.06</v>
      </c>
      <c r="V763" s="1" t="str">
        <f>VLOOKUP(T763,Ventilation!$A$4:$H$321,5,FALSE)</f>
        <v>7.5</v>
      </c>
      <c r="W763" s="1" t="str">
        <f>VLOOKUP(T763,Ventilation!$A$4:$H$321,7,FALSE)</f>
        <v/>
      </c>
      <c r="X763" s="1"/>
      <c r="Y763" s="8">
        <v>10.0</v>
      </c>
      <c r="Z763" s="8" t="s">
        <v>2201</v>
      </c>
      <c r="AA763" s="8" t="s">
        <v>2148</v>
      </c>
      <c r="AB763" s="8">
        <v>0.112</v>
      </c>
      <c r="AC763" s="8"/>
      <c r="AD763" s="8"/>
      <c r="AE763" s="8" t="s">
        <v>2182</v>
      </c>
      <c r="AF763" s="8">
        <v>129.9</v>
      </c>
      <c r="AG763" s="16">
        <v>0.0</v>
      </c>
      <c r="AH763" s="16">
        <v>0.2</v>
      </c>
      <c r="AI763" s="16">
        <v>0.0</v>
      </c>
      <c r="AJ763" s="8" t="s">
        <v>2200</v>
      </c>
      <c r="AK763" s="8">
        <v>2.57</v>
      </c>
      <c r="AL763" s="8">
        <v>0.0</v>
      </c>
      <c r="AM763" s="16">
        <v>0.2</v>
      </c>
      <c r="AN763" s="8">
        <v>0.0</v>
      </c>
      <c r="AO763" s="8" t="s">
        <v>2199</v>
      </c>
      <c r="AP763" s="8" t="s">
        <v>2181</v>
      </c>
      <c r="AQ763" s="8" t="s">
        <v>2180</v>
      </c>
      <c r="AR763" s="8"/>
      <c r="AS763" s="8">
        <v>1053.0</v>
      </c>
      <c r="AT763" s="1" t="str">
        <f t="shared" si="57"/>
        <v/>
      </c>
      <c r="AU763" s="8">
        <v>82.2</v>
      </c>
      <c r="AV763" s="8">
        <v>0.2</v>
      </c>
      <c r="AW763" s="8">
        <v>0.05</v>
      </c>
      <c r="AX763" s="8" t="s">
        <v>309</v>
      </c>
      <c r="AY763" s="8"/>
      <c r="AZ763" s="8"/>
      <c r="BA763" s="8"/>
      <c r="BB763" s="8"/>
      <c r="BC763" s="8"/>
      <c r="BD763" s="8"/>
      <c r="BE763" s="8"/>
      <c r="BF763" s="8"/>
      <c r="BG763" s="8"/>
      <c r="BH763" s="5" t="s">
        <v>1284</v>
      </c>
      <c r="BJ763" s="1"/>
      <c r="BK763" s="1"/>
      <c r="BL763" s="1"/>
    </row>
    <row r="764" ht="14.25" hidden="1" customHeight="1">
      <c r="A764" s="16" t="s">
        <v>15</v>
      </c>
      <c r="B764" s="8" t="s">
        <v>306</v>
      </c>
      <c r="C764" s="8" t="s">
        <v>1031</v>
      </c>
      <c r="D764" s="8" t="s">
        <v>4571</v>
      </c>
      <c r="E764" s="5" t="s">
        <v>37</v>
      </c>
      <c r="F764" s="8" t="s">
        <v>757</v>
      </c>
      <c r="G764" s="8" t="s">
        <v>870</v>
      </c>
      <c r="H764" s="1" t="str">
        <f t="shared" si="1"/>
        <v>ASHRAE 90.1-2013Electrical/MechanicalGeneral</v>
      </c>
      <c r="I764" s="1" t="str">
        <f>VLOOKUP(H764,'Interior Lighting'!$A$4:$G$1472,5,FALSE)</f>
        <v>0.42</v>
      </c>
      <c r="J764" s="1"/>
      <c r="K764" s="8"/>
      <c r="L764" s="8"/>
      <c r="M764" s="8">
        <v>0.0</v>
      </c>
      <c r="N764" s="8">
        <v>0.7</v>
      </c>
      <c r="O764" s="8">
        <v>0.2</v>
      </c>
      <c r="P764" s="8" t="s">
        <v>2174</v>
      </c>
      <c r="Q764" s="1" t="s">
        <v>31</v>
      </c>
      <c r="R764" s="8" t="s">
        <v>870</v>
      </c>
      <c r="S764" s="8" t="s">
        <v>511</v>
      </c>
      <c r="T764" s="8" t="str">
        <f t="shared" si="56"/>
        <v>ASHRAE 62.1-2007GeneralStorage rooms</v>
      </c>
      <c r="U764" s="1" t="str">
        <f>VLOOKUP(T764,Ventilation!$A$4:$H$321,6,FALSE)</f>
        <v>0.12</v>
      </c>
      <c r="V764" s="1" t="str">
        <f>VLOOKUP(T764,Ventilation!$A$4:$H$321,5,FALSE)</f>
        <v/>
      </c>
      <c r="W764" s="1" t="str">
        <f>VLOOKUP(T764,Ventilation!$A$4:$H$321,7,FALSE)</f>
        <v/>
      </c>
      <c r="X764" s="1"/>
      <c r="Y764" s="8">
        <v>0.0</v>
      </c>
      <c r="Z764" s="8" t="s">
        <v>2159</v>
      </c>
      <c r="AA764" s="8" t="s">
        <v>2148</v>
      </c>
      <c r="AB764" s="8">
        <v>0.112</v>
      </c>
      <c r="AC764" s="8"/>
      <c r="AD764" s="8"/>
      <c r="AE764" s="8" t="s">
        <v>2182</v>
      </c>
      <c r="AF764" s="8"/>
      <c r="AG764" s="8">
        <v>0.0</v>
      </c>
      <c r="AH764" s="8">
        <v>0.2</v>
      </c>
      <c r="AI764" s="8">
        <v>0.5</v>
      </c>
      <c r="AJ764" s="8"/>
      <c r="AK764" s="8">
        <v>0.0</v>
      </c>
      <c r="AL764" s="8">
        <v>0.0</v>
      </c>
      <c r="AM764" s="8">
        <v>0.2</v>
      </c>
      <c r="AN764" s="8">
        <v>0.0</v>
      </c>
      <c r="AO764" s="8" t="s">
        <v>2159</v>
      </c>
      <c r="AP764" s="8" t="s">
        <v>2215</v>
      </c>
      <c r="AQ764" s="8" t="s">
        <v>3190</v>
      </c>
      <c r="AR764" s="8"/>
      <c r="AS764" s="8"/>
      <c r="AT764" s="1" t="str">
        <f t="shared" si="57"/>
        <v/>
      </c>
      <c r="AU764" s="8"/>
      <c r="AV764" s="8"/>
      <c r="AW764" s="8"/>
      <c r="AX764" s="8"/>
      <c r="AY764" s="8"/>
      <c r="AZ764" s="8"/>
      <c r="BA764" s="8"/>
      <c r="BB764" s="8"/>
      <c r="BC764" s="8"/>
      <c r="BD764" s="8"/>
      <c r="BE764" s="8"/>
      <c r="BF764" s="8"/>
      <c r="BG764" s="8"/>
      <c r="BH764" s="5" t="s">
        <v>1284</v>
      </c>
      <c r="BJ764" s="1"/>
      <c r="BK764" s="1"/>
      <c r="BL764" s="1"/>
    </row>
    <row r="765" ht="14.25" hidden="1" customHeight="1">
      <c r="A765" s="5" t="s">
        <v>15</v>
      </c>
      <c r="B765" s="8" t="s">
        <v>306</v>
      </c>
      <c r="C765" s="8" t="s">
        <v>1033</v>
      </c>
      <c r="D765" s="8" t="s">
        <v>4563</v>
      </c>
      <c r="E765" s="5" t="s">
        <v>37</v>
      </c>
      <c r="F765" s="8" t="s">
        <v>872</v>
      </c>
      <c r="G765" s="8" t="s">
        <v>870</v>
      </c>
      <c r="H765" s="1" t="str">
        <f t="shared" si="1"/>
        <v>ASHRAE 90.1-2013Conference/Meeting/MultipurposeGeneral</v>
      </c>
      <c r="I765" s="1" t="str">
        <f>VLOOKUP(H765,'Interior Lighting'!$A$4:$G$1472,5,FALSE)</f>
        <v>1.23</v>
      </c>
      <c r="J765" s="1"/>
      <c r="K765" s="8"/>
      <c r="L765" s="8"/>
      <c r="M765" s="8">
        <v>0.0</v>
      </c>
      <c r="N765" s="8">
        <v>0.7</v>
      </c>
      <c r="O765" s="8">
        <v>0.2</v>
      </c>
      <c r="P765" s="8" t="s">
        <v>2175</v>
      </c>
      <c r="Q765" s="1" t="s">
        <v>31</v>
      </c>
      <c r="R765" s="8" t="s">
        <v>870</v>
      </c>
      <c r="S765" s="8" t="s">
        <v>1350</v>
      </c>
      <c r="T765" s="8" t="str">
        <f t="shared" si="56"/>
        <v>ASHRAE 62.1-2007GeneralConference/meeting</v>
      </c>
      <c r="U765" s="1" t="str">
        <f>VLOOKUP(T765,Ventilation!$A$4:$H$321,6,FALSE)</f>
        <v>0.06</v>
      </c>
      <c r="V765" s="1" t="str">
        <f>VLOOKUP(T765,Ventilation!$A$4:$H$321,5,FALSE)</f>
        <v>5</v>
      </c>
      <c r="W765" s="1" t="str">
        <f>VLOOKUP(T765,Ventilation!$A$4:$H$321,7,FALSE)</f>
        <v/>
      </c>
      <c r="X765" s="1"/>
      <c r="Y765" s="8">
        <v>50.0</v>
      </c>
      <c r="Z765" s="8" t="s">
        <v>2205</v>
      </c>
      <c r="AA765" s="8" t="s">
        <v>2148</v>
      </c>
      <c r="AB765" s="8">
        <v>0.112</v>
      </c>
      <c r="AC765" s="8"/>
      <c r="AD765" s="8"/>
      <c r="AE765" s="8" t="s">
        <v>2182</v>
      </c>
      <c r="AF765" s="8"/>
      <c r="AG765" s="8"/>
      <c r="AH765" s="8"/>
      <c r="AI765" s="8"/>
      <c r="AJ765" s="8"/>
      <c r="AK765" s="8">
        <v>0.574</v>
      </c>
      <c r="AL765" s="8">
        <v>0.0</v>
      </c>
      <c r="AM765" s="8">
        <v>0.5</v>
      </c>
      <c r="AN765" s="8">
        <v>0.0</v>
      </c>
      <c r="AO765" s="8" t="s">
        <v>2204</v>
      </c>
      <c r="AP765" s="8" t="s">
        <v>2181</v>
      </c>
      <c r="AQ765" s="8" t="s">
        <v>2180</v>
      </c>
      <c r="AR765" s="8"/>
      <c r="AS765" s="8"/>
      <c r="AT765" s="1" t="str">
        <f t="shared" si="57"/>
        <v/>
      </c>
      <c r="AU765" s="8"/>
      <c r="AV765" s="8"/>
      <c r="AW765" s="8"/>
      <c r="AX765" s="8"/>
      <c r="AY765" s="8"/>
      <c r="AZ765" s="8"/>
      <c r="BA765" s="8"/>
      <c r="BB765" s="8"/>
      <c r="BC765" s="8"/>
      <c r="BD765" s="8"/>
      <c r="BE765" s="8"/>
      <c r="BF765" s="8"/>
      <c r="BG765" s="8"/>
      <c r="BH765" s="5" t="s">
        <v>1284</v>
      </c>
      <c r="BJ765" s="1"/>
      <c r="BK765" s="1"/>
      <c r="BL765" s="1"/>
    </row>
    <row r="766" ht="14.25" hidden="1" customHeight="1">
      <c r="A766" s="5" t="s">
        <v>15</v>
      </c>
      <c r="B766" s="8" t="s">
        <v>306</v>
      </c>
      <c r="C766" s="8" t="s">
        <v>344</v>
      </c>
      <c r="D766" s="8" t="s">
        <v>4559</v>
      </c>
      <c r="E766" s="5" t="s">
        <v>37</v>
      </c>
      <c r="F766" s="8" t="s">
        <v>869</v>
      </c>
      <c r="G766" s="8" t="s">
        <v>870</v>
      </c>
      <c r="H766" s="1" t="str">
        <f t="shared" si="1"/>
        <v>ASHRAE 90.1-2013Office-EnclosedGeneral</v>
      </c>
      <c r="I766" s="1" t="str">
        <f>VLOOKUP(H766,'Interior Lighting'!$A$4:$G$1472,5,FALSE)</f>
        <v>1.11</v>
      </c>
      <c r="J766" s="1"/>
      <c r="K766" s="8"/>
      <c r="L766" s="8"/>
      <c r="M766" s="8">
        <v>0.0</v>
      </c>
      <c r="N766" s="8">
        <v>0.7</v>
      </c>
      <c r="O766" s="8">
        <v>0.2</v>
      </c>
      <c r="P766" s="8" t="s">
        <v>2176</v>
      </c>
      <c r="Q766" s="1" t="s">
        <v>31</v>
      </c>
      <c r="R766" s="8" t="s">
        <v>1328</v>
      </c>
      <c r="S766" s="8" t="s">
        <v>498</v>
      </c>
      <c r="T766" s="8" t="str">
        <f t="shared" si="56"/>
        <v>ASHRAE 62.1-2007Office BuildingsOffice space</v>
      </c>
      <c r="U766" s="1" t="str">
        <f>VLOOKUP(T766,Ventilation!$A$4:$H$321,6,FALSE)</f>
        <v>0.06</v>
      </c>
      <c r="V766" s="1" t="str">
        <f>VLOOKUP(T766,Ventilation!$A$4:$H$321,5,FALSE)</f>
        <v>5</v>
      </c>
      <c r="W766" s="1" t="str">
        <f>VLOOKUP(T766,Ventilation!$A$4:$H$321,7,FALSE)</f>
        <v/>
      </c>
      <c r="X766" s="1"/>
      <c r="Y766" s="8">
        <v>7.14</v>
      </c>
      <c r="Z766" s="8" t="s">
        <v>2210</v>
      </c>
      <c r="AA766" s="8" t="s">
        <v>2148</v>
      </c>
      <c r="AB766" s="8">
        <v>0.112</v>
      </c>
      <c r="AC766" s="8"/>
      <c r="AD766" s="8"/>
      <c r="AE766" s="8" t="s">
        <v>2182</v>
      </c>
      <c r="AF766" s="8"/>
      <c r="AG766" s="8"/>
      <c r="AH766" s="8"/>
      <c r="AI766" s="8"/>
      <c r="AJ766" s="8"/>
      <c r="AK766" s="8">
        <v>1.28</v>
      </c>
      <c r="AL766" s="8">
        <v>0.0</v>
      </c>
      <c r="AM766" s="8">
        <v>0.5</v>
      </c>
      <c r="AN766" s="8">
        <v>0.0</v>
      </c>
      <c r="AO766" s="8" t="s">
        <v>2209</v>
      </c>
      <c r="AP766" s="8" t="s">
        <v>2181</v>
      </c>
      <c r="AQ766" s="8" t="s">
        <v>2180</v>
      </c>
      <c r="AR766" s="8"/>
      <c r="AS766" s="8"/>
      <c r="AT766" s="1" t="str">
        <f t="shared" si="57"/>
        <v/>
      </c>
      <c r="AU766" s="8"/>
      <c r="AV766" s="8"/>
      <c r="AW766" s="8"/>
      <c r="AX766" s="8"/>
      <c r="AY766" s="8"/>
      <c r="AZ766" s="8"/>
      <c r="BA766" s="8"/>
      <c r="BB766" s="8"/>
      <c r="BC766" s="8"/>
      <c r="BD766" s="8"/>
      <c r="BE766" s="8"/>
      <c r="BF766" s="8"/>
      <c r="BG766" s="8"/>
      <c r="BH766" s="5" t="s">
        <v>1284</v>
      </c>
      <c r="BJ766" s="1"/>
      <c r="BK766" s="1"/>
      <c r="BL766" s="1"/>
    </row>
    <row r="767" ht="14.25" hidden="1" customHeight="1">
      <c r="A767" s="5" t="s">
        <v>15</v>
      </c>
      <c r="B767" s="8" t="s">
        <v>306</v>
      </c>
      <c r="C767" s="8" t="s">
        <v>1049</v>
      </c>
      <c r="D767" s="8" t="s">
        <v>4575</v>
      </c>
      <c r="E767" s="5" t="s">
        <v>37</v>
      </c>
      <c r="F767" s="8" t="s">
        <v>894</v>
      </c>
      <c r="G767" s="8" t="s">
        <v>870</v>
      </c>
      <c r="H767" s="1" t="str">
        <f t="shared" si="1"/>
        <v>ASHRAE 90.1-2013RestroomsGeneral</v>
      </c>
      <c r="I767" s="1" t="str">
        <f>VLOOKUP(H767,'Interior Lighting'!$A$4:$G$1472,5,FALSE)</f>
        <v>0.98</v>
      </c>
      <c r="J767" s="1"/>
      <c r="K767" s="8"/>
      <c r="L767" s="8"/>
      <c r="M767" s="8">
        <v>0.0</v>
      </c>
      <c r="N767" s="8">
        <v>0.7</v>
      </c>
      <c r="O767" s="8">
        <v>0.2</v>
      </c>
      <c r="P767" s="8" t="s">
        <v>2177</v>
      </c>
      <c r="Q767" s="1" t="s">
        <v>31</v>
      </c>
      <c r="R767" s="8" t="s">
        <v>870</v>
      </c>
      <c r="S767" s="8" t="s">
        <v>557</v>
      </c>
      <c r="T767" s="8" t="str">
        <f t="shared" si="56"/>
        <v>ASHRAE 62.1-2007GeneralCorridors</v>
      </c>
      <c r="U767" s="1" t="str">
        <f>VLOOKUP(T767,Ventilation!$A$4:$H$321,6,FALSE)</f>
        <v>0.06</v>
      </c>
      <c r="V767" s="1" t="str">
        <f>VLOOKUP(T767,Ventilation!$A$4:$H$321,5,FALSE)</f>
        <v/>
      </c>
      <c r="W767" s="1" t="str">
        <f>VLOOKUP(T767,Ventilation!$A$4:$H$321,7,FALSE)</f>
        <v/>
      </c>
      <c r="X767" s="1"/>
      <c r="Y767" s="8">
        <v>2.85</v>
      </c>
      <c r="Z767" s="8" t="s">
        <v>2203</v>
      </c>
      <c r="AA767" s="8" t="s">
        <v>2148</v>
      </c>
      <c r="AB767" s="8">
        <v>0.112</v>
      </c>
      <c r="AC767" s="8"/>
      <c r="AD767" s="8"/>
      <c r="AE767" s="8" t="s">
        <v>2182</v>
      </c>
      <c r="AF767" s="8"/>
      <c r="AG767" s="8"/>
      <c r="AH767" s="8"/>
      <c r="AI767" s="8"/>
      <c r="AJ767" s="8"/>
      <c r="AK767" s="8">
        <v>0.0</v>
      </c>
      <c r="AL767" s="8">
        <v>0.0</v>
      </c>
      <c r="AM767" s="8">
        <v>0.5</v>
      </c>
      <c r="AN767" s="8">
        <v>0.0</v>
      </c>
      <c r="AO767" s="8" t="s">
        <v>2202</v>
      </c>
      <c r="AP767" s="8" t="s">
        <v>2181</v>
      </c>
      <c r="AQ767" s="8" t="s">
        <v>2180</v>
      </c>
      <c r="AR767" s="8"/>
      <c r="AS767" s="8"/>
      <c r="AT767" s="1" t="str">
        <f t="shared" si="57"/>
        <v/>
      </c>
      <c r="AU767" s="8"/>
      <c r="AV767" s="8"/>
      <c r="AW767" s="8"/>
      <c r="AX767" s="8"/>
      <c r="AY767" s="8">
        <v>1.139566144206643</v>
      </c>
      <c r="AZ767" s="8">
        <v>400.0</v>
      </c>
      <c r="BA767" s="8">
        <v>0.19785783263303935</v>
      </c>
      <c r="BB767" s="8">
        <v>0.338</v>
      </c>
      <c r="BC767" s="8">
        <v>69.45023196377475</v>
      </c>
      <c r="BD767" s="8">
        <v>0.5</v>
      </c>
      <c r="BE767" s="8"/>
      <c r="BF767" s="8"/>
      <c r="BG767" s="8"/>
      <c r="BH767" s="5" t="s">
        <v>1284</v>
      </c>
      <c r="BJ767" s="1"/>
      <c r="BK767" s="1"/>
      <c r="BL767" s="1"/>
    </row>
    <row r="768" ht="14.25" hidden="1" customHeight="1">
      <c r="A768" s="16" t="s">
        <v>15</v>
      </c>
      <c r="B768" s="8" t="s">
        <v>306</v>
      </c>
      <c r="C768" s="8" t="s">
        <v>1053</v>
      </c>
      <c r="D768" s="8" t="s">
        <v>4549</v>
      </c>
      <c r="E768" s="5" t="s">
        <v>37</v>
      </c>
      <c r="F768" s="8" t="s">
        <v>888</v>
      </c>
      <c r="G768" s="8" t="s">
        <v>870</v>
      </c>
      <c r="H768" s="1" t="str">
        <f t="shared" si="1"/>
        <v>ASHRAE 90.1-2013Lounge/RecreationGeneral</v>
      </c>
      <c r="I768" s="1" t="str">
        <f>VLOOKUP(H768,'Interior Lighting'!$A$4:$G$1472,5,FALSE)</f>
        <v>0.73</v>
      </c>
      <c r="J768" s="1"/>
      <c r="K768" s="8"/>
      <c r="L768" s="8"/>
      <c r="M768" s="8">
        <v>0.0</v>
      </c>
      <c r="N768" s="8">
        <v>0.7</v>
      </c>
      <c r="O768" s="8">
        <v>0.2</v>
      </c>
      <c r="P768" s="8" t="s">
        <v>2168</v>
      </c>
      <c r="Q768" s="1" t="s">
        <v>31</v>
      </c>
      <c r="R768" s="8" t="s">
        <v>486</v>
      </c>
      <c r="S768" s="8" t="s">
        <v>1353</v>
      </c>
      <c r="T768" s="8"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8">
        <v>51.28</v>
      </c>
      <c r="Z768" s="8" t="s">
        <v>2189</v>
      </c>
      <c r="AA768" s="8" t="s">
        <v>2148</v>
      </c>
      <c r="AB768" s="8">
        <v>0.112</v>
      </c>
      <c r="AC768" s="8"/>
      <c r="AD768" s="8"/>
      <c r="AE768" s="8" t="s">
        <v>2182</v>
      </c>
      <c r="AF768" s="8"/>
      <c r="AG768" s="8"/>
      <c r="AH768" s="8"/>
      <c r="AI768" s="8"/>
      <c r="AJ768" s="8"/>
      <c r="AK768" s="8">
        <v>2.0</v>
      </c>
      <c r="AL768" s="8">
        <v>0.0</v>
      </c>
      <c r="AM768" s="8">
        <v>0.5</v>
      </c>
      <c r="AN768" s="8">
        <v>0.0</v>
      </c>
      <c r="AO768" s="8" t="s">
        <v>2188</v>
      </c>
      <c r="AP768" s="8" t="s">
        <v>2181</v>
      </c>
      <c r="AQ768" s="8" t="s">
        <v>2180</v>
      </c>
      <c r="AR768" s="8"/>
      <c r="AS768" s="8"/>
      <c r="AT768" s="1" t="str">
        <f t="shared" si="57"/>
        <v/>
      </c>
      <c r="AU768" s="8"/>
      <c r="AV768" s="8"/>
      <c r="AW768" s="8"/>
      <c r="AX768" s="8"/>
      <c r="AY768" s="8"/>
      <c r="AZ768" s="8"/>
      <c r="BA768" s="8"/>
      <c r="BB768" s="8"/>
      <c r="BC768" s="8"/>
      <c r="BD768" s="8"/>
      <c r="BE768" s="8"/>
      <c r="BF768" s="8"/>
      <c r="BG768" s="8"/>
      <c r="BH768" s="5" t="s">
        <v>1284</v>
      </c>
      <c r="BJ768" s="1"/>
      <c r="BK768" s="1"/>
      <c r="BL768" s="1"/>
    </row>
    <row r="769" ht="14.25" hidden="1" customHeight="1">
      <c r="A769" s="5" t="s">
        <v>15</v>
      </c>
      <c r="B769" s="8" t="s">
        <v>306</v>
      </c>
      <c r="C769" s="8" t="s">
        <v>1054</v>
      </c>
      <c r="D769" s="8" t="s">
        <v>4570</v>
      </c>
      <c r="E769" s="5" t="s">
        <v>37</v>
      </c>
      <c r="F769" s="8" t="s">
        <v>770</v>
      </c>
      <c r="G769" s="8" t="s">
        <v>870</v>
      </c>
      <c r="H769" s="1" t="str">
        <f t="shared" si="1"/>
        <v>ASHRAE 90.1-2013StairwayGeneral</v>
      </c>
      <c r="I769" s="1" t="str">
        <f>VLOOKUP(H769,'Interior Lighting'!$A$4:$G$1472,5,FALSE)</f>
        <v>0.69</v>
      </c>
      <c r="J769" s="1"/>
      <c r="K769" s="8"/>
      <c r="L769" s="8"/>
      <c r="M769" s="8">
        <v>0.0</v>
      </c>
      <c r="N769" s="8">
        <v>0.7</v>
      </c>
      <c r="O769" s="8">
        <v>0.2</v>
      </c>
      <c r="P769" s="8" t="s">
        <v>2178</v>
      </c>
      <c r="Q769" s="1" t="s">
        <v>31</v>
      </c>
      <c r="R769" s="8" t="s">
        <v>870</v>
      </c>
      <c r="S769" s="8" t="s">
        <v>557</v>
      </c>
      <c r="T769" s="8" t="str">
        <f t="shared" si="56"/>
        <v>ASHRAE 62.1-2007GeneralCorridors</v>
      </c>
      <c r="U769" s="1" t="str">
        <f>VLOOKUP(T769,Ventilation!$A$4:$H$321,6,FALSE)</f>
        <v>0.06</v>
      </c>
      <c r="V769" s="1" t="str">
        <f>VLOOKUP(T769,Ventilation!$A$4:$H$321,5,FALSE)</f>
        <v/>
      </c>
      <c r="W769" s="1" t="str">
        <f>VLOOKUP(T769,Ventilation!$A$4:$H$321,7,FALSE)</f>
        <v/>
      </c>
      <c r="X769" s="1"/>
      <c r="Y769" s="8">
        <v>0.0</v>
      </c>
      <c r="Z769" s="8" t="s">
        <v>2159</v>
      </c>
      <c r="AA769" s="8" t="s">
        <v>2148</v>
      </c>
      <c r="AB769" s="8">
        <v>0.112</v>
      </c>
      <c r="AC769" s="8"/>
      <c r="AD769" s="8"/>
      <c r="AE769" s="8" t="s">
        <v>169</v>
      </c>
      <c r="AF769" s="8"/>
      <c r="AG769" s="8"/>
      <c r="AH769" s="8"/>
      <c r="AI769" s="8"/>
      <c r="AJ769" s="8"/>
      <c r="AK769" s="8">
        <v>0.0</v>
      </c>
      <c r="AL769" s="8">
        <v>0.0</v>
      </c>
      <c r="AM769" s="8">
        <v>0.5</v>
      </c>
      <c r="AN769" s="8">
        <v>0.0</v>
      </c>
      <c r="AO769" s="8" t="s">
        <v>2159</v>
      </c>
      <c r="AP769" s="8" t="s">
        <v>2215</v>
      </c>
      <c r="AQ769" s="8" t="s">
        <v>3190</v>
      </c>
      <c r="AR769" s="8"/>
      <c r="AS769" s="8"/>
      <c r="AT769" s="1" t="str">
        <f t="shared" si="57"/>
        <v/>
      </c>
      <c r="AU769" s="8"/>
      <c r="AV769" s="8"/>
      <c r="AW769" s="8"/>
      <c r="AX769" s="8"/>
      <c r="AY769" s="8"/>
      <c r="AZ769" s="8"/>
      <c r="BA769" s="8"/>
      <c r="BB769" s="8"/>
      <c r="BC769" s="8"/>
      <c r="BD769" s="8"/>
      <c r="BE769" s="8"/>
      <c r="BF769" s="8"/>
      <c r="BG769" s="8"/>
      <c r="BH769" s="5" t="s">
        <v>1284</v>
      </c>
      <c r="BJ769" s="1"/>
      <c r="BK769" s="1"/>
      <c r="BL769" s="1"/>
    </row>
    <row r="770" ht="14.25" hidden="1" customHeight="1">
      <c r="A770" s="5" t="s">
        <v>15</v>
      </c>
      <c r="B770" s="8" t="s">
        <v>306</v>
      </c>
      <c r="C770" s="16" t="s">
        <v>4609</v>
      </c>
      <c r="D770" s="8" t="s">
        <v>4570</v>
      </c>
      <c r="E770" s="5" t="s">
        <v>37</v>
      </c>
      <c r="F770" s="8" t="s">
        <v>770</v>
      </c>
      <c r="G770" s="8" t="s">
        <v>870</v>
      </c>
      <c r="H770" s="1" t="str">
        <f t="shared" si="1"/>
        <v>ASHRAE 90.1-2013StairwayGeneral</v>
      </c>
      <c r="I770" s="1" t="str">
        <f>VLOOKUP(H770,'Interior Lighting'!$A$4:$G$1472,5,FALSE)</f>
        <v>0.69</v>
      </c>
      <c r="J770" s="1"/>
      <c r="K770" s="8"/>
      <c r="L770" s="8"/>
      <c r="M770" s="8">
        <v>0.0</v>
      </c>
      <c r="N770" s="8">
        <v>0.7</v>
      </c>
      <c r="O770" s="8">
        <v>0.2</v>
      </c>
      <c r="P770" s="8" t="s">
        <v>2178</v>
      </c>
      <c r="Q770" s="1" t="s">
        <v>31</v>
      </c>
      <c r="R770" s="8" t="s">
        <v>870</v>
      </c>
      <c r="S770" s="8" t="s">
        <v>557</v>
      </c>
      <c r="T770" s="8" t="str">
        <f t="shared" si="56"/>
        <v>ASHRAE 62.1-2007GeneralCorridors</v>
      </c>
      <c r="U770" s="1" t="str">
        <f>VLOOKUP(T770,Ventilation!$A$4:$H$321,6,FALSE)</f>
        <v>0.06</v>
      </c>
      <c r="V770" s="1" t="str">
        <f>VLOOKUP(T770,Ventilation!$A$4:$H$321,5,FALSE)</f>
        <v/>
      </c>
      <c r="W770" s="1" t="str">
        <f>VLOOKUP(T770,Ventilation!$A$4:$H$321,7,FALSE)</f>
        <v/>
      </c>
      <c r="X770" s="1"/>
      <c r="Y770" s="8">
        <v>0.0</v>
      </c>
      <c r="Z770" s="8" t="s">
        <v>2159</v>
      </c>
      <c r="AA770" s="8" t="s">
        <v>2148</v>
      </c>
      <c r="AB770" s="16">
        <v>0.0664</v>
      </c>
      <c r="AC770" s="8"/>
      <c r="AD770" s="8"/>
      <c r="AE770" s="8" t="s">
        <v>169</v>
      </c>
      <c r="AF770" s="8"/>
      <c r="AG770" s="8"/>
      <c r="AH770" s="8"/>
      <c r="AI770" s="8"/>
      <c r="AJ770" s="8"/>
      <c r="AK770" s="8">
        <v>0.0</v>
      </c>
      <c r="AL770" s="8">
        <v>0.0</v>
      </c>
      <c r="AM770" s="8">
        <v>0.5</v>
      </c>
      <c r="AN770" s="8">
        <v>0.0</v>
      </c>
      <c r="AO770" s="8" t="s">
        <v>2159</v>
      </c>
      <c r="AP770" s="8" t="s">
        <v>2215</v>
      </c>
      <c r="AQ770" s="8" t="s">
        <v>3190</v>
      </c>
      <c r="AR770" s="8"/>
      <c r="AS770" s="8"/>
      <c r="AT770" s="1" t="str">
        <f t="shared" si="57"/>
        <v/>
      </c>
      <c r="AU770" s="8"/>
      <c r="AV770" s="8"/>
      <c r="AW770" s="8"/>
      <c r="AX770" s="8"/>
      <c r="AY770" s="8"/>
      <c r="AZ770" s="8"/>
      <c r="BA770" s="8"/>
      <c r="BB770" s="8"/>
      <c r="BC770" s="8"/>
      <c r="BD770" s="8"/>
      <c r="BE770" s="8"/>
      <c r="BF770" s="8"/>
      <c r="BG770" s="8"/>
      <c r="BH770" s="5" t="s">
        <v>1284</v>
      </c>
      <c r="BJ770" s="1"/>
      <c r="BK770" s="1"/>
      <c r="BL770" s="1"/>
    </row>
    <row r="771" ht="14.25" hidden="1" customHeight="1">
      <c r="A771" s="5" t="s">
        <v>15</v>
      </c>
      <c r="B771" s="1" t="s">
        <v>306</v>
      </c>
      <c r="C771" s="1" t="s">
        <v>975</v>
      </c>
      <c r="D771" s="1" t="s">
        <v>4566</v>
      </c>
      <c r="E771" s="5" t="s">
        <v>37</v>
      </c>
      <c r="F771" s="1" t="s">
        <v>975</v>
      </c>
      <c r="G771" s="1" t="s">
        <v>870</v>
      </c>
      <c r="H771" s="1" t="str">
        <f t="shared" si="1"/>
        <v>ASHRAE 90.1-2013StorageGeneral</v>
      </c>
      <c r="I771" s="1" t="str">
        <f>VLOOKUP(H771,'Interior Lighting'!$A$4:$G$1472,5,FALSE)</f>
        <v>0.63</v>
      </c>
      <c r="J771" s="1"/>
      <c r="K771" s="1"/>
      <c r="L771" s="1"/>
      <c r="M771" s="1">
        <v>0.0</v>
      </c>
      <c r="N771" s="1">
        <v>0.7</v>
      </c>
      <c r="O771" s="1">
        <v>0.2</v>
      </c>
      <c r="P771" s="1" t="s">
        <v>2179</v>
      </c>
      <c r="Q771" s="1" t="s">
        <v>31</v>
      </c>
      <c r="R771" s="1" t="s">
        <v>870</v>
      </c>
      <c r="S771" s="1" t="s">
        <v>511</v>
      </c>
      <c r="T771" s="8"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2159</v>
      </c>
      <c r="AA771" s="1" t="s">
        <v>2148</v>
      </c>
      <c r="AB771" s="1">
        <v>0.112</v>
      </c>
      <c r="AC771" s="8"/>
      <c r="AD771" s="8"/>
      <c r="AE771" s="8" t="s">
        <v>169</v>
      </c>
      <c r="AF771" s="1"/>
      <c r="AG771" s="1"/>
      <c r="AH771" s="1"/>
      <c r="AI771" s="1"/>
      <c r="AJ771" s="1"/>
      <c r="AK771" s="1">
        <v>0.0</v>
      </c>
      <c r="AL771" s="1">
        <v>0.0</v>
      </c>
      <c r="AM771" s="1">
        <v>0.5</v>
      </c>
      <c r="AN771" s="1">
        <v>0.0</v>
      </c>
      <c r="AO771" s="1" t="s">
        <v>2159</v>
      </c>
      <c r="AP771" s="8" t="s">
        <v>2215</v>
      </c>
      <c r="AQ771" s="8" t="s">
        <v>3190</v>
      </c>
      <c r="AR771" s="1"/>
      <c r="AS771" s="1"/>
      <c r="AT771" s="1" t="str">
        <f t="shared" si="57"/>
        <v/>
      </c>
      <c r="AU771" s="1"/>
      <c r="AV771" s="1"/>
      <c r="AW771" s="1"/>
      <c r="AX771" s="1"/>
      <c r="AY771" s="1"/>
      <c r="AZ771" s="1"/>
      <c r="BA771" s="1"/>
      <c r="BB771" s="1"/>
      <c r="BC771" s="1"/>
      <c r="BD771" s="1"/>
      <c r="BE771" s="1"/>
      <c r="BF771" s="1"/>
      <c r="BG771" s="1"/>
      <c r="BH771" s="5" t="s">
        <v>1284</v>
      </c>
      <c r="BJ771" s="1"/>
      <c r="BK771" s="1"/>
      <c r="BL771" s="1"/>
    </row>
    <row r="772" ht="14.25" hidden="1" customHeight="1">
      <c r="A772" s="5" t="s">
        <v>15</v>
      </c>
      <c r="B772" s="1" t="s">
        <v>306</v>
      </c>
      <c r="C772" s="5" t="s">
        <v>4610</v>
      </c>
      <c r="D772" s="1" t="s">
        <v>4566</v>
      </c>
      <c r="E772" s="5" t="s">
        <v>37</v>
      </c>
      <c r="F772" s="1" t="s">
        <v>975</v>
      </c>
      <c r="G772" s="1" t="s">
        <v>870</v>
      </c>
      <c r="H772" s="1" t="str">
        <f t="shared" si="1"/>
        <v>ASHRAE 90.1-2013StorageGeneral</v>
      </c>
      <c r="I772" s="1" t="str">
        <f>VLOOKUP(H772,'Interior Lighting'!$A$4:$G$1472,5,FALSE)</f>
        <v>0.63</v>
      </c>
      <c r="J772" s="1"/>
      <c r="K772" s="1"/>
      <c r="L772" s="1"/>
      <c r="M772" s="1">
        <v>0.0</v>
      </c>
      <c r="N772" s="1">
        <v>0.7</v>
      </c>
      <c r="O772" s="1">
        <v>0.2</v>
      </c>
      <c r="P772" s="1" t="s">
        <v>2179</v>
      </c>
      <c r="Q772" s="1" t="s">
        <v>31</v>
      </c>
      <c r="R772" s="1" t="s">
        <v>870</v>
      </c>
      <c r="S772" s="1" t="s">
        <v>511</v>
      </c>
      <c r="T772" s="8"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2159</v>
      </c>
      <c r="AA772" s="1" t="s">
        <v>2148</v>
      </c>
      <c r="AB772" s="5">
        <v>0.028</v>
      </c>
      <c r="AC772" s="8"/>
      <c r="AD772" s="8"/>
      <c r="AE772" s="8" t="s">
        <v>169</v>
      </c>
      <c r="AF772" s="1"/>
      <c r="AG772" s="1"/>
      <c r="AH772" s="1"/>
      <c r="AI772" s="1"/>
      <c r="AJ772" s="1"/>
      <c r="AK772" s="1">
        <v>0.0</v>
      </c>
      <c r="AL772" s="1">
        <v>0.0</v>
      </c>
      <c r="AM772" s="1">
        <v>0.5</v>
      </c>
      <c r="AN772" s="1">
        <v>0.0</v>
      </c>
      <c r="AO772" s="1" t="s">
        <v>2159</v>
      </c>
      <c r="AP772" s="8" t="s">
        <v>2215</v>
      </c>
      <c r="AQ772" s="8" t="s">
        <v>3190</v>
      </c>
      <c r="AR772" s="1"/>
      <c r="AS772" s="1"/>
      <c r="AT772" s="1" t="str">
        <f t="shared" si="57"/>
        <v/>
      </c>
      <c r="AU772" s="1"/>
      <c r="AV772" s="1"/>
      <c r="AW772" s="1"/>
      <c r="AX772" s="1"/>
      <c r="AY772" s="1"/>
      <c r="AZ772" s="1"/>
      <c r="BA772" s="1"/>
      <c r="BB772" s="1"/>
      <c r="BC772" s="1"/>
      <c r="BD772" s="1"/>
      <c r="BE772" s="1"/>
      <c r="BF772" s="1"/>
      <c r="BG772" s="1"/>
      <c r="BH772" s="5" t="s">
        <v>1284</v>
      </c>
      <c r="BJ772" s="1"/>
      <c r="BK772" s="1"/>
      <c r="BL772" s="1"/>
    </row>
    <row r="773" ht="14.25" hidden="1" customHeight="1">
      <c r="A773" s="5" t="s">
        <v>15</v>
      </c>
      <c r="B773" s="1" t="s">
        <v>306</v>
      </c>
      <c r="C773" s="5" t="s">
        <v>4611</v>
      </c>
      <c r="D773" s="1" t="s">
        <v>4566</v>
      </c>
      <c r="E773" s="5" t="s">
        <v>37</v>
      </c>
      <c r="F773" s="1" t="s">
        <v>975</v>
      </c>
      <c r="G773" s="1" t="s">
        <v>870</v>
      </c>
      <c r="H773" s="1" t="str">
        <f t="shared" si="1"/>
        <v>ASHRAE 90.1-2013StorageGeneral</v>
      </c>
      <c r="I773" s="1" t="str">
        <f>VLOOKUP(H773,'Interior Lighting'!$A$4:$G$1472,5,FALSE)</f>
        <v>0.63</v>
      </c>
      <c r="J773" s="1"/>
      <c r="K773" s="1"/>
      <c r="L773" s="1"/>
      <c r="M773" s="1">
        <v>0.0</v>
      </c>
      <c r="N773" s="1">
        <v>0.7</v>
      </c>
      <c r="O773" s="1">
        <v>0.2</v>
      </c>
      <c r="P773" s="1" t="s">
        <v>2179</v>
      </c>
      <c r="Q773" s="1" t="s">
        <v>31</v>
      </c>
      <c r="R773" s="1" t="s">
        <v>870</v>
      </c>
      <c r="S773" s="1" t="s">
        <v>511</v>
      </c>
      <c r="T773" s="8"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2159</v>
      </c>
      <c r="AA773" s="1" t="s">
        <v>2148</v>
      </c>
      <c r="AB773" s="5">
        <v>0.06644</v>
      </c>
      <c r="AC773" s="8"/>
      <c r="AD773" s="8"/>
      <c r="AE773" s="8" t="s">
        <v>169</v>
      </c>
      <c r="AF773" s="1"/>
      <c r="AG773" s="1"/>
      <c r="AH773" s="1"/>
      <c r="AI773" s="1"/>
      <c r="AJ773" s="1"/>
      <c r="AK773" s="1">
        <v>0.0</v>
      </c>
      <c r="AL773" s="1">
        <v>0.0</v>
      </c>
      <c r="AM773" s="1">
        <v>0.5</v>
      </c>
      <c r="AN773" s="1">
        <v>0.0</v>
      </c>
      <c r="AO773" s="1" t="s">
        <v>2159</v>
      </c>
      <c r="AP773" s="8" t="s">
        <v>2215</v>
      </c>
      <c r="AQ773" s="8" t="s">
        <v>3190</v>
      </c>
      <c r="AR773" s="1"/>
      <c r="AS773" s="1"/>
      <c r="AT773" s="1" t="str">
        <f t="shared" si="57"/>
        <v/>
      </c>
      <c r="AU773" s="1"/>
      <c r="AV773" s="1"/>
      <c r="AW773" s="1"/>
      <c r="AX773" s="1"/>
      <c r="AY773" s="1"/>
      <c r="AZ773" s="1"/>
      <c r="BA773" s="1"/>
      <c r="BB773" s="1"/>
      <c r="BC773" s="1"/>
      <c r="BD773" s="1"/>
      <c r="BE773" s="1"/>
      <c r="BF773" s="1"/>
      <c r="BG773" s="1"/>
      <c r="BH773" s="5" t="s">
        <v>1284</v>
      </c>
      <c r="BJ773" s="1"/>
      <c r="BK773" s="1"/>
      <c r="BL773" s="1"/>
    </row>
    <row r="774" ht="14.25" hidden="1" customHeight="1">
      <c r="A774" s="9" t="s">
        <v>15</v>
      </c>
      <c r="B774" s="187" t="s">
        <v>349</v>
      </c>
      <c r="C774" s="9" t="s">
        <v>4612</v>
      </c>
      <c r="D774" s="187" t="s">
        <v>4572</v>
      </c>
      <c r="E774" s="5" t="s">
        <v>37</v>
      </c>
      <c r="F774" s="187" t="s">
        <v>849</v>
      </c>
      <c r="G774" s="187" t="s">
        <v>348</v>
      </c>
      <c r="H774" s="187" t="str">
        <f t="shared" si="1"/>
        <v>ASHRAE 90.1-2013Whole BuildingRetail</v>
      </c>
      <c r="I774" s="221" t="str">
        <f>VLOOKUP(H774,'Interior Lighting'!$A$4:$G$1472,5,FALSE)</f>
        <v>1.26</v>
      </c>
      <c r="J774" s="216"/>
      <c r="K774" s="216"/>
      <c r="L774" s="227">
        <v>0.38346</v>
      </c>
      <c r="M774" s="217">
        <v>0.0</v>
      </c>
      <c r="N774" s="217">
        <v>0.7</v>
      </c>
      <c r="O774" s="217">
        <v>0.2</v>
      </c>
      <c r="P774" s="187" t="s">
        <v>2949</v>
      </c>
      <c r="Q774" s="5" t="s">
        <v>31</v>
      </c>
      <c r="R774" s="9" t="s">
        <v>348</v>
      </c>
      <c r="S774" s="9" t="s">
        <v>1369</v>
      </c>
      <c r="T774" s="187" t="str">
        <f t="shared" si="56"/>
        <v>ASHRAE 62.1-2007RetailGeneral Sales combined by area</v>
      </c>
      <c r="U774" s="221" t="str">
        <f>VLOOKUP(T774,Ventilation!$A$4:$H$321,6,FALSE)</f>
        <v>0.2325</v>
      </c>
      <c r="V774" s="221" t="str">
        <f>VLOOKUP(T774,Ventilation!$A$4:$H$321,5,FALSE)</f>
        <v>0</v>
      </c>
      <c r="W774" s="222" t="str">
        <f>VLOOKUP(T774,Ventilation!$A$4:$H$321,7,FALSE)</f>
        <v/>
      </c>
      <c r="X774" s="222"/>
      <c r="Y774" s="218">
        <v>8.0</v>
      </c>
      <c r="Z774" s="187" t="s">
        <v>2950</v>
      </c>
      <c r="AA774" s="187" t="s">
        <v>2148</v>
      </c>
      <c r="AB774" s="219">
        <v>0.0495376</v>
      </c>
      <c r="AC774" s="216"/>
      <c r="AD774" s="187"/>
      <c r="AE774" s="187" t="s">
        <v>2948</v>
      </c>
      <c r="AF774" s="216"/>
      <c r="AG774" s="216"/>
      <c r="AH774" s="216"/>
      <c r="AI774" s="216"/>
      <c r="AJ774" s="216"/>
      <c r="AK774" s="217">
        <v>0.4</v>
      </c>
      <c r="AL774" s="217">
        <v>0.0</v>
      </c>
      <c r="AM774" s="217">
        <v>0.5</v>
      </c>
      <c r="AN774" s="217">
        <v>0.0</v>
      </c>
      <c r="AO774" s="187" t="s">
        <v>2941</v>
      </c>
      <c r="AP774" s="9" t="s">
        <v>283</v>
      </c>
      <c r="AQ774" s="9" t="s">
        <v>2935</v>
      </c>
      <c r="AR774" s="223">
        <v>1.8</v>
      </c>
      <c r="AS774" s="216"/>
      <c r="AT774" s="216"/>
      <c r="AU774" s="216"/>
      <c r="AV774" s="216"/>
      <c r="AW774" s="216"/>
      <c r="AX774" s="17" t="s">
        <v>2951</v>
      </c>
      <c r="AY774" s="216"/>
      <c r="AZ774" s="216"/>
      <c r="BA774" s="216" t="str">
        <f t="shared" ref="BA774:BA776" si="58">IF(ISBLANK(BC774),"",BC774/(AZ774/AY774))</f>
        <v/>
      </c>
      <c r="BB774" s="216"/>
      <c r="BC774" s="216"/>
      <c r="BD774" s="216"/>
      <c r="BE774" s="216"/>
      <c r="BF774" s="216"/>
      <c r="BG774" s="216"/>
      <c r="BH774" s="216"/>
      <c r="BJ774" s="216"/>
      <c r="BK774" s="216"/>
      <c r="BL774" s="216"/>
    </row>
    <row r="775" ht="14.25" hidden="1" customHeight="1">
      <c r="A775" s="9" t="s">
        <v>15</v>
      </c>
      <c r="B775" s="187" t="s">
        <v>349</v>
      </c>
      <c r="C775" s="9" t="s">
        <v>4613</v>
      </c>
      <c r="D775" s="187" t="s">
        <v>4572</v>
      </c>
      <c r="E775" s="5" t="s">
        <v>37</v>
      </c>
      <c r="F775" s="187" t="s">
        <v>849</v>
      </c>
      <c r="G775" s="187" t="s">
        <v>348</v>
      </c>
      <c r="H775" s="187" t="str">
        <f t="shared" si="1"/>
        <v>ASHRAE 90.1-2013Whole BuildingRetail</v>
      </c>
      <c r="I775" s="221" t="str">
        <f>VLOOKUP(H775,'Interior Lighting'!$A$4:$G$1472,5,FALSE)</f>
        <v>1.26</v>
      </c>
      <c r="J775" s="216"/>
      <c r="K775" s="216"/>
      <c r="L775" s="227">
        <v>0.18346</v>
      </c>
      <c r="M775" s="217">
        <v>0.0</v>
      </c>
      <c r="N775" s="217">
        <v>0.7</v>
      </c>
      <c r="O775" s="217">
        <v>0.2</v>
      </c>
      <c r="P775" s="9" t="s">
        <v>2959</v>
      </c>
      <c r="Q775" s="5" t="s">
        <v>31</v>
      </c>
      <c r="R775" s="9" t="s">
        <v>348</v>
      </c>
      <c r="S775" s="9" t="s">
        <v>1369</v>
      </c>
      <c r="T775" s="187" t="str">
        <f t="shared" si="56"/>
        <v>ASHRAE 62.1-2007RetailGeneral Sales combined by area</v>
      </c>
      <c r="U775" s="221" t="str">
        <f>VLOOKUP(T775,Ventilation!$A$4:$H$321,6,FALSE)</f>
        <v>0.2325</v>
      </c>
      <c r="V775" s="221" t="str">
        <f>VLOOKUP(T775,Ventilation!$A$4:$H$321,5,FALSE)</f>
        <v>0</v>
      </c>
      <c r="W775" s="222" t="str">
        <f>VLOOKUP(T775,Ventilation!$A$4:$H$321,7,FALSE)</f>
        <v/>
      </c>
      <c r="X775" s="222"/>
      <c r="Y775" s="218">
        <v>8.0</v>
      </c>
      <c r="Z775" s="9" t="s">
        <v>2960</v>
      </c>
      <c r="AA775" s="187" t="s">
        <v>2148</v>
      </c>
      <c r="AB775" s="219">
        <v>0.0349328</v>
      </c>
      <c r="AC775" s="216"/>
      <c r="AD775" s="187"/>
      <c r="AE775" s="9" t="s">
        <v>2958</v>
      </c>
      <c r="AF775" s="216"/>
      <c r="AG775" s="216"/>
      <c r="AH775" s="216"/>
      <c r="AI775" s="216"/>
      <c r="AJ775" s="216"/>
      <c r="AK775" s="217">
        <v>0.4</v>
      </c>
      <c r="AL775" s="217">
        <v>0.0</v>
      </c>
      <c r="AM775" s="217">
        <v>0.5</v>
      </c>
      <c r="AN775" s="217">
        <v>0.0</v>
      </c>
      <c r="AO775" s="9" t="s">
        <v>2955</v>
      </c>
      <c r="AP775" s="9" t="s">
        <v>2956</v>
      </c>
      <c r="AQ775" s="9" t="s">
        <v>2952</v>
      </c>
      <c r="AR775" s="223">
        <v>1.8</v>
      </c>
      <c r="AS775" s="216"/>
      <c r="AT775" s="216"/>
      <c r="AU775" s="216"/>
      <c r="AV775" s="216"/>
      <c r="AW775" s="216"/>
      <c r="AX775" s="17" t="s">
        <v>2961</v>
      </c>
      <c r="AY775" s="216"/>
      <c r="AZ775" s="216"/>
      <c r="BA775" s="216" t="str">
        <f t="shared" si="58"/>
        <v/>
      </c>
      <c r="BB775" s="216"/>
      <c r="BC775" s="216"/>
      <c r="BD775" s="216"/>
      <c r="BE775" s="216"/>
      <c r="BF775" s="216"/>
      <c r="BG775" s="216"/>
      <c r="BH775" s="216"/>
      <c r="BJ775" s="216"/>
      <c r="BK775" s="216"/>
      <c r="BL775" s="216"/>
    </row>
    <row r="776" ht="14.25" hidden="1" customHeight="1">
      <c r="A776" s="9" t="s">
        <v>15</v>
      </c>
      <c r="B776" s="187" t="s">
        <v>349</v>
      </c>
      <c r="C776" s="9" t="s">
        <v>4614</v>
      </c>
      <c r="D776" s="187" t="s">
        <v>4572</v>
      </c>
      <c r="E776" s="5" t="s">
        <v>37</v>
      </c>
      <c r="F776" s="187" t="s">
        <v>849</v>
      </c>
      <c r="G776" s="187" t="s">
        <v>348</v>
      </c>
      <c r="H776" s="187" t="str">
        <f t="shared" si="1"/>
        <v>ASHRAE 90.1-2013Whole BuildingRetail</v>
      </c>
      <c r="I776" s="221" t="str">
        <f>VLOOKUP(H776,'Interior Lighting'!$A$4:$G$1472,5,FALSE)</f>
        <v>1.26</v>
      </c>
      <c r="J776" s="216"/>
      <c r="K776" s="216"/>
      <c r="L776" s="227">
        <v>0.0336</v>
      </c>
      <c r="M776" s="217">
        <v>0.0</v>
      </c>
      <c r="N776" s="217">
        <v>0.7</v>
      </c>
      <c r="O776" s="217">
        <v>0.2</v>
      </c>
      <c r="P776" s="9" t="s">
        <v>2969</v>
      </c>
      <c r="Q776" s="5" t="s">
        <v>31</v>
      </c>
      <c r="R776" s="9" t="s">
        <v>348</v>
      </c>
      <c r="S776" s="9" t="s">
        <v>1369</v>
      </c>
      <c r="T776" s="187" t="str">
        <f t="shared" si="56"/>
        <v>ASHRAE 62.1-2007RetailGeneral Sales combined by area</v>
      </c>
      <c r="U776" s="221" t="str">
        <f>VLOOKUP(T776,Ventilation!$A$4:$H$321,6,FALSE)</f>
        <v>0.2325</v>
      </c>
      <c r="V776" s="221" t="str">
        <f>VLOOKUP(T776,Ventilation!$A$4:$H$321,5,FALSE)</f>
        <v>0</v>
      </c>
      <c r="W776" s="222" t="str">
        <f>VLOOKUP(T776,Ventilation!$A$4:$H$321,7,FALSE)</f>
        <v/>
      </c>
      <c r="X776" s="222"/>
      <c r="Y776" s="218">
        <v>8.0</v>
      </c>
      <c r="Z776" s="9" t="s">
        <v>2970</v>
      </c>
      <c r="AA776" s="187" t="s">
        <v>2148</v>
      </c>
      <c r="AB776" s="219">
        <v>0.0349328</v>
      </c>
      <c r="AC776" s="216"/>
      <c r="AD776" s="187"/>
      <c r="AE776" s="9" t="s">
        <v>2968</v>
      </c>
      <c r="AF776" s="216"/>
      <c r="AG776" s="216"/>
      <c r="AH776" s="216"/>
      <c r="AI776" s="216"/>
      <c r="AJ776" s="216"/>
      <c r="AK776" s="217">
        <v>0.4</v>
      </c>
      <c r="AL776" s="217">
        <v>0.0</v>
      </c>
      <c r="AM776" s="217">
        <v>0.5</v>
      </c>
      <c r="AN776" s="217">
        <v>0.0</v>
      </c>
      <c r="AO776" s="9" t="s">
        <v>2965</v>
      </c>
      <c r="AP776" s="9" t="s">
        <v>2966</v>
      </c>
      <c r="AQ776" s="9" t="s">
        <v>2962</v>
      </c>
      <c r="AR776" s="223">
        <v>1.8</v>
      </c>
      <c r="AS776" s="216"/>
      <c r="AT776" s="216"/>
      <c r="AU776" s="216"/>
      <c r="AV776" s="216"/>
      <c r="AW776" s="216"/>
      <c r="AX776" s="17" t="s">
        <v>2971</v>
      </c>
      <c r="AY776" s="216"/>
      <c r="AZ776" s="216"/>
      <c r="BA776" s="216" t="str">
        <f t="shared" si="58"/>
        <v/>
      </c>
      <c r="BB776" s="216"/>
      <c r="BC776" s="216"/>
      <c r="BD776" s="216"/>
      <c r="BE776" s="216"/>
      <c r="BF776" s="216"/>
      <c r="BG776" s="216"/>
      <c r="BH776" s="216"/>
      <c r="BJ776" s="216"/>
      <c r="BK776" s="216"/>
      <c r="BL776" s="216"/>
    </row>
    <row r="777" ht="14.25" hidden="1" customHeight="1">
      <c r="A777" s="16" t="s">
        <v>15</v>
      </c>
      <c r="B777" s="8" t="s">
        <v>350</v>
      </c>
      <c r="C777" s="8" t="s">
        <v>344</v>
      </c>
      <c r="D777" s="8" t="s">
        <v>4559</v>
      </c>
      <c r="E777" s="5" t="s">
        <v>37</v>
      </c>
      <c r="F777" s="8" t="s">
        <v>869</v>
      </c>
      <c r="G777" s="8" t="s">
        <v>870</v>
      </c>
      <c r="H777" s="1" t="str">
        <f t="shared" si="1"/>
        <v>ASHRAE 90.1-2013Office-EnclosedGeneral</v>
      </c>
      <c r="I777" s="1" t="str">
        <f>VLOOKUP(H777,'Interior Lighting'!$A$4:$G$1472,5,FALSE)</f>
        <v>1.11</v>
      </c>
      <c r="J777" s="1"/>
      <c r="K777" s="8"/>
      <c r="L777" s="8"/>
      <c r="M777" s="8">
        <v>0.0</v>
      </c>
      <c r="N777" s="8">
        <v>0.7</v>
      </c>
      <c r="O777" s="8">
        <v>0.2</v>
      </c>
      <c r="P777" s="8" t="s">
        <v>3203</v>
      </c>
      <c r="Q777" s="1" t="s">
        <v>31</v>
      </c>
      <c r="R777" s="8" t="s">
        <v>1328</v>
      </c>
      <c r="S777" s="8" t="s">
        <v>498</v>
      </c>
      <c r="T777" s="8" t="str">
        <f t="shared" si="56"/>
        <v>ASHRAE 62.1-2007Office BuildingsOffice space</v>
      </c>
      <c r="U777" s="1" t="str">
        <f>VLOOKUP(T777,Ventilation!$A$4:$H$321,6,FALSE)</f>
        <v>0.06</v>
      </c>
      <c r="V777" s="1" t="str">
        <f>VLOOKUP(T777,Ventilation!$A$4:$H$321,5,FALSE)</f>
        <v>5</v>
      </c>
      <c r="W777" s="1" t="str">
        <f>VLOOKUP(T777,Ventilation!$A$4:$H$321,7,FALSE)</f>
        <v/>
      </c>
      <c r="X777" s="1"/>
      <c r="Y777" s="8">
        <v>5.0</v>
      </c>
      <c r="Z777" s="8" t="s">
        <v>3204</v>
      </c>
      <c r="AA777" s="8" t="s">
        <v>3201</v>
      </c>
      <c r="AB777" s="8">
        <v>0.0446</v>
      </c>
      <c r="AC777" s="8"/>
      <c r="AD777" s="8"/>
      <c r="AE777" s="8" t="s">
        <v>3209</v>
      </c>
      <c r="AF777" s="8"/>
      <c r="AG777" s="8"/>
      <c r="AH777" s="8"/>
      <c r="AI777" s="8"/>
      <c r="AJ777" s="8"/>
      <c r="AK777" s="8">
        <v>0.5400002325005652</v>
      </c>
      <c r="AL777" s="8">
        <v>0.0</v>
      </c>
      <c r="AM777" s="8">
        <v>0.5</v>
      </c>
      <c r="AN777" s="8">
        <v>0.0</v>
      </c>
      <c r="AO777" s="8" t="s">
        <v>3202</v>
      </c>
      <c r="AP777" s="8" t="s">
        <v>3208</v>
      </c>
      <c r="AQ777" s="8" t="s">
        <v>3206</v>
      </c>
      <c r="AR777" s="8"/>
      <c r="AS777" s="8"/>
      <c r="AT777" s="1" t="str">
        <f t="shared" ref="AT777:AT785" si="59">IF(AR777=0,"",AR777/AS777)</f>
        <v/>
      </c>
      <c r="AU777" s="8"/>
      <c r="AV777" s="8"/>
      <c r="AW777" s="8"/>
      <c r="AX777" s="8"/>
      <c r="AY777" s="8"/>
      <c r="AZ777" s="8"/>
      <c r="BA777" s="8"/>
      <c r="BB777" s="8"/>
      <c r="BC777" s="8"/>
      <c r="BD777" s="8"/>
      <c r="BE777" s="8"/>
      <c r="BF777" s="8"/>
      <c r="BG777" s="8"/>
      <c r="BH777" s="1"/>
      <c r="BJ777" s="1"/>
      <c r="BK777" s="1"/>
      <c r="BL777" s="1"/>
    </row>
    <row r="778" ht="14.25" hidden="1" customHeight="1">
      <c r="A778" s="16" t="s">
        <v>15</v>
      </c>
      <c r="B778" s="8" t="s">
        <v>350</v>
      </c>
      <c r="C778" s="8" t="s">
        <v>1006</v>
      </c>
      <c r="D778" s="8" t="s">
        <v>4566</v>
      </c>
      <c r="E778" s="5" t="s">
        <v>37</v>
      </c>
      <c r="F778" s="8" t="s">
        <v>975</v>
      </c>
      <c r="G778" s="8" t="s">
        <v>870</v>
      </c>
      <c r="H778" s="1" t="str">
        <f t="shared" si="1"/>
        <v>ASHRAE 90.1-2013StorageGeneral</v>
      </c>
      <c r="I778" s="1" t="str">
        <f>VLOOKUP(H778,'Interior Lighting'!$A$4:$G$1472,5,FALSE)</f>
        <v>0.63</v>
      </c>
      <c r="J778" s="1"/>
      <c r="K778" s="8"/>
      <c r="L778" s="8"/>
      <c r="M778" s="8">
        <v>0.0</v>
      </c>
      <c r="N778" s="8">
        <v>0.7</v>
      </c>
      <c r="O778" s="8">
        <v>0.2</v>
      </c>
      <c r="P778" s="8" t="s">
        <v>3203</v>
      </c>
      <c r="Q778" s="1" t="s">
        <v>31</v>
      </c>
      <c r="R778" s="8" t="s">
        <v>870</v>
      </c>
      <c r="S778" s="8" t="s">
        <v>511</v>
      </c>
      <c r="T778" s="8" t="str">
        <f t="shared" si="56"/>
        <v>ASHRAE 62.1-2007GeneralStorage rooms</v>
      </c>
      <c r="U778" s="1" t="str">
        <f>VLOOKUP(T778,Ventilation!$A$4:$H$321,6,FALSE)</f>
        <v>0.12</v>
      </c>
      <c r="V778" s="1" t="str">
        <f>VLOOKUP(T778,Ventilation!$A$4:$H$321,5,FALSE)</f>
        <v/>
      </c>
      <c r="W778" s="1" t="str">
        <f>VLOOKUP(T778,Ventilation!$A$4:$H$321,7,FALSE)</f>
        <v/>
      </c>
      <c r="X778" s="1"/>
      <c r="Y778" s="8">
        <v>3.33</v>
      </c>
      <c r="Z778" s="8" t="s">
        <v>3204</v>
      </c>
      <c r="AA778" s="8" t="s">
        <v>3201</v>
      </c>
      <c r="AB778" s="8">
        <v>0.0446</v>
      </c>
      <c r="AC778" s="8"/>
      <c r="AD778" s="8"/>
      <c r="AE778" s="8" t="s">
        <v>3209</v>
      </c>
      <c r="AF778" s="8"/>
      <c r="AG778" s="8"/>
      <c r="AH778" s="8"/>
      <c r="AI778" s="8"/>
      <c r="AJ778" s="8"/>
      <c r="AK778" s="8">
        <v>0.5400002325005652</v>
      </c>
      <c r="AL778" s="8">
        <v>0.0</v>
      </c>
      <c r="AM778" s="8">
        <v>0.5</v>
      </c>
      <c r="AN778" s="8">
        <v>0.0</v>
      </c>
      <c r="AO778" s="8" t="s">
        <v>3202</v>
      </c>
      <c r="AP778" s="8" t="s">
        <v>3208</v>
      </c>
      <c r="AQ778" s="8" t="s">
        <v>3206</v>
      </c>
      <c r="AR778" s="8"/>
      <c r="AS778" s="8"/>
      <c r="AT778" s="1" t="str">
        <f t="shared" si="59"/>
        <v/>
      </c>
      <c r="AU778" s="8"/>
      <c r="AV778" s="8"/>
      <c r="AW778" s="8"/>
      <c r="AX778" s="8"/>
      <c r="AY778" s="8"/>
      <c r="AZ778" s="8"/>
      <c r="BA778" s="8"/>
      <c r="BB778" s="8"/>
      <c r="BC778" s="8"/>
      <c r="BD778" s="8"/>
      <c r="BE778" s="8"/>
      <c r="BF778" s="8"/>
      <c r="BG778" s="8"/>
      <c r="BH778" s="1"/>
      <c r="BJ778" s="1"/>
      <c r="BK778" s="1"/>
      <c r="BL778" s="1"/>
    </row>
    <row r="779" ht="14.25" hidden="1" customHeight="1">
      <c r="A779" s="16" t="s">
        <v>15</v>
      </c>
      <c r="B779" s="8" t="s">
        <v>350</v>
      </c>
      <c r="C779" s="8" t="s">
        <v>1003</v>
      </c>
      <c r="D779" s="8" t="s">
        <v>4549</v>
      </c>
      <c r="E779" s="5" t="s">
        <v>37</v>
      </c>
      <c r="F779" s="8" t="s">
        <v>944</v>
      </c>
      <c r="G779" s="8" t="s">
        <v>870</v>
      </c>
      <c r="H779" s="1" t="str">
        <f t="shared" si="1"/>
        <v>ASHRAE 90.1-2013Sales AreaGeneral</v>
      </c>
      <c r="I779" s="1" t="str">
        <f>VLOOKUP(H779,'Interior Lighting'!$A$4:$G$1472,5,FALSE)</f>
        <v>1.44</v>
      </c>
      <c r="J779" s="1"/>
      <c r="K779" s="8"/>
      <c r="L779" s="8"/>
      <c r="M779" s="8">
        <v>0.0</v>
      </c>
      <c r="N779" s="8">
        <v>0.7</v>
      </c>
      <c r="O779" s="8">
        <v>0.2</v>
      </c>
      <c r="P779" s="8" t="s">
        <v>3203</v>
      </c>
      <c r="Q779" s="1" t="s">
        <v>31</v>
      </c>
      <c r="R779" s="8" t="s">
        <v>348</v>
      </c>
      <c r="S779" s="8" t="s">
        <v>523</v>
      </c>
      <c r="T779" s="8" t="str">
        <f t="shared" si="56"/>
        <v>ASHRAE 62.1-2007RetailSupermarket</v>
      </c>
      <c r="U779" s="1" t="str">
        <f>VLOOKUP(T779,Ventilation!$A$4:$H$321,6,FALSE)</f>
        <v>0.06</v>
      </c>
      <c r="V779" s="1" t="str">
        <f>VLOOKUP(T779,Ventilation!$A$4:$H$321,5,FALSE)</f>
        <v>7.5</v>
      </c>
      <c r="W779" s="1" t="str">
        <f>VLOOKUP(T779,Ventilation!$A$4:$H$321,7,FALSE)</f>
        <v/>
      </c>
      <c r="X779" s="1"/>
      <c r="Y779" s="8">
        <v>8.0</v>
      </c>
      <c r="Z779" s="8" t="s">
        <v>3204</v>
      </c>
      <c r="AA779" s="8" t="s">
        <v>3201</v>
      </c>
      <c r="AB779" s="8">
        <v>0.0446</v>
      </c>
      <c r="AC779" s="8"/>
      <c r="AD779" s="8"/>
      <c r="AE779" s="8" t="s">
        <v>3209</v>
      </c>
      <c r="AF779" s="8">
        <v>6.25</v>
      </c>
      <c r="AG779" s="8">
        <v>0.0</v>
      </c>
      <c r="AH779" s="8">
        <v>0.5</v>
      </c>
      <c r="AI779" s="8">
        <v>0.0</v>
      </c>
      <c r="AJ779" s="8" t="s">
        <v>3202</v>
      </c>
      <c r="AK779" s="8">
        <v>3.6400015672260313</v>
      </c>
      <c r="AL779" s="8">
        <v>0.0</v>
      </c>
      <c r="AM779" s="8">
        <v>0.5</v>
      </c>
      <c r="AN779" s="8">
        <v>0.0</v>
      </c>
      <c r="AO779" s="8" t="s">
        <v>3202</v>
      </c>
      <c r="AP779" s="8" t="s">
        <v>3208</v>
      </c>
      <c r="AQ779" s="8" t="s">
        <v>3206</v>
      </c>
      <c r="AR779" s="8">
        <v>5.0</v>
      </c>
      <c r="AS779" s="8">
        <v>2334.5</v>
      </c>
      <c r="AT779" s="1" t="str">
        <f t="shared" si="59"/>
        <v>0.00214178625</v>
      </c>
      <c r="AU779" s="8">
        <v>49.0</v>
      </c>
      <c r="AV779" s="8">
        <v>0.2</v>
      </c>
      <c r="AW779" s="8">
        <v>0.05</v>
      </c>
      <c r="AX779" s="8" t="s">
        <v>4585</v>
      </c>
      <c r="AY779" s="8">
        <v>1.2402518232437685</v>
      </c>
      <c r="AZ779" s="8">
        <v>3000.0</v>
      </c>
      <c r="BA779" s="8">
        <v>0.2153394420444357</v>
      </c>
      <c r="BB779" s="8">
        <v>0.338</v>
      </c>
      <c r="BC779" s="8">
        <v>520.8767397283107</v>
      </c>
      <c r="BD779" s="8">
        <v>0.5</v>
      </c>
      <c r="BE779" s="8"/>
      <c r="BF779" s="8" t="s">
        <v>4586</v>
      </c>
      <c r="BG779" s="8"/>
      <c r="BH779" s="1"/>
      <c r="BJ779" s="1"/>
      <c r="BK779" s="1"/>
      <c r="BL779" s="1"/>
    </row>
    <row r="780" ht="14.25" hidden="1" customHeight="1">
      <c r="A780" s="16" t="s">
        <v>15</v>
      </c>
      <c r="B780" s="8" t="s">
        <v>350</v>
      </c>
      <c r="C780" s="8" t="s">
        <v>1051</v>
      </c>
      <c r="D780" s="8" t="s">
        <v>4563</v>
      </c>
      <c r="E780" s="5" t="s">
        <v>37</v>
      </c>
      <c r="F780" s="8" t="s">
        <v>944</v>
      </c>
      <c r="G780" s="8" t="s">
        <v>870</v>
      </c>
      <c r="H780" s="1" t="str">
        <f t="shared" si="1"/>
        <v>ASHRAE 90.1-2013Sales AreaGeneral</v>
      </c>
      <c r="I780" s="1" t="str">
        <f>VLOOKUP(H780,'Interior Lighting'!$A$4:$G$1472,5,FALSE)</f>
        <v>1.44</v>
      </c>
      <c r="J780" s="1"/>
      <c r="K780" s="8"/>
      <c r="L780" s="8"/>
      <c r="M780" s="8">
        <v>0.0</v>
      </c>
      <c r="N780" s="8">
        <v>0.7</v>
      </c>
      <c r="O780" s="8">
        <v>0.2</v>
      </c>
      <c r="P780" s="8" t="s">
        <v>3203</v>
      </c>
      <c r="Q780" s="1" t="s">
        <v>31</v>
      </c>
      <c r="R780" s="8" t="s">
        <v>348</v>
      </c>
      <c r="S780" s="8" t="s">
        <v>523</v>
      </c>
      <c r="T780" s="8" t="str">
        <f t="shared" si="56"/>
        <v>ASHRAE 62.1-2007RetailSupermarket</v>
      </c>
      <c r="U780" s="1" t="str">
        <f>VLOOKUP(T780,Ventilation!$A$4:$H$321,6,FALSE)</f>
        <v>0.06</v>
      </c>
      <c r="V780" s="1" t="str">
        <f>VLOOKUP(T780,Ventilation!$A$4:$H$321,5,FALSE)</f>
        <v>7.5</v>
      </c>
      <c r="W780" s="1" t="str">
        <f>VLOOKUP(T780,Ventilation!$A$4:$H$321,7,FALSE)</f>
        <v/>
      </c>
      <c r="X780" s="1"/>
      <c r="Y780" s="8">
        <v>8.0</v>
      </c>
      <c r="Z780" s="8" t="s">
        <v>3204</v>
      </c>
      <c r="AA780" s="8" t="s">
        <v>3201</v>
      </c>
      <c r="AB780" s="8">
        <v>0.0446</v>
      </c>
      <c r="AC780" s="8"/>
      <c r="AD780" s="8"/>
      <c r="AE780" s="8" t="s">
        <v>3209</v>
      </c>
      <c r="AF780" s="8"/>
      <c r="AG780" s="8"/>
      <c r="AH780" s="8"/>
      <c r="AI780" s="8"/>
      <c r="AJ780" s="8"/>
      <c r="AK780" s="8">
        <v>0.36000015500037674</v>
      </c>
      <c r="AL780" s="8">
        <v>0.0</v>
      </c>
      <c r="AM780" s="8">
        <v>0.5</v>
      </c>
      <c r="AN780" s="8">
        <v>0.0</v>
      </c>
      <c r="AO780" s="8" t="s">
        <v>3202</v>
      </c>
      <c r="AP780" s="8" t="s">
        <v>3208</v>
      </c>
      <c r="AQ780" s="8" t="s">
        <v>3206</v>
      </c>
      <c r="AR780" s="8"/>
      <c r="AS780" s="8"/>
      <c r="AT780" s="1" t="str">
        <f t="shared" si="59"/>
        <v/>
      </c>
      <c r="AU780" s="8"/>
      <c r="AV780" s="8"/>
      <c r="AW780" s="8"/>
      <c r="AX780" s="8"/>
      <c r="AY780" s="8"/>
      <c r="AZ780" s="8"/>
      <c r="BA780" s="8"/>
      <c r="BB780" s="8"/>
      <c r="BC780" s="8"/>
      <c r="BD780" s="8"/>
      <c r="BE780" s="8"/>
      <c r="BF780" s="8"/>
      <c r="BG780" s="8"/>
      <c r="BH780" s="1"/>
      <c r="BJ780" s="1"/>
      <c r="BK780" s="1"/>
      <c r="BL780" s="1"/>
    </row>
    <row r="781" ht="14.25" hidden="1" customHeight="1">
      <c r="A781" s="16" t="s">
        <v>15</v>
      </c>
      <c r="B781" s="8" t="s">
        <v>334</v>
      </c>
      <c r="C781" s="8" t="s">
        <v>344</v>
      </c>
      <c r="D781" s="8" t="s">
        <v>4559</v>
      </c>
      <c r="E781" s="5" t="s">
        <v>37</v>
      </c>
      <c r="F781" s="8" t="s">
        <v>869</v>
      </c>
      <c r="G781" s="8" t="s">
        <v>870</v>
      </c>
      <c r="H781" s="1" t="str">
        <f t="shared" si="1"/>
        <v>ASHRAE 90.1-2013Office-EnclosedGeneral</v>
      </c>
      <c r="I781" s="5">
        <v>0.82</v>
      </c>
      <c r="J781" s="1"/>
      <c r="K781" s="8"/>
      <c r="L781" s="8"/>
      <c r="M781" s="8">
        <v>0.0</v>
      </c>
      <c r="N781" s="16">
        <v>0.37</v>
      </c>
      <c r="O781" s="16">
        <v>0.18</v>
      </c>
      <c r="P781" s="8" t="s">
        <v>3220</v>
      </c>
      <c r="Q781" s="1" t="s">
        <v>31</v>
      </c>
      <c r="R781" s="8" t="s">
        <v>1328</v>
      </c>
      <c r="S781" s="8" t="s">
        <v>498</v>
      </c>
      <c r="T781" s="8" t="str">
        <f t="shared" si="56"/>
        <v>ASHRAE 62.1-2007Office BuildingsOffice space</v>
      </c>
      <c r="U781" s="1" t="str">
        <f>VLOOKUP(T781,Ventilation!$A$4:$H$321,6,FALSE)</f>
        <v>0.06</v>
      </c>
      <c r="V781" s="1" t="str">
        <f>VLOOKUP(T781,Ventilation!$A$4:$H$321,5,FALSE)</f>
        <v>5</v>
      </c>
      <c r="W781" s="1" t="str">
        <f>VLOOKUP(T781,Ventilation!$A$4:$H$321,7,FALSE)</f>
        <v/>
      </c>
      <c r="X781" s="1"/>
      <c r="Y781" s="8">
        <v>1.96</v>
      </c>
      <c r="Z781" s="8" t="s">
        <v>3222</v>
      </c>
      <c r="AA781" s="8" t="s">
        <v>3240</v>
      </c>
      <c r="AB781" s="8">
        <v>0.0446</v>
      </c>
      <c r="AC781" s="8"/>
      <c r="AD781" s="8"/>
      <c r="AE781" s="8" t="s">
        <v>3216</v>
      </c>
      <c r="AF781" s="8"/>
      <c r="AG781" s="8"/>
      <c r="AH781" s="8"/>
      <c r="AI781" s="8"/>
      <c r="AJ781" s="8"/>
      <c r="AK781" s="16">
        <v>0.75</v>
      </c>
      <c r="AL781" s="8">
        <v>0.0</v>
      </c>
      <c r="AM781" s="8">
        <v>0.5</v>
      </c>
      <c r="AN781" s="8">
        <v>0.0</v>
      </c>
      <c r="AO781" s="8" t="s">
        <v>3241</v>
      </c>
      <c r="AP781" s="8" t="s">
        <v>339</v>
      </c>
      <c r="AQ781" s="8" t="s">
        <v>340</v>
      </c>
      <c r="AR781" s="8"/>
      <c r="AS781" s="8"/>
      <c r="AT781" s="1" t="str">
        <f t="shared" si="59"/>
        <v/>
      </c>
      <c r="AU781" s="8"/>
      <c r="AV781" s="8"/>
      <c r="AW781" s="8"/>
      <c r="AX781" s="8"/>
      <c r="AY781" s="8"/>
      <c r="AZ781" s="8"/>
      <c r="BA781" s="8"/>
      <c r="BB781" s="8"/>
      <c r="BC781" s="8"/>
      <c r="BD781" s="8"/>
      <c r="BE781" s="8"/>
      <c r="BF781" s="8"/>
      <c r="BG781" s="8"/>
      <c r="BH781" s="1"/>
      <c r="BJ781" s="1"/>
      <c r="BK781" s="1"/>
      <c r="BL781" s="1"/>
    </row>
    <row r="782" ht="14.25" hidden="1" customHeight="1">
      <c r="A782" s="16" t="s">
        <v>15</v>
      </c>
      <c r="B782" s="8" t="s">
        <v>334</v>
      </c>
      <c r="C782" s="8" t="s">
        <v>1016</v>
      </c>
      <c r="D782" s="8" t="s">
        <v>4566</v>
      </c>
      <c r="E782" s="5" t="s">
        <v>37</v>
      </c>
      <c r="F782" s="8" t="s">
        <v>334</v>
      </c>
      <c r="G782" s="8" t="s">
        <v>949</v>
      </c>
      <c r="H782" s="1" t="str">
        <f t="shared" si="1"/>
        <v>ASHRAE 90.1-2013WarehouseFine Material Storage</v>
      </c>
      <c r="I782" s="1" t="str">
        <f>VLOOKUP(H782,'Interior Lighting'!$A$4:$G$1472,5,FALSE)</f>
        <v>0.95</v>
      </c>
      <c r="J782" s="1"/>
      <c r="K782" s="8"/>
      <c r="L782" s="8"/>
      <c r="M782" s="8">
        <v>0.0</v>
      </c>
      <c r="N782" s="16">
        <v>0.42</v>
      </c>
      <c r="O782" s="16">
        <v>0.18</v>
      </c>
      <c r="P782" s="8" t="s">
        <v>3221</v>
      </c>
      <c r="Q782" s="1" t="s">
        <v>31</v>
      </c>
      <c r="R782" s="8" t="s">
        <v>1355</v>
      </c>
      <c r="S782" s="8" t="s">
        <v>515</v>
      </c>
      <c r="T782" s="8" t="str">
        <f t="shared" si="56"/>
        <v>ASHRAE 62.1-2007Miscellaneous SpacesWarehouses</v>
      </c>
      <c r="U782" s="1" t="str">
        <f>VLOOKUP(T782,Ventilation!$A$4:$H$321,6,FALSE)</f>
        <v>0.06</v>
      </c>
      <c r="V782" s="1" t="str">
        <f>VLOOKUP(T782,Ventilation!$A$4:$H$321,5,FALSE)</f>
        <v/>
      </c>
      <c r="W782" s="1" t="str">
        <f>VLOOKUP(T782,Ventilation!$A$4:$H$321,7,FALSE)</f>
        <v/>
      </c>
      <c r="X782" s="1"/>
      <c r="Y782" s="8">
        <v>0.0</v>
      </c>
      <c r="Z782" s="8" t="s">
        <v>3222</v>
      </c>
      <c r="AA782" s="8" t="s">
        <v>3240</v>
      </c>
      <c r="AB782" s="8">
        <v>0.0446</v>
      </c>
      <c r="AC782" s="8"/>
      <c r="AD782" s="8"/>
      <c r="AE782" s="8" t="s">
        <v>3216</v>
      </c>
      <c r="AF782" s="8"/>
      <c r="AG782" s="8"/>
      <c r="AH782" s="8"/>
      <c r="AI782" s="8"/>
      <c r="AJ782" s="8"/>
      <c r="AK782" s="8">
        <v>0.0</v>
      </c>
      <c r="AL782" s="8">
        <v>0.0</v>
      </c>
      <c r="AM782" s="8">
        <v>0.5</v>
      </c>
      <c r="AN782" s="8">
        <v>0.0</v>
      </c>
      <c r="AO782" s="8" t="s">
        <v>3217</v>
      </c>
      <c r="AP782" s="8" t="s">
        <v>3233</v>
      </c>
      <c r="AQ782" s="8" t="s">
        <v>3232</v>
      </c>
      <c r="AR782" s="8"/>
      <c r="AS782" s="8"/>
      <c r="AT782" s="1" t="str">
        <f t="shared" si="59"/>
        <v/>
      </c>
      <c r="AU782" s="8"/>
      <c r="AV782" s="8"/>
      <c r="AW782" s="8"/>
      <c r="AX782" s="8"/>
      <c r="AY782" s="8"/>
      <c r="AZ782" s="8"/>
      <c r="BA782" s="8"/>
      <c r="BB782" s="8"/>
      <c r="BC782" s="8"/>
      <c r="BD782" s="8"/>
      <c r="BE782" s="8"/>
      <c r="BF782" s="8"/>
      <c r="BG782" s="8"/>
      <c r="BH782" s="1"/>
      <c r="BJ782" s="1"/>
      <c r="BK782" s="1"/>
      <c r="BL782" s="1"/>
    </row>
    <row r="783" ht="14.25" hidden="1" customHeight="1">
      <c r="A783" s="16" t="s">
        <v>15</v>
      </c>
      <c r="B783" s="8" t="s">
        <v>334</v>
      </c>
      <c r="C783" s="8" t="s">
        <v>996</v>
      </c>
      <c r="D783" s="8" t="s">
        <v>4571</v>
      </c>
      <c r="E783" s="5" t="s">
        <v>37</v>
      </c>
      <c r="F783" s="8" t="s">
        <v>334</v>
      </c>
      <c r="G783" s="8" t="s">
        <v>950</v>
      </c>
      <c r="H783" s="1" t="str">
        <f t="shared" si="1"/>
        <v>ASHRAE 90.1-2013WarehouseMedium/Bulky Material Storage</v>
      </c>
      <c r="I783" s="1" t="str">
        <f>VLOOKUP(H783,'Interior Lighting'!$A$4:$G$1472,5,FALSE)</f>
        <v>0.58</v>
      </c>
      <c r="J783" s="1"/>
      <c r="K783" s="8"/>
      <c r="L783" s="8"/>
      <c r="M783" s="8">
        <v>0.0</v>
      </c>
      <c r="N783" s="16">
        <v>0.42</v>
      </c>
      <c r="O783" s="16">
        <v>0.18</v>
      </c>
      <c r="P783" s="8" t="s">
        <v>3221</v>
      </c>
      <c r="Q783" s="8" t="s">
        <v>31</v>
      </c>
      <c r="R783" s="8" t="s">
        <v>1355</v>
      </c>
      <c r="S783" s="8" t="s">
        <v>515</v>
      </c>
      <c r="T783" s="8" t="str">
        <f t="shared" si="56"/>
        <v>ASHRAE 62.1-2007Miscellaneous SpacesWarehouses</v>
      </c>
      <c r="U783" s="1" t="str">
        <f>VLOOKUP(T783,Ventilation!$A$4:$H$321,6,FALSE)</f>
        <v>0.06</v>
      </c>
      <c r="V783" s="1" t="str">
        <f>VLOOKUP(T783,Ventilation!$A$4:$H$321,5,FALSE)</f>
        <v/>
      </c>
      <c r="W783" s="1" t="str">
        <f>VLOOKUP(T783,Ventilation!$A$4:$H$321,7,FALSE)</f>
        <v/>
      </c>
      <c r="X783" s="1"/>
      <c r="Y783" s="8">
        <v>0.0</v>
      </c>
      <c r="Z783" s="8" t="s">
        <v>3222</v>
      </c>
      <c r="AA783" s="8" t="s">
        <v>3240</v>
      </c>
      <c r="AB783" s="8">
        <v>0.0446</v>
      </c>
      <c r="AC783" s="8"/>
      <c r="AD783" s="8"/>
      <c r="AE783" s="8" t="s">
        <v>3216</v>
      </c>
      <c r="AF783" s="8"/>
      <c r="AG783" s="8"/>
      <c r="AH783" s="8"/>
      <c r="AI783" s="8"/>
      <c r="AJ783" s="8"/>
      <c r="AK783" s="16">
        <v>0.237684638</v>
      </c>
      <c r="AL783" s="8">
        <v>0.0</v>
      </c>
      <c r="AM783" s="8">
        <v>0.5</v>
      </c>
      <c r="AN783" s="8">
        <v>0.0</v>
      </c>
      <c r="AO783" s="8" t="s">
        <v>3217</v>
      </c>
      <c r="AP783" s="8" t="s">
        <v>3223</v>
      </c>
      <c r="AQ783" s="16" t="s">
        <v>3226</v>
      </c>
      <c r="AR783" s="8"/>
      <c r="AS783" s="8"/>
      <c r="AT783" s="1" t="str">
        <f t="shared" si="59"/>
        <v/>
      </c>
      <c r="AU783" s="8"/>
      <c r="AV783" s="8"/>
      <c r="AW783" s="8"/>
      <c r="AX783" s="8"/>
      <c r="AY783" s="8"/>
      <c r="AZ783" s="8"/>
      <c r="BA783" s="8"/>
      <c r="BB783" s="8"/>
      <c r="BC783" s="8"/>
      <c r="BD783" s="8"/>
      <c r="BE783" s="8"/>
      <c r="BF783" s="8"/>
      <c r="BG783" s="8"/>
      <c r="BH783" s="1"/>
      <c r="BJ783" s="1"/>
      <c r="BK783" s="1"/>
      <c r="BL783" s="1"/>
    </row>
    <row r="784" ht="14.25" hidden="1" customHeight="1">
      <c r="A784" s="8" t="s">
        <v>5</v>
      </c>
      <c r="B784" s="8" t="s">
        <v>134</v>
      </c>
      <c r="C784" s="8" t="s">
        <v>1026</v>
      </c>
      <c r="D784" s="1" t="s">
        <v>4546</v>
      </c>
      <c r="E784" s="8" t="s">
        <v>5</v>
      </c>
      <c r="F784" s="8" t="s">
        <v>134</v>
      </c>
      <c r="G784" s="8" t="s">
        <v>1026</v>
      </c>
      <c r="H784" s="1" t="str">
        <f t="shared" si="1"/>
        <v>DOE Ref 1980-2004FullServiceRestaurantKitchen</v>
      </c>
      <c r="I784" s="1" t="str">
        <f>VLOOKUP(H784,'Interior Lighting'!$A$4:$G$1080,5,FALSE)</f>
        <v>1.52</v>
      </c>
      <c r="J784" s="1"/>
      <c r="K784" s="1"/>
      <c r="L784" s="1"/>
      <c r="M784" s="1">
        <v>0.0</v>
      </c>
      <c r="N784" s="1">
        <v>0.7</v>
      </c>
      <c r="O784" s="1">
        <v>0.2</v>
      </c>
      <c r="P784" s="1" t="s">
        <v>1774</v>
      </c>
      <c r="Q784" s="1" t="s">
        <v>29</v>
      </c>
      <c r="R784" s="1" t="s">
        <v>477</v>
      </c>
      <c r="S784" s="1" t="s">
        <v>481</v>
      </c>
      <c r="T784" s="8"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1775</v>
      </c>
      <c r="AA784" s="1" t="s">
        <v>1771</v>
      </c>
      <c r="AB784" s="1"/>
      <c r="AC784" s="16">
        <v>0.223</v>
      </c>
      <c r="AD784" s="1"/>
      <c r="AE784" s="1" t="s">
        <v>1786</v>
      </c>
      <c r="AF784" s="1">
        <v>378.75</v>
      </c>
      <c r="AG784" s="1">
        <v>0.1</v>
      </c>
      <c r="AH784" s="1">
        <v>0.2</v>
      </c>
      <c r="AI784" s="1">
        <v>0.7</v>
      </c>
      <c r="AJ784" s="1" t="s">
        <v>1783</v>
      </c>
      <c r="AK784" s="1">
        <v>35.0</v>
      </c>
      <c r="AL784" s="1">
        <v>0.25</v>
      </c>
      <c r="AM784" s="1">
        <v>0.3</v>
      </c>
      <c r="AN784" s="1">
        <v>0.2</v>
      </c>
      <c r="AO784" s="1" t="s">
        <v>1772</v>
      </c>
      <c r="AP784" s="1" t="s">
        <v>1785</v>
      </c>
      <c r="AQ784" s="1" t="s">
        <v>1780</v>
      </c>
      <c r="AR784" s="1">
        <v>133.0</v>
      </c>
      <c r="AS784" s="1">
        <v>1501.0</v>
      </c>
      <c r="AT784" s="1" t="str">
        <f t="shared" si="59"/>
        <v>0.08860759494</v>
      </c>
      <c r="AU784" s="1">
        <v>49.0</v>
      </c>
      <c r="AV784" s="1">
        <v>0.2</v>
      </c>
      <c r="AW784" s="1">
        <v>0.05</v>
      </c>
      <c r="AX784" s="33" t="s">
        <v>141</v>
      </c>
      <c r="AY784" s="1">
        <v>0.7</v>
      </c>
      <c r="AZ784" s="1">
        <v>4000.0</v>
      </c>
      <c r="BA784" s="1" t="str">
        <f t="shared" ref="BA784:BA785" si="60">IF(ISBLANK(BC784),"",BC784/(AZ784/AY784))</f>
        <v>0.1215379059</v>
      </c>
      <c r="BB784" s="1">
        <v>0.338</v>
      </c>
      <c r="BC784" s="1">
        <v>694.5023196377475</v>
      </c>
      <c r="BD784" s="1">
        <v>0.5</v>
      </c>
      <c r="BE784" s="1"/>
      <c r="BF784" s="1" t="s">
        <v>4548</v>
      </c>
      <c r="BG784" s="1"/>
      <c r="BH784" s="1"/>
      <c r="BJ784" s="1"/>
      <c r="BK784" s="1"/>
      <c r="BL784" s="1"/>
    </row>
    <row r="785" ht="14.25" hidden="1" customHeight="1">
      <c r="A785" s="8" t="s">
        <v>5</v>
      </c>
      <c r="B785" s="8" t="s">
        <v>134</v>
      </c>
      <c r="C785" s="8" t="s">
        <v>1004</v>
      </c>
      <c r="D785" s="1" t="s">
        <v>4549</v>
      </c>
      <c r="E785" s="8" t="s">
        <v>5</v>
      </c>
      <c r="F785" s="8" t="s">
        <v>134</v>
      </c>
      <c r="G785" s="8" t="s">
        <v>1004</v>
      </c>
      <c r="H785" s="1" t="str">
        <f t="shared" si="1"/>
        <v>DOE Ref 1980-2004FullServiceRestaurantDining</v>
      </c>
      <c r="I785" s="1" t="str">
        <f>VLOOKUP(H785,'Interior Lighting'!$A$4:$G$1080,5,FALSE)</f>
        <v>2.54</v>
      </c>
      <c r="J785" s="1"/>
      <c r="K785" s="1"/>
      <c r="L785" s="1"/>
      <c r="M785" s="1">
        <v>0.0</v>
      </c>
      <c r="N785" s="1">
        <v>0.7</v>
      </c>
      <c r="O785" s="1">
        <v>0.2</v>
      </c>
      <c r="P785" s="1" t="s">
        <v>1774</v>
      </c>
      <c r="Q785" s="1" t="s">
        <v>29</v>
      </c>
      <c r="R785" s="1" t="s">
        <v>477</v>
      </c>
      <c r="S785" s="1" t="s">
        <v>4550</v>
      </c>
      <c r="T785" s="8"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1775</v>
      </c>
      <c r="AA785" s="1" t="s">
        <v>1771</v>
      </c>
      <c r="AB785" s="1"/>
      <c r="AC785" s="16">
        <v>0.223</v>
      </c>
      <c r="AD785" s="1"/>
      <c r="AE785" s="1" t="s">
        <v>1786</v>
      </c>
      <c r="AF785" s="1"/>
      <c r="AG785" s="1"/>
      <c r="AH785" s="1"/>
      <c r="AI785" s="1"/>
      <c r="AJ785" s="1"/>
      <c r="AK785" s="1">
        <v>5.6</v>
      </c>
      <c r="AL785" s="1">
        <v>0.25</v>
      </c>
      <c r="AM785" s="1">
        <v>0.3</v>
      </c>
      <c r="AN785" s="1">
        <v>0.0</v>
      </c>
      <c r="AO785" s="1" t="s">
        <v>1772</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5</v>
      </c>
      <c r="B786" s="8" t="s">
        <v>134</v>
      </c>
      <c r="C786" s="16" t="s">
        <v>991</v>
      </c>
      <c r="D786" s="8" t="s">
        <v>4566</v>
      </c>
      <c r="E786" s="16" t="s">
        <v>28</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1.0</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8" t="s">
        <v>5</v>
      </c>
      <c r="B787" s="8" t="s">
        <v>150</v>
      </c>
      <c r="C787" s="16" t="s">
        <v>655</v>
      </c>
      <c r="D787" s="1" t="s">
        <v>4559</v>
      </c>
      <c r="E787" s="8" t="s">
        <v>5</v>
      </c>
      <c r="F787" s="5" t="s">
        <v>655</v>
      </c>
      <c r="G787" s="5" t="s">
        <v>656</v>
      </c>
      <c r="H787" s="1" t="str">
        <f t="shared" si="1"/>
        <v>DOE Ref 1980-2004BasementFor Hospital</v>
      </c>
      <c r="I787" s="1" t="str">
        <f>VLOOKUP(H787,'Interior Lighting'!$A$4:$G$1472,5,FALSE)</f>
        <v>1.8</v>
      </c>
      <c r="J787" s="1"/>
      <c r="K787" s="1"/>
      <c r="L787" s="1"/>
      <c r="M787" s="1">
        <v>0.0</v>
      </c>
      <c r="N787" s="1">
        <v>0.7</v>
      </c>
      <c r="O787" s="1">
        <v>0.2</v>
      </c>
      <c r="P787" s="5" t="s">
        <v>2014</v>
      </c>
      <c r="Q787" s="5" t="s">
        <v>29</v>
      </c>
      <c r="R787" s="5" t="s">
        <v>655</v>
      </c>
      <c r="S787" s="5" t="s">
        <v>656</v>
      </c>
      <c r="T787" s="8"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5">
        <v>2.5</v>
      </c>
      <c r="Z787" s="8" t="s">
        <v>1815</v>
      </c>
      <c r="AA787" s="1" t="s">
        <v>1790</v>
      </c>
      <c r="AB787" s="1"/>
      <c r="AC787" s="8">
        <v>0.2232</v>
      </c>
      <c r="AD787" s="1"/>
      <c r="AE787" s="1" t="s">
        <v>1866</v>
      </c>
      <c r="AF787" s="1"/>
      <c r="AG787" s="1"/>
      <c r="AH787" s="1"/>
      <c r="AI787" s="1"/>
      <c r="AJ787" s="1"/>
      <c r="AK787" s="5">
        <v>0.749</v>
      </c>
      <c r="AL787" s="1">
        <v>0.0</v>
      </c>
      <c r="AM787" s="1">
        <v>0.5</v>
      </c>
      <c r="AN787" s="1">
        <v>0.0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8" t="s">
        <v>5</v>
      </c>
      <c r="B788" s="8" t="s">
        <v>150</v>
      </c>
      <c r="C788" s="8" t="s">
        <v>1002</v>
      </c>
      <c r="D788" s="1" t="s">
        <v>4551</v>
      </c>
      <c r="E788" s="8" t="s">
        <v>5</v>
      </c>
      <c r="F788" s="8" t="s">
        <v>150</v>
      </c>
      <c r="G788" s="8" t="s">
        <v>1002</v>
      </c>
      <c r="H788" s="1" t="str">
        <f t="shared" si="1"/>
        <v>DOE Ref 1980-2004HospitalCorridor</v>
      </c>
      <c r="I788" s="1" t="str">
        <f>VLOOKUP(H788,'Interior Lighting'!$A$4:$G$1472,5,FALSE)</f>
        <v>1.355</v>
      </c>
      <c r="J788" s="1"/>
      <c r="K788" s="1"/>
      <c r="L788" s="1"/>
      <c r="M788" s="1">
        <v>0.0</v>
      </c>
      <c r="N788" s="1">
        <v>0.7</v>
      </c>
      <c r="O788" s="1">
        <v>0.2</v>
      </c>
      <c r="P788" s="5" t="s">
        <v>2014</v>
      </c>
      <c r="Q788" s="1" t="s">
        <v>29</v>
      </c>
      <c r="R788" s="1" t="s">
        <v>501</v>
      </c>
      <c r="S788" s="1" t="s">
        <v>502</v>
      </c>
      <c r="T788" s="8"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1829</v>
      </c>
      <c r="AA788" s="1" t="s">
        <v>1789</v>
      </c>
      <c r="AB788" s="1"/>
      <c r="AC788" s="8">
        <v>0.2232</v>
      </c>
      <c r="AD788" s="1"/>
      <c r="AE788" s="1" t="s">
        <v>1866</v>
      </c>
      <c r="AF788" s="1"/>
      <c r="AG788" s="1"/>
      <c r="AH788" s="1"/>
      <c r="AI788" s="1"/>
      <c r="AJ788" s="1"/>
      <c r="AK788" s="1">
        <v>0.0</v>
      </c>
      <c r="AL788" s="1">
        <v>0.0</v>
      </c>
      <c r="AM788" s="1">
        <v>0.5</v>
      </c>
      <c r="AN788" s="1">
        <v>0.0</v>
      </c>
      <c r="AO788" s="5" t="s">
        <v>2015</v>
      </c>
      <c r="AP788" s="8" t="s">
        <v>162</v>
      </c>
      <c r="AQ788" s="8"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8" t="s">
        <v>5</v>
      </c>
      <c r="B789" s="8" t="s">
        <v>150</v>
      </c>
      <c r="C789" s="8" t="s">
        <v>1004</v>
      </c>
      <c r="D789" s="1" t="s">
        <v>4549</v>
      </c>
      <c r="E789" s="8" t="s">
        <v>5</v>
      </c>
      <c r="F789" s="8" t="s">
        <v>150</v>
      </c>
      <c r="G789" s="8" t="s">
        <v>1004</v>
      </c>
      <c r="H789" s="1" t="str">
        <f t="shared" si="1"/>
        <v>DOE Ref 1980-2004HospitalDining</v>
      </c>
      <c r="I789" s="1" t="str">
        <f>VLOOKUP(H789,'Interior Lighting'!$A$4:$G$1472,5,FALSE)</f>
        <v>2.575</v>
      </c>
      <c r="J789" s="1"/>
      <c r="K789" s="1"/>
      <c r="L789" s="1"/>
      <c r="M789" s="1">
        <v>0.0</v>
      </c>
      <c r="N789" s="1">
        <v>0.7</v>
      </c>
      <c r="O789" s="1">
        <v>0.2</v>
      </c>
      <c r="P789" s="5" t="s">
        <v>2014</v>
      </c>
      <c r="Q789" s="1" t="s">
        <v>29</v>
      </c>
      <c r="R789" s="1" t="s">
        <v>477</v>
      </c>
      <c r="S789" s="1" t="s">
        <v>4550</v>
      </c>
      <c r="T789" s="8"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1829</v>
      </c>
      <c r="AA789" s="1" t="s">
        <v>1789</v>
      </c>
      <c r="AB789" s="1"/>
      <c r="AC789" s="8">
        <v>0.2232</v>
      </c>
      <c r="AD789" s="1"/>
      <c r="AE789" s="1" t="s">
        <v>1866</v>
      </c>
      <c r="AF789" s="1"/>
      <c r="AG789" s="1"/>
      <c r="AH789" s="1"/>
      <c r="AI789" s="1"/>
      <c r="AJ789" s="1"/>
      <c r="AK789" s="1">
        <v>1.0</v>
      </c>
      <c r="AL789" s="1">
        <v>0.0</v>
      </c>
      <c r="AM789" s="1">
        <v>0.5</v>
      </c>
      <c r="AN789" s="1">
        <v>0.0</v>
      </c>
      <c r="AO789" s="5" t="s">
        <v>2015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8" t="s">
        <v>5</v>
      </c>
      <c r="B790" s="8" t="s">
        <v>150</v>
      </c>
      <c r="C790" s="8" t="s">
        <v>1010</v>
      </c>
      <c r="D790" s="1" t="s">
        <v>4552</v>
      </c>
      <c r="E790" s="8" t="s">
        <v>5</v>
      </c>
      <c r="F790" s="8" t="s">
        <v>150</v>
      </c>
      <c r="G790" s="8" t="s">
        <v>1010</v>
      </c>
      <c r="H790" s="1" t="str">
        <f t="shared" si="1"/>
        <v>DOE Ref 1980-2004HospitalER_Exam</v>
      </c>
      <c r="I790" s="1" t="str">
        <f>VLOOKUP(H790,'Interior Lighting'!$A$4:$G$1472,5,FALSE)</f>
        <v>3.841</v>
      </c>
      <c r="J790" s="1"/>
      <c r="K790" s="1"/>
      <c r="L790" s="1"/>
      <c r="M790" s="1">
        <v>0.0</v>
      </c>
      <c r="N790" s="1">
        <v>0.7</v>
      </c>
      <c r="O790" s="1">
        <v>0.2</v>
      </c>
      <c r="P790" s="5" t="s">
        <v>1828</v>
      </c>
      <c r="Q790" s="1" t="s">
        <v>29</v>
      </c>
      <c r="R790" s="5" t="s">
        <v>559</v>
      </c>
      <c r="S790" s="5" t="s">
        <v>563</v>
      </c>
      <c r="T790" s="8"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1829</v>
      </c>
      <c r="AA790" s="1" t="s">
        <v>1789</v>
      </c>
      <c r="AB790" s="1"/>
      <c r="AC790" s="8">
        <v>0.2232</v>
      </c>
      <c r="AD790" s="1"/>
      <c r="AE790" s="1" t="s">
        <v>1866</v>
      </c>
      <c r="AF790" s="1"/>
      <c r="AG790" s="1"/>
      <c r="AH790" s="1"/>
      <c r="AI790" s="1"/>
      <c r="AJ790" s="1"/>
      <c r="AK790" s="1">
        <v>1.5000000000000002</v>
      </c>
      <c r="AL790" s="1">
        <v>0.0</v>
      </c>
      <c r="AM790" s="1">
        <v>0.5</v>
      </c>
      <c r="AN790" s="1">
        <v>0.0</v>
      </c>
      <c r="AO790" s="5" t="s">
        <v>2015</v>
      </c>
      <c r="AP790" s="1" t="s">
        <v>1827</v>
      </c>
      <c r="AQ790" s="1" t="s">
        <v>1827</v>
      </c>
      <c r="AR790" s="1">
        <v>1.0</v>
      </c>
      <c r="AS790" s="1">
        <v>300.0</v>
      </c>
      <c r="AT790" s="1" t="str">
        <f t="shared" si="62"/>
        <v>0.003333333333</v>
      </c>
      <c r="AU790" s="1">
        <v>49.0</v>
      </c>
      <c r="AV790" s="1">
        <v>0.2</v>
      </c>
      <c r="AW790" s="1">
        <v>0.05</v>
      </c>
      <c r="AX790" s="1" t="s">
        <v>4553</v>
      </c>
      <c r="AY790" s="1"/>
      <c r="AZ790" s="1"/>
      <c r="BA790" s="1" t="str">
        <f t="shared" si="63"/>
        <v/>
      </c>
      <c r="BB790" s="1"/>
      <c r="BC790" s="1"/>
      <c r="BD790" s="1"/>
      <c r="BE790" s="1"/>
      <c r="BF790" s="1"/>
      <c r="BG790" s="1"/>
      <c r="BH790" s="1"/>
      <c r="BJ790" s="1"/>
      <c r="BK790" s="1"/>
      <c r="BL790" s="1"/>
    </row>
    <row r="791" ht="14.25" hidden="1" customHeight="1">
      <c r="A791" s="8" t="s">
        <v>5</v>
      </c>
      <c r="B791" s="8" t="s">
        <v>150</v>
      </c>
      <c r="C791" s="8" t="s">
        <v>1011</v>
      </c>
      <c r="D791" s="1" t="s">
        <v>4554</v>
      </c>
      <c r="E791" s="8" t="s">
        <v>5</v>
      </c>
      <c r="F791" s="8" t="s">
        <v>150</v>
      </c>
      <c r="G791" s="8" t="s">
        <v>1011</v>
      </c>
      <c r="H791" s="1" t="str">
        <f t="shared" si="1"/>
        <v>DOE Ref 1980-2004HospitalER_NurseStn</v>
      </c>
      <c r="I791" s="1" t="str">
        <f>VLOOKUP(H791,'Interior Lighting'!$A$4:$G$1472,5,FALSE)</f>
        <v>1.66</v>
      </c>
      <c r="J791" s="1"/>
      <c r="K791" s="1"/>
      <c r="L791" s="1"/>
      <c r="M791" s="1">
        <v>0.0</v>
      </c>
      <c r="N791" s="1">
        <v>0.7</v>
      </c>
      <c r="O791" s="1">
        <v>0.2</v>
      </c>
      <c r="P791" s="5" t="s">
        <v>2014</v>
      </c>
      <c r="Q791" s="1" t="s">
        <v>29</v>
      </c>
      <c r="R791" s="1" t="s">
        <v>497</v>
      </c>
      <c r="S791" s="1" t="s">
        <v>4560</v>
      </c>
      <c r="T791" s="8"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1829</v>
      </c>
      <c r="AA791" s="1" t="s">
        <v>1789</v>
      </c>
      <c r="AB791" s="1"/>
      <c r="AC791" s="8">
        <v>0.2232</v>
      </c>
      <c r="AD791" s="1"/>
      <c r="AE791" s="1" t="s">
        <v>1866</v>
      </c>
      <c r="AF791" s="1"/>
      <c r="AG791" s="1"/>
      <c r="AH791" s="1"/>
      <c r="AI791" s="1"/>
      <c r="AJ791" s="1"/>
      <c r="AK791" s="1">
        <v>1.36</v>
      </c>
      <c r="AL791" s="1">
        <v>0.0</v>
      </c>
      <c r="AM791" s="1">
        <v>0.5</v>
      </c>
      <c r="AN791" s="1">
        <v>0.0</v>
      </c>
      <c r="AO791" s="5" t="s">
        <v>1825</v>
      </c>
      <c r="AP791" s="1" t="s">
        <v>1827</v>
      </c>
      <c r="AQ791" s="1" t="s">
        <v>1827</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8" t="s">
        <v>5</v>
      </c>
      <c r="B792" s="8" t="s">
        <v>150</v>
      </c>
      <c r="C792" s="8" t="s">
        <v>1012</v>
      </c>
      <c r="D792" s="1" t="s">
        <v>4552</v>
      </c>
      <c r="E792" s="8" t="s">
        <v>5</v>
      </c>
      <c r="F792" s="8" t="s">
        <v>150</v>
      </c>
      <c r="G792" s="8" t="s">
        <v>1012</v>
      </c>
      <c r="H792" s="1" t="str">
        <f t="shared" si="1"/>
        <v>DOE Ref 1980-2004HospitalER_Trauma</v>
      </c>
      <c r="I792" s="1" t="str">
        <f>VLOOKUP(H792,'Interior Lighting'!$A$4:$G$1472,5,FALSE)</f>
        <v>3.841</v>
      </c>
      <c r="J792" s="1"/>
      <c r="K792" s="1"/>
      <c r="L792" s="1"/>
      <c r="M792" s="1">
        <v>0.0</v>
      </c>
      <c r="N792" s="1">
        <v>0.7</v>
      </c>
      <c r="O792" s="1">
        <v>0.2</v>
      </c>
      <c r="P792" s="5" t="s">
        <v>1828</v>
      </c>
      <c r="Q792" s="1" t="s">
        <v>29</v>
      </c>
      <c r="R792" s="5" t="s">
        <v>559</v>
      </c>
      <c r="S792" s="5" t="s">
        <v>563</v>
      </c>
      <c r="T792" s="8"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1829</v>
      </c>
      <c r="AA792" s="1" t="s">
        <v>1789</v>
      </c>
      <c r="AB792" s="1"/>
      <c r="AC792" s="8">
        <v>0.2232</v>
      </c>
      <c r="AD792" s="1"/>
      <c r="AE792" s="1" t="s">
        <v>1866</v>
      </c>
      <c r="AF792" s="1"/>
      <c r="AG792" s="1"/>
      <c r="AH792" s="1"/>
      <c r="AI792" s="1"/>
      <c r="AJ792" s="1"/>
      <c r="AK792" s="1">
        <v>4.0</v>
      </c>
      <c r="AL792" s="1">
        <v>0.0</v>
      </c>
      <c r="AM792" s="1">
        <v>0.5</v>
      </c>
      <c r="AN792" s="1">
        <v>0.0</v>
      </c>
      <c r="AO792" s="5" t="s">
        <v>1825</v>
      </c>
      <c r="AP792" s="1" t="s">
        <v>1827</v>
      </c>
      <c r="AQ792" s="1" t="s">
        <v>1827</v>
      </c>
      <c r="AR792" s="1">
        <v>1.0</v>
      </c>
      <c r="AS792" s="1">
        <v>300.0</v>
      </c>
      <c r="AT792" s="1" t="str">
        <f t="shared" si="62"/>
        <v>0.003333333333</v>
      </c>
      <c r="AU792" s="1">
        <v>49.0</v>
      </c>
      <c r="AV792" s="1">
        <v>0.2</v>
      </c>
      <c r="AW792" s="1">
        <v>0.05</v>
      </c>
      <c r="AX792" s="1" t="s">
        <v>4553</v>
      </c>
      <c r="AY792" s="1"/>
      <c r="AZ792" s="1"/>
      <c r="BA792" s="1" t="str">
        <f t="shared" si="63"/>
        <v/>
      </c>
      <c r="BB792" s="1"/>
      <c r="BC792" s="1"/>
      <c r="BD792" s="1"/>
      <c r="BE792" s="1"/>
      <c r="BF792" s="1"/>
      <c r="BG792" s="1"/>
      <c r="BH792" s="1"/>
      <c r="BJ792" s="1"/>
      <c r="BK792" s="1"/>
      <c r="BL792" s="1"/>
    </row>
    <row r="793" ht="14.25" hidden="1" customHeight="1">
      <c r="A793" s="8" t="s">
        <v>5</v>
      </c>
      <c r="B793" s="8" t="s">
        <v>150</v>
      </c>
      <c r="C793" s="8" t="s">
        <v>1013</v>
      </c>
      <c r="D793" s="1" t="s">
        <v>4552</v>
      </c>
      <c r="E793" s="8" t="s">
        <v>5</v>
      </c>
      <c r="F793" s="8" t="s">
        <v>150</v>
      </c>
      <c r="G793" s="8" t="s">
        <v>1013</v>
      </c>
      <c r="H793" s="1" t="str">
        <f t="shared" si="1"/>
        <v>DOE Ref 1980-2004HospitalER_Triage</v>
      </c>
      <c r="I793" s="1" t="str">
        <f>VLOOKUP(H793,'Interior Lighting'!$A$4:$G$1472,5,FALSE)</f>
        <v>3.841</v>
      </c>
      <c r="J793" s="1"/>
      <c r="K793" s="1"/>
      <c r="L793" s="1"/>
      <c r="M793" s="1">
        <v>0.0</v>
      </c>
      <c r="N793" s="1">
        <v>0.7</v>
      </c>
      <c r="O793" s="1">
        <v>0.2</v>
      </c>
      <c r="P793" s="5" t="s">
        <v>1828</v>
      </c>
      <c r="Q793" s="1" t="s">
        <v>29</v>
      </c>
      <c r="R793" s="5" t="s">
        <v>559</v>
      </c>
      <c r="S793" s="5" t="s">
        <v>563</v>
      </c>
      <c r="T793" s="8"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1829</v>
      </c>
      <c r="AA793" s="1" t="s">
        <v>1789</v>
      </c>
      <c r="AB793" s="1"/>
      <c r="AC793" s="8">
        <v>0.2232</v>
      </c>
      <c r="AD793" s="1"/>
      <c r="AE793" s="1" t="s">
        <v>1866</v>
      </c>
      <c r="AF793" s="1"/>
      <c r="AG793" s="1"/>
      <c r="AH793" s="1"/>
      <c r="AI793" s="1"/>
      <c r="AJ793" s="1"/>
      <c r="AL793" s="1">
        <v>0.0</v>
      </c>
      <c r="AM793" s="1">
        <v>0.5</v>
      </c>
      <c r="AN793" s="1">
        <v>0.0</v>
      </c>
      <c r="AO793" s="5" t="s">
        <v>1825</v>
      </c>
      <c r="AP793" s="1" t="s">
        <v>1827</v>
      </c>
      <c r="AQ793" s="1" t="s">
        <v>1827</v>
      </c>
      <c r="AR793" s="1">
        <v>1.0</v>
      </c>
      <c r="AS793" s="1">
        <v>300.0</v>
      </c>
      <c r="AT793" s="1" t="str">
        <f t="shared" si="62"/>
        <v>0.003333333333</v>
      </c>
      <c r="AU793" s="1">
        <v>49.0</v>
      </c>
      <c r="AV793" s="1">
        <v>0.2</v>
      </c>
      <c r="AW793" s="1">
        <v>0.05</v>
      </c>
      <c r="AX793" s="1" t="s">
        <v>4553</v>
      </c>
      <c r="AY793" s="1"/>
      <c r="AZ793" s="1"/>
      <c r="BA793" s="1" t="str">
        <f t="shared" si="63"/>
        <v/>
      </c>
      <c r="BB793" s="1"/>
      <c r="BC793" s="1"/>
      <c r="BD793" s="1"/>
      <c r="BE793" s="1"/>
      <c r="BF793" s="1"/>
      <c r="BG793" s="1"/>
      <c r="BH793" s="1"/>
      <c r="BJ793" s="1"/>
      <c r="BK793" s="1"/>
      <c r="BL793" s="1"/>
    </row>
    <row r="794" ht="14.25" hidden="1" customHeight="1">
      <c r="A794" s="8" t="s">
        <v>5</v>
      </c>
      <c r="B794" s="8" t="s">
        <v>150</v>
      </c>
      <c r="C794" s="8" t="s">
        <v>1021</v>
      </c>
      <c r="D794" s="1" t="s">
        <v>4554</v>
      </c>
      <c r="E794" s="8" t="s">
        <v>5</v>
      </c>
      <c r="F794" s="8" t="s">
        <v>150</v>
      </c>
      <c r="G794" s="8" t="s">
        <v>1021</v>
      </c>
      <c r="H794" s="1" t="str">
        <f t="shared" si="1"/>
        <v>DOE Ref 1980-2004HospitalICU_NurseStn</v>
      </c>
      <c r="I794" s="1" t="str">
        <f>VLOOKUP(H794,'Interior Lighting'!$A$4:$G$1472,5,FALSE)</f>
        <v>1.71</v>
      </c>
      <c r="J794" s="1"/>
      <c r="K794" s="1"/>
      <c r="L794" s="1"/>
      <c r="M794" s="1">
        <v>0.0</v>
      </c>
      <c r="N794" s="1">
        <v>0.7</v>
      </c>
      <c r="O794" s="1">
        <v>0.2</v>
      </c>
      <c r="P794" s="5" t="s">
        <v>2014</v>
      </c>
      <c r="Q794" s="1" t="s">
        <v>29</v>
      </c>
      <c r="R794" s="1" t="s">
        <v>497</v>
      </c>
      <c r="S794" s="5" t="s">
        <v>498</v>
      </c>
      <c r="T794" s="8"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1829</v>
      </c>
      <c r="AA794" s="1" t="s">
        <v>1789</v>
      </c>
      <c r="AB794" s="1"/>
      <c r="AC794" s="8">
        <v>0.2232</v>
      </c>
      <c r="AD794" s="1"/>
      <c r="AE794" s="1" t="s">
        <v>1866</v>
      </c>
      <c r="AF794" s="1"/>
      <c r="AG794" s="1"/>
      <c r="AH794" s="1"/>
      <c r="AI794" s="1"/>
      <c r="AJ794" s="1"/>
      <c r="AK794" s="1">
        <v>2.0</v>
      </c>
      <c r="AL794" s="1">
        <v>0.0</v>
      </c>
      <c r="AM794" s="1">
        <v>0.5</v>
      </c>
      <c r="AN794" s="1">
        <v>0.0</v>
      </c>
      <c r="AO794" s="5" t="s">
        <v>2015</v>
      </c>
      <c r="AP794" s="1" t="s">
        <v>1827</v>
      </c>
      <c r="AQ794" s="1" t="s">
        <v>1827</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8" t="s">
        <v>5</v>
      </c>
      <c r="B795" s="8" t="s">
        <v>150</v>
      </c>
      <c r="C795" s="8" t="s">
        <v>1022</v>
      </c>
      <c r="D795" s="1" t="s">
        <v>4555</v>
      </c>
      <c r="E795" s="8" t="s">
        <v>5</v>
      </c>
      <c r="F795" s="8" t="s">
        <v>150</v>
      </c>
      <c r="G795" s="8" t="s">
        <v>1022</v>
      </c>
      <c r="H795" s="1" t="str">
        <f t="shared" si="1"/>
        <v>DOE Ref 1980-2004HospitalICU_Open</v>
      </c>
      <c r="I795" s="1" t="str">
        <f>VLOOKUP(H795,'Interior Lighting'!$A$4:$G$1472,5,FALSE)</f>
        <v>3.841</v>
      </c>
      <c r="J795" s="1"/>
      <c r="K795" s="1"/>
      <c r="L795" s="1"/>
      <c r="M795" s="1">
        <v>0.0</v>
      </c>
      <c r="N795" s="1">
        <v>0.7</v>
      </c>
      <c r="O795" s="1">
        <v>0.2</v>
      </c>
      <c r="P795" s="5" t="s">
        <v>1828</v>
      </c>
      <c r="Q795" s="1" t="s">
        <v>29</v>
      </c>
      <c r="R795" s="5" t="s">
        <v>559</v>
      </c>
      <c r="S795" s="5" t="s">
        <v>563</v>
      </c>
      <c r="T795" s="8"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1829</v>
      </c>
      <c r="AA795" s="1" t="s">
        <v>1789</v>
      </c>
      <c r="AB795" s="1"/>
      <c r="AC795" s="8">
        <v>0.2232</v>
      </c>
      <c r="AD795" s="1"/>
      <c r="AE795" s="1" t="s">
        <v>1866</v>
      </c>
      <c r="AF795" s="1"/>
      <c r="AG795" s="1"/>
      <c r="AH795" s="1"/>
      <c r="AI795" s="1"/>
      <c r="AJ795" s="1"/>
      <c r="AK795" s="1">
        <v>3.0000000000000004</v>
      </c>
      <c r="AL795" s="1">
        <v>0.0</v>
      </c>
      <c r="AM795" s="1">
        <v>0.5</v>
      </c>
      <c r="AN795" s="1">
        <v>0.0</v>
      </c>
      <c r="AO795" s="5" t="s">
        <v>1825</v>
      </c>
      <c r="AP795" s="1" t="s">
        <v>1827</v>
      </c>
      <c r="AQ795" s="1" t="s">
        <v>1827</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8" t="s">
        <v>5</v>
      </c>
      <c r="B796" s="8" t="s">
        <v>150</v>
      </c>
      <c r="C796" s="8" t="s">
        <v>1023</v>
      </c>
      <c r="D796" s="1" t="s">
        <v>4555</v>
      </c>
      <c r="E796" s="8" t="s">
        <v>5</v>
      </c>
      <c r="F796" s="8" t="s">
        <v>150</v>
      </c>
      <c r="G796" s="8" t="s">
        <v>1023</v>
      </c>
      <c r="H796" s="1" t="str">
        <f t="shared" si="1"/>
        <v>DOE Ref 1980-2004HospitalICU_PatRm</v>
      </c>
      <c r="I796" s="1" t="str">
        <f>VLOOKUP(H796,'Interior Lighting'!$A$4:$G$1472,5,FALSE)</f>
        <v>3.841</v>
      </c>
      <c r="J796" s="1"/>
      <c r="K796" s="1"/>
      <c r="L796" s="1"/>
      <c r="M796" s="1">
        <v>0.0</v>
      </c>
      <c r="N796" s="1">
        <v>0.7</v>
      </c>
      <c r="O796" s="1">
        <v>0.2</v>
      </c>
      <c r="P796" s="5" t="s">
        <v>1828</v>
      </c>
      <c r="Q796" s="1" t="s">
        <v>29</v>
      </c>
      <c r="R796" s="5" t="s">
        <v>559</v>
      </c>
      <c r="S796" s="5" t="s">
        <v>563</v>
      </c>
      <c r="T796" s="8"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1829</v>
      </c>
      <c r="AA796" s="1" t="s">
        <v>1789</v>
      </c>
      <c r="AB796" s="1"/>
      <c r="AC796" s="8">
        <v>0.2232</v>
      </c>
      <c r="AD796" s="1"/>
      <c r="AE796" s="1" t="s">
        <v>1866</v>
      </c>
      <c r="AF796" s="1"/>
      <c r="AG796" s="1"/>
      <c r="AH796" s="1"/>
      <c r="AI796" s="1"/>
      <c r="AJ796" s="1"/>
      <c r="AK796" s="5">
        <v>2.69</v>
      </c>
      <c r="AL796" s="1">
        <v>0.0</v>
      </c>
      <c r="AM796" s="1">
        <v>0.5</v>
      </c>
      <c r="AN796" s="1">
        <v>0.0</v>
      </c>
      <c r="AO796" s="5" t="s">
        <v>1825</v>
      </c>
      <c r="AP796" s="1" t="s">
        <v>1827</v>
      </c>
      <c r="AQ796" s="1" t="s">
        <v>1827</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8" t="s">
        <v>5</v>
      </c>
      <c r="B797" s="8" t="s">
        <v>150</v>
      </c>
      <c r="C797" s="8" t="s">
        <v>1026</v>
      </c>
      <c r="D797" s="1" t="s">
        <v>4546</v>
      </c>
      <c r="E797" s="8" t="s">
        <v>5</v>
      </c>
      <c r="F797" s="8" t="s">
        <v>150</v>
      </c>
      <c r="G797" s="8" t="s">
        <v>1026</v>
      </c>
      <c r="H797" s="1" t="str">
        <f t="shared" si="1"/>
        <v>DOE Ref 1980-2004HospitalKitchen</v>
      </c>
      <c r="I797" s="1" t="str">
        <f>VLOOKUP(H797,'Interior Lighting'!$A$4:$G$1472,5,FALSE)</f>
        <v>1.42</v>
      </c>
      <c r="J797" s="1"/>
      <c r="K797" s="1"/>
      <c r="L797" s="1"/>
      <c r="M797" s="1">
        <v>0.0</v>
      </c>
      <c r="N797" s="1">
        <v>0.7</v>
      </c>
      <c r="O797" s="1">
        <v>0.2</v>
      </c>
      <c r="P797" s="5" t="s">
        <v>2014</v>
      </c>
      <c r="Q797" s="1" t="s">
        <v>29</v>
      </c>
      <c r="R797" s="5" t="s">
        <v>559</v>
      </c>
      <c r="S797" s="5" t="s">
        <v>1026</v>
      </c>
      <c r="T797" s="8"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1798</v>
      </c>
      <c r="AA797" s="1" t="s">
        <v>1789</v>
      </c>
      <c r="AB797" s="1"/>
      <c r="AC797" s="8">
        <v>0.2232</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150.0</v>
      </c>
      <c r="AS797" s="1">
        <v>10000.0</v>
      </c>
      <c r="AT797" s="1" t="str">
        <f t="shared" si="62"/>
        <v>0.015</v>
      </c>
      <c r="AU797" s="1">
        <v>49.0</v>
      </c>
      <c r="AV797" s="1">
        <v>0.2</v>
      </c>
      <c r="AW797" s="1">
        <v>0.05</v>
      </c>
      <c r="AX797" s="1" t="s">
        <v>4553</v>
      </c>
      <c r="AY797" s="1">
        <v>0.7</v>
      </c>
      <c r="AZ797" s="1">
        <v>5300.0</v>
      </c>
      <c r="BA797" s="1" t="str">
        <f t="shared" si="63"/>
        <v>0.1221241016</v>
      </c>
      <c r="BB797" s="1">
        <v>0.338</v>
      </c>
      <c r="BC797" s="1" t="str">
        <f>AZ797*BD797/BB797/8.52</f>
        <v>924.6539123</v>
      </c>
      <c r="BD797" s="1" t="str">
        <f>125/248.8</f>
        <v>0.5024115756</v>
      </c>
      <c r="BE797" s="1"/>
      <c r="BF797" s="1" t="s">
        <v>1870</v>
      </c>
      <c r="BG797" s="1"/>
      <c r="BH797" s="1"/>
      <c r="BJ797" s="1"/>
      <c r="BK797" s="1"/>
      <c r="BL797" s="1"/>
    </row>
    <row r="798" ht="14.25" hidden="1" customHeight="1">
      <c r="A798" s="1" t="s">
        <v>5</v>
      </c>
      <c r="B798" s="1" t="s">
        <v>150</v>
      </c>
      <c r="C798" s="1" t="s">
        <v>1027</v>
      </c>
      <c r="D798" s="1" t="s">
        <v>4556</v>
      </c>
      <c r="E798" s="1" t="s">
        <v>5</v>
      </c>
      <c r="F798" s="1" t="s">
        <v>150</v>
      </c>
      <c r="G798" s="1" t="s">
        <v>1027</v>
      </c>
      <c r="H798" s="1" t="str">
        <f t="shared" si="1"/>
        <v>DOE Ref 1980-2004HospitalLab</v>
      </c>
      <c r="I798" s="1" t="str">
        <f>VLOOKUP(H798,'Interior Lighting'!$A$4:$G$1472,5,FALSE)</f>
        <v>2.1</v>
      </c>
      <c r="J798" s="1"/>
      <c r="K798" s="1"/>
      <c r="L798" s="1"/>
      <c r="M798" s="1">
        <v>0.0</v>
      </c>
      <c r="N798" s="1">
        <v>0.7</v>
      </c>
      <c r="O798" s="1">
        <v>0.2</v>
      </c>
      <c r="P798" s="5" t="s">
        <v>2014</v>
      </c>
      <c r="Q798" s="1" t="s">
        <v>29</v>
      </c>
      <c r="R798" s="5" t="s">
        <v>559</v>
      </c>
      <c r="S798" s="5" t="s">
        <v>552</v>
      </c>
      <c r="T798" s="8"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1798</v>
      </c>
      <c r="AA798" s="1" t="s">
        <v>1789</v>
      </c>
      <c r="AB798" s="1"/>
      <c r="AC798" s="8">
        <v>0.2232</v>
      </c>
      <c r="AD798" s="1"/>
      <c r="AE798" s="1" t="s">
        <v>1866</v>
      </c>
      <c r="AF798" s="1"/>
      <c r="AG798" s="1"/>
      <c r="AH798" s="1"/>
      <c r="AI798" s="1"/>
      <c r="AJ798" s="1"/>
      <c r="AK798" s="1">
        <v>4.0</v>
      </c>
      <c r="AL798" s="1">
        <v>0.0</v>
      </c>
      <c r="AM798" s="1">
        <v>0.5</v>
      </c>
      <c r="AN798" s="1">
        <v>0.0</v>
      </c>
      <c r="AO798" s="5" t="s">
        <v>2015</v>
      </c>
      <c r="AP798" s="1" t="s">
        <v>162</v>
      </c>
      <c r="AQ798" s="1" t="s">
        <v>163</v>
      </c>
      <c r="AR798" s="1">
        <v>2.0</v>
      </c>
      <c r="AS798" s="1">
        <v>2850.0</v>
      </c>
      <c r="AT798" s="1" t="str">
        <f t="shared" si="62"/>
        <v>0.000701754386</v>
      </c>
      <c r="AU798" s="1">
        <v>49.0</v>
      </c>
      <c r="AV798" s="1">
        <v>0.2</v>
      </c>
      <c r="AW798" s="1">
        <v>0.05</v>
      </c>
      <c r="AX798" s="1" t="s">
        <v>4557</v>
      </c>
      <c r="AY798" s="1"/>
      <c r="AZ798" s="1"/>
      <c r="BA798" s="1" t="str">
        <f t="shared" si="63"/>
        <v/>
      </c>
      <c r="BB798" s="1"/>
      <c r="BC798" s="1"/>
      <c r="BD798" s="1"/>
      <c r="BE798" s="1"/>
      <c r="BF798" s="1"/>
      <c r="BG798" s="1"/>
      <c r="BH798" s="1"/>
      <c r="BJ798" s="1"/>
      <c r="BK798" s="1"/>
      <c r="BL798" s="1"/>
    </row>
    <row r="799" ht="14.25" hidden="1" customHeight="1">
      <c r="A799" s="8" t="s">
        <v>5</v>
      </c>
      <c r="B799" s="8" t="s">
        <v>150</v>
      </c>
      <c r="C799" s="8" t="s">
        <v>684</v>
      </c>
      <c r="D799" s="1" t="s">
        <v>4554</v>
      </c>
      <c r="E799" s="8" t="s">
        <v>5</v>
      </c>
      <c r="F799" s="8" t="s">
        <v>150</v>
      </c>
      <c r="G799" s="8" t="s">
        <v>684</v>
      </c>
      <c r="H799" s="1" t="str">
        <f t="shared" si="1"/>
        <v>DOE Ref 1980-2004HospitalLobby</v>
      </c>
      <c r="I799" s="1" t="str">
        <f>VLOOKUP(H799,'Interior Lighting'!$A$4:$G$1472,5,FALSE)</f>
        <v>1.03</v>
      </c>
      <c r="J799" s="1"/>
      <c r="K799" s="1"/>
      <c r="L799" s="1"/>
      <c r="M799" s="1">
        <v>0.0</v>
      </c>
      <c r="N799" s="1">
        <v>0.7</v>
      </c>
      <c r="O799" s="1">
        <v>0.2</v>
      </c>
      <c r="P799" s="5" t="s">
        <v>2014</v>
      </c>
      <c r="Q799" s="1" t="s">
        <v>29</v>
      </c>
      <c r="R799" s="1" t="s">
        <v>497</v>
      </c>
      <c r="S799" s="1" t="s">
        <v>4560</v>
      </c>
      <c r="T799" s="8"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1798</v>
      </c>
      <c r="AA799" s="1" t="s">
        <v>1789</v>
      </c>
      <c r="AB799" s="1"/>
      <c r="AC799" s="8">
        <v>0.2232</v>
      </c>
      <c r="AD799" s="1"/>
      <c r="AE799" s="1" t="s">
        <v>1866</v>
      </c>
      <c r="AF799" s="1"/>
      <c r="AG799" s="1"/>
      <c r="AH799" s="1"/>
      <c r="AI799" s="1"/>
      <c r="AJ799" s="1"/>
      <c r="AK799" s="1">
        <v>0.09999999999999999</v>
      </c>
      <c r="AL799" s="1">
        <v>0.0</v>
      </c>
      <c r="AM799" s="1">
        <v>0.5</v>
      </c>
      <c r="AN799" s="1">
        <v>0.0</v>
      </c>
      <c r="AO799" s="5" t="s">
        <v>2015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8" t="s">
        <v>5</v>
      </c>
      <c r="B800" s="8" t="s">
        <v>150</v>
      </c>
      <c r="C800" s="8" t="s">
        <v>1037</v>
      </c>
      <c r="D800" s="1" t="s">
        <v>4554</v>
      </c>
      <c r="E800" s="8" t="s">
        <v>5</v>
      </c>
      <c r="F800" s="8" t="s">
        <v>150</v>
      </c>
      <c r="G800" s="8" t="s">
        <v>1037</v>
      </c>
      <c r="H800" s="1" t="str">
        <f t="shared" si="1"/>
        <v>DOE Ref 1980-2004HospitalNurseStn</v>
      </c>
      <c r="I800" s="1" t="str">
        <f>VLOOKUP(H800,'Interior Lighting'!$A$4:$G$1472,5,FALSE)</f>
        <v>1.458</v>
      </c>
      <c r="J800" s="1"/>
      <c r="K800" s="1"/>
      <c r="L800" s="1"/>
      <c r="M800" s="1">
        <v>0.0</v>
      </c>
      <c r="N800" s="1">
        <v>0.7</v>
      </c>
      <c r="O800" s="1">
        <v>0.2</v>
      </c>
      <c r="P800" s="5" t="s">
        <v>2014</v>
      </c>
      <c r="Q800" s="1" t="s">
        <v>29</v>
      </c>
      <c r="R800" s="1" t="s">
        <v>497</v>
      </c>
      <c r="S800" s="1" t="s">
        <v>4560</v>
      </c>
      <c r="T800" s="8"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1798</v>
      </c>
      <c r="AA800" s="1" t="s">
        <v>1789</v>
      </c>
      <c r="AB800" s="1"/>
      <c r="AC800" s="8">
        <v>0.2232</v>
      </c>
      <c r="AD800" s="1"/>
      <c r="AE800" s="1" t="s">
        <v>1866</v>
      </c>
      <c r="AF800" s="1"/>
      <c r="AG800" s="1"/>
      <c r="AH800" s="1"/>
      <c r="AI800" s="1"/>
      <c r="AJ800" s="1"/>
      <c r="AK800" s="1">
        <v>1.04</v>
      </c>
      <c r="AL800" s="1">
        <v>0.0</v>
      </c>
      <c r="AM800" s="1">
        <v>0.5</v>
      </c>
      <c r="AN800" s="1">
        <v>0.0</v>
      </c>
      <c r="AO800" s="5" t="s">
        <v>2015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8" t="s">
        <v>5</v>
      </c>
      <c r="B801" s="8" t="s">
        <v>150</v>
      </c>
      <c r="C801" s="8" t="s">
        <v>344</v>
      </c>
      <c r="D801" s="1" t="s">
        <v>4559</v>
      </c>
      <c r="E801" s="8" t="s">
        <v>5</v>
      </c>
      <c r="F801" s="8" t="s">
        <v>150</v>
      </c>
      <c r="G801" s="8" t="s">
        <v>344</v>
      </c>
      <c r="H801" s="1" t="str">
        <f t="shared" si="1"/>
        <v>DOE Ref 1980-2004HospitalOffice</v>
      </c>
      <c r="I801" s="1" t="str">
        <f>VLOOKUP(H801,'Interior Lighting'!$A$4:$G$1472,5,FALSE)</f>
        <v>2.395</v>
      </c>
      <c r="J801" s="1"/>
      <c r="K801" s="1"/>
      <c r="L801" s="1"/>
      <c r="M801" s="1">
        <v>0.0</v>
      </c>
      <c r="N801" s="1">
        <v>0.7</v>
      </c>
      <c r="O801" s="1">
        <v>0.2</v>
      </c>
      <c r="P801" s="5" t="s">
        <v>2014</v>
      </c>
      <c r="Q801" s="1" t="s">
        <v>29</v>
      </c>
      <c r="R801" s="1" t="s">
        <v>497</v>
      </c>
      <c r="S801" s="1" t="s">
        <v>4560</v>
      </c>
      <c r="T801" s="8"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1798</v>
      </c>
      <c r="AA801" s="1" t="s">
        <v>1789</v>
      </c>
      <c r="AB801" s="1"/>
      <c r="AC801" s="8">
        <v>0.2232</v>
      </c>
      <c r="AD801" s="1"/>
      <c r="AE801" s="1" t="s">
        <v>1866</v>
      </c>
      <c r="AF801" s="1"/>
      <c r="AG801" s="1"/>
      <c r="AH801" s="1"/>
      <c r="AI801" s="1"/>
      <c r="AJ801" s="1"/>
      <c r="AK801" s="1">
        <v>1.0</v>
      </c>
      <c r="AL801" s="1">
        <v>0.0</v>
      </c>
      <c r="AM801" s="1">
        <v>0.5</v>
      </c>
      <c r="AN801" s="1">
        <v>0.0</v>
      </c>
      <c r="AO801" s="5" t="s">
        <v>2015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8" t="s">
        <v>5</v>
      </c>
      <c r="B802" s="8" t="s">
        <v>150</v>
      </c>
      <c r="C802" s="8" t="s">
        <v>1039</v>
      </c>
      <c r="D802" s="1" t="s">
        <v>4552</v>
      </c>
      <c r="E802" s="8" t="s">
        <v>5</v>
      </c>
      <c r="F802" s="8" t="s">
        <v>150</v>
      </c>
      <c r="G802" s="8" t="s">
        <v>1039</v>
      </c>
      <c r="H802" s="1" t="str">
        <f t="shared" si="1"/>
        <v>DOE Ref 1980-2004HospitalOR</v>
      </c>
      <c r="I802" s="1" t="str">
        <f>VLOOKUP(H802,'Interior Lighting'!$A$4:$G$1472,5,FALSE)</f>
        <v>9.745</v>
      </c>
      <c r="J802" s="1"/>
      <c r="K802" s="1"/>
      <c r="L802" s="1"/>
      <c r="M802" s="1">
        <v>0.0</v>
      </c>
      <c r="N802" s="1">
        <v>0.7</v>
      </c>
      <c r="O802" s="1">
        <v>0.2</v>
      </c>
      <c r="P802" s="5" t="s">
        <v>1828</v>
      </c>
      <c r="Q802" s="1" t="s">
        <v>29</v>
      </c>
      <c r="R802" s="5" t="s">
        <v>559</v>
      </c>
      <c r="S802" s="5" t="s">
        <v>562</v>
      </c>
      <c r="T802" s="8"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1829</v>
      </c>
      <c r="AA802" s="1" t="s">
        <v>1789</v>
      </c>
      <c r="AB802" s="1"/>
      <c r="AC802" s="8">
        <v>0.2232</v>
      </c>
      <c r="AD802" s="1"/>
      <c r="AE802" s="1" t="s">
        <v>1866</v>
      </c>
      <c r="AF802" s="1"/>
      <c r="AG802" s="1"/>
      <c r="AH802" s="1"/>
      <c r="AI802" s="1"/>
      <c r="AJ802" s="1"/>
      <c r="AK802" s="5">
        <v>4.0</v>
      </c>
      <c r="AL802" s="1">
        <v>0.0</v>
      </c>
      <c r="AM802" s="1">
        <v>0.5</v>
      </c>
      <c r="AN802" s="1">
        <v>0.0</v>
      </c>
      <c r="AO802" s="5" t="s">
        <v>1825</v>
      </c>
      <c r="AP802" s="1" t="s">
        <v>1827</v>
      </c>
      <c r="AQ802" s="1" t="s">
        <v>1824</v>
      </c>
      <c r="AR802" s="1">
        <v>2.0</v>
      </c>
      <c r="AS802" s="1">
        <v>600.0</v>
      </c>
      <c r="AT802" s="1" t="str">
        <f t="shared" si="62"/>
        <v>0.003333333333</v>
      </c>
      <c r="AU802" s="1">
        <v>49.0</v>
      </c>
      <c r="AV802" s="1">
        <v>0.2</v>
      </c>
      <c r="AW802" s="1">
        <v>0.05</v>
      </c>
      <c r="AX802" s="1" t="s">
        <v>4557</v>
      </c>
      <c r="AY802" s="1"/>
      <c r="AZ802" s="1"/>
      <c r="BA802" s="1" t="str">
        <f t="shared" si="63"/>
        <v/>
      </c>
      <c r="BB802" s="1"/>
      <c r="BC802" s="1"/>
      <c r="BD802" s="1"/>
      <c r="BE802" s="1"/>
      <c r="BF802" s="1"/>
      <c r="BG802" s="1"/>
      <c r="BH802" s="1"/>
      <c r="BJ802" s="1"/>
      <c r="BK802" s="1"/>
      <c r="BL802" s="1"/>
    </row>
    <row r="803" ht="14.25" hidden="1" customHeight="1">
      <c r="A803" s="8" t="s">
        <v>5</v>
      </c>
      <c r="B803" s="8" t="s">
        <v>150</v>
      </c>
      <c r="C803" s="8" t="s">
        <v>1041</v>
      </c>
      <c r="D803" s="1" t="s">
        <v>4551</v>
      </c>
      <c r="E803" s="8" t="s">
        <v>5</v>
      </c>
      <c r="F803" s="8" t="s">
        <v>150</v>
      </c>
      <c r="G803" s="8" t="s">
        <v>1041</v>
      </c>
      <c r="H803" s="1" t="str">
        <f t="shared" si="1"/>
        <v>DOE Ref 1980-2004HospitalPatCorridor</v>
      </c>
      <c r="I803" s="1" t="str">
        <f>VLOOKUP(H803,'Interior Lighting'!$A$4:$G$1472,5,FALSE)</f>
        <v>1.32</v>
      </c>
      <c r="J803" s="1"/>
      <c r="K803" s="1"/>
      <c r="L803" s="1"/>
      <c r="M803" s="1">
        <v>0.0</v>
      </c>
      <c r="N803" s="1">
        <v>0.7</v>
      </c>
      <c r="O803" s="1">
        <v>0.2</v>
      </c>
      <c r="P803" s="5" t="s">
        <v>2014</v>
      </c>
      <c r="Q803" s="1" t="s">
        <v>29</v>
      </c>
      <c r="R803" s="1" t="s">
        <v>501</v>
      </c>
      <c r="S803" s="1" t="s">
        <v>502</v>
      </c>
      <c r="T803" s="8"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1829</v>
      </c>
      <c r="AA803" s="1" t="s">
        <v>1789</v>
      </c>
      <c r="AB803" s="1"/>
      <c r="AC803" s="8">
        <v>0.2232</v>
      </c>
      <c r="AD803" s="1"/>
      <c r="AE803" s="1" t="s">
        <v>1866</v>
      </c>
      <c r="AF803" s="1"/>
      <c r="AG803" s="1"/>
      <c r="AH803" s="1"/>
      <c r="AI803" s="1"/>
      <c r="AJ803" s="1"/>
      <c r="AK803" s="1">
        <v>0.0</v>
      </c>
      <c r="AL803" s="1">
        <v>0.0</v>
      </c>
      <c r="AM803" s="1">
        <v>0.5</v>
      </c>
      <c r="AN803" s="1">
        <v>0.0</v>
      </c>
      <c r="AO803" s="5" t="s">
        <v>2015</v>
      </c>
      <c r="AP803" s="1" t="s">
        <v>1827</v>
      </c>
      <c r="AQ803" s="1" t="s">
        <v>1824</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8" t="s">
        <v>5</v>
      </c>
      <c r="B804" s="8" t="s">
        <v>150</v>
      </c>
      <c r="C804" s="8" t="s">
        <v>1042</v>
      </c>
      <c r="D804" s="1" t="s">
        <v>4555</v>
      </c>
      <c r="E804" s="8" t="s">
        <v>5</v>
      </c>
      <c r="F804" s="8" t="s">
        <v>150</v>
      </c>
      <c r="G804" s="8" t="s">
        <v>1042</v>
      </c>
      <c r="H804" s="1" t="str">
        <f t="shared" si="1"/>
        <v>DOE Ref 1980-2004HospitalPatRoom</v>
      </c>
      <c r="I804" s="1" t="str">
        <f>VLOOKUP(H804,'Interior Lighting'!$A$4:$G$1472,5,FALSE)</f>
        <v>2.188</v>
      </c>
      <c r="J804" s="1"/>
      <c r="K804" s="1"/>
      <c r="L804" s="1"/>
      <c r="M804" s="1">
        <v>0.0</v>
      </c>
      <c r="N804" s="1">
        <v>0.7</v>
      </c>
      <c r="O804" s="1">
        <v>0.2</v>
      </c>
      <c r="P804" s="5" t="s">
        <v>1828</v>
      </c>
      <c r="Q804" s="1" t="s">
        <v>29</v>
      </c>
      <c r="R804" s="5" t="s">
        <v>559</v>
      </c>
      <c r="S804" s="5" t="s">
        <v>560</v>
      </c>
      <c r="T804" s="8"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1829</v>
      </c>
      <c r="AA804" s="1" t="s">
        <v>1789</v>
      </c>
      <c r="AB804" s="1"/>
      <c r="AC804" s="8">
        <v>0.2232</v>
      </c>
      <c r="AD804" s="1"/>
      <c r="AE804" s="1" t="s">
        <v>1866</v>
      </c>
      <c r="AF804" s="1"/>
      <c r="AG804" s="1"/>
      <c r="AH804" s="1"/>
      <c r="AI804" s="1"/>
      <c r="AJ804" s="1"/>
      <c r="AK804" s="1">
        <v>2.0</v>
      </c>
      <c r="AL804" s="1">
        <v>0.0</v>
      </c>
      <c r="AM804" s="1">
        <v>0.5</v>
      </c>
      <c r="AN804" s="1">
        <v>0.0</v>
      </c>
      <c r="AO804" s="5" t="s">
        <v>1825</v>
      </c>
      <c r="AP804" s="1" t="s">
        <v>1827</v>
      </c>
      <c r="AQ804" s="1" t="s">
        <v>1824</v>
      </c>
      <c r="AR804" s="1">
        <v>1.0</v>
      </c>
      <c r="AS804" s="1">
        <v>280.0</v>
      </c>
      <c r="AT804" s="1" t="str">
        <f t="shared" si="62"/>
        <v>0.003571428571</v>
      </c>
      <c r="AU804" s="1">
        <v>49.0</v>
      </c>
      <c r="AV804" s="1">
        <v>0.2</v>
      </c>
      <c r="AW804" s="1">
        <v>0.05</v>
      </c>
      <c r="AX804" s="1" t="s">
        <v>4553</v>
      </c>
      <c r="AY804" s="1"/>
      <c r="AZ804" s="1"/>
      <c r="BA804" s="1" t="str">
        <f t="shared" si="63"/>
        <v/>
      </c>
      <c r="BB804" s="1"/>
      <c r="BC804" s="1"/>
      <c r="BD804" s="1"/>
      <c r="BE804" s="1"/>
      <c r="BF804" s="1"/>
      <c r="BG804" s="1"/>
      <c r="BH804" s="5" t="s">
        <v>1297</v>
      </c>
      <c r="BJ804" s="1"/>
      <c r="BK804" s="1"/>
      <c r="BL804" s="1"/>
    </row>
    <row r="805" ht="14.25" hidden="1" customHeight="1">
      <c r="A805" s="8" t="s">
        <v>5</v>
      </c>
      <c r="B805" s="8" t="s">
        <v>150</v>
      </c>
      <c r="C805" s="8" t="s">
        <v>1044</v>
      </c>
      <c r="D805" s="1" t="s">
        <v>4561</v>
      </c>
      <c r="E805" s="8" t="s">
        <v>5</v>
      </c>
      <c r="F805" s="8" t="s">
        <v>150</v>
      </c>
      <c r="G805" s="8" t="s">
        <v>1044</v>
      </c>
      <c r="H805" s="1" t="str">
        <f t="shared" si="1"/>
        <v>DOE Ref 1980-2004HospitalPhysTherapy</v>
      </c>
      <c r="I805" s="1" t="str">
        <f>VLOOKUP(H805,'Interior Lighting'!$A$4:$G$1472,5,FALSE)</f>
        <v>2.51</v>
      </c>
      <c r="J805" s="1"/>
      <c r="K805" s="1"/>
      <c r="L805" s="1"/>
      <c r="M805" s="1">
        <v>0.0</v>
      </c>
      <c r="N805" s="1">
        <v>0.7</v>
      </c>
      <c r="O805" s="1">
        <v>0.2</v>
      </c>
      <c r="P805" s="5" t="s">
        <v>2014</v>
      </c>
      <c r="Q805" s="1" t="s">
        <v>29</v>
      </c>
      <c r="R805" s="1" t="s">
        <v>559</v>
      </c>
      <c r="S805" s="1" t="s">
        <v>565</v>
      </c>
      <c r="T805" s="8"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1798</v>
      </c>
      <c r="AA805" s="1" t="s">
        <v>1789</v>
      </c>
      <c r="AB805" s="1"/>
      <c r="AC805" s="8">
        <v>0.2232</v>
      </c>
      <c r="AD805" s="1"/>
      <c r="AE805" s="1" t="s">
        <v>1866</v>
      </c>
      <c r="AF805" s="1"/>
      <c r="AG805" s="1"/>
      <c r="AH805" s="1"/>
      <c r="AI805" s="1"/>
      <c r="AJ805" s="1"/>
      <c r="AK805" s="1">
        <v>1.5000000000000002</v>
      </c>
      <c r="AL805" s="1">
        <v>0.0</v>
      </c>
      <c r="AM805" s="1">
        <v>0.5</v>
      </c>
      <c r="AN805" s="1">
        <v>0.0</v>
      </c>
      <c r="AO805" s="5" t="s">
        <v>2015</v>
      </c>
      <c r="AP805" s="1" t="s">
        <v>162</v>
      </c>
      <c r="AQ805" s="1" t="s">
        <v>163</v>
      </c>
      <c r="AR805" s="1">
        <v>1.0</v>
      </c>
      <c r="AS805" s="1">
        <v>5280.0</v>
      </c>
      <c r="AT805" s="1" t="str">
        <f t="shared" si="62"/>
        <v>0.0001893939394</v>
      </c>
      <c r="AU805" s="1">
        <v>49.0</v>
      </c>
      <c r="AV805" s="1">
        <v>0.2</v>
      </c>
      <c r="AW805" s="1">
        <v>0.05</v>
      </c>
      <c r="AX805" s="1" t="s">
        <v>4557</v>
      </c>
      <c r="AY805" s="1"/>
      <c r="AZ805" s="1"/>
      <c r="BA805" s="1" t="str">
        <f t="shared" si="63"/>
        <v/>
      </c>
      <c r="BB805" s="1"/>
      <c r="BC805" s="1"/>
      <c r="BD805" s="1"/>
      <c r="BE805" s="1"/>
      <c r="BF805" s="1"/>
      <c r="BG805" s="1"/>
      <c r="BH805" s="1"/>
      <c r="BJ805" s="1"/>
      <c r="BK805" s="1"/>
      <c r="BL805" s="1"/>
    </row>
    <row r="806" ht="14.25" hidden="1" customHeight="1">
      <c r="A806" s="8" t="s">
        <v>5</v>
      </c>
      <c r="B806" s="8" t="s">
        <v>150</v>
      </c>
      <c r="C806" s="8" t="s">
        <v>923</v>
      </c>
      <c r="D806" s="1" t="s">
        <v>4562</v>
      </c>
      <c r="E806" s="8" t="s">
        <v>5</v>
      </c>
      <c r="F806" s="8" t="s">
        <v>150</v>
      </c>
      <c r="G806" s="8" t="s">
        <v>923</v>
      </c>
      <c r="H806" s="1" t="str">
        <f t="shared" si="1"/>
        <v>DOE Ref 1980-2004HospitalRadiology</v>
      </c>
      <c r="I806" s="1" t="str">
        <f>VLOOKUP(H806,'Interior Lighting'!$A$4:$G$1472,5,FALSE)</f>
        <v>2.21</v>
      </c>
      <c r="J806" s="1"/>
      <c r="K806" s="1"/>
      <c r="L806" s="1"/>
      <c r="M806" s="1">
        <v>0.0</v>
      </c>
      <c r="N806" s="1">
        <v>0.7</v>
      </c>
      <c r="O806" s="1">
        <v>0.2</v>
      </c>
      <c r="P806" s="5" t="s">
        <v>2014</v>
      </c>
      <c r="Q806" s="1" t="s">
        <v>29</v>
      </c>
      <c r="R806" s="1" t="s">
        <v>559</v>
      </c>
      <c r="S806" s="5" t="s">
        <v>923</v>
      </c>
      <c r="T806" s="8"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1798</v>
      </c>
      <c r="AA806" s="1" t="s">
        <v>1789</v>
      </c>
      <c r="AB806" s="1"/>
      <c r="AC806" s="8">
        <v>0.2232</v>
      </c>
      <c r="AD806" s="1"/>
      <c r="AE806" s="1" t="s">
        <v>1866</v>
      </c>
      <c r="AF806" s="1"/>
      <c r="AG806" s="1"/>
      <c r="AH806" s="1"/>
      <c r="AI806" s="1"/>
      <c r="AJ806" s="1"/>
      <c r="AK806" s="5">
        <v>4.93</v>
      </c>
      <c r="AL806" s="1">
        <v>0.0</v>
      </c>
      <c r="AM806" s="1">
        <v>0.5</v>
      </c>
      <c r="AN806" s="1">
        <v>0.0</v>
      </c>
      <c r="AO806" s="5" t="s">
        <v>2015</v>
      </c>
      <c r="AP806" s="1" t="s">
        <v>162</v>
      </c>
      <c r="AQ806" s="1" t="s">
        <v>163</v>
      </c>
      <c r="AR806" s="1">
        <v>1.0</v>
      </c>
      <c r="AS806" s="1">
        <v>5250.0</v>
      </c>
      <c r="AT806" s="1" t="str">
        <f t="shared" si="62"/>
        <v>0.0001904761905</v>
      </c>
      <c r="AU806" s="1">
        <v>49.0</v>
      </c>
      <c r="AV806" s="1">
        <v>0.2</v>
      </c>
      <c r="AW806" s="1">
        <v>0.05</v>
      </c>
      <c r="AX806" s="1" t="s">
        <v>4553</v>
      </c>
      <c r="AY806" s="1"/>
      <c r="AZ806" s="1"/>
      <c r="BA806" s="1" t="str">
        <f t="shared" si="63"/>
        <v/>
      </c>
      <c r="BB806" s="1"/>
      <c r="BC806" s="1"/>
      <c r="BD806" s="1"/>
      <c r="BE806" s="1"/>
      <c r="BF806" s="1"/>
      <c r="BG806" s="1"/>
      <c r="BH806" s="1"/>
      <c r="BJ806" s="1"/>
      <c r="BK806" s="1"/>
      <c r="BL806" s="1"/>
    </row>
    <row r="807" ht="14.25" hidden="1" customHeight="1">
      <c r="A807" s="8" t="s">
        <v>5</v>
      </c>
      <c r="B807" s="1" t="s">
        <v>166</v>
      </c>
      <c r="C807" s="1" t="s">
        <v>993</v>
      </c>
      <c r="D807" s="1" t="s">
        <v>4563</v>
      </c>
      <c r="E807" s="8" t="s">
        <v>5</v>
      </c>
      <c r="F807" s="1" t="s">
        <v>166</v>
      </c>
      <c r="G807" s="1" t="s">
        <v>993</v>
      </c>
      <c r="H807" s="1" t="str">
        <f t="shared" si="1"/>
        <v>DOE Ref 1980-2004LargeHotelBanquet</v>
      </c>
      <c r="I807" s="1">
        <v>2.56</v>
      </c>
      <c r="J807" s="1"/>
      <c r="K807" s="1"/>
      <c r="L807" s="1"/>
      <c r="M807" s="1">
        <v>0.0</v>
      </c>
      <c r="N807" s="1">
        <v>0.7</v>
      </c>
      <c r="O807" s="1">
        <v>0.2</v>
      </c>
      <c r="P807" s="8" t="s">
        <v>2241</v>
      </c>
      <c r="Q807" s="1" t="s">
        <v>29</v>
      </c>
      <c r="R807" s="1" t="s">
        <v>486</v>
      </c>
      <c r="S807" s="5" t="s">
        <v>478</v>
      </c>
      <c r="T807" s="8"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2245</v>
      </c>
      <c r="AA807" s="8" t="s">
        <v>2239</v>
      </c>
      <c r="AB807" s="1"/>
      <c r="AC807" s="8">
        <v>0.2232</v>
      </c>
      <c r="AD807" s="8"/>
      <c r="AE807" s="8" t="s">
        <v>2254</v>
      </c>
      <c r="AF807" s="1"/>
      <c r="AG807" s="1"/>
      <c r="AH807" s="1"/>
      <c r="AI807" s="1"/>
      <c r="AJ807" s="1"/>
      <c r="AK807" s="1">
        <v>6.3</v>
      </c>
      <c r="AL807" s="1">
        <v>0.0</v>
      </c>
      <c r="AM807" s="1">
        <v>0.5</v>
      </c>
      <c r="AN807" s="1">
        <v>0.0</v>
      </c>
      <c r="AO807" s="10" t="s">
        <v>2260</v>
      </c>
      <c r="AP807" s="8" t="s">
        <v>2253</v>
      </c>
      <c r="AQ807" s="8" t="s">
        <v>2243</v>
      </c>
      <c r="AR807" s="1"/>
      <c r="AS807" s="1"/>
      <c r="AT807" s="1" t="str">
        <f t="shared" si="62"/>
        <v/>
      </c>
      <c r="AU807" s="1"/>
      <c r="AV807" s="1"/>
      <c r="AW807" s="1"/>
      <c r="AX807" s="1"/>
      <c r="AY807" s="1"/>
      <c r="AZ807" s="1"/>
      <c r="BA807" s="1" t="str">
        <f t="shared" si="63"/>
        <v/>
      </c>
      <c r="BB807" s="16">
        <v>1.0</v>
      </c>
      <c r="BC807" s="1"/>
      <c r="BD807" s="5">
        <v>1.0E-5</v>
      </c>
      <c r="BE807" s="228">
        <v>2000.0</v>
      </c>
      <c r="BF807" s="10" t="s">
        <v>169</v>
      </c>
      <c r="BG807" s="1"/>
      <c r="BH807" s="1"/>
      <c r="BJ807" s="1"/>
      <c r="BK807" s="1"/>
      <c r="BL807" s="1"/>
    </row>
    <row r="808" ht="14.25" hidden="1" customHeight="1">
      <c r="A808" s="8" t="s">
        <v>5</v>
      </c>
      <c r="B808" s="5" t="s">
        <v>166</v>
      </c>
      <c r="C808" s="16" t="s">
        <v>655</v>
      </c>
      <c r="D808" s="16" t="s">
        <v>4566</v>
      </c>
      <c r="E808" s="8" t="s">
        <v>5</v>
      </c>
      <c r="F808" s="5" t="s">
        <v>166</v>
      </c>
      <c r="G808" s="5" t="s">
        <v>655</v>
      </c>
      <c r="H808" s="1" t="str">
        <f t="shared" si="1"/>
        <v>DOE Ref 1980-2004LargeHotelBasement</v>
      </c>
      <c r="I808" s="1" t="str">
        <f>VLOOKUP(H808,'Interior Lighting'!$A$4:$G$1080,5,FALSE)</f>
        <v>0.7</v>
      </c>
      <c r="J808" s="1"/>
      <c r="K808" s="1"/>
      <c r="L808" s="5"/>
      <c r="M808" s="5">
        <v>0.0</v>
      </c>
      <c r="N808" s="5">
        <v>0.7</v>
      </c>
      <c r="O808" s="5">
        <v>0.2</v>
      </c>
      <c r="P808" s="8" t="s">
        <v>2241</v>
      </c>
      <c r="Q808" s="1" t="s">
        <v>29</v>
      </c>
      <c r="R808" s="1" t="s">
        <v>501</v>
      </c>
      <c r="S808" s="1" t="s">
        <v>502</v>
      </c>
      <c r="T808" s="8" t="str">
        <f t="shared" si="64"/>
        <v>ASHRAE 62.1-1999Public SpacesCorridors and utilities</v>
      </c>
      <c r="U808" s="1" t="str">
        <f>VLOOKUP(T808,Ventilation!$A$4:$H$454,6,FALSE)</f>
        <v>0.05</v>
      </c>
      <c r="V808" s="1" t="str">
        <f>VLOOKUP(T808,Ventilation!$A$4:$H$454,5,FALSE)</f>
        <v>0</v>
      </c>
      <c r="W808" s="1" t="str">
        <f>VLOOKUP(T808,Ventilation!$A$4:$H$454,7,FALSE)</f>
        <v/>
      </c>
      <c r="X808" s="1"/>
      <c r="Y808" s="5">
        <v>2.5</v>
      </c>
      <c r="Z808" s="10" t="s">
        <v>2245</v>
      </c>
      <c r="AA808" s="1" t="s">
        <v>2239</v>
      </c>
      <c r="AB808" s="5"/>
      <c r="AC808" s="8"/>
      <c r="AD808" s="1"/>
      <c r="AE808" s="1"/>
      <c r="AF808" s="1"/>
      <c r="AG808" s="1"/>
      <c r="AH808" s="1"/>
      <c r="AI808" s="1"/>
      <c r="AJ808" s="1"/>
      <c r="AK808" s="5">
        <v>0.5</v>
      </c>
      <c r="AL808" s="5">
        <v>0.0</v>
      </c>
      <c r="AM808" s="5">
        <v>0.5</v>
      </c>
      <c r="AN808" s="5">
        <v>0.0</v>
      </c>
      <c r="AO808" s="1" t="s">
        <v>2240</v>
      </c>
      <c r="AP808" s="1" t="s">
        <v>2253</v>
      </c>
      <c r="AQ808" s="1" t="s">
        <v>2243</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5</v>
      </c>
      <c r="B809" s="1" t="s">
        <v>166</v>
      </c>
      <c r="C809" s="1" t="s">
        <v>997</v>
      </c>
      <c r="D809" s="1" t="s">
        <v>4549</v>
      </c>
      <c r="E809" s="1" t="s">
        <v>5</v>
      </c>
      <c r="F809" s="1" t="s">
        <v>166</v>
      </c>
      <c r="G809" s="1" t="s">
        <v>997</v>
      </c>
      <c r="H809" s="1" t="str">
        <f t="shared" si="1"/>
        <v>DOE Ref 1980-2004LargeHotelCafe</v>
      </c>
      <c r="I809" s="1">
        <v>1.46</v>
      </c>
      <c r="J809" s="1"/>
      <c r="K809" s="1"/>
      <c r="L809" s="1"/>
      <c r="M809" s="1">
        <v>0.0</v>
      </c>
      <c r="N809" s="1">
        <v>0.7</v>
      </c>
      <c r="O809" s="1">
        <v>0.2</v>
      </c>
      <c r="P809" s="8" t="s">
        <v>2241</v>
      </c>
      <c r="Q809" s="1" t="s">
        <v>29</v>
      </c>
      <c r="R809" s="1" t="s">
        <v>477</v>
      </c>
      <c r="S809" s="1" t="s">
        <v>479</v>
      </c>
      <c r="T809" s="8"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2245</v>
      </c>
      <c r="AA809" s="8" t="s">
        <v>2239</v>
      </c>
      <c r="AB809" s="1"/>
      <c r="AC809" s="8">
        <v>0.2232</v>
      </c>
      <c r="AD809" s="8"/>
      <c r="AE809" s="8" t="s">
        <v>2254</v>
      </c>
      <c r="AF809" s="1"/>
      <c r="AG809" s="1"/>
      <c r="AH809" s="1"/>
      <c r="AI809" s="1"/>
      <c r="AJ809" s="1"/>
      <c r="AK809" s="1">
        <v>0.5</v>
      </c>
      <c r="AL809" s="1">
        <v>0.0</v>
      </c>
      <c r="AM809" s="1">
        <v>0.5</v>
      </c>
      <c r="AN809" s="1">
        <v>0.0</v>
      </c>
      <c r="AO809" s="8" t="s">
        <v>2240</v>
      </c>
      <c r="AP809" s="8" t="s">
        <v>2253</v>
      </c>
      <c r="AQ809" s="8" t="s">
        <v>2243</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5</v>
      </c>
      <c r="B810" s="1" t="s">
        <v>166</v>
      </c>
      <c r="C810" s="1" t="s">
        <v>1002</v>
      </c>
      <c r="D810" s="1" t="s">
        <v>4551</v>
      </c>
      <c r="E810" s="1" t="s">
        <v>5</v>
      </c>
      <c r="F810" s="1" t="s">
        <v>166</v>
      </c>
      <c r="G810" s="1" t="s">
        <v>1002</v>
      </c>
      <c r="H810" s="1" t="str">
        <f t="shared" si="1"/>
        <v>DOE Ref 1980-2004LargeHotelCorridor</v>
      </c>
      <c r="I810" s="1">
        <v>1.22</v>
      </c>
      <c r="J810" s="1"/>
      <c r="K810" s="1"/>
      <c r="L810" s="1"/>
      <c r="M810" s="1">
        <v>0.0</v>
      </c>
      <c r="N810" s="1">
        <v>0.7</v>
      </c>
      <c r="O810" s="1">
        <v>0.2</v>
      </c>
      <c r="P810" s="8" t="s">
        <v>2241</v>
      </c>
      <c r="Q810" s="1" t="s">
        <v>29</v>
      </c>
      <c r="R810" s="1" t="s">
        <v>501</v>
      </c>
      <c r="S810" s="1" t="s">
        <v>502</v>
      </c>
      <c r="T810" s="8"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2245</v>
      </c>
      <c r="AA810" s="8" t="s">
        <v>2239</v>
      </c>
      <c r="AB810" s="1"/>
      <c r="AC810" s="8">
        <v>0.2232</v>
      </c>
      <c r="AD810" s="8"/>
      <c r="AE810" s="8" t="s">
        <v>2254</v>
      </c>
      <c r="AF810" s="1"/>
      <c r="AG810" s="1"/>
      <c r="AH810" s="1"/>
      <c r="AI810" s="1"/>
      <c r="AJ810" s="1"/>
      <c r="AK810" s="1">
        <v>0.0</v>
      </c>
      <c r="AL810" s="1">
        <v>0.0</v>
      </c>
      <c r="AM810" s="1">
        <v>0.5</v>
      </c>
      <c r="AN810" s="1">
        <v>0.0</v>
      </c>
      <c r="AO810" s="8" t="s">
        <v>2240</v>
      </c>
      <c r="AP810" s="8" t="s">
        <v>2247</v>
      </c>
      <c r="AQ810" s="8" t="s">
        <v>2246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5</v>
      </c>
      <c r="B811" s="1" t="s">
        <v>166</v>
      </c>
      <c r="C811" s="5" t="s">
        <v>4590</v>
      </c>
      <c r="D811" s="1" t="s">
        <v>4551</v>
      </c>
      <c r="E811" s="1" t="s">
        <v>5</v>
      </c>
      <c r="F811" s="1" t="s">
        <v>166</v>
      </c>
      <c r="G811" s="1" t="s">
        <v>1002</v>
      </c>
      <c r="H811" s="1" t="str">
        <f t="shared" si="1"/>
        <v>DOE Ref 1980-2004LargeHotelCorridor</v>
      </c>
      <c r="I811" s="1">
        <v>1.22</v>
      </c>
      <c r="J811" s="1"/>
      <c r="K811" s="1"/>
      <c r="L811" s="1"/>
      <c r="M811" s="1">
        <v>0.0</v>
      </c>
      <c r="N811" s="1">
        <v>0.7</v>
      </c>
      <c r="O811" s="1">
        <v>0.2</v>
      </c>
      <c r="P811" s="8" t="s">
        <v>2241</v>
      </c>
      <c r="Q811" s="1" t="s">
        <v>29</v>
      </c>
      <c r="R811" s="1" t="s">
        <v>501</v>
      </c>
      <c r="S811" s="1" t="s">
        <v>502</v>
      </c>
      <c r="T811" s="8"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2245</v>
      </c>
      <c r="AA811" s="8" t="s">
        <v>2239</v>
      </c>
      <c r="AB811" s="1"/>
      <c r="AC811" s="8">
        <v>0.2232</v>
      </c>
      <c r="AD811" s="8"/>
      <c r="AE811" s="8" t="s">
        <v>2254</v>
      </c>
      <c r="AF811" s="1"/>
      <c r="AG811" s="1"/>
      <c r="AH811" s="1"/>
      <c r="AI811" s="1"/>
      <c r="AJ811" s="1"/>
      <c r="AK811" s="1">
        <v>0.0</v>
      </c>
      <c r="AL811" s="1">
        <v>0.0</v>
      </c>
      <c r="AM811" s="1">
        <v>0.5</v>
      </c>
      <c r="AN811" s="1">
        <v>0.0</v>
      </c>
      <c r="AO811" s="8" t="s">
        <v>2240</v>
      </c>
      <c r="AP811" s="8" t="s">
        <v>2247</v>
      </c>
      <c r="AQ811" s="8" t="s">
        <v>2246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8" t="s">
        <v>5</v>
      </c>
      <c r="B812" s="8" t="s">
        <v>166</v>
      </c>
      <c r="C812" s="8" t="s">
        <v>1018</v>
      </c>
      <c r="D812" s="1" t="s">
        <v>4555</v>
      </c>
      <c r="E812" s="8" t="s">
        <v>5</v>
      </c>
      <c r="F812" s="8" t="s">
        <v>166</v>
      </c>
      <c r="G812" s="8" t="s">
        <v>1018</v>
      </c>
      <c r="H812" s="1" t="str">
        <f t="shared" si="1"/>
        <v>DOE Ref 1980-2004LargeHotelGuestRoom</v>
      </c>
      <c r="I812" s="1">
        <v>1.77</v>
      </c>
      <c r="J812" s="1"/>
      <c r="K812" s="1"/>
      <c r="L812" s="1"/>
      <c r="M812" s="1">
        <v>0.0</v>
      </c>
      <c r="N812" s="1">
        <v>0.7</v>
      </c>
      <c r="O812" s="1">
        <v>0.2</v>
      </c>
      <c r="P812" s="16" t="s">
        <v>2252</v>
      </c>
      <c r="Q812" s="1" t="s">
        <v>29</v>
      </c>
      <c r="R812" s="1" t="s">
        <v>486</v>
      </c>
      <c r="S812" s="1" t="s">
        <v>495</v>
      </c>
      <c r="T812" s="8"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2251</v>
      </c>
      <c r="AA812" s="1" t="s">
        <v>2239</v>
      </c>
      <c r="AB812" s="1"/>
      <c r="AC812" s="8">
        <v>0.2232</v>
      </c>
      <c r="AD812" s="1"/>
      <c r="AE812" s="1" t="s">
        <v>2254</v>
      </c>
      <c r="AF812" s="1"/>
      <c r="AG812" s="1"/>
      <c r="AH812" s="1"/>
      <c r="AI812" s="1"/>
      <c r="AJ812" s="1"/>
      <c r="AK812" s="1">
        <v>1.33</v>
      </c>
      <c r="AL812" s="1">
        <v>0.0</v>
      </c>
      <c r="AM812" s="1">
        <v>0.5</v>
      </c>
      <c r="AN812" s="1">
        <v>0.0</v>
      </c>
      <c r="AO812" s="1" t="s">
        <v>2249</v>
      </c>
      <c r="AP812" s="1" t="s">
        <v>2250</v>
      </c>
      <c r="AQ812" s="1" t="s">
        <v>2248</v>
      </c>
      <c r="AR812" s="1">
        <v>1.25</v>
      </c>
      <c r="AS812" s="1">
        <v>420.0</v>
      </c>
      <c r="AT812" s="1" t="str">
        <f t="shared" si="62"/>
        <v>0.002976190476</v>
      </c>
      <c r="AU812" s="1">
        <v>43.3</v>
      </c>
      <c r="AV812" s="1">
        <v>0.2</v>
      </c>
      <c r="AW812" s="1">
        <v>0.05</v>
      </c>
      <c r="AX812" s="33" t="s">
        <v>172</v>
      </c>
      <c r="AY812" s="1"/>
      <c r="AZ812" s="1"/>
      <c r="BA812" s="1" t="str">
        <f t="shared" si="65"/>
        <v/>
      </c>
      <c r="BB812" s="1"/>
      <c r="BC812" s="1"/>
      <c r="BD812" s="1"/>
      <c r="BE812" s="1"/>
      <c r="BF812" s="1"/>
      <c r="BG812" s="1"/>
      <c r="BH812" s="5" t="s">
        <v>1297</v>
      </c>
      <c r="BJ812" s="1"/>
      <c r="BK812" s="1"/>
      <c r="BL812" s="1"/>
    </row>
    <row r="813" ht="14.25" hidden="1" customHeight="1">
      <c r="A813" s="8" t="s">
        <v>5</v>
      </c>
      <c r="B813" s="8" t="s">
        <v>166</v>
      </c>
      <c r="C813" s="16" t="s">
        <v>4591</v>
      </c>
      <c r="D813" s="1" t="s">
        <v>4555</v>
      </c>
      <c r="E813" s="8" t="s">
        <v>5</v>
      </c>
      <c r="F813" s="8" t="s">
        <v>166</v>
      </c>
      <c r="G813" s="8" t="s">
        <v>1018</v>
      </c>
      <c r="H813" s="1" t="str">
        <f t="shared" si="1"/>
        <v>DOE Ref 1980-2004LargeHotelGuestRoom</v>
      </c>
      <c r="I813" s="1">
        <v>1.77</v>
      </c>
      <c r="J813" s="1"/>
      <c r="K813" s="1"/>
      <c r="L813" s="1"/>
      <c r="M813" s="1">
        <v>0.0</v>
      </c>
      <c r="N813" s="1">
        <v>0.7</v>
      </c>
      <c r="O813" s="1">
        <v>0.2</v>
      </c>
      <c r="P813" s="16" t="s">
        <v>2252</v>
      </c>
      <c r="Q813" s="1" t="s">
        <v>29</v>
      </c>
      <c r="R813" s="1" t="s">
        <v>486</v>
      </c>
      <c r="S813" s="1" t="s">
        <v>495</v>
      </c>
      <c r="T813" s="8"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5">
        <v>5.68</v>
      </c>
      <c r="Z813" s="1" t="s">
        <v>2251</v>
      </c>
      <c r="AA813" s="1" t="s">
        <v>2239</v>
      </c>
      <c r="AB813" s="1"/>
      <c r="AC813" s="8">
        <v>0.2232</v>
      </c>
      <c r="AD813" s="1"/>
      <c r="AE813" s="1" t="s">
        <v>2254</v>
      </c>
      <c r="AF813" s="1"/>
      <c r="AG813" s="1"/>
      <c r="AH813" s="1"/>
      <c r="AI813" s="1"/>
      <c r="AJ813" s="1"/>
      <c r="AK813" s="1">
        <v>1.33</v>
      </c>
      <c r="AL813" s="1">
        <v>0.0</v>
      </c>
      <c r="AM813" s="1">
        <v>0.5</v>
      </c>
      <c r="AN813" s="1">
        <v>0.0</v>
      </c>
      <c r="AO813" s="1" t="s">
        <v>2249</v>
      </c>
      <c r="AP813" s="1" t="s">
        <v>2250</v>
      </c>
      <c r="AQ813" s="1" t="s">
        <v>2248</v>
      </c>
      <c r="AR813" s="5">
        <v>23.743</v>
      </c>
      <c r="AS813" s="5">
        <v>264.0</v>
      </c>
      <c r="AT813" s="1" t="str">
        <f t="shared" si="62"/>
        <v>0.08993560606</v>
      </c>
      <c r="AU813" s="1">
        <v>43.3</v>
      </c>
      <c r="AV813" s="1">
        <v>0.2</v>
      </c>
      <c r="AW813" s="1">
        <v>0.05</v>
      </c>
      <c r="AX813" s="33" t="s">
        <v>172</v>
      </c>
      <c r="AY813" s="1"/>
      <c r="AZ813" s="1"/>
      <c r="BA813" s="1" t="str">
        <f t="shared" si="65"/>
        <v/>
      </c>
      <c r="BB813" s="1"/>
      <c r="BC813" s="1"/>
      <c r="BD813" s="1"/>
      <c r="BE813" s="1"/>
      <c r="BF813" s="1"/>
      <c r="BG813" s="1"/>
      <c r="BH813" s="16" t="s">
        <v>1297</v>
      </c>
      <c r="BJ813" s="1"/>
      <c r="BK813" s="1"/>
      <c r="BL813" s="1"/>
    </row>
    <row r="814" ht="14.25" hidden="1" customHeight="1">
      <c r="A814" s="8" t="s">
        <v>5</v>
      </c>
      <c r="B814" s="8" t="s">
        <v>166</v>
      </c>
      <c r="C814" s="16" t="s">
        <v>4592</v>
      </c>
      <c r="D814" s="1" t="s">
        <v>4555</v>
      </c>
      <c r="E814" s="8" t="s">
        <v>5</v>
      </c>
      <c r="F814" s="8" t="s">
        <v>166</v>
      </c>
      <c r="G814" s="8" t="s">
        <v>1018</v>
      </c>
      <c r="H814" s="1" t="str">
        <f t="shared" si="1"/>
        <v>DOE Ref 1980-2004LargeHotelGuestRoom</v>
      </c>
      <c r="I814" s="1">
        <v>1.77</v>
      </c>
      <c r="J814" s="1"/>
      <c r="K814" s="1"/>
      <c r="L814" s="1"/>
      <c r="M814" s="1">
        <v>0.0</v>
      </c>
      <c r="N814" s="1">
        <v>0.7</v>
      </c>
      <c r="O814" s="1">
        <v>0.2</v>
      </c>
      <c r="P814" s="16" t="s">
        <v>2252</v>
      </c>
      <c r="Q814" s="1" t="s">
        <v>29</v>
      </c>
      <c r="R814" s="1" t="s">
        <v>486</v>
      </c>
      <c r="S814" s="1" t="s">
        <v>495</v>
      </c>
      <c r="T814" s="8"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2251</v>
      </c>
      <c r="AA814" s="1" t="s">
        <v>2239</v>
      </c>
      <c r="AB814" s="1"/>
      <c r="AC814" s="8">
        <v>0.2232</v>
      </c>
      <c r="AD814" s="1"/>
      <c r="AE814" s="1" t="s">
        <v>2254</v>
      </c>
      <c r="AF814" s="1"/>
      <c r="AG814" s="1"/>
      <c r="AH814" s="1"/>
      <c r="AI814" s="1"/>
      <c r="AJ814" s="1"/>
      <c r="AK814" s="1">
        <v>1.33</v>
      </c>
      <c r="AL814" s="1">
        <v>0.0</v>
      </c>
      <c r="AM814" s="1">
        <v>0.5</v>
      </c>
      <c r="AN814" s="1">
        <v>0.0</v>
      </c>
      <c r="AO814" s="1" t="s">
        <v>2249</v>
      </c>
      <c r="AP814" s="1" t="s">
        <v>2250</v>
      </c>
      <c r="AQ814" s="1" t="s">
        <v>2248</v>
      </c>
      <c r="AR814" s="1">
        <v>1.25</v>
      </c>
      <c r="AS814" s="1">
        <v>420.0</v>
      </c>
      <c r="AT814" s="1" t="str">
        <f t="shared" si="62"/>
        <v>0.002976190476</v>
      </c>
      <c r="AU814" s="1">
        <v>43.3</v>
      </c>
      <c r="AV814" s="1">
        <v>0.2</v>
      </c>
      <c r="AW814" s="1">
        <v>0.05</v>
      </c>
      <c r="AX814" s="33" t="s">
        <v>172</v>
      </c>
      <c r="AY814" s="1"/>
      <c r="AZ814" s="1"/>
      <c r="BA814" s="1" t="str">
        <f t="shared" si="65"/>
        <v/>
      </c>
      <c r="BB814" s="1"/>
      <c r="BC814" s="1"/>
      <c r="BD814" s="1"/>
      <c r="BE814" s="1"/>
      <c r="BF814" s="1"/>
      <c r="BG814" s="1"/>
      <c r="BH814" s="16" t="s">
        <v>1297</v>
      </c>
      <c r="BJ814" s="1"/>
      <c r="BK814" s="1"/>
      <c r="BL814" s="1"/>
    </row>
    <row r="815" ht="14.25" hidden="1" customHeight="1">
      <c r="A815" s="8" t="s">
        <v>5</v>
      </c>
      <c r="B815" s="8" t="s">
        <v>166</v>
      </c>
      <c r="C815" s="16" t="s">
        <v>4593</v>
      </c>
      <c r="D815" s="1" t="s">
        <v>4555</v>
      </c>
      <c r="E815" s="8" t="s">
        <v>5</v>
      </c>
      <c r="F815" s="8" t="s">
        <v>166</v>
      </c>
      <c r="G815" s="8" t="s">
        <v>1018</v>
      </c>
      <c r="H815" s="1" t="str">
        <f t="shared" si="1"/>
        <v>DOE Ref 1980-2004LargeHotelGuestRoom</v>
      </c>
      <c r="I815" s="1">
        <v>1.77</v>
      </c>
      <c r="J815" s="1"/>
      <c r="K815" s="1"/>
      <c r="L815" s="1"/>
      <c r="M815" s="1">
        <v>0.0</v>
      </c>
      <c r="N815" s="1">
        <v>0.7</v>
      </c>
      <c r="O815" s="1">
        <v>0.2</v>
      </c>
      <c r="P815" s="16" t="s">
        <v>2252</v>
      </c>
      <c r="Q815" s="1" t="s">
        <v>29</v>
      </c>
      <c r="R815" s="1" t="s">
        <v>486</v>
      </c>
      <c r="S815" s="1" t="s">
        <v>495</v>
      </c>
      <c r="T815" s="8"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5">
        <v>5.68</v>
      </c>
      <c r="Z815" s="1" t="s">
        <v>2251</v>
      </c>
      <c r="AA815" s="1" t="s">
        <v>2239</v>
      </c>
      <c r="AB815" s="1"/>
      <c r="AC815" s="8">
        <v>0.2232</v>
      </c>
      <c r="AD815" s="1"/>
      <c r="AE815" s="1" t="s">
        <v>2254</v>
      </c>
      <c r="AF815" s="1"/>
      <c r="AG815" s="1"/>
      <c r="AH815" s="1"/>
      <c r="AI815" s="1"/>
      <c r="AJ815" s="1"/>
      <c r="AK815" s="1">
        <v>1.33</v>
      </c>
      <c r="AL815" s="1">
        <v>0.0</v>
      </c>
      <c r="AM815" s="1">
        <v>0.5</v>
      </c>
      <c r="AN815" s="1">
        <v>0.0</v>
      </c>
      <c r="AO815" s="1" t="s">
        <v>2249</v>
      </c>
      <c r="AP815" s="1" t="s">
        <v>2250</v>
      </c>
      <c r="AQ815" s="1" t="s">
        <v>2248</v>
      </c>
      <c r="AR815" s="5">
        <v>11.247</v>
      </c>
      <c r="AS815" s="5">
        <v>264.0</v>
      </c>
      <c r="AT815" s="1" t="str">
        <f t="shared" si="62"/>
        <v>0.04260227273</v>
      </c>
      <c r="AU815" s="1">
        <v>43.3</v>
      </c>
      <c r="AV815" s="1">
        <v>0.2</v>
      </c>
      <c r="AW815" s="1">
        <v>0.05</v>
      </c>
      <c r="AX815" s="33" t="s">
        <v>172</v>
      </c>
      <c r="AY815" s="1"/>
      <c r="AZ815" s="1"/>
      <c r="BA815" s="1" t="str">
        <f t="shared" si="65"/>
        <v/>
      </c>
      <c r="BB815" s="1"/>
      <c r="BC815" s="1"/>
      <c r="BD815" s="1"/>
      <c r="BE815" s="1"/>
      <c r="BF815" s="1"/>
      <c r="BG815" s="1"/>
      <c r="BH815" s="16" t="s">
        <v>1297</v>
      </c>
      <c r="BJ815" s="1"/>
      <c r="BK815" s="1"/>
      <c r="BL815" s="1"/>
    </row>
    <row r="816" ht="14.25" hidden="1" customHeight="1">
      <c r="A816" s="1" t="s">
        <v>5</v>
      </c>
      <c r="B816" s="1" t="s">
        <v>166</v>
      </c>
      <c r="C816" s="1" t="s">
        <v>1026</v>
      </c>
      <c r="D816" s="1" t="s">
        <v>4546</v>
      </c>
      <c r="E816" s="1" t="s">
        <v>5</v>
      </c>
      <c r="F816" s="1" t="s">
        <v>166</v>
      </c>
      <c r="G816" s="1" t="s">
        <v>1026</v>
      </c>
      <c r="H816" s="1" t="str">
        <f t="shared" si="1"/>
        <v>DOE Ref 1980-2004LargeHotelKitchen</v>
      </c>
      <c r="I816" s="1">
        <v>1.56</v>
      </c>
      <c r="J816" s="1"/>
      <c r="K816" s="1"/>
      <c r="L816" s="1"/>
      <c r="M816" s="1">
        <v>0.0</v>
      </c>
      <c r="N816" s="1">
        <v>0.7</v>
      </c>
      <c r="O816" s="1">
        <v>0.2</v>
      </c>
      <c r="P816" s="1" t="s">
        <v>2241</v>
      </c>
      <c r="Q816" s="1" t="s">
        <v>29</v>
      </c>
      <c r="R816" s="1" t="s">
        <v>477</v>
      </c>
      <c r="S816" s="1" t="s">
        <v>481</v>
      </c>
      <c r="T816" s="8"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2245</v>
      </c>
      <c r="AA816" s="1" t="s">
        <v>2239</v>
      </c>
      <c r="AB816" s="1"/>
      <c r="AC816" s="8">
        <v>0.2232</v>
      </c>
      <c r="AD816" s="1"/>
      <c r="AE816" s="1" t="s">
        <v>2254</v>
      </c>
      <c r="AF816" s="1">
        <v>511.0</v>
      </c>
      <c r="AG816" s="1">
        <v>0.1</v>
      </c>
      <c r="AH816" s="1">
        <v>0.2</v>
      </c>
      <c r="AI816" s="1">
        <v>0.7</v>
      </c>
      <c r="AJ816" s="1" t="s">
        <v>2258</v>
      </c>
      <c r="AK816" s="5">
        <v>47.1989</v>
      </c>
      <c r="AL816" s="1">
        <v>0.2</v>
      </c>
      <c r="AM816" s="1">
        <v>0.5</v>
      </c>
      <c r="AN816" s="1">
        <v>0.1</v>
      </c>
      <c r="AO816" s="10" t="s">
        <v>2260</v>
      </c>
      <c r="AP816" s="1" t="s">
        <v>2259</v>
      </c>
      <c r="AQ816" s="1" t="s">
        <v>2255</v>
      </c>
      <c r="AR816" s="1">
        <v>133.0</v>
      </c>
      <c r="AS816" s="1">
        <v>1112.0</v>
      </c>
      <c r="AT816" s="1" t="str">
        <f t="shared" si="62"/>
        <v>0.1196043165</v>
      </c>
      <c r="AU816" s="1">
        <v>49.0</v>
      </c>
      <c r="AV816" s="1">
        <v>0.2</v>
      </c>
      <c r="AW816" s="1">
        <v>0.05</v>
      </c>
      <c r="AX816" s="5" t="s">
        <v>174</v>
      </c>
      <c r="AY816" s="1"/>
      <c r="AZ816" s="1"/>
      <c r="BA816" s="1"/>
      <c r="BB816" s="5">
        <v>1.0</v>
      </c>
      <c r="BC816" s="5">
        <v>689.0</v>
      </c>
      <c r="BD816" s="5">
        <v>1.0E-5</v>
      </c>
      <c r="BE816" s="228">
        <v>94.2477825</v>
      </c>
      <c r="BF816" s="10" t="s">
        <v>2070</v>
      </c>
      <c r="BG816" s="1"/>
      <c r="BH816" s="1"/>
      <c r="BJ816" s="1"/>
      <c r="BK816" s="1"/>
      <c r="BL816" s="1"/>
    </row>
    <row r="817" ht="14.25" hidden="1" customHeight="1">
      <c r="A817" s="1" t="s">
        <v>5</v>
      </c>
      <c r="B817" s="1" t="s">
        <v>166</v>
      </c>
      <c r="C817" s="1" t="s">
        <v>1028</v>
      </c>
      <c r="D817" s="1" t="s">
        <v>4566</v>
      </c>
      <c r="E817" s="1" t="s">
        <v>5</v>
      </c>
      <c r="F817" s="1" t="s">
        <v>166</v>
      </c>
      <c r="G817" s="1" t="s">
        <v>1028</v>
      </c>
      <c r="H817" s="1" t="str">
        <f t="shared" si="1"/>
        <v>DOE Ref 1980-2004LargeHotelLaundry</v>
      </c>
      <c r="I817" s="1">
        <v>1.14</v>
      </c>
      <c r="J817" s="1"/>
      <c r="K817" s="1"/>
      <c r="L817" s="1"/>
      <c r="M817" s="1">
        <v>0.0</v>
      </c>
      <c r="N817" s="1">
        <v>0.7</v>
      </c>
      <c r="O817" s="1">
        <v>0.2</v>
      </c>
      <c r="P817" s="1" t="s">
        <v>2241</v>
      </c>
      <c r="Q817" s="1" t="s">
        <v>29</v>
      </c>
      <c r="R817" s="1" t="s">
        <v>471</v>
      </c>
      <c r="S817" s="1" t="s">
        <v>4567</v>
      </c>
      <c r="T817" s="8"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2245</v>
      </c>
      <c r="AA817" s="1" t="s">
        <v>2239</v>
      </c>
      <c r="AB817" s="1"/>
      <c r="AC817" s="8">
        <v>0.2232</v>
      </c>
      <c r="AD817" s="1"/>
      <c r="AE817" s="1" t="s">
        <v>2254</v>
      </c>
      <c r="AF817" s="1">
        <v>170.0</v>
      </c>
      <c r="AG817" s="1">
        <v>0.0</v>
      </c>
      <c r="AH817" s="1">
        <v>0.5</v>
      </c>
      <c r="AI817" s="1">
        <v>0.0</v>
      </c>
      <c r="AJ817" s="1" t="s">
        <v>2263</v>
      </c>
      <c r="AK817" s="1">
        <v>5.73</v>
      </c>
      <c r="AL817" s="1">
        <v>0.0</v>
      </c>
      <c r="AM817" s="1">
        <v>0.5</v>
      </c>
      <c r="AN817" s="1">
        <v>0.0</v>
      </c>
      <c r="AO817" s="1" t="s">
        <v>2262</v>
      </c>
      <c r="AP817" s="1" t="s">
        <v>2253</v>
      </c>
      <c r="AQ817" s="1" t="s">
        <v>2243</v>
      </c>
      <c r="AR817" s="1">
        <v>156.6</v>
      </c>
      <c r="AS817" s="1">
        <v>840.0</v>
      </c>
      <c r="AT817" s="1" t="str">
        <f t="shared" si="62"/>
        <v>0.1864285714</v>
      </c>
      <c r="AU817" s="1">
        <v>60.0</v>
      </c>
      <c r="AV817" s="1">
        <v>0.2</v>
      </c>
      <c r="AW817" s="1">
        <v>0.05</v>
      </c>
      <c r="AX817" s="33" t="s">
        <v>2083</v>
      </c>
      <c r="AY817" s="1"/>
      <c r="AZ817" s="1"/>
      <c r="BA817" s="1"/>
      <c r="BB817" s="5">
        <v>0.34</v>
      </c>
      <c r="BC817" s="5">
        <v>87.0</v>
      </c>
      <c r="BD817" s="5">
        <v>125.0</v>
      </c>
      <c r="BE817" s="5">
        <v>500.0</v>
      </c>
      <c r="BF817" s="10" t="s">
        <v>169</v>
      </c>
      <c r="BG817" s="1"/>
      <c r="BH817" s="1"/>
      <c r="BJ817" s="1"/>
      <c r="BK817" s="1"/>
      <c r="BL817" s="1"/>
    </row>
    <row r="818" ht="14.25" hidden="1" customHeight="1">
      <c r="A818" s="1" t="s">
        <v>5</v>
      </c>
      <c r="B818" s="1" t="s">
        <v>166</v>
      </c>
      <c r="C818" s="1" t="s">
        <v>684</v>
      </c>
      <c r="D818" s="1" t="s">
        <v>4570</v>
      </c>
      <c r="E818" s="1" t="s">
        <v>5</v>
      </c>
      <c r="F818" s="1" t="s">
        <v>166</v>
      </c>
      <c r="G818" s="1" t="s">
        <v>684</v>
      </c>
      <c r="H818" s="1" t="str">
        <f t="shared" si="1"/>
        <v>DOE Ref 1980-2004LargeHotelLobby</v>
      </c>
      <c r="I818" s="1">
        <v>1.88</v>
      </c>
      <c r="J818" s="1"/>
      <c r="K818" s="1"/>
      <c r="L818" s="1"/>
      <c r="M818" s="1">
        <v>0.0</v>
      </c>
      <c r="N818" s="1">
        <v>0.7</v>
      </c>
      <c r="O818" s="1">
        <v>0.2</v>
      </c>
      <c r="P818" s="8" t="s">
        <v>2241</v>
      </c>
      <c r="Q818" s="1" t="s">
        <v>29</v>
      </c>
      <c r="R818" s="1" t="s">
        <v>486</v>
      </c>
      <c r="S818" s="1" t="s">
        <v>492</v>
      </c>
      <c r="T818" s="8"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2245</v>
      </c>
      <c r="AA818" s="8" t="s">
        <v>2239</v>
      </c>
      <c r="AB818" s="1"/>
      <c r="AC818" s="8">
        <v>0.2232</v>
      </c>
      <c r="AD818" s="8"/>
      <c r="AE818" s="8" t="s">
        <v>2254</v>
      </c>
      <c r="AF818" s="1"/>
      <c r="AG818" s="1"/>
      <c r="AH818" s="1"/>
      <c r="AI818" s="1"/>
      <c r="AJ818" s="1"/>
      <c r="AK818" s="1">
        <v>0.7500000000000001</v>
      </c>
      <c r="AL818" s="1">
        <v>0.0</v>
      </c>
      <c r="AM818" s="1">
        <v>0.5</v>
      </c>
      <c r="AN818" s="1">
        <v>0.0</v>
      </c>
      <c r="AO818" s="8" t="s">
        <v>2240</v>
      </c>
      <c r="AP818" s="8" t="s">
        <v>2253</v>
      </c>
      <c r="AQ818" s="8" t="s">
        <v>2243</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8" t="s">
        <v>5</v>
      </c>
      <c r="B819" s="1" t="s">
        <v>166</v>
      </c>
      <c r="C819" s="1" t="s">
        <v>1031</v>
      </c>
      <c r="D819" s="1" t="s">
        <v>4571</v>
      </c>
      <c r="E819" s="8" t="s">
        <v>5</v>
      </c>
      <c r="F819" s="1" t="s">
        <v>166</v>
      </c>
      <c r="G819" s="1" t="s">
        <v>1031</v>
      </c>
      <c r="H819" s="1" t="str">
        <f t="shared" si="1"/>
        <v>DOE Ref 1980-2004LargeHotelMechanical</v>
      </c>
      <c r="I819" s="1">
        <v>0.8000000000000002</v>
      </c>
      <c r="J819" s="1"/>
      <c r="K819" s="1"/>
      <c r="L819" s="1"/>
      <c r="M819" s="1">
        <v>0.0</v>
      </c>
      <c r="N819" s="1">
        <v>0.7</v>
      </c>
      <c r="O819" s="1">
        <v>0.2</v>
      </c>
      <c r="P819" s="8" t="s">
        <v>2241</v>
      </c>
      <c r="Q819" s="1" t="s">
        <v>29</v>
      </c>
      <c r="R819" s="1" t="s">
        <v>501</v>
      </c>
      <c r="S819" s="1" t="s">
        <v>502</v>
      </c>
      <c r="T819" s="8"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2245</v>
      </c>
      <c r="AA819" s="8" t="s">
        <v>2239</v>
      </c>
      <c r="AB819" s="1"/>
      <c r="AC819" s="8">
        <v>0.2232</v>
      </c>
      <c r="AD819" s="8"/>
      <c r="AE819" s="8" t="s">
        <v>2254</v>
      </c>
      <c r="AF819" s="1"/>
      <c r="AG819" s="1"/>
      <c r="AH819" s="1"/>
      <c r="AI819" s="1"/>
      <c r="AJ819" s="1"/>
      <c r="AK819" s="1">
        <v>0.5</v>
      </c>
      <c r="AL819" s="1">
        <v>0.0</v>
      </c>
      <c r="AM819" s="1">
        <v>0.5</v>
      </c>
      <c r="AN819" s="1">
        <v>0.0</v>
      </c>
      <c r="AO819" s="8" t="s">
        <v>2240</v>
      </c>
      <c r="AP819" s="8" t="s">
        <v>2253</v>
      </c>
      <c r="AQ819" s="8" t="s">
        <v>2243</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5</v>
      </c>
      <c r="B820" s="1" t="s">
        <v>166</v>
      </c>
      <c r="C820" s="1" t="s">
        <v>348</v>
      </c>
      <c r="D820" s="1" t="s">
        <v>4572</v>
      </c>
      <c r="E820" s="1" t="s">
        <v>5</v>
      </c>
      <c r="F820" s="1" t="s">
        <v>166</v>
      </c>
      <c r="G820" s="1" t="s">
        <v>348</v>
      </c>
      <c r="H820" s="1" t="str">
        <f t="shared" si="1"/>
        <v>DOE Ref 1980-2004LargeHotelRetail</v>
      </c>
      <c r="I820" s="1">
        <v>3.54</v>
      </c>
      <c r="J820" s="1"/>
      <c r="K820" s="1"/>
      <c r="L820" s="1"/>
      <c r="M820" s="1">
        <v>0.0</v>
      </c>
      <c r="N820" s="1">
        <v>0.7</v>
      </c>
      <c r="O820" s="1">
        <v>0.2</v>
      </c>
      <c r="P820" s="1" t="s">
        <v>2241</v>
      </c>
      <c r="Q820" s="1" t="s">
        <v>29</v>
      </c>
      <c r="R820" s="1" t="s">
        <v>508</v>
      </c>
      <c r="S820" s="1" t="s">
        <v>509</v>
      </c>
      <c r="T820" s="8"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2245</v>
      </c>
      <c r="AA820" s="1" t="s">
        <v>2239</v>
      </c>
      <c r="AB820" s="1"/>
      <c r="AC820" s="8">
        <v>0.2232</v>
      </c>
      <c r="AD820" s="1"/>
      <c r="AE820" s="1" t="s">
        <v>2254</v>
      </c>
      <c r="AF820" s="1"/>
      <c r="AG820" s="1"/>
      <c r="AH820" s="1"/>
      <c r="AI820" s="1"/>
      <c r="AJ820" s="1"/>
      <c r="AK820" s="1">
        <v>1.0</v>
      </c>
      <c r="AL820" s="1">
        <v>0.0</v>
      </c>
      <c r="AM820" s="1">
        <v>0.5</v>
      </c>
      <c r="AN820" s="1">
        <v>0.0</v>
      </c>
      <c r="AO820" s="1" t="s">
        <v>2240</v>
      </c>
      <c r="AP820" s="1" t="s">
        <v>2253</v>
      </c>
      <c r="AQ820" s="1" t="s">
        <v>2243</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5</v>
      </c>
      <c r="B821" s="1" t="s">
        <v>166</v>
      </c>
      <c r="C821" s="5" t="s">
        <v>4594</v>
      </c>
      <c r="D821" s="1" t="s">
        <v>4572</v>
      </c>
      <c r="E821" s="1" t="s">
        <v>5</v>
      </c>
      <c r="F821" s="1" t="s">
        <v>166</v>
      </c>
      <c r="G821" s="1" t="s">
        <v>348</v>
      </c>
      <c r="H821" s="1" t="str">
        <f t="shared" si="1"/>
        <v>DOE Ref 1980-2004LargeHotelRetail</v>
      </c>
      <c r="I821" s="1">
        <v>3.54</v>
      </c>
      <c r="J821" s="1"/>
      <c r="K821" s="1"/>
      <c r="L821" s="1"/>
      <c r="M821" s="1">
        <v>0.0</v>
      </c>
      <c r="N821" s="1">
        <v>0.7</v>
      </c>
      <c r="O821" s="1">
        <v>0.2</v>
      </c>
      <c r="P821" s="1" t="s">
        <v>2241</v>
      </c>
      <c r="Q821" s="1" t="s">
        <v>29</v>
      </c>
      <c r="R821" s="1" t="s">
        <v>508</v>
      </c>
      <c r="S821" s="1" t="s">
        <v>509</v>
      </c>
      <c r="T821" s="8"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2245</v>
      </c>
      <c r="AA821" s="1" t="s">
        <v>2239</v>
      </c>
      <c r="AB821" s="1"/>
      <c r="AC821" s="8">
        <v>0.2232</v>
      </c>
      <c r="AD821" s="1"/>
      <c r="AE821" s="1" t="s">
        <v>2254</v>
      </c>
      <c r="AF821" s="1"/>
      <c r="AG821" s="1"/>
      <c r="AH821" s="1"/>
      <c r="AI821" s="1"/>
      <c r="AJ821" s="1"/>
      <c r="AK821" s="1">
        <v>1.0</v>
      </c>
      <c r="AL821" s="1">
        <v>0.0</v>
      </c>
      <c r="AM821" s="1">
        <v>0.5</v>
      </c>
      <c r="AN821" s="1">
        <v>0.0</v>
      </c>
      <c r="AO821" s="1" t="s">
        <v>2240</v>
      </c>
      <c r="AP821" s="1" t="s">
        <v>2253</v>
      </c>
      <c r="AQ821" s="1" t="s">
        <v>2243</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5</v>
      </c>
      <c r="B822" s="1" t="s">
        <v>166</v>
      </c>
      <c r="C822" s="1" t="s">
        <v>975</v>
      </c>
      <c r="D822" s="1" t="s">
        <v>4566</v>
      </c>
      <c r="E822" s="1" t="s">
        <v>5</v>
      </c>
      <c r="F822" s="1" t="s">
        <v>166</v>
      </c>
      <c r="G822" s="1" t="s">
        <v>975</v>
      </c>
      <c r="H822" s="1" t="str">
        <f t="shared" si="1"/>
        <v>DOE Ref 1980-2004LargeHotelStorage</v>
      </c>
      <c r="I822" s="1">
        <v>0.37</v>
      </c>
      <c r="J822" s="1"/>
      <c r="K822" s="1"/>
      <c r="L822" s="1"/>
      <c r="M822" s="1">
        <v>0.0</v>
      </c>
      <c r="N822" s="1">
        <v>0.7</v>
      </c>
      <c r="O822" s="1">
        <v>0.2</v>
      </c>
      <c r="P822" s="8" t="s">
        <v>2241</v>
      </c>
      <c r="Q822" s="1" t="s">
        <v>29</v>
      </c>
      <c r="R822" s="1" t="s">
        <v>508</v>
      </c>
      <c r="S822" s="1" t="s">
        <v>514</v>
      </c>
      <c r="T822" s="8"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2245</v>
      </c>
      <c r="AA822" s="8" t="s">
        <v>2239</v>
      </c>
      <c r="AB822" s="1"/>
      <c r="AC822" s="8">
        <v>0.2232</v>
      </c>
      <c r="AD822" s="8"/>
      <c r="AE822" s="8" t="s">
        <v>2254</v>
      </c>
      <c r="AF822" s="1"/>
      <c r="AG822" s="1"/>
      <c r="AH822" s="1"/>
      <c r="AI822" s="1"/>
      <c r="AJ822" s="1"/>
      <c r="AK822" s="1">
        <v>0.24999999999999997</v>
      </c>
      <c r="AL822" s="1">
        <v>0.0</v>
      </c>
      <c r="AM822" s="1">
        <v>0.5</v>
      </c>
      <c r="AN822" s="1">
        <v>0.0</v>
      </c>
      <c r="AO822" s="8" t="s">
        <v>2240</v>
      </c>
      <c r="AP822" s="8" t="s">
        <v>2253</v>
      </c>
      <c r="AQ822" s="8" t="s">
        <v>2243</v>
      </c>
      <c r="AR822" s="1"/>
      <c r="AS822" s="1"/>
      <c r="AT822" s="1" t="str">
        <f t="shared" si="62"/>
        <v/>
      </c>
      <c r="AU822" s="1"/>
      <c r="AV822" s="1"/>
      <c r="AW822" s="1"/>
      <c r="AX822" s="8"/>
      <c r="AY822" s="1"/>
      <c r="AZ822" s="1"/>
      <c r="BA822" s="1" t="str">
        <f t="shared" si="66"/>
        <v/>
      </c>
      <c r="BB822" s="1"/>
      <c r="BC822" s="1"/>
      <c r="BD822" s="1"/>
      <c r="BE822" s="1"/>
      <c r="BF822" s="1"/>
      <c r="BG822" s="1"/>
      <c r="BH822" s="1"/>
      <c r="BJ822" s="1"/>
      <c r="BK822" s="1"/>
      <c r="BL822" s="1"/>
    </row>
    <row r="823" ht="14.25" hidden="1" customHeight="1">
      <c r="A823" s="8" t="s">
        <v>5</v>
      </c>
      <c r="B823" s="1" t="s">
        <v>211</v>
      </c>
      <c r="C823" s="1" t="s">
        <v>990</v>
      </c>
      <c r="D823" s="1" t="s">
        <v>4555</v>
      </c>
      <c r="E823" s="8" t="s">
        <v>3</v>
      </c>
      <c r="F823" s="1" t="s">
        <v>211</v>
      </c>
      <c r="G823" s="1" t="s">
        <v>990</v>
      </c>
      <c r="H823" s="1" t="str">
        <f t="shared" si="1"/>
        <v>DOE Ref Pre-1980MidriseApartmentApartment</v>
      </c>
      <c r="I823" s="1">
        <v>0.36000000000000004</v>
      </c>
      <c r="J823" s="1"/>
      <c r="K823" s="1"/>
      <c r="L823" s="1"/>
      <c r="M823" s="1">
        <v>0.0</v>
      </c>
      <c r="N823" s="5">
        <v>0.0</v>
      </c>
      <c r="O823" s="5">
        <v>0.0</v>
      </c>
      <c r="P823" s="8" t="s">
        <v>2278</v>
      </c>
      <c r="Q823" s="1" t="s">
        <v>29</v>
      </c>
      <c r="R823" s="1" t="s">
        <v>486</v>
      </c>
      <c r="S823" s="5" t="s">
        <v>990</v>
      </c>
      <c r="T823" s="8"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8" t="s">
        <v>2279</v>
      </c>
      <c r="AA823" s="8" t="s">
        <v>2273</v>
      </c>
      <c r="AB823" s="1"/>
      <c r="AC823" s="16">
        <v>0.223</v>
      </c>
      <c r="AD823" s="8"/>
      <c r="AE823" s="8" t="s">
        <v>2286</v>
      </c>
      <c r="AF823" s="1"/>
      <c r="AG823" s="1"/>
      <c r="AH823" s="1"/>
      <c r="AI823" s="1"/>
      <c r="AJ823" s="1"/>
      <c r="AK823" s="1">
        <v>0.5</v>
      </c>
      <c r="AL823" s="1">
        <v>0.0</v>
      </c>
      <c r="AM823" s="1">
        <v>0.5</v>
      </c>
      <c r="AN823" s="1">
        <v>0.0</v>
      </c>
      <c r="AO823" s="16" t="s">
        <v>1743</v>
      </c>
      <c r="AP823" s="8" t="s">
        <v>2277</v>
      </c>
      <c r="AQ823" s="8" t="s">
        <v>2274</v>
      </c>
      <c r="AR823" s="5">
        <v>3.48</v>
      </c>
      <c r="AS823" s="1">
        <v>950.0</v>
      </c>
      <c r="AT823" s="1" t="str">
        <f t="shared" si="62"/>
        <v>0.003663157895</v>
      </c>
      <c r="AU823" s="1">
        <v>43.3</v>
      </c>
      <c r="AV823" s="1">
        <v>0.2</v>
      </c>
      <c r="AW823" s="1">
        <v>0.05</v>
      </c>
      <c r="AX823" s="1" t="s">
        <v>213</v>
      </c>
      <c r="AY823" s="1"/>
      <c r="AZ823" s="1"/>
      <c r="BA823" s="1" t="str">
        <f t="shared" si="66"/>
        <v/>
      </c>
      <c r="BB823" s="1"/>
      <c r="BC823" s="1"/>
      <c r="BD823" s="1"/>
      <c r="BE823" s="1"/>
      <c r="BF823" s="1"/>
      <c r="BG823" s="1"/>
      <c r="BH823" s="5" t="s">
        <v>1297</v>
      </c>
      <c r="BJ823" s="1"/>
      <c r="BK823" s="1"/>
      <c r="BL823" s="1"/>
    </row>
    <row r="824" ht="14.25" hidden="1" customHeight="1">
      <c r="A824" s="8" t="s">
        <v>5</v>
      </c>
      <c r="B824" s="1" t="s">
        <v>211</v>
      </c>
      <c r="C824" s="1" t="s">
        <v>1002</v>
      </c>
      <c r="D824" s="1" t="s">
        <v>4551</v>
      </c>
      <c r="E824" s="8" t="s">
        <v>3</v>
      </c>
      <c r="F824" s="1" t="s">
        <v>211</v>
      </c>
      <c r="G824" s="1" t="s">
        <v>1002</v>
      </c>
      <c r="H824" s="1" t="str">
        <f t="shared" si="1"/>
        <v>DOE Ref Pre-1980MidriseApartmentCorridor</v>
      </c>
      <c r="I824" s="8">
        <v>0.92</v>
      </c>
      <c r="J824" s="1"/>
      <c r="K824" s="1"/>
      <c r="L824" s="1"/>
      <c r="M824" s="1">
        <v>0.0</v>
      </c>
      <c r="N824" s="5">
        <v>0.0</v>
      </c>
      <c r="O824" s="5">
        <v>0.0</v>
      </c>
      <c r="P824" s="1" t="s">
        <v>2285</v>
      </c>
      <c r="Q824" s="1" t="s">
        <v>29</v>
      </c>
      <c r="R824" s="1" t="s">
        <v>501</v>
      </c>
      <c r="S824" s="5" t="s">
        <v>503</v>
      </c>
      <c r="T824" s="8"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8"/>
      <c r="AA824" s="8"/>
      <c r="AB824" s="1"/>
      <c r="AC824" s="16">
        <v>0.223</v>
      </c>
      <c r="AD824" s="8"/>
      <c r="AE824" s="8" t="s">
        <v>2286</v>
      </c>
      <c r="AF824" s="1"/>
      <c r="AG824" s="1"/>
      <c r="AH824" s="1"/>
      <c r="AI824" s="1"/>
      <c r="AJ824" s="1"/>
      <c r="AK824" s="5">
        <v>0.0</v>
      </c>
      <c r="AL824" s="1">
        <v>0.0</v>
      </c>
      <c r="AM824" s="1">
        <v>0.5</v>
      </c>
      <c r="AN824" s="1">
        <v>0.0</v>
      </c>
      <c r="AO824" s="29" t="s">
        <v>1732</v>
      </c>
      <c r="AP824" s="29" t="s">
        <v>2297</v>
      </c>
      <c r="AQ824" s="29" t="s">
        <v>2296</v>
      </c>
      <c r="AR824" s="1"/>
      <c r="AS824" s="1"/>
      <c r="AT824" s="1" t="str">
        <f t="shared" si="62"/>
        <v/>
      </c>
      <c r="AU824" s="1"/>
      <c r="AV824" s="1"/>
      <c r="AW824" s="1"/>
      <c r="AX824" s="8"/>
      <c r="AY824" s="1"/>
      <c r="AZ824" s="1"/>
      <c r="BA824" s="1" t="str">
        <f t="shared" si="66"/>
        <v/>
      </c>
      <c r="BB824" s="1"/>
      <c r="BC824" s="1"/>
      <c r="BD824" s="1"/>
      <c r="BE824" s="1"/>
      <c r="BF824" s="1"/>
      <c r="BG824" s="1"/>
      <c r="BH824" s="1"/>
      <c r="BJ824" s="1"/>
      <c r="BK824" s="1"/>
      <c r="BL824" s="1"/>
    </row>
    <row r="825" ht="14.25" hidden="1" customHeight="1">
      <c r="A825" s="8" t="s">
        <v>5</v>
      </c>
      <c r="B825" s="1" t="s">
        <v>211</v>
      </c>
      <c r="C825" s="1" t="s">
        <v>344</v>
      </c>
      <c r="D825" s="1" t="s">
        <v>4559</v>
      </c>
      <c r="E825" s="8" t="s">
        <v>3</v>
      </c>
      <c r="F825" s="1" t="s">
        <v>211</v>
      </c>
      <c r="G825" s="1" t="s">
        <v>344</v>
      </c>
      <c r="H825" s="1" t="str">
        <f t="shared" si="1"/>
        <v>DOE Ref Pre-1980MidriseApartmentOffice</v>
      </c>
      <c r="I825" s="1">
        <v>2.04</v>
      </c>
      <c r="J825" s="1"/>
      <c r="K825" s="1"/>
      <c r="L825" s="1"/>
      <c r="M825" s="1">
        <v>0.0</v>
      </c>
      <c r="N825" s="5">
        <v>0.0</v>
      </c>
      <c r="O825" s="5">
        <v>0.0</v>
      </c>
      <c r="P825" s="1" t="s">
        <v>2293</v>
      </c>
      <c r="Q825" s="1" t="s">
        <v>29</v>
      </c>
      <c r="R825" s="1" t="s">
        <v>497</v>
      </c>
      <c r="S825" s="1" t="s">
        <v>4560</v>
      </c>
      <c r="T825" s="8"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2294</v>
      </c>
      <c r="AA825" s="1" t="s">
        <v>2273</v>
      </c>
      <c r="AB825" s="1"/>
      <c r="AC825" s="16">
        <v>0.223</v>
      </c>
      <c r="AD825" s="1"/>
      <c r="AE825" s="8" t="s">
        <v>2291</v>
      </c>
      <c r="AF825" s="1"/>
      <c r="AG825" s="1"/>
      <c r="AH825" s="1"/>
      <c r="AI825" s="1"/>
      <c r="AJ825" s="1"/>
      <c r="AK825" s="1">
        <v>1.2</v>
      </c>
      <c r="AL825" s="1">
        <v>0.0</v>
      </c>
      <c r="AM825" s="1">
        <v>0.5</v>
      </c>
      <c r="AN825" s="1">
        <v>0.0</v>
      </c>
      <c r="AO825" s="5" t="s">
        <v>1744</v>
      </c>
      <c r="AP825" s="1" t="s">
        <v>2290</v>
      </c>
      <c r="AQ825" s="29" t="s">
        <v>2287</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8" t="s">
        <v>5</v>
      </c>
      <c r="B826" s="8" t="s">
        <v>344</v>
      </c>
      <c r="C826" s="8" t="s">
        <v>1059</v>
      </c>
      <c r="D826" s="1" t="s">
        <v>4559</v>
      </c>
      <c r="E826" s="8" t="s">
        <v>5</v>
      </c>
      <c r="F826" s="8" t="s">
        <v>344</v>
      </c>
      <c r="G826" s="8" t="s">
        <v>1059</v>
      </c>
      <c r="H826" s="1" t="str">
        <f t="shared" si="1"/>
        <v>DOE Ref 1980-2004OfficeWholeBuilding - Sm Office</v>
      </c>
      <c r="I826" s="1">
        <v>1.81</v>
      </c>
      <c r="J826" s="1"/>
      <c r="K826" s="1"/>
      <c r="L826" s="1"/>
      <c r="M826" s="1">
        <v>0.0</v>
      </c>
      <c r="N826" s="1">
        <v>0.7</v>
      </c>
      <c r="O826" s="1">
        <v>0.2</v>
      </c>
      <c r="P826" s="1" t="s">
        <v>2387</v>
      </c>
      <c r="Q826" s="1" t="s">
        <v>29</v>
      </c>
      <c r="R826" s="1" t="s">
        <v>497</v>
      </c>
      <c r="S826" s="1" t="s">
        <v>4560</v>
      </c>
      <c r="T826" s="8"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3154</v>
      </c>
      <c r="AA826" s="1" t="s">
        <v>3151</v>
      </c>
      <c r="AB826" s="1"/>
      <c r="AC826" s="8">
        <v>0.2232</v>
      </c>
      <c r="AD826" s="1"/>
      <c r="AE826" s="1" t="s">
        <v>3156</v>
      </c>
      <c r="AF826" s="1"/>
      <c r="AG826" s="1"/>
      <c r="AH826" s="1"/>
      <c r="AI826" s="1"/>
      <c r="AJ826" s="1"/>
      <c r="AK826" s="1">
        <v>1.0</v>
      </c>
      <c r="AL826" s="1">
        <v>0.0</v>
      </c>
      <c r="AM826" s="1">
        <v>0.5</v>
      </c>
      <c r="AN826" s="1">
        <v>0.0</v>
      </c>
      <c r="AO826" s="1" t="s">
        <v>3152</v>
      </c>
      <c r="AP826" s="1" t="s">
        <v>332</v>
      </c>
      <c r="AQ826" s="1" t="s">
        <v>333</v>
      </c>
      <c r="AR826" s="1">
        <v>3.0</v>
      </c>
      <c r="AS826" s="1">
        <v>5502.0</v>
      </c>
      <c r="AT826" s="1" t="str">
        <f t="shared" si="62"/>
        <v>0.0005452562704</v>
      </c>
      <c r="AU826" s="1">
        <v>43.3</v>
      </c>
      <c r="AV826" s="1">
        <v>0.2</v>
      </c>
      <c r="AW826" s="1">
        <v>0.05</v>
      </c>
      <c r="AX826" s="1" t="s">
        <v>4574</v>
      </c>
      <c r="AY826" s="1"/>
      <c r="AZ826" s="1"/>
      <c r="BA826" s="1"/>
      <c r="BB826" s="1"/>
      <c r="BC826" s="1"/>
      <c r="BD826" s="1"/>
      <c r="BE826" s="1"/>
      <c r="BF826" s="1"/>
      <c r="BG826" s="1"/>
      <c r="BH826" s="1"/>
      <c r="BJ826" s="1"/>
      <c r="BK826" s="1"/>
      <c r="BL826" s="1"/>
    </row>
    <row r="827" ht="14.25" hidden="1" customHeight="1">
      <c r="A827" s="8" t="s">
        <v>5</v>
      </c>
      <c r="B827" s="8" t="s">
        <v>344</v>
      </c>
      <c r="C827" s="8" t="s">
        <v>1058</v>
      </c>
      <c r="D827" s="1" t="s">
        <v>4559</v>
      </c>
      <c r="E827" s="8" t="s">
        <v>5</v>
      </c>
      <c r="F827" s="8" t="s">
        <v>344</v>
      </c>
      <c r="G827" s="8" t="s">
        <v>1058</v>
      </c>
      <c r="H827" s="1" t="str">
        <f t="shared" si="1"/>
        <v>DOE Ref 1980-2004OfficeWholeBuilding - Md Office</v>
      </c>
      <c r="I827" s="1">
        <v>1.57</v>
      </c>
      <c r="J827" s="1"/>
      <c r="K827" s="1"/>
      <c r="L827" s="1"/>
      <c r="M827" s="1">
        <v>0.4</v>
      </c>
      <c r="N827" s="1">
        <v>0.4</v>
      </c>
      <c r="O827" s="1">
        <v>0.2</v>
      </c>
      <c r="P827" s="1" t="s">
        <v>2387</v>
      </c>
      <c r="Q827" s="1" t="s">
        <v>29</v>
      </c>
      <c r="R827" s="1" t="s">
        <v>497</v>
      </c>
      <c r="S827" s="1" t="s">
        <v>4560</v>
      </c>
      <c r="T827" s="8"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2269</v>
      </c>
      <c r="AA827" s="1" t="s">
        <v>2266</v>
      </c>
      <c r="AB827" s="8">
        <v>0.2232</v>
      </c>
      <c r="AD827" s="1"/>
      <c r="AE827" s="1" t="s">
        <v>2271</v>
      </c>
      <c r="AF827" s="1"/>
      <c r="AG827" s="1"/>
      <c r="AH827" s="1"/>
      <c r="AI827" s="1"/>
      <c r="AJ827" s="1"/>
      <c r="AK827" s="1">
        <v>1.0</v>
      </c>
      <c r="AL827" s="1">
        <v>0.0</v>
      </c>
      <c r="AM827" s="1">
        <v>0.5</v>
      </c>
      <c r="AN827" s="1">
        <v>0.0</v>
      </c>
      <c r="AO827" s="1" t="s">
        <v>2267</v>
      </c>
      <c r="AP827" s="1" t="s">
        <v>206</v>
      </c>
      <c r="AQ827" s="1" t="s">
        <v>207</v>
      </c>
      <c r="AR827" s="5">
        <v>29.67</v>
      </c>
      <c r="AS827" s="1">
        <v>53628.0</v>
      </c>
      <c r="AT827" s="1" t="str">
        <f t="shared" si="62"/>
        <v>0.0005532557619</v>
      </c>
      <c r="AU827" s="1">
        <v>43.3</v>
      </c>
      <c r="AV827" s="1">
        <v>0.2</v>
      </c>
      <c r="AW827" s="1">
        <v>0.05</v>
      </c>
      <c r="AX827" s="8" t="s">
        <v>205</v>
      </c>
      <c r="AY827" s="1"/>
      <c r="AZ827" s="1"/>
      <c r="BA827" s="1"/>
      <c r="BB827" s="1"/>
      <c r="BC827" s="1"/>
      <c r="BD827" s="1"/>
      <c r="BE827" s="1"/>
      <c r="BF827" s="1"/>
      <c r="BG827" s="1"/>
      <c r="BH827" s="1"/>
      <c r="BJ827" s="1"/>
      <c r="BK827" s="1"/>
      <c r="BL827" s="1"/>
    </row>
    <row r="828" ht="14.25" hidden="1" customHeight="1">
      <c r="A828" s="8" t="s">
        <v>5</v>
      </c>
      <c r="B828" s="8" t="s">
        <v>344</v>
      </c>
      <c r="C828" s="8" t="s">
        <v>1057</v>
      </c>
      <c r="D828" s="1" t="s">
        <v>4559</v>
      </c>
      <c r="E828" s="8" t="s">
        <v>5</v>
      </c>
      <c r="F828" s="8" t="s">
        <v>344</v>
      </c>
      <c r="G828" s="8" t="s">
        <v>1057</v>
      </c>
      <c r="H828" s="1" t="str">
        <f t="shared" si="1"/>
        <v>DOE Ref 1980-2004OfficeWholeBuilding - Lg Office</v>
      </c>
      <c r="I828" s="5">
        <v>1.5</v>
      </c>
      <c r="J828" s="1"/>
      <c r="K828" s="1"/>
      <c r="L828" s="1"/>
      <c r="M828" s="1">
        <v>0.0</v>
      </c>
      <c r="N828" s="1">
        <v>0.7</v>
      </c>
      <c r="O828" s="1">
        <v>0.2</v>
      </c>
      <c r="P828" s="1" t="s">
        <v>2230</v>
      </c>
      <c r="Q828" s="1" t="s">
        <v>29</v>
      </c>
      <c r="R828" s="1" t="s">
        <v>497</v>
      </c>
      <c r="S828" s="1" t="s">
        <v>4560</v>
      </c>
      <c r="T828" s="8" t="str">
        <f t="shared" si="64"/>
        <v>ASHRAE 62.1-1999OfficesOffice Space</v>
      </c>
      <c r="U828" s="1" t="str">
        <f>VLOOKUP(T828,Ventilation!$A$4:$H$321,6,FALSE)</f>
        <v>0</v>
      </c>
      <c r="V828" s="1" t="str">
        <f>VLOOKUP(T828,Ventilation!$A$4:$H$321,5,FALSE)</f>
        <v>20</v>
      </c>
      <c r="W828" s="1" t="str">
        <f>VLOOKUP(T828,Ventilation!$A$4:$H$321,7,FALSE)</f>
        <v/>
      </c>
      <c r="X828" s="1"/>
      <c r="Y828" s="1">
        <v>5.0</v>
      </c>
      <c r="Z828" s="8" t="s">
        <v>2231</v>
      </c>
      <c r="AA828" s="8" t="s">
        <v>2228</v>
      </c>
      <c r="AB828" s="8">
        <v>0.2232</v>
      </c>
      <c r="AD828" s="8"/>
      <c r="AE828" s="8" t="s">
        <v>2237</v>
      </c>
      <c r="AF828" s="1"/>
      <c r="AG828" s="1"/>
      <c r="AH828" s="1"/>
      <c r="AI828" s="1"/>
      <c r="AJ828" s="1"/>
      <c r="AK828" s="1">
        <v>1.0</v>
      </c>
      <c r="AL828" s="1">
        <v>0.0</v>
      </c>
      <c r="AM828" s="1">
        <v>0.5</v>
      </c>
      <c r="AN828" s="1">
        <v>0.0</v>
      </c>
      <c r="AO828" s="8" t="s">
        <v>2229</v>
      </c>
      <c r="AP828" s="8" t="s">
        <v>2235</v>
      </c>
      <c r="AQ828" s="8" t="s">
        <v>2233</v>
      </c>
      <c r="AR828" s="1">
        <v>63.9</v>
      </c>
      <c r="AS828" s="1">
        <v>498588.0</v>
      </c>
      <c r="AT828" s="1" t="str">
        <f t="shared" si="62"/>
        <v>0.0001281619293</v>
      </c>
      <c r="AU828" s="1">
        <v>43.3</v>
      </c>
      <c r="AV828" s="1">
        <v>0.2</v>
      </c>
      <c r="AW828" s="1">
        <v>0.05</v>
      </c>
      <c r="AX828" s="1" t="s">
        <v>4574</v>
      </c>
      <c r="AY828" s="1"/>
      <c r="AZ828" s="1"/>
      <c r="BA828" s="1" t="str">
        <f>IF(ISBLANK(BC828),"",BC828/(AZ828/AY828))</f>
        <v/>
      </c>
      <c r="BB828" s="1"/>
      <c r="BC828" s="1"/>
      <c r="BD828" s="1"/>
      <c r="BE828" s="1"/>
      <c r="BF828" s="1"/>
      <c r="BG828" s="1"/>
      <c r="BH828" s="1"/>
      <c r="BJ828" s="1"/>
      <c r="BK828" s="1"/>
      <c r="BL828" s="1"/>
    </row>
    <row r="829" ht="14.25" hidden="1" customHeight="1">
      <c r="A829" s="8" t="s">
        <v>5</v>
      </c>
      <c r="B829" s="8" t="s">
        <v>344</v>
      </c>
      <c r="C829" s="8" t="s">
        <v>1056</v>
      </c>
      <c r="D829" s="1" t="s">
        <v>4570</v>
      </c>
      <c r="E829" s="8" t="s">
        <v>5</v>
      </c>
      <c r="F829" s="8" t="s">
        <v>344</v>
      </c>
      <c r="G829" s="8" t="s">
        <v>1056</v>
      </c>
      <c r="H829" s="1" t="str">
        <f t="shared" si="1"/>
        <v>DOE Ref 1980-2004OfficeVending</v>
      </c>
      <c r="I829" s="1">
        <v>1.57</v>
      </c>
      <c r="J829" s="1"/>
      <c r="K829" s="1"/>
      <c r="L829" s="1"/>
      <c r="M829" s="1">
        <v>0.4</v>
      </c>
      <c r="N829" s="1">
        <v>0.4</v>
      </c>
      <c r="O829" s="1">
        <v>0.2</v>
      </c>
      <c r="P829" s="1" t="s">
        <v>2387</v>
      </c>
      <c r="Q829" s="1" t="s">
        <v>29</v>
      </c>
      <c r="R829" s="1" t="s">
        <v>501</v>
      </c>
      <c r="S829" s="1" t="s">
        <v>502</v>
      </c>
      <c r="T829" s="8"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8" t="s">
        <v>2389</v>
      </c>
      <c r="AA829" s="8" t="s">
        <v>2385</v>
      </c>
      <c r="AB829" s="1"/>
      <c r="AC829" s="8">
        <v>0.2232</v>
      </c>
      <c r="AD829" s="8"/>
      <c r="AE829" s="8" t="s">
        <v>2388</v>
      </c>
      <c r="AF829" s="1"/>
      <c r="AG829" s="1"/>
      <c r="AH829" s="1"/>
      <c r="AI829" s="1"/>
      <c r="AJ829" s="1"/>
      <c r="AK829" s="1">
        <v>3.85</v>
      </c>
      <c r="AL829" s="1">
        <v>0.0</v>
      </c>
      <c r="AM829" s="1">
        <v>0.5</v>
      </c>
      <c r="AN829" s="1">
        <v>0.0</v>
      </c>
      <c r="AO829" s="8" t="s">
        <v>2386</v>
      </c>
      <c r="AP829" s="8" t="s">
        <v>206</v>
      </c>
      <c r="AQ829" s="8" t="s">
        <v>207</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8" t="s">
        <v>5</v>
      </c>
      <c r="B830" s="8" t="s">
        <v>344</v>
      </c>
      <c r="C830" s="8" t="s">
        <v>975</v>
      </c>
      <c r="D830" s="1" t="s">
        <v>4566</v>
      </c>
      <c r="E830" s="8" t="s">
        <v>5</v>
      </c>
      <c r="F830" s="8" t="s">
        <v>344</v>
      </c>
      <c r="G830" s="8" t="s">
        <v>975</v>
      </c>
      <c r="H830" s="1" t="str">
        <f t="shared" si="1"/>
        <v>DOE Ref 1980-2004OfficeStorage</v>
      </c>
      <c r="I830" s="8">
        <v>1.27</v>
      </c>
      <c r="J830" s="1"/>
      <c r="K830" s="1"/>
      <c r="L830" s="1"/>
      <c r="M830" s="1">
        <v>0.4</v>
      </c>
      <c r="N830" s="1">
        <v>0.4</v>
      </c>
      <c r="O830" s="1">
        <v>0.2</v>
      </c>
      <c r="P830" s="1" t="s">
        <v>2387</v>
      </c>
      <c r="Q830" s="1" t="s">
        <v>29</v>
      </c>
      <c r="R830" s="1" t="s">
        <v>501</v>
      </c>
      <c r="S830" s="1" t="s">
        <v>502</v>
      </c>
      <c r="T830" s="8"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8"/>
      <c r="AA830" s="8" t="s">
        <v>2385</v>
      </c>
      <c r="AB830" s="1"/>
      <c r="AC830" s="8">
        <v>0.2232</v>
      </c>
      <c r="AD830" s="8"/>
      <c r="AE830" s="8" t="s">
        <v>2388</v>
      </c>
      <c r="AF830" s="1"/>
      <c r="AG830" s="1"/>
      <c r="AH830" s="1"/>
      <c r="AI830" s="1"/>
      <c r="AJ830" s="1"/>
      <c r="AK830" s="1">
        <v>0.0</v>
      </c>
      <c r="AL830" s="1">
        <v>0.0</v>
      </c>
      <c r="AM830" s="1">
        <v>0.5</v>
      </c>
      <c r="AN830" s="1">
        <v>0.0</v>
      </c>
      <c r="AO830" s="8" t="s">
        <v>2386</v>
      </c>
      <c r="AP830" s="8" t="s">
        <v>206</v>
      </c>
      <c r="AQ830" s="8" t="s">
        <v>207</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8" t="s">
        <v>5</v>
      </c>
      <c r="B831" s="1" t="s">
        <v>344</v>
      </c>
      <c r="C831" s="1" t="s">
        <v>1054</v>
      </c>
      <c r="D831" s="1" t="s">
        <v>4570</v>
      </c>
      <c r="E831" s="8" t="s">
        <v>5</v>
      </c>
      <c r="F831" s="1" t="s">
        <v>344</v>
      </c>
      <c r="G831" s="1" t="s">
        <v>1054</v>
      </c>
      <c r="H831" s="1" t="str">
        <f t="shared" si="1"/>
        <v>DOE Ref 1980-2004OfficeStair</v>
      </c>
      <c r="I831" s="1">
        <v>0.942</v>
      </c>
      <c r="J831" s="1"/>
      <c r="K831" s="1"/>
      <c r="L831" s="1"/>
      <c r="M831" s="1">
        <v>0.4</v>
      </c>
      <c r="N831" s="1">
        <v>0.4</v>
      </c>
      <c r="O831" s="1">
        <v>0.2</v>
      </c>
      <c r="P831" s="8" t="s">
        <v>2387</v>
      </c>
      <c r="Q831" s="1" t="s">
        <v>29</v>
      </c>
      <c r="R831" s="1" t="s">
        <v>501</v>
      </c>
      <c r="S831" s="1" t="s">
        <v>502</v>
      </c>
      <c r="T831" s="8"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8"/>
      <c r="AA831" s="8" t="s">
        <v>2385</v>
      </c>
      <c r="AB831" s="1"/>
      <c r="AC831" s="8">
        <v>0.2232</v>
      </c>
      <c r="AD831" s="8"/>
      <c r="AE831" s="8" t="s">
        <v>2388</v>
      </c>
      <c r="AF831" s="1"/>
      <c r="AG831" s="1"/>
      <c r="AH831" s="1"/>
      <c r="AI831" s="1"/>
      <c r="AJ831" s="1"/>
      <c r="AK831" s="1">
        <v>0.0</v>
      </c>
      <c r="AL831" s="1">
        <v>0.0</v>
      </c>
      <c r="AM831" s="1">
        <v>0.5</v>
      </c>
      <c r="AN831" s="1">
        <v>0.0</v>
      </c>
      <c r="AO831" s="8" t="s">
        <v>2386</v>
      </c>
      <c r="AP831" s="8" t="s">
        <v>206</v>
      </c>
      <c r="AQ831" s="8" t="s">
        <v>207</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8" t="s">
        <v>5</v>
      </c>
      <c r="B832" s="1" t="s">
        <v>344</v>
      </c>
      <c r="C832" s="1" t="s">
        <v>1050</v>
      </c>
      <c r="D832" s="1" t="s">
        <v>4575</v>
      </c>
      <c r="E832" s="8" t="s">
        <v>5</v>
      </c>
      <c r="F832" s="1" t="s">
        <v>344</v>
      </c>
      <c r="G832" s="1" t="s">
        <v>1050</v>
      </c>
      <c r="H832" s="1" t="str">
        <f t="shared" si="1"/>
        <v>DOE Ref 1980-2004OfficeRestroom</v>
      </c>
      <c r="I832" s="8">
        <v>1.41</v>
      </c>
      <c r="J832" s="1"/>
      <c r="K832" s="1"/>
      <c r="L832" s="1"/>
      <c r="M832" s="1">
        <v>0.4</v>
      </c>
      <c r="N832" s="1">
        <v>0.4</v>
      </c>
      <c r="O832" s="1">
        <v>0.2</v>
      </c>
      <c r="P832" s="1" t="s">
        <v>2387</v>
      </c>
      <c r="Q832" s="1" t="s">
        <v>29</v>
      </c>
      <c r="R832" s="1" t="s">
        <v>501</v>
      </c>
      <c r="S832" s="1" t="s">
        <v>1330</v>
      </c>
      <c r="T832" s="8"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2389</v>
      </c>
      <c r="AA832" s="1" t="s">
        <v>2385</v>
      </c>
      <c r="AB832" s="1"/>
      <c r="AC832" s="8">
        <v>0.2232</v>
      </c>
      <c r="AD832" s="1"/>
      <c r="AE832" s="1" t="s">
        <v>2388</v>
      </c>
      <c r="AF832" s="1"/>
      <c r="AG832" s="1"/>
      <c r="AH832" s="1"/>
      <c r="AI832" s="1"/>
      <c r="AJ832" s="1"/>
      <c r="AK832" s="1">
        <v>0.27</v>
      </c>
      <c r="AL832" s="1">
        <v>0.0</v>
      </c>
      <c r="AM832" s="1">
        <v>0.5</v>
      </c>
      <c r="AN832" s="1">
        <v>0.0</v>
      </c>
      <c r="AO832" s="1" t="s">
        <v>2386</v>
      </c>
      <c r="AP832" s="1" t="s">
        <v>206</v>
      </c>
      <c r="AQ832" s="1" t="s">
        <v>207</v>
      </c>
      <c r="AR832" s="1"/>
      <c r="AS832" s="1"/>
      <c r="AT832" s="1" t="str">
        <f t="shared" si="62"/>
        <v/>
      </c>
      <c r="AU832" s="1">
        <v>43.3</v>
      </c>
      <c r="AV832" s="1">
        <v>0.2</v>
      </c>
      <c r="AW832" s="1">
        <v>0.05</v>
      </c>
      <c r="AX832" s="1" t="s">
        <v>2269</v>
      </c>
      <c r="AY832" s="1"/>
      <c r="AZ832" s="1"/>
      <c r="BA832" s="1"/>
      <c r="BB832" s="1"/>
      <c r="BC832" s="1"/>
      <c r="BD832" s="1"/>
      <c r="BE832" s="1"/>
      <c r="BF832" s="1"/>
      <c r="BG832" s="1"/>
      <c r="BH832" s="1"/>
      <c r="BJ832" s="1"/>
      <c r="BK832" s="1"/>
      <c r="BL832" s="1"/>
    </row>
    <row r="833" ht="14.25" hidden="1" customHeight="1">
      <c r="A833" s="8" t="s">
        <v>5</v>
      </c>
      <c r="B833" s="1" t="s">
        <v>344</v>
      </c>
      <c r="C833" s="1" t="s">
        <v>1047</v>
      </c>
      <c r="D833" s="1" t="s">
        <v>4571</v>
      </c>
      <c r="E833" s="8" t="s">
        <v>5</v>
      </c>
      <c r="F833" s="1" t="s">
        <v>344</v>
      </c>
      <c r="G833" s="1" t="s">
        <v>1047</v>
      </c>
      <c r="H833" s="1" t="str">
        <f t="shared" si="1"/>
        <v>DOE Ref 1980-2004OfficePrintRoom</v>
      </c>
      <c r="I833" s="1">
        <v>1.55</v>
      </c>
      <c r="J833" s="1"/>
      <c r="K833" s="1"/>
      <c r="L833" s="1"/>
      <c r="M833" s="1">
        <v>0.4</v>
      </c>
      <c r="N833" s="1">
        <v>0.4</v>
      </c>
      <c r="O833" s="1">
        <v>0.2</v>
      </c>
      <c r="P833" s="1" t="s">
        <v>2387</v>
      </c>
      <c r="Q833" s="1" t="s">
        <v>29</v>
      </c>
      <c r="R833" s="1" t="s">
        <v>501</v>
      </c>
      <c r="S833" s="1" t="s">
        <v>502</v>
      </c>
      <c r="T833" s="8"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2389</v>
      </c>
      <c r="AA833" s="1" t="s">
        <v>2385</v>
      </c>
      <c r="AB833" s="1"/>
      <c r="AC833" s="8">
        <v>0.2232</v>
      </c>
      <c r="AD833" s="1"/>
      <c r="AE833" s="1" t="s">
        <v>2388</v>
      </c>
      <c r="AF833" s="1"/>
      <c r="AG833" s="1"/>
      <c r="AH833" s="1"/>
      <c r="AI833" s="1"/>
      <c r="AJ833" s="1"/>
      <c r="AK833" s="1">
        <v>5.4</v>
      </c>
      <c r="AL833" s="1">
        <v>0.0</v>
      </c>
      <c r="AM833" s="1">
        <v>0.5</v>
      </c>
      <c r="AN833" s="1">
        <v>0.0</v>
      </c>
      <c r="AO833" s="1" t="s">
        <v>2386</v>
      </c>
      <c r="AP833" s="1" t="s">
        <v>206</v>
      </c>
      <c r="AQ833" s="1" t="s">
        <v>207</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8" t="s">
        <v>5</v>
      </c>
      <c r="B834" s="1" t="s">
        <v>344</v>
      </c>
      <c r="C834" s="1" t="s">
        <v>1038</v>
      </c>
      <c r="D834" s="1" t="s">
        <v>4559</v>
      </c>
      <c r="E834" s="8" t="s">
        <v>5</v>
      </c>
      <c r="F834" s="1" t="s">
        <v>344</v>
      </c>
      <c r="G834" s="1" t="s">
        <v>1038</v>
      </c>
      <c r="H834" s="1" t="str">
        <f t="shared" si="1"/>
        <v>DOE Ref 1980-2004OfficeOpenOffice</v>
      </c>
      <c r="I834" s="1">
        <v>1.73</v>
      </c>
      <c r="J834" s="1"/>
      <c r="K834" s="1"/>
      <c r="L834" s="1"/>
      <c r="M834" s="1">
        <v>0.4</v>
      </c>
      <c r="N834" s="1">
        <v>0.4</v>
      </c>
      <c r="O834" s="1">
        <v>0.2</v>
      </c>
      <c r="P834" s="1" t="s">
        <v>2387</v>
      </c>
      <c r="Q834" s="1" t="s">
        <v>29</v>
      </c>
      <c r="R834" s="1" t="s">
        <v>497</v>
      </c>
      <c r="S834" s="1" t="s">
        <v>4560</v>
      </c>
      <c r="T834" s="8"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2390</v>
      </c>
      <c r="AA834" s="1" t="s">
        <v>2385</v>
      </c>
      <c r="AB834" s="1"/>
      <c r="AC834" s="8">
        <v>0.2232</v>
      </c>
      <c r="AD834" s="1"/>
      <c r="AE834" s="1" t="s">
        <v>2388</v>
      </c>
      <c r="AF834" s="1"/>
      <c r="AG834" s="1"/>
      <c r="AH834" s="1"/>
      <c r="AI834" s="1"/>
      <c r="AJ834" s="1"/>
      <c r="AK834" s="1">
        <v>0.96</v>
      </c>
      <c r="AL834" s="1">
        <v>0.0</v>
      </c>
      <c r="AM834" s="1">
        <v>0.5</v>
      </c>
      <c r="AN834" s="1">
        <v>0.0</v>
      </c>
      <c r="AO834" s="1" t="s">
        <v>2386</v>
      </c>
      <c r="AP834" s="1" t="s">
        <v>206</v>
      </c>
      <c r="AQ834" s="1" t="s">
        <v>207</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8" t="s">
        <v>5</v>
      </c>
      <c r="B835" s="1" t="s">
        <v>344</v>
      </c>
      <c r="C835" s="1" t="s">
        <v>684</v>
      </c>
      <c r="D835" s="1" t="s">
        <v>4570</v>
      </c>
      <c r="E835" s="8" t="s">
        <v>5</v>
      </c>
      <c r="F835" s="1" t="s">
        <v>344</v>
      </c>
      <c r="G835" s="1" t="s">
        <v>684</v>
      </c>
      <c r="H835" s="1" t="str">
        <f t="shared" si="1"/>
        <v>DOE Ref 1980-2004OfficeLobby</v>
      </c>
      <c r="I835" s="1">
        <v>2.04</v>
      </c>
      <c r="J835" s="1"/>
      <c r="K835" s="1"/>
      <c r="L835" s="1"/>
      <c r="M835" s="1">
        <v>0.4</v>
      </c>
      <c r="N835" s="1">
        <v>0.4</v>
      </c>
      <c r="O835" s="1">
        <v>0.2</v>
      </c>
      <c r="P835" s="8" t="s">
        <v>2387</v>
      </c>
      <c r="Q835" s="1" t="s">
        <v>29</v>
      </c>
      <c r="R835" s="1" t="s">
        <v>497</v>
      </c>
      <c r="S835" s="1" t="s">
        <v>4558</v>
      </c>
      <c r="T835" s="8" t="str">
        <f t="shared" si="64"/>
        <v>ASHRAE 62.1-1999OfficesReception Areas</v>
      </c>
      <c r="U835" s="1" t="str">
        <f>VLOOKUP(T835,Ventilation!$A$4:$H$321,6,FALSE)</f>
        <v>0</v>
      </c>
      <c r="V835" s="1" t="str">
        <f>VLOOKUP(T835,Ventilation!$A$4:$H$321,5,FALSE)</f>
        <v>15</v>
      </c>
      <c r="W835" s="1" t="str">
        <f>VLOOKUP(T835,Ventilation!$A$4:$H$321,7,FALSE)</f>
        <v/>
      </c>
      <c r="X835" s="1"/>
      <c r="Y835" s="1">
        <v>10.0</v>
      </c>
      <c r="Z835" s="8" t="s">
        <v>2389</v>
      </c>
      <c r="AA835" s="8" t="s">
        <v>2385</v>
      </c>
      <c r="AB835" s="1"/>
      <c r="AC835" s="8">
        <v>0.2232</v>
      </c>
      <c r="AD835" s="8"/>
      <c r="AE835" s="8" t="s">
        <v>2388</v>
      </c>
      <c r="AF835" s="1"/>
      <c r="AG835" s="1"/>
      <c r="AH835" s="1"/>
      <c r="AI835" s="1"/>
      <c r="AJ835" s="1"/>
      <c r="AK835" s="1">
        <v>0.27</v>
      </c>
      <c r="AL835" s="1">
        <v>0.0</v>
      </c>
      <c r="AM835" s="1">
        <v>0.5</v>
      </c>
      <c r="AN835" s="1">
        <v>0.0</v>
      </c>
      <c r="AO835" s="8" t="s">
        <v>2386</v>
      </c>
      <c r="AP835" s="8" t="s">
        <v>206</v>
      </c>
      <c r="AQ835" s="8" t="s">
        <v>207</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8" t="s">
        <v>5</v>
      </c>
      <c r="B836" s="1" t="s">
        <v>344</v>
      </c>
      <c r="C836" s="1" t="s">
        <v>1024</v>
      </c>
      <c r="D836" s="1" t="s">
        <v>4571</v>
      </c>
      <c r="E836" s="8" t="s">
        <v>5</v>
      </c>
      <c r="F836" s="1" t="s">
        <v>344</v>
      </c>
      <c r="G836" s="1" t="s">
        <v>1024</v>
      </c>
      <c r="H836" s="1" t="str">
        <f t="shared" si="1"/>
        <v>DOE Ref 1980-2004OfficeIT_Room</v>
      </c>
      <c r="I836" s="1">
        <v>1.55</v>
      </c>
      <c r="J836" s="1"/>
      <c r="K836" s="1"/>
      <c r="L836" s="1"/>
      <c r="M836" s="1">
        <v>0.4</v>
      </c>
      <c r="N836" s="1">
        <v>0.4</v>
      </c>
      <c r="O836" s="1">
        <v>0.2</v>
      </c>
      <c r="P836" s="8" t="s">
        <v>2387</v>
      </c>
      <c r="Q836" s="1" t="s">
        <v>29</v>
      </c>
      <c r="R836" s="1" t="s">
        <v>501</v>
      </c>
      <c r="S836" s="1" t="s">
        <v>502</v>
      </c>
      <c r="T836" s="8"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8" t="s">
        <v>2389</v>
      </c>
      <c r="AA836" s="8" t="s">
        <v>2385</v>
      </c>
      <c r="AB836" s="1"/>
      <c r="AC836" s="8">
        <v>0.2232</v>
      </c>
      <c r="AD836" s="8"/>
      <c r="AE836" s="8" t="s">
        <v>2388</v>
      </c>
      <c r="AF836" s="1"/>
      <c r="AG836" s="1"/>
      <c r="AH836" s="1"/>
      <c r="AI836" s="1"/>
      <c r="AJ836" s="1"/>
      <c r="AK836" s="1">
        <v>2.0</v>
      </c>
      <c r="AL836" s="1">
        <v>0.0</v>
      </c>
      <c r="AM836" s="1">
        <v>0.5</v>
      </c>
      <c r="AN836" s="1">
        <v>0.0</v>
      </c>
      <c r="AO836" s="8" t="s">
        <v>2386</v>
      </c>
      <c r="AP836" s="8" t="s">
        <v>206</v>
      </c>
      <c r="AQ836" s="8" t="s">
        <v>207</v>
      </c>
      <c r="AR836" s="1"/>
      <c r="AS836" s="1"/>
      <c r="AT836" s="1" t="str">
        <f t="shared" si="62"/>
        <v/>
      </c>
      <c r="AU836" s="1"/>
      <c r="AV836" s="1"/>
      <c r="AW836" s="1"/>
      <c r="AX836" s="8"/>
      <c r="AY836" s="1"/>
      <c r="AZ836" s="1"/>
      <c r="BA836" s="1"/>
      <c r="BB836" s="1"/>
      <c r="BC836" s="1"/>
      <c r="BD836" s="1"/>
      <c r="BE836" s="1"/>
      <c r="BF836" s="1"/>
      <c r="BG836" s="1"/>
      <c r="BH836" s="1"/>
      <c r="BJ836" s="1"/>
      <c r="BK836" s="1"/>
      <c r="BL836" s="1"/>
    </row>
    <row r="837" ht="14.25" hidden="1" customHeight="1">
      <c r="A837" s="8" t="s">
        <v>5</v>
      </c>
      <c r="B837" s="1" t="s">
        <v>344</v>
      </c>
      <c r="C837" s="1" t="s">
        <v>1007</v>
      </c>
      <c r="D837" s="1" t="s">
        <v>4571</v>
      </c>
      <c r="E837" s="8" t="s">
        <v>5</v>
      </c>
      <c r="F837" s="1" t="s">
        <v>344</v>
      </c>
      <c r="G837" s="1" t="s">
        <v>1007</v>
      </c>
      <c r="H837" s="1" t="str">
        <f t="shared" si="1"/>
        <v>DOE Ref 1980-2004OfficeElec/MechRoom</v>
      </c>
      <c r="I837" s="1">
        <v>2.355</v>
      </c>
      <c r="J837" s="1"/>
      <c r="K837" s="1"/>
      <c r="L837" s="1"/>
      <c r="M837" s="1">
        <v>0.4</v>
      </c>
      <c r="N837" s="1">
        <v>0.4</v>
      </c>
      <c r="O837" s="1">
        <v>0.2</v>
      </c>
      <c r="P837" s="8" t="s">
        <v>2387</v>
      </c>
      <c r="Q837" s="1" t="s">
        <v>29</v>
      </c>
      <c r="R837" s="1" t="s">
        <v>497</v>
      </c>
      <c r="S837" s="1" t="s">
        <v>4560</v>
      </c>
      <c r="T837" s="8" t="str">
        <f t="shared" si="64"/>
        <v>ASHRAE 62.1-1999OfficesOffice Space</v>
      </c>
      <c r="U837" s="1" t="str">
        <f>VLOOKUP(T837,Ventilation!$A$4:$H$321,6,FALSE)</f>
        <v>0</v>
      </c>
      <c r="V837" s="1" t="str">
        <f>VLOOKUP(T837,Ventilation!$A$4:$H$321,5,FALSE)</f>
        <v>20</v>
      </c>
      <c r="W837" s="1" t="str">
        <f>VLOOKUP(T837,Ventilation!$A$4:$H$321,7,FALSE)</f>
        <v/>
      </c>
      <c r="X837" s="1"/>
      <c r="Y837" s="1">
        <v>0.0</v>
      </c>
      <c r="Z837" s="8"/>
      <c r="AA837" s="8" t="s">
        <v>2385</v>
      </c>
      <c r="AB837" s="1"/>
      <c r="AC837" s="8">
        <v>0.2232</v>
      </c>
      <c r="AD837" s="8"/>
      <c r="AE837" s="8" t="s">
        <v>2388</v>
      </c>
      <c r="AF837" s="1"/>
      <c r="AG837" s="1"/>
      <c r="AH837" s="1"/>
      <c r="AI837" s="1"/>
      <c r="AJ837" s="1"/>
      <c r="AK837" s="1">
        <v>0.27</v>
      </c>
      <c r="AL837" s="1">
        <v>0.0</v>
      </c>
      <c r="AM837" s="1">
        <v>0.5</v>
      </c>
      <c r="AN837" s="1">
        <v>0.0</v>
      </c>
      <c r="AO837" s="8" t="s">
        <v>2386</v>
      </c>
      <c r="AP837" s="8" t="s">
        <v>206</v>
      </c>
      <c r="AQ837" s="8" t="s">
        <v>207</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8" t="s">
        <v>5</v>
      </c>
      <c r="B838" s="1" t="s">
        <v>344</v>
      </c>
      <c r="C838" s="8" t="s">
        <v>1002</v>
      </c>
      <c r="D838" s="1" t="s">
        <v>4551</v>
      </c>
      <c r="E838" s="8" t="s">
        <v>5</v>
      </c>
      <c r="F838" s="1" t="s">
        <v>344</v>
      </c>
      <c r="G838" s="8" t="s">
        <v>1002</v>
      </c>
      <c r="H838" s="1" t="str">
        <f t="shared" si="1"/>
        <v>DOE Ref 1980-2004OfficeCorridor</v>
      </c>
      <c r="I838" s="1">
        <v>0.785</v>
      </c>
      <c r="J838" s="1"/>
      <c r="K838" s="1"/>
      <c r="L838" s="1"/>
      <c r="M838" s="1">
        <v>0.4</v>
      </c>
      <c r="N838" s="1">
        <v>0.4</v>
      </c>
      <c r="O838" s="1">
        <v>0.2</v>
      </c>
      <c r="P838" s="1" t="s">
        <v>2387</v>
      </c>
      <c r="Q838" s="1" t="s">
        <v>29</v>
      </c>
      <c r="R838" s="1" t="s">
        <v>501</v>
      </c>
      <c r="S838" s="1" t="s">
        <v>502</v>
      </c>
      <c r="T838" s="8"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2390</v>
      </c>
      <c r="AA838" s="1" t="s">
        <v>2385</v>
      </c>
      <c r="AB838" s="1"/>
      <c r="AC838" s="8">
        <v>0.2232</v>
      </c>
      <c r="AD838" s="1"/>
      <c r="AE838" s="1" t="s">
        <v>2388</v>
      </c>
      <c r="AF838" s="1"/>
      <c r="AG838" s="1"/>
      <c r="AH838" s="1"/>
      <c r="AI838" s="1"/>
      <c r="AJ838" s="1"/>
      <c r="AK838" s="1">
        <v>0.29</v>
      </c>
      <c r="AL838" s="1">
        <v>0.0</v>
      </c>
      <c r="AM838" s="1">
        <v>0.5</v>
      </c>
      <c r="AN838" s="1">
        <v>0.0</v>
      </c>
      <c r="AO838" s="1" t="s">
        <v>2386</v>
      </c>
      <c r="AP838" s="1" t="s">
        <v>206</v>
      </c>
      <c r="AQ838" s="1" t="s">
        <v>207</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8" t="s">
        <v>5</v>
      </c>
      <c r="B839" s="1" t="s">
        <v>344</v>
      </c>
      <c r="C839" s="1" t="s">
        <v>1001</v>
      </c>
      <c r="D839" s="1" t="s">
        <v>4563</v>
      </c>
      <c r="E839" s="8" t="s">
        <v>5</v>
      </c>
      <c r="F839" s="1" t="s">
        <v>344</v>
      </c>
      <c r="G839" s="1" t="s">
        <v>1001</v>
      </c>
      <c r="H839" s="1" t="str">
        <f t="shared" si="1"/>
        <v>DOE Ref 1980-2004OfficeConference</v>
      </c>
      <c r="I839" s="1">
        <v>1.84</v>
      </c>
      <c r="J839" s="1"/>
      <c r="K839" s="1"/>
      <c r="L839" s="1"/>
      <c r="M839" s="1">
        <v>0.4</v>
      </c>
      <c r="N839" s="1">
        <v>0.4</v>
      </c>
      <c r="O839" s="1">
        <v>0.2</v>
      </c>
      <c r="P839" s="8" t="s">
        <v>2387</v>
      </c>
      <c r="Q839" s="1" t="s">
        <v>29</v>
      </c>
      <c r="R839" s="1" t="s">
        <v>497</v>
      </c>
      <c r="S839" s="1" t="s">
        <v>493</v>
      </c>
      <c r="T839" s="8" t="str">
        <f t="shared" si="64"/>
        <v>ASHRAE 62.1-1999OfficesConference rooms</v>
      </c>
      <c r="U839" s="1" t="str">
        <f>VLOOKUP(T839,Ventilation!$A$4:$H$321,6,FALSE)</f>
        <v>0</v>
      </c>
      <c r="V839" s="1" t="str">
        <f>VLOOKUP(T839,Ventilation!$A$4:$H$321,5,FALSE)</f>
        <v>20</v>
      </c>
      <c r="W839" s="1" t="str">
        <f>VLOOKUP(T839,Ventilation!$A$4:$H$321,7,FALSE)</f>
        <v/>
      </c>
      <c r="X839" s="1"/>
      <c r="Y839" s="1">
        <v>50.0</v>
      </c>
      <c r="Z839" s="8" t="s">
        <v>2389</v>
      </c>
      <c r="AA839" s="8" t="s">
        <v>2385</v>
      </c>
      <c r="AB839" s="1"/>
      <c r="AC839" s="8">
        <v>0.2232</v>
      </c>
      <c r="AD839" s="8"/>
      <c r="AE839" s="8" t="s">
        <v>2388</v>
      </c>
      <c r="AF839" s="1"/>
      <c r="AG839" s="1"/>
      <c r="AH839" s="1"/>
      <c r="AI839" s="1"/>
      <c r="AJ839" s="1"/>
      <c r="AK839" s="1">
        <v>1.0</v>
      </c>
      <c r="AL839" s="1">
        <v>0.0</v>
      </c>
      <c r="AM839" s="1">
        <v>0.5</v>
      </c>
      <c r="AN839" s="1">
        <v>0.0</v>
      </c>
      <c r="AO839" s="8" t="s">
        <v>2386</v>
      </c>
      <c r="AP839" s="8" t="s">
        <v>206</v>
      </c>
      <c r="AQ839" s="8" t="s">
        <v>207</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8" t="s">
        <v>5</v>
      </c>
      <c r="B840" s="8" t="s">
        <v>344</v>
      </c>
      <c r="C840" s="8" t="s">
        <v>1000</v>
      </c>
      <c r="D840" s="1" t="s">
        <v>4559</v>
      </c>
      <c r="E840" s="8" t="s">
        <v>5</v>
      </c>
      <c r="F840" s="8" t="s">
        <v>344</v>
      </c>
      <c r="G840" s="8" t="s">
        <v>1000</v>
      </c>
      <c r="H840" s="1" t="str">
        <f t="shared" si="1"/>
        <v>DOE Ref 1980-2004OfficeClosedOffice</v>
      </c>
      <c r="I840" s="1">
        <v>1.727</v>
      </c>
      <c r="J840" s="1"/>
      <c r="K840" s="1"/>
      <c r="L840" s="1"/>
      <c r="M840" s="1">
        <v>0.4</v>
      </c>
      <c r="N840" s="1">
        <v>0.4</v>
      </c>
      <c r="O840" s="1">
        <v>0.2</v>
      </c>
      <c r="P840" s="1" t="s">
        <v>2387</v>
      </c>
      <c r="Q840" s="1" t="s">
        <v>29</v>
      </c>
      <c r="R840" s="1" t="s">
        <v>497</v>
      </c>
      <c r="S840" s="1" t="s">
        <v>4560</v>
      </c>
      <c r="T840" s="8"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2390</v>
      </c>
      <c r="AA840" s="1" t="s">
        <v>2385</v>
      </c>
      <c r="AB840" s="1"/>
      <c r="AC840" s="8">
        <v>0.2232</v>
      </c>
      <c r="AD840" s="1"/>
      <c r="AE840" s="1" t="s">
        <v>2388</v>
      </c>
      <c r="AF840" s="1"/>
      <c r="AG840" s="1"/>
      <c r="AH840" s="1"/>
      <c r="AI840" s="1"/>
      <c r="AJ840" s="1"/>
      <c r="AK840" s="1">
        <v>0.87</v>
      </c>
      <c r="AL840" s="1">
        <v>0.0</v>
      </c>
      <c r="AM840" s="1">
        <v>0.5</v>
      </c>
      <c r="AN840" s="1">
        <v>0.0</v>
      </c>
      <c r="AO840" s="1" t="s">
        <v>2386</v>
      </c>
      <c r="AP840" s="1" t="s">
        <v>206</v>
      </c>
      <c r="AQ840" s="1" t="s">
        <v>207</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8" t="s">
        <v>5</v>
      </c>
      <c r="B841" s="8" t="s">
        <v>344</v>
      </c>
      <c r="C841" s="8" t="s">
        <v>995</v>
      </c>
      <c r="D841" s="1" t="s">
        <v>4570</v>
      </c>
      <c r="E841" s="8" t="s">
        <v>5</v>
      </c>
      <c r="F841" s="8" t="s">
        <v>344</v>
      </c>
      <c r="G841" s="8" t="s">
        <v>995</v>
      </c>
      <c r="H841" s="1" t="str">
        <f t="shared" si="1"/>
        <v>DOE Ref 1980-2004OfficeBreakRoom</v>
      </c>
      <c r="I841" s="1">
        <v>1.884</v>
      </c>
      <c r="J841" s="1"/>
      <c r="K841" s="1"/>
      <c r="L841" s="1"/>
      <c r="M841" s="1">
        <v>0.4</v>
      </c>
      <c r="N841" s="1">
        <v>0.4</v>
      </c>
      <c r="O841" s="1">
        <v>0.2</v>
      </c>
      <c r="P841" s="1" t="s">
        <v>2387</v>
      </c>
      <c r="Q841" s="1" t="s">
        <v>29</v>
      </c>
      <c r="R841" s="1" t="s">
        <v>497</v>
      </c>
      <c r="S841" s="1" t="s">
        <v>4558</v>
      </c>
      <c r="T841" s="8"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2389</v>
      </c>
      <c r="AA841" s="1" t="s">
        <v>2385</v>
      </c>
      <c r="AB841" s="1"/>
      <c r="AC841" s="8">
        <v>0.2232</v>
      </c>
      <c r="AD841" s="1"/>
      <c r="AE841" s="1" t="s">
        <v>2388</v>
      </c>
      <c r="AF841" s="1"/>
      <c r="AG841" s="1"/>
      <c r="AH841" s="1"/>
      <c r="AI841" s="1"/>
      <c r="AJ841" s="1"/>
      <c r="AK841" s="1">
        <v>5.63</v>
      </c>
      <c r="AL841" s="1">
        <v>0.0</v>
      </c>
      <c r="AM841" s="1">
        <v>0.5</v>
      </c>
      <c r="AN841" s="1">
        <v>0.0</v>
      </c>
      <c r="AO841" s="1" t="s">
        <v>2386</v>
      </c>
      <c r="AP841" s="1" t="s">
        <v>206</v>
      </c>
      <c r="AQ841" s="1" t="s">
        <v>207</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8" t="s">
        <v>5</v>
      </c>
      <c r="B842" s="1" t="s">
        <v>344</v>
      </c>
      <c r="C842" s="1" t="s">
        <v>991</v>
      </c>
      <c r="D842" s="1" t="s">
        <v>4566</v>
      </c>
      <c r="E842" s="8"/>
      <c r="F842" s="1"/>
      <c r="G842" s="1"/>
      <c r="H842" s="1" t="str">
        <f t="shared" si="1"/>
        <v/>
      </c>
      <c r="I842" s="1"/>
      <c r="J842" s="1"/>
      <c r="K842" s="1"/>
      <c r="L842" s="1"/>
      <c r="M842" s="1"/>
      <c r="N842" s="1"/>
      <c r="O842" s="1"/>
      <c r="P842" s="1"/>
      <c r="Q842" s="1"/>
      <c r="R842" s="1"/>
      <c r="S842" s="1"/>
      <c r="T842" s="8" t="str">
        <f t="shared" si="64"/>
        <v/>
      </c>
      <c r="U842" s="1" t="str">
        <f>VLOOKUP(T842,Ventilation!$A$4:$H$321,6,FALSE)</f>
        <v>#N/A</v>
      </c>
      <c r="V842" s="1" t="str">
        <f>VLOOKUP(T842,Ventilation!$A$4:$H$321,5,FALSE)</f>
        <v>#N/A</v>
      </c>
      <c r="W842" s="1" t="str">
        <f>VLOOKUP(T842,Ventilation!$A$4:$H$321,7,FALSE)</f>
        <v>#N/A</v>
      </c>
      <c r="X842" s="1"/>
      <c r="Y842" s="1"/>
      <c r="Z842" s="1"/>
      <c r="AA842" s="1"/>
      <c r="AB842" s="1"/>
      <c r="AC842" s="8">
        <v>0.2232</v>
      </c>
      <c r="AD842" s="1"/>
      <c r="AE842" s="1" t="s">
        <v>3156</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5</v>
      </c>
      <c r="B843" s="1" t="s">
        <v>225</v>
      </c>
      <c r="C843" s="1" t="s">
        <v>989</v>
      </c>
      <c r="D843" s="1" t="s">
        <v>4556</v>
      </c>
      <c r="E843" s="1" t="s">
        <v>5</v>
      </c>
      <c r="F843" s="1" t="s">
        <v>225</v>
      </c>
      <c r="G843" s="1" t="s">
        <v>989</v>
      </c>
      <c r="H843" s="1" t="str">
        <f t="shared" si="1"/>
        <v>DOE Ref 1980-2004OutpatientAnesthesia</v>
      </c>
      <c r="I843" s="1" t="str">
        <f>VLOOKUP(H843,'Interior Lighting'!$A$4:$G$1472,5,FALSE)</f>
        <v>2.1</v>
      </c>
      <c r="J843" s="1"/>
      <c r="K843" s="1"/>
      <c r="L843" s="1"/>
      <c r="M843" s="1">
        <v>0.0</v>
      </c>
      <c r="N843" s="1">
        <v>0.7</v>
      </c>
      <c r="O843" s="1">
        <v>0.2</v>
      </c>
      <c r="P843" s="1" t="s">
        <v>2601</v>
      </c>
      <c r="Q843" s="1" t="s">
        <v>38</v>
      </c>
      <c r="R843" s="1" t="s">
        <v>657</v>
      </c>
      <c r="S843" s="33" t="s">
        <v>691</v>
      </c>
      <c r="T843" s="8" t="str">
        <f t="shared" si="64"/>
        <v>GGHC v2.2Health CareNursery, Exam</v>
      </c>
      <c r="U843" s="1" t="str">
        <f>VLOOKUP(T843,Ventilation!$A$4:$H$321,6,FALSE)</f>
        <v>0.45</v>
      </c>
      <c r="V843" s="1" t="str">
        <f>VLOOKUP(T843,Ventilation!$A$4:$H$321,5,FALSE)</f>
        <v/>
      </c>
      <c r="W843" s="1" t="str">
        <f>VLOOKUP(T843,Ventilation!$A$4:$H$321,7,FALSE)</f>
        <v/>
      </c>
      <c r="X843" s="5">
        <v>8.0</v>
      </c>
      <c r="Y843" s="5">
        <v>0.0</v>
      </c>
      <c r="Z843" s="1" t="s">
        <v>2602</v>
      </c>
      <c r="AA843" s="1" t="s">
        <v>2598</v>
      </c>
      <c r="AB843" s="1"/>
      <c r="AC843" s="8">
        <v>0.2232</v>
      </c>
      <c r="AD843" s="1"/>
      <c r="AE843" s="1" t="s">
        <v>2604</v>
      </c>
      <c r="AF843" s="1"/>
      <c r="AG843" s="1"/>
      <c r="AH843" s="1"/>
      <c r="AI843" s="1"/>
      <c r="AJ843" s="1"/>
      <c r="AK843" s="5">
        <v>2.0</v>
      </c>
      <c r="AL843" s="1">
        <v>0.0</v>
      </c>
      <c r="AM843" s="1">
        <v>0.5</v>
      </c>
      <c r="AN843" s="1">
        <v>0.0</v>
      </c>
      <c r="AO843" s="1" t="s">
        <v>2600</v>
      </c>
      <c r="AP843" s="1" t="s">
        <v>234</v>
      </c>
      <c r="AQ843" s="1" t="s">
        <v>235</v>
      </c>
      <c r="AR843" s="1">
        <v>1.0</v>
      </c>
      <c r="AS843" s="1">
        <v>108.0</v>
      </c>
      <c r="AT843" s="1" t="str">
        <f t="shared" si="62"/>
        <v>0.009259259259</v>
      </c>
      <c r="AU843" s="1">
        <v>43.3</v>
      </c>
      <c r="AV843" s="1">
        <v>0.2</v>
      </c>
      <c r="AW843" s="1">
        <v>0.05</v>
      </c>
      <c r="AX843" s="33" t="s">
        <v>2636</v>
      </c>
      <c r="AY843" s="1">
        <v>1.3333346236599153</v>
      </c>
      <c r="AZ843" s="1">
        <v>144.0</v>
      </c>
      <c r="BA843" s="1" t="str">
        <f t="shared" ref="BA843:BA886" si="67">IF(ISBLANK(BC843),"",BC843/(AZ843/AY843))</f>
        <v>0.5048215295</v>
      </c>
      <c r="BB843" s="1">
        <v>0.31</v>
      </c>
      <c r="BC843" s="1">
        <v>54.520672421626536</v>
      </c>
      <c r="BD843" s="1">
        <v>1.0</v>
      </c>
      <c r="BE843" s="1"/>
      <c r="BF843" s="1" t="s">
        <v>4577</v>
      </c>
      <c r="BG843" s="1"/>
      <c r="BH843" s="1"/>
      <c r="BJ843" s="1"/>
      <c r="BK843" s="1"/>
      <c r="BL843" s="1"/>
    </row>
    <row r="844" ht="14.25" hidden="1" customHeight="1">
      <c r="A844" s="1" t="s">
        <v>5</v>
      </c>
      <c r="B844" s="8" t="s">
        <v>225</v>
      </c>
      <c r="C844" s="8" t="s">
        <v>994</v>
      </c>
      <c r="D844" s="1" t="s">
        <v>4556</v>
      </c>
      <c r="E844" s="1" t="s">
        <v>5</v>
      </c>
      <c r="F844" s="8" t="s">
        <v>225</v>
      </c>
      <c r="G844" s="8" t="s">
        <v>994</v>
      </c>
      <c r="H844" s="1" t="str">
        <f t="shared" si="1"/>
        <v>DOE Ref 1980-2004OutpatientBioHazard</v>
      </c>
      <c r="I844" s="1" t="str">
        <f>VLOOKUP(H844,'Interior Lighting'!$A$4:$G$1472,5,FALSE)</f>
        <v>1</v>
      </c>
      <c r="J844" s="1"/>
      <c r="K844" s="1"/>
      <c r="L844" s="1"/>
      <c r="M844" s="1">
        <v>0.0</v>
      </c>
      <c r="N844" s="1">
        <v>0.7</v>
      </c>
      <c r="O844" s="1">
        <v>0.2</v>
      </c>
      <c r="P844" s="8" t="s">
        <v>2601</v>
      </c>
      <c r="Q844" s="1" t="s">
        <v>38</v>
      </c>
      <c r="R844" s="1" t="s">
        <v>657</v>
      </c>
      <c r="S844" s="1" t="s">
        <v>663</v>
      </c>
      <c r="T844" s="8" t="str">
        <f t="shared" si="64"/>
        <v>GGHC v2.2Health CareBedpan Room</v>
      </c>
      <c r="U844" s="1" t="str">
        <f>VLOOKUP(T844,Ventilation!$A$4:$H$321,6,FALSE)</f>
        <v>0.15</v>
      </c>
      <c r="V844" s="1" t="str">
        <f>VLOOKUP(T844,Ventilation!$A$4:$H$321,5,FALSE)</f>
        <v/>
      </c>
      <c r="W844" s="1" t="str">
        <f>VLOOKUP(T844,Ventilation!$A$4:$H$321,7,FALSE)</f>
        <v/>
      </c>
      <c r="X844" s="1"/>
      <c r="Y844" s="5">
        <v>0.0</v>
      </c>
      <c r="Z844" s="8" t="s">
        <v>2602</v>
      </c>
      <c r="AA844" s="8" t="s">
        <v>2598</v>
      </c>
      <c r="AB844" s="1"/>
      <c r="AC844" s="8">
        <v>0.2232</v>
      </c>
      <c r="AD844" s="8"/>
      <c r="AE844" s="8" t="s">
        <v>2604</v>
      </c>
      <c r="AF844" s="1"/>
      <c r="AG844" s="1"/>
      <c r="AH844" s="1"/>
      <c r="AI844" s="1"/>
      <c r="AJ844" s="1"/>
      <c r="AK844" s="5">
        <v>0.1</v>
      </c>
      <c r="AL844" s="1">
        <v>0.0</v>
      </c>
      <c r="AM844" s="1">
        <v>0.5</v>
      </c>
      <c r="AN844" s="1">
        <v>0.0</v>
      </c>
      <c r="AO844" s="8" t="s">
        <v>2600</v>
      </c>
      <c r="AP844" s="8" t="s">
        <v>234</v>
      </c>
      <c r="AQ844" s="8" t="s">
        <v>235</v>
      </c>
      <c r="AR844" s="1"/>
      <c r="AS844" s="1"/>
      <c r="AT844" s="1" t="str">
        <f t="shared" si="62"/>
        <v/>
      </c>
      <c r="AU844" s="1"/>
      <c r="AV844" s="1"/>
      <c r="AW844" s="1"/>
      <c r="AX844" s="8"/>
      <c r="AY844" s="1"/>
      <c r="AZ844" s="1"/>
      <c r="BA844" s="1" t="str">
        <f t="shared" si="67"/>
        <v/>
      </c>
      <c r="BB844" s="1"/>
      <c r="BC844" s="1"/>
      <c r="BD844" s="1"/>
      <c r="BE844" s="1"/>
      <c r="BF844" s="1"/>
      <c r="BG844" s="1"/>
      <c r="BH844" s="1"/>
      <c r="BJ844" s="1"/>
      <c r="BK844" s="1"/>
      <c r="BL844" s="1"/>
    </row>
    <row r="845" ht="14.25" hidden="1" customHeight="1">
      <c r="A845" s="1" t="s">
        <v>5</v>
      </c>
      <c r="B845" s="8" t="s">
        <v>225</v>
      </c>
      <c r="C845" s="8" t="s">
        <v>997</v>
      </c>
      <c r="D845" s="1" t="s">
        <v>4549</v>
      </c>
      <c r="E845" s="1" t="s">
        <v>5</v>
      </c>
      <c r="F845" s="8" t="s">
        <v>225</v>
      </c>
      <c r="G845" s="8" t="s">
        <v>997</v>
      </c>
      <c r="H845" s="1" t="str">
        <f t="shared" si="1"/>
        <v>DOE Ref 1980-2004OutpatientCafe</v>
      </c>
      <c r="I845" s="1" t="str">
        <f>VLOOKUP(H845,'Interior Lighting'!$A$4:$G$1472,5,FALSE)</f>
        <v>1.3</v>
      </c>
      <c r="J845" s="1"/>
      <c r="K845" s="1"/>
      <c r="L845" s="1"/>
      <c r="M845" s="1">
        <v>0.0</v>
      </c>
      <c r="N845" s="1">
        <v>0.7</v>
      </c>
      <c r="O845" s="1">
        <v>0.2</v>
      </c>
      <c r="P845" s="1" t="s">
        <v>2601</v>
      </c>
      <c r="Q845" s="1" t="s">
        <v>29</v>
      </c>
      <c r="R845" s="1" t="s">
        <v>477</v>
      </c>
      <c r="S845" s="1" t="s">
        <v>479</v>
      </c>
      <c r="T845" s="8"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5">
        <v>92.9</v>
      </c>
      <c r="Z845" s="1" t="s">
        <v>2602</v>
      </c>
      <c r="AA845" s="1" t="s">
        <v>2598</v>
      </c>
      <c r="AB845" s="1"/>
      <c r="AC845" s="8">
        <v>0.2232</v>
      </c>
      <c r="AD845" s="1"/>
      <c r="AE845" s="1" t="s">
        <v>2604</v>
      </c>
      <c r="AF845" s="1"/>
      <c r="AG845" s="1"/>
      <c r="AH845" s="1"/>
      <c r="AI845" s="1"/>
      <c r="AJ845" s="1"/>
      <c r="AK845" s="5">
        <v>1.0</v>
      </c>
      <c r="AL845" s="1">
        <v>0.0</v>
      </c>
      <c r="AM845" s="1">
        <v>0.5</v>
      </c>
      <c r="AN845" s="1">
        <v>0.0</v>
      </c>
      <c r="AO845" s="1" t="s">
        <v>2600</v>
      </c>
      <c r="AP845" s="1" t="s">
        <v>234</v>
      </c>
      <c r="AQ845" s="1" t="s">
        <v>235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5</v>
      </c>
      <c r="B846" s="8" t="s">
        <v>225</v>
      </c>
      <c r="C846" s="8" t="s">
        <v>999</v>
      </c>
      <c r="D846" s="1" t="s">
        <v>4556</v>
      </c>
      <c r="E846" s="1" t="s">
        <v>5</v>
      </c>
      <c r="F846" s="8" t="s">
        <v>225</v>
      </c>
      <c r="G846" s="8" t="s">
        <v>999</v>
      </c>
      <c r="H846" s="1" t="str">
        <f t="shared" si="1"/>
        <v>DOE Ref 1980-2004OutpatientCleanWork</v>
      </c>
      <c r="I846" s="1" t="str">
        <f>VLOOKUP(H846,'Interior Lighting'!$A$4:$G$1472,5,FALSE)</f>
        <v>1.3</v>
      </c>
      <c r="J846" s="1"/>
      <c r="K846" s="1"/>
      <c r="L846" s="1"/>
      <c r="M846" s="1">
        <v>0.0</v>
      </c>
      <c r="N846" s="1">
        <v>0.7</v>
      </c>
      <c r="O846" s="1">
        <v>0.2</v>
      </c>
      <c r="P846" s="1" t="s">
        <v>2601</v>
      </c>
      <c r="Q846" s="1" t="s">
        <v>38</v>
      </c>
      <c r="R846" s="1" t="s">
        <v>657</v>
      </c>
      <c r="S846" s="1" t="s">
        <v>666</v>
      </c>
      <c r="T846" s="8" t="str">
        <f t="shared" si="64"/>
        <v>GGHC v2.2Health CareClean Utility / Workroom</v>
      </c>
      <c r="U846" s="1" t="str">
        <f>VLOOKUP(T846,Ventilation!$A$4:$H$321,6,FALSE)</f>
        <v>0.3</v>
      </c>
      <c r="V846" s="1" t="str">
        <f>VLOOKUP(T846,Ventilation!$A$4:$H$321,5,FALSE)</f>
        <v/>
      </c>
      <c r="W846" s="1" t="str">
        <f>VLOOKUP(T846,Ventilation!$A$4:$H$321,7,FALSE)</f>
        <v/>
      </c>
      <c r="X846" s="5">
        <v>4.0</v>
      </c>
      <c r="Y846" s="5">
        <v>18.58</v>
      </c>
      <c r="Z846" s="1" t="s">
        <v>2602</v>
      </c>
      <c r="AA846" s="1" t="s">
        <v>2598</v>
      </c>
      <c r="AB846" s="1"/>
      <c r="AC846" s="8">
        <v>0.2232</v>
      </c>
      <c r="AD846" s="1"/>
      <c r="AE846" s="1" t="s">
        <v>2604</v>
      </c>
      <c r="AF846" s="1"/>
      <c r="AG846" s="1"/>
      <c r="AH846" s="1"/>
      <c r="AI846" s="1"/>
      <c r="AJ846" s="1"/>
      <c r="AK846" s="5">
        <v>2.0</v>
      </c>
      <c r="AL846" s="1">
        <v>0.0</v>
      </c>
      <c r="AM846" s="1">
        <v>0.5</v>
      </c>
      <c r="AN846" s="1">
        <v>0.0</v>
      </c>
      <c r="AO846" s="1" t="s">
        <v>2600</v>
      </c>
      <c r="AP846" s="1" t="s">
        <v>234</v>
      </c>
      <c r="AQ846" s="1" t="s">
        <v>235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5</v>
      </c>
      <c r="B847" s="1" t="s">
        <v>225</v>
      </c>
      <c r="C847" s="1" t="s">
        <v>1001</v>
      </c>
      <c r="D847" s="1" t="s">
        <v>4563</v>
      </c>
      <c r="E847" s="1" t="s">
        <v>5</v>
      </c>
      <c r="F847" s="1" t="s">
        <v>225</v>
      </c>
      <c r="G847" s="1" t="s">
        <v>1001</v>
      </c>
      <c r="H847" s="1" t="str">
        <f t="shared" si="1"/>
        <v>DOE Ref 1980-2004OutpatientConference</v>
      </c>
      <c r="I847" s="1">
        <v>1.8</v>
      </c>
      <c r="J847" s="1"/>
      <c r="K847" s="1"/>
      <c r="L847" s="1"/>
      <c r="M847" s="1">
        <v>0.0</v>
      </c>
      <c r="N847" s="1">
        <v>0.7</v>
      </c>
      <c r="O847" s="1">
        <v>0.2</v>
      </c>
      <c r="P847" s="1" t="s">
        <v>2601</v>
      </c>
      <c r="Q847" s="1" t="s">
        <v>29</v>
      </c>
      <c r="R847" s="1" t="s">
        <v>486</v>
      </c>
      <c r="S847" s="1" t="s">
        <v>493</v>
      </c>
      <c r="T847" s="8"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5">
        <v>46.45</v>
      </c>
      <c r="Z847" s="1" t="s">
        <v>2602</v>
      </c>
      <c r="AA847" s="1" t="s">
        <v>2598</v>
      </c>
      <c r="AB847" s="1"/>
      <c r="AC847" s="8">
        <v>0.2232</v>
      </c>
      <c r="AD847" s="1"/>
      <c r="AE847" s="1" t="s">
        <v>2604</v>
      </c>
      <c r="AF847" s="1"/>
      <c r="AG847" s="1"/>
      <c r="AH847" s="1"/>
      <c r="AI847" s="1"/>
      <c r="AJ847" s="1"/>
      <c r="AK847" s="5">
        <v>1.0</v>
      </c>
      <c r="AL847" s="1">
        <v>0.0</v>
      </c>
      <c r="AM847" s="1">
        <v>0.5</v>
      </c>
      <c r="AN847" s="1">
        <v>0.0</v>
      </c>
      <c r="AO847" s="1" t="s">
        <v>2600</v>
      </c>
      <c r="AP847" s="1" t="s">
        <v>234</v>
      </c>
      <c r="AQ847" s="1" t="s">
        <v>235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5</v>
      </c>
      <c r="B848" s="1" t="s">
        <v>225</v>
      </c>
      <c r="C848" s="1" t="s">
        <v>1005</v>
      </c>
      <c r="D848" s="1" t="s">
        <v>4562</v>
      </c>
      <c r="E848" s="1" t="s">
        <v>5</v>
      </c>
      <c r="F848" s="1" t="s">
        <v>225</v>
      </c>
      <c r="G848" s="1" t="s">
        <v>1005</v>
      </c>
      <c r="H848" s="1" t="str">
        <f t="shared" si="1"/>
        <v>DOE Ref 1980-2004OutpatientDressingRoom</v>
      </c>
      <c r="I848" s="1">
        <v>1.8</v>
      </c>
      <c r="J848" s="1"/>
      <c r="K848" s="1"/>
      <c r="L848" s="1"/>
      <c r="M848" s="1">
        <v>0.0</v>
      </c>
      <c r="N848" s="1">
        <v>0.7</v>
      </c>
      <c r="O848" s="1">
        <v>0.2</v>
      </c>
      <c r="P848" s="8" t="s">
        <v>2601</v>
      </c>
      <c r="Q848" s="1" t="s">
        <v>29</v>
      </c>
      <c r="R848" s="1" t="s">
        <v>497</v>
      </c>
      <c r="S848" s="1" t="s">
        <v>4560</v>
      </c>
      <c r="T848" s="8" t="str">
        <f t="shared" si="64"/>
        <v>ASHRAE 62.1-1999OfficesOffice Space</v>
      </c>
      <c r="U848" s="1" t="str">
        <f>VLOOKUP(T848,Ventilation!$A$4:$H$321,6,FALSE)</f>
        <v>0</v>
      </c>
      <c r="V848" s="1" t="str">
        <f>VLOOKUP(T848,Ventilation!$A$4:$H$321,5,FALSE)</f>
        <v>20</v>
      </c>
      <c r="W848" s="1" t="str">
        <f>VLOOKUP(T848,Ventilation!$A$4:$H$321,7,FALSE)</f>
        <v/>
      </c>
      <c r="X848" s="1"/>
      <c r="Y848" s="5">
        <v>4.65</v>
      </c>
      <c r="Z848" s="8" t="s">
        <v>2602</v>
      </c>
      <c r="AA848" s="8" t="s">
        <v>2598</v>
      </c>
      <c r="AB848" s="1"/>
      <c r="AC848" s="8">
        <v>0.2232</v>
      </c>
      <c r="AD848" s="8"/>
      <c r="AE848" s="8" t="s">
        <v>2604</v>
      </c>
      <c r="AF848" s="1"/>
      <c r="AG848" s="1"/>
      <c r="AH848" s="1"/>
      <c r="AI848" s="1"/>
      <c r="AJ848" s="1"/>
      <c r="AK848" s="5">
        <v>1.1</v>
      </c>
      <c r="AL848" s="1">
        <v>0.0</v>
      </c>
      <c r="AM848" s="1">
        <v>0.5</v>
      </c>
      <c r="AN848" s="1">
        <v>0.0</v>
      </c>
      <c r="AO848" s="8" t="s">
        <v>2600</v>
      </c>
      <c r="AP848" s="8" t="s">
        <v>234</v>
      </c>
      <c r="AQ848" s="8" t="s">
        <v>235</v>
      </c>
      <c r="AR848" s="1"/>
      <c r="AS848" s="1"/>
      <c r="AT848" s="1" t="str">
        <f t="shared" si="62"/>
        <v/>
      </c>
      <c r="AU848" s="1"/>
      <c r="AV848" s="1"/>
      <c r="AW848" s="1"/>
      <c r="AX848" s="8"/>
      <c r="AY848" s="1"/>
      <c r="AZ848" s="1"/>
      <c r="BA848" s="1" t="str">
        <f t="shared" si="67"/>
        <v/>
      </c>
      <c r="BB848" s="1"/>
      <c r="BC848" s="1"/>
      <c r="BD848" s="1"/>
      <c r="BE848" s="1"/>
      <c r="BF848" s="1"/>
      <c r="BG848" s="1"/>
      <c r="BH848" s="1"/>
      <c r="BJ848" s="1"/>
      <c r="BK848" s="1"/>
      <c r="BL848" s="1"/>
    </row>
    <row r="849" ht="14.25" hidden="1" customHeight="1">
      <c r="A849" s="1" t="s">
        <v>5</v>
      </c>
      <c r="B849" s="1" t="s">
        <v>225</v>
      </c>
      <c r="C849" s="1" t="s">
        <v>1007</v>
      </c>
      <c r="D849" s="1" t="s">
        <v>4571</v>
      </c>
      <c r="E849" s="1" t="s">
        <v>5</v>
      </c>
      <c r="F849" s="1" t="s">
        <v>225</v>
      </c>
      <c r="G849" s="1" t="s">
        <v>1007</v>
      </c>
      <c r="H849" s="1" t="str">
        <f t="shared" si="1"/>
        <v>DOE Ref 1980-2004OutpatientElec/MechRoom</v>
      </c>
      <c r="I849" s="1">
        <v>0.7</v>
      </c>
      <c r="J849" s="1"/>
      <c r="K849" s="1"/>
      <c r="L849" s="1"/>
      <c r="M849" s="1">
        <v>0.0</v>
      </c>
      <c r="N849" s="1">
        <v>0.7</v>
      </c>
      <c r="O849" s="1">
        <v>0.2</v>
      </c>
      <c r="P849" s="8" t="s">
        <v>2601</v>
      </c>
      <c r="Q849" s="47" t="s">
        <v>29</v>
      </c>
      <c r="R849" s="1" t="s">
        <v>501</v>
      </c>
      <c r="S849" s="5" t="s">
        <v>503</v>
      </c>
      <c r="T849" s="8" t="str">
        <f t="shared" si="64"/>
        <v>ASHRAE 62.1-1999Public SpacesPublic restrooms</v>
      </c>
      <c r="U849" s="1" t="str">
        <f>VLOOKUP(T849,Ventilation!$A$4:$H$321,6,FALSE)</f>
        <v>0</v>
      </c>
      <c r="V849" s="1" t="str">
        <f>VLOOKUP(T849,Ventilation!$A$4:$H$321,5,FALSE)</f>
        <v>0</v>
      </c>
      <c r="W849" s="1" t="str">
        <f>VLOOKUP(T849,Ventilation!$A$4:$H$321,7,FALSE)</f>
        <v/>
      </c>
      <c r="X849" s="1"/>
      <c r="Y849" s="5">
        <v>0.0</v>
      </c>
      <c r="Z849" s="8" t="s">
        <v>2602</v>
      </c>
      <c r="AA849" s="8" t="s">
        <v>2598</v>
      </c>
      <c r="AB849" s="1"/>
      <c r="AC849" s="8">
        <v>0.2232</v>
      </c>
      <c r="AD849" s="8"/>
      <c r="AE849" s="8" t="s">
        <v>2604</v>
      </c>
      <c r="AF849" s="1"/>
      <c r="AG849" s="1"/>
      <c r="AH849" s="1"/>
      <c r="AI849" s="1"/>
      <c r="AJ849" s="1"/>
      <c r="AK849" s="5">
        <v>5.0</v>
      </c>
      <c r="AL849" s="1">
        <v>0.0</v>
      </c>
      <c r="AM849" s="5">
        <v>0.3</v>
      </c>
      <c r="AN849" s="5">
        <v>0.7</v>
      </c>
      <c r="AO849" s="8" t="s">
        <v>2600</v>
      </c>
      <c r="AP849" s="8" t="s">
        <v>234</v>
      </c>
      <c r="AQ849" s="8" t="s">
        <v>235</v>
      </c>
      <c r="AR849" s="1"/>
      <c r="AS849" s="1"/>
      <c r="AT849" s="1" t="str">
        <f t="shared" si="62"/>
        <v/>
      </c>
      <c r="AU849" s="1"/>
      <c r="AV849" s="1"/>
      <c r="AW849" s="1"/>
      <c r="AX849" s="8"/>
      <c r="AY849" s="1"/>
      <c r="AZ849" s="1"/>
      <c r="BA849" s="1" t="str">
        <f t="shared" si="67"/>
        <v/>
      </c>
      <c r="BB849" s="1"/>
      <c r="BC849" s="1"/>
      <c r="BD849" s="1"/>
      <c r="BE849" s="1"/>
      <c r="BF849" s="1"/>
      <c r="BG849" s="1"/>
      <c r="BH849" s="1"/>
      <c r="BJ849" s="1"/>
      <c r="BK849" s="1"/>
      <c r="BL849" s="1"/>
    </row>
    <row r="850" ht="14.25" hidden="1" customHeight="1">
      <c r="A850" s="1" t="s">
        <v>5</v>
      </c>
      <c r="B850" s="1" t="s">
        <v>225</v>
      </c>
      <c r="C850" s="10" t="s">
        <v>4597</v>
      </c>
      <c r="D850" s="1" t="s">
        <v>4571</v>
      </c>
      <c r="E850" s="1" t="s">
        <v>5</v>
      </c>
      <c r="F850" s="1" t="s">
        <v>225</v>
      </c>
      <c r="G850" s="1" t="s">
        <v>1007</v>
      </c>
      <c r="H850" s="1" t="str">
        <f t="shared" si="1"/>
        <v>DOE Ref 1980-2004OutpatientElec/MechRoom</v>
      </c>
      <c r="I850" s="1">
        <v>0.7</v>
      </c>
      <c r="J850" s="1"/>
      <c r="K850" s="1"/>
      <c r="L850" s="1"/>
      <c r="M850" s="1">
        <v>0.0</v>
      </c>
      <c r="N850" s="1">
        <v>0.7</v>
      </c>
      <c r="O850" s="1">
        <v>0.2</v>
      </c>
      <c r="P850" s="8" t="s">
        <v>2601</v>
      </c>
      <c r="Q850" s="47" t="s">
        <v>29</v>
      </c>
      <c r="R850" s="1" t="s">
        <v>501</v>
      </c>
      <c r="S850" s="5" t="s">
        <v>503</v>
      </c>
      <c r="T850" s="8" t="str">
        <f t="shared" si="64"/>
        <v>ASHRAE 62.1-1999Public SpacesPublic restrooms</v>
      </c>
      <c r="U850" s="1" t="str">
        <f>VLOOKUP(T850,Ventilation!$A$4:$H$321,6,FALSE)</f>
        <v>0</v>
      </c>
      <c r="V850" s="1" t="str">
        <f>VLOOKUP(T850,Ventilation!$A$4:$H$321,5,FALSE)</f>
        <v>0</v>
      </c>
      <c r="W850" s="1" t="str">
        <f>VLOOKUP(T850,Ventilation!$A$4:$H$321,7,FALSE)</f>
        <v/>
      </c>
      <c r="X850" s="1"/>
      <c r="Y850" s="5">
        <v>0.0</v>
      </c>
      <c r="Z850" s="8" t="s">
        <v>2602</v>
      </c>
      <c r="AA850" s="8" t="s">
        <v>2598</v>
      </c>
      <c r="AB850" s="1"/>
      <c r="AC850" s="8">
        <v>0.2232</v>
      </c>
      <c r="AD850" s="8"/>
      <c r="AE850" s="8" t="s">
        <v>2604</v>
      </c>
      <c r="AF850" s="1"/>
      <c r="AG850" s="1"/>
      <c r="AH850" s="1"/>
      <c r="AI850" s="1"/>
      <c r="AJ850" s="1"/>
      <c r="AK850" s="5">
        <v>0.0</v>
      </c>
      <c r="AL850" s="1">
        <v>0.0</v>
      </c>
      <c r="AM850" s="5">
        <v>0.1</v>
      </c>
      <c r="AN850" s="5">
        <v>0.9</v>
      </c>
      <c r="AO850" s="8" t="s">
        <v>2600</v>
      </c>
      <c r="AP850" s="8" t="s">
        <v>234</v>
      </c>
      <c r="AQ850" s="8" t="s">
        <v>235</v>
      </c>
      <c r="AR850" s="1"/>
      <c r="AS850" s="1"/>
      <c r="AT850" s="1" t="str">
        <f t="shared" si="62"/>
        <v/>
      </c>
      <c r="AU850" s="1"/>
      <c r="AV850" s="1"/>
      <c r="AW850" s="1"/>
      <c r="AX850" s="8"/>
      <c r="AY850" s="1"/>
      <c r="AZ850" s="1"/>
      <c r="BA850" s="1" t="str">
        <f t="shared" si="67"/>
        <v/>
      </c>
      <c r="BB850" s="1"/>
      <c r="BC850" s="1"/>
      <c r="BD850" s="1"/>
      <c r="BE850" s="1"/>
      <c r="BF850" s="1"/>
      <c r="BG850" s="1"/>
      <c r="BH850" s="1"/>
      <c r="BJ850" s="1"/>
      <c r="BK850" s="1"/>
      <c r="BL850" s="1"/>
    </row>
    <row r="851" ht="14.25" hidden="1" customHeight="1">
      <c r="A851" s="1" t="s">
        <v>5</v>
      </c>
      <c r="B851" s="1" t="s">
        <v>225</v>
      </c>
      <c r="C851" s="1" t="s">
        <v>1014</v>
      </c>
      <c r="D851" s="1" t="s">
        <v>4562</v>
      </c>
      <c r="E851" s="1" t="s">
        <v>5</v>
      </c>
      <c r="F851" s="1" t="s">
        <v>225</v>
      </c>
      <c r="G851" s="1" t="s">
        <v>1014</v>
      </c>
      <c r="H851" s="1" t="str">
        <f t="shared" si="1"/>
        <v>DOE Ref 1980-2004OutpatientExam</v>
      </c>
      <c r="I851" s="1">
        <v>1.6000000000000003</v>
      </c>
      <c r="J851" s="1"/>
      <c r="K851" s="1"/>
      <c r="L851" s="1"/>
      <c r="M851" s="1">
        <v>0.0</v>
      </c>
      <c r="N851" s="1">
        <v>0.7</v>
      </c>
      <c r="O851" s="1">
        <v>0.2</v>
      </c>
      <c r="P851" s="8" t="s">
        <v>2601</v>
      </c>
      <c r="Q851" s="1" t="s">
        <v>38</v>
      </c>
      <c r="R851" s="1" t="s">
        <v>657</v>
      </c>
      <c r="S851" s="1" t="s">
        <v>701</v>
      </c>
      <c r="T851" s="8" t="str">
        <f t="shared" si="64"/>
        <v>GGHC v2.2Health CareSpecial Procedure Room, Diagnostic</v>
      </c>
      <c r="U851" s="1" t="str">
        <f>VLOOKUP(T851,Ventilation!$A$4:$H$321,6,FALSE)</f>
        <v>0.3</v>
      </c>
      <c r="V851" s="1" t="str">
        <f>VLOOKUP(T851,Ventilation!$A$4:$H$321,5,FALSE)</f>
        <v/>
      </c>
      <c r="W851" s="1" t="str">
        <f>VLOOKUP(T851,Ventilation!$A$4:$H$321,7,FALSE)</f>
        <v/>
      </c>
      <c r="X851" s="5">
        <v>6.0</v>
      </c>
      <c r="Y851" s="5">
        <v>18.58</v>
      </c>
      <c r="Z851" s="8" t="s">
        <v>2602</v>
      </c>
      <c r="AA851" s="8" t="s">
        <v>2598</v>
      </c>
      <c r="AB851" s="1"/>
      <c r="AC851" s="8">
        <v>0.2232</v>
      </c>
      <c r="AD851" s="8"/>
      <c r="AE851" s="8" t="s">
        <v>2604</v>
      </c>
      <c r="AF851" s="1"/>
      <c r="AG851" s="1"/>
      <c r="AH851" s="1"/>
      <c r="AI851" s="1"/>
      <c r="AJ851" s="1"/>
      <c r="AK851" s="5">
        <v>1.1</v>
      </c>
      <c r="AL851" s="1">
        <v>0.0</v>
      </c>
      <c r="AM851" s="1">
        <v>0.5</v>
      </c>
      <c r="AN851" s="1">
        <v>0.0</v>
      </c>
      <c r="AO851" s="8" t="s">
        <v>2600</v>
      </c>
      <c r="AP851" s="8" t="s">
        <v>234</v>
      </c>
      <c r="AQ851" s="8" t="s">
        <v>235</v>
      </c>
      <c r="AR851" s="1"/>
      <c r="AS851" s="1"/>
      <c r="AT851" s="1" t="str">
        <f t="shared" si="62"/>
        <v/>
      </c>
      <c r="AU851" s="1"/>
      <c r="AV851" s="1"/>
      <c r="AW851" s="1"/>
      <c r="AX851" s="8"/>
      <c r="AY851" s="1"/>
      <c r="AZ851" s="1"/>
      <c r="BA851" s="1" t="str">
        <f t="shared" si="67"/>
        <v/>
      </c>
      <c r="BB851" s="1"/>
      <c r="BC851" s="1"/>
      <c r="BD851" s="1"/>
      <c r="BE851" s="1"/>
      <c r="BF851" s="1"/>
      <c r="BG851" s="1"/>
      <c r="BH851" s="1"/>
      <c r="BJ851" s="1"/>
      <c r="BK851" s="1"/>
      <c r="BL851" s="1"/>
    </row>
    <row r="852" ht="14.25" hidden="1" customHeight="1">
      <c r="A852" s="1" t="s">
        <v>5</v>
      </c>
      <c r="B852" s="1" t="s">
        <v>225</v>
      </c>
      <c r="C852" s="1" t="s">
        <v>1020</v>
      </c>
      <c r="D852" s="1" t="s">
        <v>4551</v>
      </c>
      <c r="E852" s="1" t="s">
        <v>5</v>
      </c>
      <c r="F852" s="1" t="s">
        <v>225</v>
      </c>
      <c r="G852" s="1" t="s">
        <v>1020</v>
      </c>
      <c r="H852" s="1" t="str">
        <f t="shared" si="1"/>
        <v>DOE Ref 1980-2004OutpatientHall</v>
      </c>
      <c r="I852" s="1">
        <v>0.8000000000000002</v>
      </c>
      <c r="J852" s="1"/>
      <c r="K852" s="1"/>
      <c r="L852" s="1"/>
      <c r="M852" s="1">
        <v>0.0</v>
      </c>
      <c r="N852" s="1">
        <v>0.7</v>
      </c>
      <c r="O852" s="1">
        <v>0.2</v>
      </c>
      <c r="P852" s="8" t="s">
        <v>2601</v>
      </c>
      <c r="Q852" s="1" t="s">
        <v>29</v>
      </c>
      <c r="R852" s="1" t="s">
        <v>501</v>
      </c>
      <c r="S852" s="1" t="s">
        <v>502</v>
      </c>
      <c r="T852" s="8" t="str">
        <f t="shared" si="64"/>
        <v>ASHRAE 62.1-1999Public SpacesCorridors and utilities</v>
      </c>
      <c r="U852" s="1" t="str">
        <f>VLOOKUP(T852,Ventilation!$A$4:$H$321,6,FALSE)</f>
        <v>0.05</v>
      </c>
      <c r="V852" s="1" t="str">
        <f>VLOOKUP(T852,Ventilation!$A$4:$H$321,5,FALSE)</f>
        <v>0</v>
      </c>
      <c r="W852" s="1" t="str">
        <f>VLOOKUP(T852,Ventilation!$A$4:$H$321,7,FALSE)</f>
        <v/>
      </c>
      <c r="X852" s="1"/>
      <c r="Y852" s="5">
        <v>0.0</v>
      </c>
      <c r="Z852" s="8" t="s">
        <v>2602</v>
      </c>
      <c r="AA852" s="8" t="s">
        <v>2598</v>
      </c>
      <c r="AB852" s="1"/>
      <c r="AC852" s="8"/>
      <c r="AD852" s="8"/>
      <c r="AE852" s="8" t="s">
        <v>2604</v>
      </c>
      <c r="AF852" s="1"/>
      <c r="AG852" s="1"/>
      <c r="AH852" s="1"/>
      <c r="AI852" s="1"/>
      <c r="AJ852" s="1"/>
      <c r="AK852" s="5">
        <v>0.4</v>
      </c>
      <c r="AL852" s="1">
        <v>0.0</v>
      </c>
      <c r="AM852" s="1">
        <v>0.5</v>
      </c>
      <c r="AN852" s="1">
        <v>0.0</v>
      </c>
      <c r="AO852" s="8" t="s">
        <v>2600</v>
      </c>
      <c r="AP852" s="8" t="s">
        <v>234</v>
      </c>
      <c r="AQ852" s="8" t="s">
        <v>235</v>
      </c>
      <c r="AR852" s="1"/>
      <c r="AS852" s="1"/>
      <c r="AT852" s="1" t="str">
        <f t="shared" si="62"/>
        <v/>
      </c>
      <c r="AU852" s="1"/>
      <c r="AV852" s="1"/>
      <c r="AW852" s="1"/>
      <c r="AX852" s="8"/>
      <c r="AY852" s="1"/>
      <c r="AZ852" s="1"/>
      <c r="BA852" s="1" t="str">
        <f t="shared" si="67"/>
        <v/>
      </c>
      <c r="BB852" s="1"/>
      <c r="BC852" s="1"/>
      <c r="BD852" s="1"/>
      <c r="BE852" s="1"/>
      <c r="BF852" s="1"/>
      <c r="BG852" s="1"/>
      <c r="BH852" s="1"/>
      <c r="BJ852" s="1"/>
      <c r="BK852" s="1"/>
      <c r="BL852" s="1"/>
    </row>
    <row r="853" ht="14.25" hidden="1" customHeight="1">
      <c r="A853" s="1" t="s">
        <v>5</v>
      </c>
      <c r="B853" s="1" t="s">
        <v>225</v>
      </c>
      <c r="C853" s="5" t="s">
        <v>4598</v>
      </c>
      <c r="D853" s="1" t="s">
        <v>4551</v>
      </c>
      <c r="E853" s="1" t="s">
        <v>5</v>
      </c>
      <c r="F853" s="1" t="s">
        <v>225</v>
      </c>
      <c r="G853" s="1" t="s">
        <v>1020</v>
      </c>
      <c r="H853" s="1" t="str">
        <f t="shared" si="1"/>
        <v>DOE Ref 1980-2004OutpatientHall</v>
      </c>
      <c r="I853" s="1">
        <v>0.8000000000000002</v>
      </c>
      <c r="J853" s="1"/>
      <c r="K853" s="1"/>
      <c r="L853" s="1"/>
      <c r="M853" s="1">
        <v>0.0</v>
      </c>
      <c r="N853" s="1">
        <v>0.7</v>
      </c>
      <c r="O853" s="1">
        <v>0.2</v>
      </c>
      <c r="P853" s="8" t="s">
        <v>2601</v>
      </c>
      <c r="Q853" s="1" t="s">
        <v>29</v>
      </c>
      <c r="R853" s="1" t="s">
        <v>501</v>
      </c>
      <c r="S853" s="1" t="s">
        <v>502</v>
      </c>
      <c r="T853" s="8" t="str">
        <f t="shared" si="64"/>
        <v>ASHRAE 62.1-1999Public SpacesCorridors and utilities</v>
      </c>
      <c r="U853" s="1" t="str">
        <f>VLOOKUP(T853,Ventilation!$A$4:$H$321,6,FALSE)</f>
        <v>0.05</v>
      </c>
      <c r="V853" s="1" t="str">
        <f>VLOOKUP(T853,Ventilation!$A$4:$H$321,5,FALSE)</f>
        <v>0</v>
      </c>
      <c r="W853" s="1" t="str">
        <f>VLOOKUP(T853,Ventilation!$A$4:$H$321,7,FALSE)</f>
        <v/>
      </c>
      <c r="X853" s="1"/>
      <c r="Y853" s="5">
        <v>0.0</v>
      </c>
      <c r="Z853" s="8" t="s">
        <v>2602</v>
      </c>
      <c r="AA853" s="8" t="s">
        <v>2598</v>
      </c>
      <c r="AB853" s="1"/>
      <c r="AC853" s="8">
        <v>0.2232</v>
      </c>
      <c r="AD853" s="8"/>
      <c r="AE853" s="8" t="s">
        <v>2604</v>
      </c>
      <c r="AF853" s="1"/>
      <c r="AG853" s="1"/>
      <c r="AH853" s="1"/>
      <c r="AI853" s="1"/>
      <c r="AJ853" s="1"/>
      <c r="AK853" s="5">
        <v>0.4</v>
      </c>
      <c r="AL853" s="1">
        <v>0.0</v>
      </c>
      <c r="AM853" s="1">
        <v>0.5</v>
      </c>
      <c r="AN853" s="1">
        <v>0.0</v>
      </c>
      <c r="AO853" s="8" t="s">
        <v>2600</v>
      </c>
      <c r="AP853" s="8" t="s">
        <v>234</v>
      </c>
      <c r="AQ853" s="8" t="s">
        <v>235</v>
      </c>
      <c r="AR853" s="1"/>
      <c r="AS853" s="1"/>
      <c r="AT853" s="1" t="str">
        <f t="shared" si="62"/>
        <v/>
      </c>
      <c r="AU853" s="1"/>
      <c r="AV853" s="1"/>
      <c r="AW853" s="1"/>
      <c r="AX853" s="8"/>
      <c r="AY853" s="1"/>
      <c r="AZ853" s="1"/>
      <c r="BA853" s="1" t="str">
        <f t="shared" si="67"/>
        <v/>
      </c>
      <c r="BB853" s="1"/>
      <c r="BC853" s="1"/>
      <c r="BD853" s="1"/>
      <c r="BE853" s="1"/>
      <c r="BF853" s="1"/>
      <c r="BG853" s="1"/>
      <c r="BH853" s="1"/>
      <c r="BJ853" s="1"/>
      <c r="BK853" s="1"/>
      <c r="BL853" s="1"/>
    </row>
    <row r="854" ht="14.25" hidden="1" customHeight="1">
      <c r="A854" s="1" t="s">
        <v>5</v>
      </c>
      <c r="B854" s="1" t="s">
        <v>225</v>
      </c>
      <c r="C854" s="1" t="s">
        <v>1024</v>
      </c>
      <c r="D854" s="1" t="s">
        <v>4571</v>
      </c>
      <c r="E854" s="1" t="s">
        <v>5</v>
      </c>
      <c r="F854" s="1" t="s">
        <v>225</v>
      </c>
      <c r="G854" s="1" t="s">
        <v>1024</v>
      </c>
      <c r="H854" s="1" t="str">
        <f t="shared" si="1"/>
        <v>DOE Ref 1980-2004OutpatientIT_Room</v>
      </c>
      <c r="I854" s="1">
        <v>1.8</v>
      </c>
      <c r="J854" s="1"/>
      <c r="K854" s="1"/>
      <c r="L854" s="1"/>
      <c r="M854" s="1">
        <v>0.0</v>
      </c>
      <c r="N854" s="1">
        <v>0.7</v>
      </c>
      <c r="O854" s="1">
        <v>0.2</v>
      </c>
      <c r="P854" s="1" t="s">
        <v>2601</v>
      </c>
      <c r="Q854" s="1" t="s">
        <v>29</v>
      </c>
      <c r="R854" s="1" t="s">
        <v>497</v>
      </c>
      <c r="S854" s="1" t="s">
        <v>500</v>
      </c>
      <c r="T854" s="8"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5">
        <v>4.65</v>
      </c>
      <c r="Z854" s="1" t="s">
        <v>2602</v>
      </c>
      <c r="AA854" s="1" t="s">
        <v>2598</v>
      </c>
      <c r="AB854" s="1"/>
      <c r="AC854" s="8">
        <v>0.2232</v>
      </c>
      <c r="AD854" s="1"/>
      <c r="AE854" s="1" t="s">
        <v>2604</v>
      </c>
      <c r="AF854" s="1"/>
      <c r="AG854" s="1"/>
      <c r="AH854" s="1"/>
      <c r="AI854" s="1"/>
      <c r="AJ854" s="1"/>
      <c r="AK854" s="5">
        <v>1.1</v>
      </c>
      <c r="AL854" s="1">
        <v>0.0</v>
      </c>
      <c r="AM854" s="1">
        <v>0.5</v>
      </c>
      <c r="AN854" s="1">
        <v>0.0</v>
      </c>
      <c r="AO854" s="1" t="s">
        <v>2600</v>
      </c>
      <c r="AP854" s="1" t="s">
        <v>234</v>
      </c>
      <c r="AQ854" s="1" t="s">
        <v>235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5</v>
      </c>
      <c r="B855" s="1" t="s">
        <v>225</v>
      </c>
      <c r="C855" s="1" t="s">
        <v>1025</v>
      </c>
      <c r="D855" s="1" t="s">
        <v>4566</v>
      </c>
      <c r="E855" s="1" t="s">
        <v>5</v>
      </c>
      <c r="F855" s="1" t="s">
        <v>225</v>
      </c>
      <c r="G855" s="1" t="s">
        <v>1025</v>
      </c>
      <c r="H855" s="1" t="str">
        <f t="shared" si="1"/>
        <v>DOE Ref 1980-2004OutpatientJanitor</v>
      </c>
      <c r="I855" s="1" t="str">
        <f>VLOOKUP(H855,'Interior Lighting'!$A$4:$G$1472,5,FALSE)</f>
        <v>1</v>
      </c>
      <c r="J855" s="1"/>
      <c r="K855" s="1"/>
      <c r="L855" s="1"/>
      <c r="M855" s="1">
        <v>0.0</v>
      </c>
      <c r="N855" s="1">
        <v>0.7</v>
      </c>
      <c r="O855" s="1">
        <v>0.2</v>
      </c>
      <c r="P855" s="1" t="s">
        <v>2601</v>
      </c>
      <c r="Q855" s="47" t="s">
        <v>29</v>
      </c>
      <c r="R855" s="1" t="s">
        <v>501</v>
      </c>
      <c r="S855" s="5" t="s">
        <v>503</v>
      </c>
      <c r="T855" s="8" t="str">
        <f t="shared" si="64"/>
        <v>ASHRAE 62.1-1999Public SpacesPublic restrooms</v>
      </c>
      <c r="U855" s="1" t="str">
        <f>VLOOKUP(T855,Ventilation!$A$4:$H$321,6,FALSE)</f>
        <v>0</v>
      </c>
      <c r="V855" s="1" t="str">
        <f>VLOOKUP(T855,Ventilation!$A$4:$H$321,5,FALSE)</f>
        <v>0</v>
      </c>
      <c r="W855" s="1" t="str">
        <f>VLOOKUP(T855,Ventilation!$A$4:$H$321,7,FALSE)</f>
        <v/>
      </c>
      <c r="X855" s="1"/>
      <c r="Y855" s="5">
        <v>0.0</v>
      </c>
      <c r="Z855" s="1" t="s">
        <v>2602</v>
      </c>
      <c r="AA855" s="1" t="s">
        <v>2598</v>
      </c>
      <c r="AB855" s="1"/>
      <c r="AC855" s="8">
        <v>0.2232</v>
      </c>
      <c r="AD855" s="1"/>
      <c r="AE855" s="1" t="s">
        <v>2604</v>
      </c>
      <c r="AF855" s="1"/>
      <c r="AG855" s="1"/>
      <c r="AH855" s="1"/>
      <c r="AI855" s="1"/>
      <c r="AJ855" s="1"/>
      <c r="AK855" s="5">
        <v>0.0</v>
      </c>
      <c r="AL855" s="1">
        <v>0.0</v>
      </c>
      <c r="AM855" s="1">
        <v>0.3</v>
      </c>
      <c r="AN855" s="1">
        <v>0.7</v>
      </c>
      <c r="AO855" s="1" t="s">
        <v>2600</v>
      </c>
      <c r="AP855" s="1" t="s">
        <v>234</v>
      </c>
      <c r="AQ855" s="1" t="s">
        <v>235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5</v>
      </c>
      <c r="B856" s="1" t="s">
        <v>225</v>
      </c>
      <c r="C856" s="1" t="s">
        <v>684</v>
      </c>
      <c r="D856" s="1" t="s">
        <v>4570</v>
      </c>
      <c r="E856" s="1" t="s">
        <v>5</v>
      </c>
      <c r="F856" s="1" t="s">
        <v>225</v>
      </c>
      <c r="G856" s="1" t="s">
        <v>684</v>
      </c>
      <c r="H856" s="1" t="str">
        <f t="shared" si="1"/>
        <v>DOE Ref 1980-2004OutpatientLobby</v>
      </c>
      <c r="I856" s="1">
        <v>1.0</v>
      </c>
      <c r="J856" s="1"/>
      <c r="K856" s="1"/>
      <c r="L856" s="1"/>
      <c r="M856" s="1">
        <v>0.0</v>
      </c>
      <c r="N856" s="1">
        <v>0.7</v>
      </c>
      <c r="O856" s="1">
        <v>0.2</v>
      </c>
      <c r="P856" s="1" t="s">
        <v>2601</v>
      </c>
      <c r="Q856" s="1" t="s">
        <v>29</v>
      </c>
      <c r="R856" s="1" t="s">
        <v>486</v>
      </c>
      <c r="S856" s="1" t="s">
        <v>492</v>
      </c>
      <c r="T856" s="8" t="str">
        <f t="shared" si="64"/>
        <v>ASHRAE 62.1-1999Hotels, Motels, Resorts, DormitoriesLobbies</v>
      </c>
      <c r="U856" s="1" t="str">
        <f>VLOOKUP(T856,Ventilation!$A$4:$H$321,6,FALSE)</f>
        <v>0</v>
      </c>
      <c r="V856" s="1" t="str">
        <f>VLOOKUP(T856,Ventilation!$A$4:$H$321,5,FALSE)</f>
        <v>15</v>
      </c>
      <c r="W856" s="1" t="str">
        <f>VLOOKUP(T856,Ventilation!$A$4:$H$321,7,FALSE)</f>
        <v/>
      </c>
      <c r="X856" s="1"/>
      <c r="Y856" s="5">
        <v>27.9</v>
      </c>
      <c r="Z856" s="1" t="s">
        <v>2602</v>
      </c>
      <c r="AA856" s="1" t="s">
        <v>2598</v>
      </c>
      <c r="AB856" s="1"/>
      <c r="AC856" s="8">
        <v>0.2232</v>
      </c>
      <c r="AD856" s="1"/>
      <c r="AE856" s="1" t="s">
        <v>2604</v>
      </c>
      <c r="AF856" s="1"/>
      <c r="AG856" s="1"/>
      <c r="AH856" s="1"/>
      <c r="AI856" s="1"/>
      <c r="AJ856" s="1"/>
      <c r="AK856" s="5">
        <v>1.1</v>
      </c>
      <c r="AL856" s="1">
        <v>0.0</v>
      </c>
      <c r="AM856" s="1">
        <v>0.5</v>
      </c>
      <c r="AN856" s="1">
        <v>0.0</v>
      </c>
      <c r="AO856" s="1" t="s">
        <v>2600</v>
      </c>
      <c r="AP856" s="1" t="s">
        <v>234</v>
      </c>
      <c r="AQ856" s="1" t="s">
        <v>235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5</v>
      </c>
      <c r="B857" s="1" t="s">
        <v>225</v>
      </c>
      <c r="C857" s="1" t="s">
        <v>1029</v>
      </c>
      <c r="D857" s="1" t="s">
        <v>4575</v>
      </c>
      <c r="E857" s="1" t="s">
        <v>5</v>
      </c>
      <c r="F857" s="1" t="s">
        <v>225</v>
      </c>
      <c r="G857" s="1" t="s">
        <v>1029</v>
      </c>
      <c r="H857" s="1" t="str">
        <f t="shared" si="1"/>
        <v>DOE Ref 1980-2004OutpatientLockerRoom</v>
      </c>
      <c r="I857" s="1">
        <v>0.9</v>
      </c>
      <c r="J857" s="1"/>
      <c r="K857" s="1"/>
      <c r="L857" s="1"/>
      <c r="M857" s="1">
        <v>0.0</v>
      </c>
      <c r="N857" s="1">
        <v>0.7</v>
      </c>
      <c r="O857" s="1">
        <v>0.2</v>
      </c>
      <c r="P857" s="8" t="s">
        <v>2601</v>
      </c>
      <c r="Q857" s="1" t="s">
        <v>29</v>
      </c>
      <c r="R857" s="1" t="s">
        <v>486</v>
      </c>
      <c r="S857" s="1" t="s">
        <v>492</v>
      </c>
      <c r="T857" s="8" t="str">
        <f t="shared" si="64"/>
        <v>ASHRAE 62.1-1999Hotels, Motels, Resorts, DormitoriesLobbies</v>
      </c>
      <c r="U857" s="1" t="str">
        <f>VLOOKUP(T857,Ventilation!$A$4:$H$321,6,FALSE)</f>
        <v>0</v>
      </c>
      <c r="V857" s="1" t="str">
        <f>VLOOKUP(T857,Ventilation!$A$4:$H$321,5,FALSE)</f>
        <v>15</v>
      </c>
      <c r="W857" s="1" t="str">
        <f>VLOOKUP(T857,Ventilation!$A$4:$H$321,7,FALSE)</f>
        <v/>
      </c>
      <c r="X857" s="1"/>
      <c r="Y857" s="5">
        <v>13.93</v>
      </c>
      <c r="Z857" s="8" t="s">
        <v>2602</v>
      </c>
      <c r="AA857" s="8" t="s">
        <v>2598</v>
      </c>
      <c r="AB857" s="1"/>
      <c r="AC857" s="8">
        <v>0.2232</v>
      </c>
      <c r="AD857" s="8"/>
      <c r="AE857" s="8" t="s">
        <v>2604</v>
      </c>
      <c r="AF857" s="1"/>
      <c r="AG857" s="1"/>
      <c r="AH857" s="1"/>
      <c r="AI857" s="1"/>
      <c r="AJ857" s="1"/>
      <c r="AK857" s="5">
        <v>3.0</v>
      </c>
      <c r="AL857" s="1">
        <v>0.0</v>
      </c>
      <c r="AM857" s="1">
        <v>0.5</v>
      </c>
      <c r="AN857" s="1">
        <v>0.0</v>
      </c>
      <c r="AO857" s="8" t="s">
        <v>2600</v>
      </c>
      <c r="AP857" s="8" t="s">
        <v>234</v>
      </c>
      <c r="AQ857" s="8" t="s">
        <v>235</v>
      </c>
      <c r="AR857" s="1"/>
      <c r="AS857" s="1"/>
      <c r="AT857" s="1" t="str">
        <f t="shared" si="62"/>
        <v/>
      </c>
      <c r="AU857" s="1"/>
      <c r="AV857" s="1"/>
      <c r="AW857" s="1"/>
      <c r="AX857" s="8"/>
      <c r="AY857" s="1"/>
      <c r="AZ857" s="1"/>
      <c r="BA857" s="1" t="str">
        <f t="shared" si="67"/>
        <v/>
      </c>
      <c r="BB857" s="1"/>
      <c r="BC857" s="1"/>
      <c r="BD857" s="1"/>
      <c r="BE857" s="1"/>
      <c r="BF857" s="8"/>
      <c r="BG857" s="8"/>
      <c r="BH857" s="1"/>
      <c r="BJ857" s="1"/>
      <c r="BK857" s="1"/>
      <c r="BL857" s="1"/>
    </row>
    <row r="858" ht="14.25" hidden="1" customHeight="1">
      <c r="A858" s="1" t="s">
        <v>5</v>
      </c>
      <c r="B858" s="1" t="s">
        <v>225</v>
      </c>
      <c r="C858" s="1" t="s">
        <v>1030</v>
      </c>
      <c r="D858" s="1" t="s">
        <v>4570</v>
      </c>
      <c r="E858" s="1" t="s">
        <v>5</v>
      </c>
      <c r="F858" s="1" t="s">
        <v>225</v>
      </c>
      <c r="G858" s="1" t="s">
        <v>1030</v>
      </c>
      <c r="H858" s="1" t="str">
        <f t="shared" si="1"/>
        <v>DOE Ref 1980-2004OutpatientLounge</v>
      </c>
      <c r="I858" s="1">
        <v>0.9</v>
      </c>
      <c r="J858" s="1"/>
      <c r="K858" s="1"/>
      <c r="L858" s="1"/>
      <c r="M858" s="1">
        <v>0.0</v>
      </c>
      <c r="N858" s="1">
        <v>0.7</v>
      </c>
      <c r="O858" s="1">
        <v>0.2</v>
      </c>
      <c r="P858" s="1" t="s">
        <v>2601</v>
      </c>
      <c r="Q858" s="1" t="s">
        <v>29</v>
      </c>
      <c r="R858" s="1" t="s">
        <v>486</v>
      </c>
      <c r="S858" s="1" t="s">
        <v>492</v>
      </c>
      <c r="T858" s="8" t="str">
        <f t="shared" si="64"/>
        <v>ASHRAE 62.1-1999Hotels, Motels, Resorts, DormitoriesLobbies</v>
      </c>
      <c r="U858" s="1" t="str">
        <f>VLOOKUP(T858,Ventilation!$A$4:$H$321,6,FALSE)</f>
        <v>0</v>
      </c>
      <c r="V858" s="1" t="str">
        <f>VLOOKUP(T858,Ventilation!$A$4:$H$321,5,FALSE)</f>
        <v>15</v>
      </c>
      <c r="W858" s="1" t="str">
        <f>VLOOKUP(T858,Ventilation!$A$4:$H$321,7,FALSE)</f>
        <v/>
      </c>
      <c r="X858" s="1"/>
      <c r="Y858" s="5">
        <v>13.93</v>
      </c>
      <c r="Z858" s="1" t="s">
        <v>2602</v>
      </c>
      <c r="AA858" s="1" t="s">
        <v>2598</v>
      </c>
      <c r="AB858" s="1"/>
      <c r="AC858" s="8">
        <v>0.2232</v>
      </c>
      <c r="AD858" s="1"/>
      <c r="AE858" s="1" t="s">
        <v>2604</v>
      </c>
      <c r="AF858" s="1"/>
      <c r="AG858" s="1"/>
      <c r="AH858" s="1"/>
      <c r="AI858" s="1"/>
      <c r="AJ858" s="1"/>
      <c r="AK858" s="5">
        <v>3.0</v>
      </c>
      <c r="AL858" s="1">
        <v>0.0</v>
      </c>
      <c r="AM858" s="1">
        <v>0.5</v>
      </c>
      <c r="AN858" s="1">
        <v>0.0</v>
      </c>
      <c r="AO858" s="1" t="s">
        <v>2600</v>
      </c>
      <c r="AP858" s="1" t="s">
        <v>234</v>
      </c>
      <c r="AQ858" s="1" t="s">
        <v>235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5</v>
      </c>
      <c r="B859" s="1" t="s">
        <v>225</v>
      </c>
      <c r="C859" s="1" t="s">
        <v>1032</v>
      </c>
      <c r="D859" s="1" t="s">
        <v>4556</v>
      </c>
      <c r="E859" s="1" t="s">
        <v>5</v>
      </c>
      <c r="F859" s="1" t="s">
        <v>225</v>
      </c>
      <c r="G859" s="1" t="s">
        <v>1032</v>
      </c>
      <c r="H859" s="1" t="str">
        <f t="shared" si="1"/>
        <v>DOE Ref 1980-2004OutpatientMedGas</v>
      </c>
      <c r="I859" s="1">
        <v>1.0</v>
      </c>
      <c r="J859" s="1"/>
      <c r="K859" s="1"/>
      <c r="L859" s="1"/>
      <c r="M859" s="1">
        <v>0.0</v>
      </c>
      <c r="N859" s="1">
        <v>0.7</v>
      </c>
      <c r="O859" s="1">
        <v>0.2</v>
      </c>
      <c r="P859" s="1" t="s">
        <v>2601</v>
      </c>
      <c r="Q859" s="1" t="s">
        <v>29</v>
      </c>
      <c r="R859" s="1" t="s">
        <v>508</v>
      </c>
      <c r="S859" s="1" t="s">
        <v>511</v>
      </c>
      <c r="T859" s="8"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5">
        <v>0.0</v>
      </c>
      <c r="Z859" s="1" t="s">
        <v>2602</v>
      </c>
      <c r="AA859" s="1" t="s">
        <v>2598</v>
      </c>
      <c r="AB859" s="1"/>
      <c r="AC859" s="8">
        <v>0.2232</v>
      </c>
      <c r="AD859" s="1"/>
      <c r="AE859" s="1" t="s">
        <v>2604</v>
      </c>
      <c r="AF859" s="1"/>
      <c r="AG859" s="1"/>
      <c r="AH859" s="1"/>
      <c r="AI859" s="1"/>
      <c r="AJ859" s="1"/>
      <c r="AK859" s="5">
        <v>0.1</v>
      </c>
      <c r="AL859" s="1">
        <v>0.0</v>
      </c>
      <c r="AM859" s="1">
        <v>0.5</v>
      </c>
      <c r="AN859" s="1">
        <v>0.0</v>
      </c>
      <c r="AO859" s="1" t="s">
        <v>2600</v>
      </c>
      <c r="AP859" s="1" t="s">
        <v>234</v>
      </c>
      <c r="AQ859" s="1" t="s">
        <v>235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5</v>
      </c>
      <c r="B860" s="1" t="s">
        <v>225</v>
      </c>
      <c r="C860" s="1" t="s">
        <v>1034</v>
      </c>
      <c r="D860" s="1" t="s">
        <v>4552</v>
      </c>
      <c r="E860" s="1" t="s">
        <v>5</v>
      </c>
      <c r="F860" s="1" t="s">
        <v>225</v>
      </c>
      <c r="G860" s="1" t="s">
        <v>1034</v>
      </c>
      <c r="H860" s="1" t="str">
        <f t="shared" si="1"/>
        <v>DOE Ref 1980-2004OutpatientMRI</v>
      </c>
      <c r="I860" s="1">
        <v>2.1</v>
      </c>
      <c r="J860" s="1"/>
      <c r="K860" s="1"/>
      <c r="L860" s="1"/>
      <c r="M860" s="1">
        <v>0.0</v>
      </c>
      <c r="N860" s="1">
        <v>0.7</v>
      </c>
      <c r="O860" s="1">
        <v>0.2</v>
      </c>
      <c r="P860" s="1" t="s">
        <v>2601</v>
      </c>
      <c r="Q860" s="1" t="s">
        <v>38</v>
      </c>
      <c r="R860" s="1" t="s">
        <v>657</v>
      </c>
      <c r="S860" s="1" t="s">
        <v>712</v>
      </c>
      <c r="T860" s="8" t="str">
        <f t="shared" si="64"/>
        <v>GGHC v2.2Health CareX-ray, Diagnostic and Treatment</v>
      </c>
      <c r="U860" s="1" t="str">
        <f>VLOOKUP(T860,Ventilation!$A$4:$H$321,6,FALSE)</f>
        <v>0.3</v>
      </c>
      <c r="V860" s="1" t="str">
        <f>VLOOKUP(T860,Ventilation!$A$4:$H$321,5,FALSE)</f>
        <v/>
      </c>
      <c r="W860" s="1" t="str">
        <f>VLOOKUP(T860,Ventilation!$A$4:$H$321,7,FALSE)</f>
        <v/>
      </c>
      <c r="X860" s="1"/>
      <c r="Y860" s="5">
        <v>18.58</v>
      </c>
      <c r="Z860" s="1" t="s">
        <v>2602</v>
      </c>
      <c r="AA860" s="1" t="s">
        <v>2598</v>
      </c>
      <c r="AB860" s="1"/>
      <c r="AC860" s="8">
        <v>0.2232</v>
      </c>
      <c r="AD860" s="1"/>
      <c r="AE860" s="1" t="s">
        <v>2604</v>
      </c>
      <c r="AF860" s="1"/>
      <c r="AG860" s="1"/>
      <c r="AH860" s="1"/>
      <c r="AI860" s="1"/>
      <c r="AJ860" s="1"/>
      <c r="AK860" s="5">
        <v>53.3</v>
      </c>
      <c r="AL860" s="1">
        <v>0.0</v>
      </c>
      <c r="AM860" s="1">
        <v>0.5</v>
      </c>
      <c r="AN860" s="1">
        <v>0.0</v>
      </c>
      <c r="AO860" s="33" t="s">
        <v>2607</v>
      </c>
      <c r="AP860" s="1" t="s">
        <v>234</v>
      </c>
      <c r="AQ860" s="1" t="s">
        <v>235</v>
      </c>
      <c r="AR860" s="1">
        <v>1.0</v>
      </c>
      <c r="AS860" s="1">
        <v>440.0</v>
      </c>
      <c r="AT860" s="1" t="str">
        <f t="shared" si="62"/>
        <v>0.002272727273</v>
      </c>
      <c r="AU860" s="1">
        <v>43.3</v>
      </c>
      <c r="AV860" s="1">
        <v>0.2</v>
      </c>
      <c r="AW860" s="1">
        <v>0.05</v>
      </c>
      <c r="AX860" s="33" t="s">
        <v>2636</v>
      </c>
      <c r="AY860" s="1">
        <v>1.0000009677449364</v>
      </c>
      <c r="AZ860" s="1">
        <v>440.0</v>
      </c>
      <c r="BA860" s="1" t="str">
        <f t="shared" si="67"/>
        <v>0.3786161471</v>
      </c>
      <c r="BB860" s="1">
        <v>0.31</v>
      </c>
      <c r="BC860" s="1">
        <v>166.5909435105255</v>
      </c>
      <c r="BD860" s="1">
        <v>1.0</v>
      </c>
      <c r="BE860" s="1"/>
      <c r="BF860" s="1" t="s">
        <v>4577</v>
      </c>
      <c r="BG860" s="1"/>
      <c r="BH860" s="1"/>
      <c r="BJ860" s="1"/>
      <c r="BK860" s="1"/>
      <c r="BL860" s="1"/>
    </row>
    <row r="861" ht="14.25" hidden="1" customHeight="1">
      <c r="A861" s="1" t="s">
        <v>5</v>
      </c>
      <c r="B861" s="1" t="s">
        <v>225</v>
      </c>
      <c r="C861" s="1" t="s">
        <v>1035</v>
      </c>
      <c r="D861" s="1" t="s">
        <v>4562</v>
      </c>
      <c r="E861" s="1" t="s">
        <v>5</v>
      </c>
      <c r="F861" s="1" t="s">
        <v>225</v>
      </c>
      <c r="G861" s="1" t="s">
        <v>1035</v>
      </c>
      <c r="H861" s="1" t="str">
        <f t="shared" si="1"/>
        <v>DOE Ref 1980-2004OutpatientMRI_Control</v>
      </c>
      <c r="I861" s="1">
        <v>2.1</v>
      </c>
      <c r="J861" s="1"/>
      <c r="K861" s="1"/>
      <c r="L861" s="1"/>
      <c r="M861" s="1">
        <v>0.0</v>
      </c>
      <c r="N861" s="1">
        <v>0.7</v>
      </c>
      <c r="O861" s="1">
        <v>0.2</v>
      </c>
      <c r="P861" s="1" t="s">
        <v>2601</v>
      </c>
      <c r="Q861" s="1" t="s">
        <v>38</v>
      </c>
      <c r="R861" s="1" t="s">
        <v>657</v>
      </c>
      <c r="S861" s="1" t="s">
        <v>712</v>
      </c>
      <c r="T861" s="8" t="str">
        <f t="shared" si="64"/>
        <v>GGHC v2.2Health CareX-ray, Diagnostic and Treatment</v>
      </c>
      <c r="U861" s="1" t="str">
        <f>VLOOKUP(T861,Ventilation!$A$4:$H$321,6,FALSE)</f>
        <v>0.3</v>
      </c>
      <c r="V861" s="1" t="str">
        <f>VLOOKUP(T861,Ventilation!$A$4:$H$321,5,FALSE)</f>
        <v/>
      </c>
      <c r="W861" s="1" t="str">
        <f>VLOOKUP(T861,Ventilation!$A$4:$H$321,7,FALSE)</f>
        <v/>
      </c>
      <c r="X861" s="1"/>
      <c r="Y861" s="5">
        <v>18.58</v>
      </c>
      <c r="Z861" s="1" t="s">
        <v>2602</v>
      </c>
      <c r="AA861" s="1" t="s">
        <v>2598</v>
      </c>
      <c r="AB861" s="1"/>
      <c r="AC861" s="8"/>
      <c r="AD861" s="1"/>
      <c r="AE861" s="1" t="s">
        <v>2604</v>
      </c>
      <c r="AF861" s="1"/>
      <c r="AG861" s="1"/>
      <c r="AH861" s="1"/>
      <c r="AI861" s="1"/>
      <c r="AJ861" s="1"/>
      <c r="AK861" s="5">
        <v>1.1</v>
      </c>
      <c r="AL861" s="1">
        <v>0.0</v>
      </c>
      <c r="AM861" s="1">
        <v>0.5</v>
      </c>
      <c r="AN861" s="1">
        <v>0.0</v>
      </c>
      <c r="AO861" s="1" t="s">
        <v>2600</v>
      </c>
      <c r="AP861" s="1" t="s">
        <v>234</v>
      </c>
      <c r="AQ861" s="1" t="s">
        <v>235</v>
      </c>
      <c r="AR861" s="1">
        <v>1.0</v>
      </c>
      <c r="AS861" s="1">
        <v>168.0</v>
      </c>
      <c r="AT861" s="1" t="str">
        <f t="shared" si="62"/>
        <v>0.005952380952</v>
      </c>
      <c r="AU861" s="1">
        <v>43.3</v>
      </c>
      <c r="AV861" s="1">
        <v>0.2</v>
      </c>
      <c r="AW861" s="1">
        <v>0.05</v>
      </c>
      <c r="AX861" s="33" t="s">
        <v>2636</v>
      </c>
      <c r="AY861" s="1">
        <v>1.0000009677449364</v>
      </c>
      <c r="AZ861" s="1">
        <v>168.0</v>
      </c>
      <c r="BA861" s="1" t="str">
        <f t="shared" si="67"/>
        <v>0.3786161471</v>
      </c>
      <c r="BB861" s="1">
        <v>0.31</v>
      </c>
      <c r="BC861" s="1">
        <v>63.6074511585643</v>
      </c>
      <c r="BD861" s="1">
        <v>1.0</v>
      </c>
      <c r="BE861" s="1"/>
      <c r="BF861" s="1" t="s">
        <v>4577</v>
      </c>
      <c r="BG861" s="1"/>
      <c r="BH861" s="1"/>
      <c r="BJ861" s="1"/>
      <c r="BK861" s="1"/>
      <c r="BL861" s="1"/>
    </row>
    <row r="862" ht="14.25" hidden="1" customHeight="1">
      <c r="A862" s="1" t="s">
        <v>5</v>
      </c>
      <c r="B862" s="1" t="s">
        <v>225</v>
      </c>
      <c r="C862" s="1" t="s">
        <v>1036</v>
      </c>
      <c r="D862" s="1" t="s">
        <v>4554</v>
      </c>
      <c r="E862" s="1" t="s">
        <v>5</v>
      </c>
      <c r="F862" s="1" t="s">
        <v>225</v>
      </c>
      <c r="G862" s="1" t="s">
        <v>1036</v>
      </c>
      <c r="H862" s="1" t="str">
        <f t="shared" si="1"/>
        <v>DOE Ref 1980-2004OutpatientNurseStation</v>
      </c>
      <c r="I862" s="1">
        <v>2.1</v>
      </c>
      <c r="J862" s="1"/>
      <c r="K862" s="1"/>
      <c r="L862" s="1"/>
      <c r="M862" s="1">
        <v>0.0</v>
      </c>
      <c r="N862" s="1">
        <v>0.7</v>
      </c>
      <c r="O862" s="1">
        <v>0.2</v>
      </c>
      <c r="P862" s="1" t="s">
        <v>2601</v>
      </c>
      <c r="Q862" s="1" t="s">
        <v>29</v>
      </c>
      <c r="R862" s="1" t="s">
        <v>497</v>
      </c>
      <c r="S862" s="1" t="s">
        <v>4560</v>
      </c>
      <c r="T862" s="8" t="str">
        <f t="shared" si="64"/>
        <v>ASHRAE 62.1-1999OfficesOffice Space</v>
      </c>
      <c r="U862" s="1" t="str">
        <f>VLOOKUP(T862,Ventilation!$A$4:$H$321,6,FALSE)</f>
        <v>0</v>
      </c>
      <c r="V862" s="1" t="str">
        <f>VLOOKUP(T862,Ventilation!$A$4:$H$321,5,FALSE)</f>
        <v>20</v>
      </c>
      <c r="W862" s="1" t="str">
        <f>VLOOKUP(T862,Ventilation!$A$4:$H$321,7,FALSE)</f>
        <v/>
      </c>
      <c r="X862" s="1"/>
      <c r="Y862" s="5">
        <v>18.58</v>
      </c>
      <c r="Z862" s="1" t="s">
        <v>2602</v>
      </c>
      <c r="AA862" s="1" t="s">
        <v>2598</v>
      </c>
      <c r="AB862" s="1"/>
      <c r="AC862" s="8">
        <v>0.2232</v>
      </c>
      <c r="AD862" s="1"/>
      <c r="AE862" s="1" t="s">
        <v>2604</v>
      </c>
      <c r="AF862" s="1"/>
      <c r="AG862" s="1"/>
      <c r="AH862" s="1"/>
      <c r="AI862" s="1"/>
      <c r="AJ862" s="1"/>
      <c r="AK862" s="5">
        <v>2.0</v>
      </c>
      <c r="AL862" s="1">
        <v>0.0</v>
      </c>
      <c r="AM862" s="1">
        <v>0.5</v>
      </c>
      <c r="AN862" s="1">
        <v>0.0</v>
      </c>
      <c r="AO862" s="1" t="s">
        <v>2600</v>
      </c>
      <c r="AP862" s="1" t="s">
        <v>234</v>
      </c>
      <c r="AQ862" s="1" t="s">
        <v>235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5</v>
      </c>
      <c r="B863" s="1" t="s">
        <v>225</v>
      </c>
      <c r="C863" s="1" t="s">
        <v>344</v>
      </c>
      <c r="D863" s="1" t="s">
        <v>4559</v>
      </c>
      <c r="E863" s="1" t="s">
        <v>5</v>
      </c>
      <c r="F863" s="1" t="s">
        <v>225</v>
      </c>
      <c r="G863" s="1" t="s">
        <v>344</v>
      </c>
      <c r="H863" s="1" t="str">
        <f t="shared" si="1"/>
        <v>DOE Ref 1980-2004OutpatientOffice</v>
      </c>
      <c r="I863" s="1">
        <v>1.8</v>
      </c>
      <c r="J863" s="1"/>
      <c r="K863" s="1"/>
      <c r="L863" s="1"/>
      <c r="M863" s="1">
        <v>0.0</v>
      </c>
      <c r="N863" s="1">
        <v>0.7</v>
      </c>
      <c r="O863" s="1">
        <v>0.2</v>
      </c>
      <c r="P863" s="1" t="s">
        <v>2601</v>
      </c>
      <c r="Q863" s="1" t="s">
        <v>29</v>
      </c>
      <c r="R863" s="1" t="s">
        <v>497</v>
      </c>
      <c r="S863" s="1" t="s">
        <v>4560</v>
      </c>
      <c r="T863" s="8" t="str">
        <f t="shared" si="64"/>
        <v>ASHRAE 62.1-1999OfficesOffice Space</v>
      </c>
      <c r="U863" s="1" t="str">
        <f>VLOOKUP(T863,Ventilation!$A$4:$H$321,6,FALSE)</f>
        <v>0</v>
      </c>
      <c r="V863" s="1" t="str">
        <f>VLOOKUP(T863,Ventilation!$A$4:$H$321,5,FALSE)</f>
        <v>20</v>
      </c>
      <c r="W863" s="1" t="str">
        <f>VLOOKUP(T863,Ventilation!$A$4:$H$321,7,FALSE)</f>
        <v/>
      </c>
      <c r="X863" s="1"/>
      <c r="Y863" s="5">
        <v>4.65</v>
      </c>
      <c r="Z863" s="1" t="s">
        <v>2602</v>
      </c>
      <c r="AA863" s="1" t="s">
        <v>2598</v>
      </c>
      <c r="AB863" s="1"/>
      <c r="AC863" s="8">
        <v>0.2232</v>
      </c>
      <c r="AD863" s="1"/>
      <c r="AE863" s="1" t="s">
        <v>2604</v>
      </c>
      <c r="AF863" s="1"/>
      <c r="AG863" s="1"/>
      <c r="AH863" s="1"/>
      <c r="AI863" s="1"/>
      <c r="AJ863" s="1"/>
      <c r="AK863" s="5">
        <v>1.1</v>
      </c>
      <c r="AL863" s="1">
        <v>0.0</v>
      </c>
      <c r="AM863" s="1">
        <v>0.5</v>
      </c>
      <c r="AN863" s="1">
        <v>0.0</v>
      </c>
      <c r="AO863" s="1" t="s">
        <v>2600</v>
      </c>
      <c r="AP863" s="1" t="s">
        <v>234</v>
      </c>
      <c r="AQ863" s="1" t="s">
        <v>235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5</v>
      </c>
      <c r="B864" s="1" t="s">
        <v>225</v>
      </c>
      <c r="C864" s="1" t="s">
        <v>1039</v>
      </c>
      <c r="D864" s="1" t="s">
        <v>4552</v>
      </c>
      <c r="E864" s="1" t="s">
        <v>5</v>
      </c>
      <c r="F864" s="1" t="s">
        <v>225</v>
      </c>
      <c r="G864" s="1" t="s">
        <v>1039</v>
      </c>
      <c r="H864" s="1" t="str">
        <f t="shared" si="1"/>
        <v>DOE Ref 1980-2004OutpatientOR</v>
      </c>
      <c r="I864" s="1">
        <v>7.0</v>
      </c>
      <c r="J864" s="1"/>
      <c r="K864" s="1"/>
      <c r="L864" s="1"/>
      <c r="M864" s="1">
        <v>0.0</v>
      </c>
      <c r="N864" s="1">
        <v>0.7</v>
      </c>
      <c r="O864" s="1">
        <v>0.2</v>
      </c>
      <c r="P864" s="8" t="s">
        <v>2601</v>
      </c>
      <c r="Q864" s="47" t="s">
        <v>29</v>
      </c>
      <c r="R864" s="1" t="s">
        <v>559</v>
      </c>
      <c r="S864" s="1" t="s">
        <v>560</v>
      </c>
      <c r="T864" s="8" t="str">
        <f t="shared" si="64"/>
        <v>ASHRAE 62.1-1999Hospitals, Nursing and Convalescent HomesPatient rooms</v>
      </c>
      <c r="U864" s="1" t="str">
        <f>VLOOKUP(T864,Ventilation!$A$4:$H$321,6,FALSE)</f>
        <v>0.47</v>
      </c>
      <c r="V864" s="1" t="str">
        <f>VLOOKUP(T864,Ventilation!$A$4:$H$321,5,FALSE)</f>
        <v/>
      </c>
      <c r="W864" s="1" t="str">
        <f>VLOOKUP(T864,Ventilation!$A$4:$H$321,7,FALSE)</f>
        <v/>
      </c>
      <c r="X864" s="5">
        <v>15.0</v>
      </c>
      <c r="Y864" s="5">
        <v>18.58</v>
      </c>
      <c r="Z864" s="8" t="s">
        <v>2602</v>
      </c>
      <c r="AA864" s="8" t="s">
        <v>2598</v>
      </c>
      <c r="AB864" s="1"/>
      <c r="AC864" s="8">
        <v>0.2232</v>
      </c>
      <c r="AD864" s="8"/>
      <c r="AE864" s="8" t="s">
        <v>2604</v>
      </c>
      <c r="AF864" s="5">
        <v>23.87</v>
      </c>
      <c r="AG864" s="1">
        <v>0.0</v>
      </c>
      <c r="AH864" s="1">
        <v>0.0</v>
      </c>
      <c r="AI864" s="1">
        <v>0.5</v>
      </c>
      <c r="AJ864" s="1" t="s">
        <v>2600</v>
      </c>
      <c r="AK864" s="5">
        <v>4.0</v>
      </c>
      <c r="AL864" s="1">
        <v>0.0</v>
      </c>
      <c r="AM864" s="1">
        <v>0.5</v>
      </c>
      <c r="AN864" s="1">
        <v>0.0</v>
      </c>
      <c r="AO864" s="8" t="s">
        <v>2600</v>
      </c>
      <c r="AP864" s="8" t="s">
        <v>2606</v>
      </c>
      <c r="AQ864" s="8" t="s">
        <v>2605</v>
      </c>
      <c r="AR864" s="1">
        <v>6.0</v>
      </c>
      <c r="AS864" s="5">
        <v>472.0</v>
      </c>
      <c r="AT864" s="1" t="str">
        <f t="shared" si="62"/>
        <v>0.01271186441</v>
      </c>
      <c r="AU864" s="1">
        <v>43.3</v>
      </c>
      <c r="AV864" s="1">
        <v>0.2</v>
      </c>
      <c r="AW864" s="1">
        <v>0.05</v>
      </c>
      <c r="AX864" s="33" t="s">
        <v>2636</v>
      </c>
      <c r="AY864" s="1"/>
      <c r="AZ864" s="1"/>
      <c r="BA864" s="1" t="str">
        <f t="shared" si="67"/>
        <v/>
      </c>
      <c r="BB864" s="1"/>
      <c r="BC864" s="1"/>
      <c r="BD864" s="1"/>
      <c r="BE864" s="1"/>
      <c r="BF864" s="1"/>
      <c r="BG864" s="1"/>
      <c r="BH864" s="1"/>
      <c r="BJ864" s="1"/>
      <c r="BK864" s="1"/>
      <c r="BL864" s="1"/>
    </row>
    <row r="865" ht="14.25" hidden="1" customHeight="1">
      <c r="A865" s="1" t="s">
        <v>5</v>
      </c>
      <c r="B865" s="1" t="s">
        <v>225</v>
      </c>
      <c r="C865" s="1" t="s">
        <v>1040</v>
      </c>
      <c r="D865" s="1" t="s">
        <v>4552</v>
      </c>
      <c r="E865" s="1" t="s">
        <v>5</v>
      </c>
      <c r="F865" s="1" t="s">
        <v>225</v>
      </c>
      <c r="G865" s="1" t="s">
        <v>1040</v>
      </c>
      <c r="H865" s="1" t="str">
        <f t="shared" si="1"/>
        <v>DOE Ref 1980-2004OutpatientPACU</v>
      </c>
      <c r="I865" s="1">
        <v>2.3</v>
      </c>
      <c r="J865" s="1"/>
      <c r="K865" s="1"/>
      <c r="L865" s="1"/>
      <c r="M865" s="1">
        <v>0.0</v>
      </c>
      <c r="N865" s="1">
        <v>0.7</v>
      </c>
      <c r="O865" s="1">
        <v>0.2</v>
      </c>
      <c r="P865" s="8" t="s">
        <v>2601</v>
      </c>
      <c r="Q865" s="1" t="s">
        <v>38</v>
      </c>
      <c r="R865" s="1" t="s">
        <v>559</v>
      </c>
      <c r="S865" s="5" t="s">
        <v>1388</v>
      </c>
      <c r="T865" s="8"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5">
        <v>6.0</v>
      </c>
      <c r="Y865" s="5">
        <v>18.58</v>
      </c>
      <c r="Z865" s="8" t="s">
        <v>2602</v>
      </c>
      <c r="AA865" s="8" t="s">
        <v>2598</v>
      </c>
      <c r="AB865" s="1"/>
      <c r="AC865" s="8">
        <v>0.2232</v>
      </c>
      <c r="AD865" s="8"/>
      <c r="AE865" s="8" t="s">
        <v>2604</v>
      </c>
      <c r="AF865" s="1"/>
      <c r="AG865" s="1"/>
      <c r="AH865" s="1"/>
      <c r="AI865" s="1"/>
      <c r="AJ865" s="1"/>
      <c r="AK865" s="5">
        <v>3.0</v>
      </c>
      <c r="AL865" s="1">
        <v>0.0</v>
      </c>
      <c r="AM865" s="1">
        <v>0.5</v>
      </c>
      <c r="AN865" s="1">
        <v>0.0</v>
      </c>
      <c r="AO865" s="8" t="s">
        <v>2600</v>
      </c>
      <c r="AP865" s="8" t="s">
        <v>234</v>
      </c>
      <c r="AQ865" s="8" t="s">
        <v>235</v>
      </c>
      <c r="AR865" s="1">
        <v>1.0</v>
      </c>
      <c r="AS865" s="5">
        <v>316.0</v>
      </c>
      <c r="AT865" s="1" t="str">
        <f t="shared" si="62"/>
        <v>0.003164556962</v>
      </c>
      <c r="AU865" s="1">
        <v>43.3</v>
      </c>
      <c r="AV865" s="1">
        <v>0.2</v>
      </c>
      <c r="AW865" s="1">
        <v>0.05</v>
      </c>
      <c r="AX865" s="33" t="s">
        <v>2636</v>
      </c>
      <c r="AY865" s="1"/>
      <c r="AZ865" s="1"/>
      <c r="BA865" s="1" t="str">
        <f t="shared" si="67"/>
        <v/>
      </c>
      <c r="BB865" s="1"/>
      <c r="BC865" s="1"/>
      <c r="BD865" s="1"/>
      <c r="BE865" s="1"/>
      <c r="BF865" s="1"/>
      <c r="BG865" s="1"/>
      <c r="BH865" s="1"/>
      <c r="BJ865" s="1"/>
      <c r="BK865" s="1"/>
      <c r="BL865" s="1"/>
    </row>
    <row r="866" ht="14.25" hidden="1" customHeight="1">
      <c r="A866" s="8" t="s">
        <v>5</v>
      </c>
      <c r="B866" s="1" t="s">
        <v>225</v>
      </c>
      <c r="C866" s="1" t="s">
        <v>1043</v>
      </c>
      <c r="D866" s="1" t="s">
        <v>4561</v>
      </c>
      <c r="E866" s="8" t="s">
        <v>5</v>
      </c>
      <c r="F866" s="1" t="s">
        <v>225</v>
      </c>
      <c r="G866" s="1" t="s">
        <v>1043</v>
      </c>
      <c r="H866" s="1" t="str">
        <f t="shared" si="1"/>
        <v>DOE Ref 1980-2004OutpatientPhysicalTherapy</v>
      </c>
      <c r="I866" s="1">
        <v>1.6000000000000003</v>
      </c>
      <c r="J866" s="1"/>
      <c r="K866" s="1"/>
      <c r="L866" s="1"/>
      <c r="M866" s="1">
        <v>0.0</v>
      </c>
      <c r="N866" s="1">
        <v>0.7</v>
      </c>
      <c r="O866" s="1">
        <v>0.2</v>
      </c>
      <c r="P866" s="1" t="s">
        <v>2601</v>
      </c>
      <c r="Q866" s="1" t="s">
        <v>29</v>
      </c>
      <c r="R866" s="1" t="s">
        <v>559</v>
      </c>
      <c r="S866" s="1" t="s">
        <v>565</v>
      </c>
      <c r="T866" s="8"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5">
        <v>6.0</v>
      </c>
      <c r="Y866" s="5">
        <v>18.58</v>
      </c>
      <c r="Z866" s="1" t="s">
        <v>2602</v>
      </c>
      <c r="AA866" s="1" t="s">
        <v>2598</v>
      </c>
      <c r="AB866" s="1"/>
      <c r="AC866" s="8">
        <v>0.2232</v>
      </c>
      <c r="AD866" s="1"/>
      <c r="AE866" s="1" t="s">
        <v>2604</v>
      </c>
      <c r="AF866" s="1"/>
      <c r="AG866" s="1"/>
      <c r="AH866" s="1"/>
      <c r="AI866" s="1"/>
      <c r="AJ866" s="1"/>
      <c r="AK866" s="5">
        <v>1.5</v>
      </c>
      <c r="AL866" s="1">
        <v>0.0</v>
      </c>
      <c r="AM866" s="1">
        <v>0.5</v>
      </c>
      <c r="AN866" s="1">
        <v>0.0</v>
      </c>
      <c r="AO866" s="1" t="s">
        <v>2600</v>
      </c>
      <c r="AP866" s="1" t="s">
        <v>234</v>
      </c>
      <c r="AQ866" s="1" t="s">
        <v>235</v>
      </c>
      <c r="AR866" s="1">
        <v>1.0</v>
      </c>
      <c r="AS866" s="1" t="str">
        <f>(1300+592)/2</f>
        <v>946</v>
      </c>
      <c r="AT866" s="1" t="str">
        <f t="shared" si="62"/>
        <v>0.001057082452</v>
      </c>
      <c r="AU866" s="1">
        <v>43.3</v>
      </c>
      <c r="AV866" s="1">
        <v>0.2</v>
      </c>
      <c r="AW866" s="1">
        <v>0.05</v>
      </c>
      <c r="AX866" s="33" t="s">
        <v>2636</v>
      </c>
      <c r="AY866" s="1"/>
      <c r="AZ866" s="1"/>
      <c r="BA866" s="1" t="str">
        <f t="shared" si="67"/>
        <v/>
      </c>
      <c r="BB866" s="1"/>
      <c r="BC866" s="1"/>
      <c r="BD866" s="1"/>
      <c r="BE866" s="1"/>
      <c r="BF866" s="1"/>
      <c r="BG866" s="1"/>
      <c r="BH866" s="1"/>
      <c r="BJ866" s="1"/>
      <c r="BK866" s="1"/>
      <c r="BL866" s="1"/>
    </row>
    <row r="867" ht="14.25" hidden="1" customHeight="1">
      <c r="A867" s="1" t="s">
        <v>5</v>
      </c>
      <c r="B867" s="1" t="s">
        <v>225</v>
      </c>
      <c r="C867" s="1" t="s">
        <v>1046</v>
      </c>
      <c r="D867" s="1" t="s">
        <v>4552</v>
      </c>
      <c r="E867" s="1" t="s">
        <v>5</v>
      </c>
      <c r="F867" s="1" t="s">
        <v>225</v>
      </c>
      <c r="G867" s="1" t="s">
        <v>1046</v>
      </c>
      <c r="H867" s="1" t="str">
        <f t="shared" si="1"/>
        <v>DOE Ref 1980-2004OutpatientPreOp</v>
      </c>
      <c r="I867" s="1">
        <v>1.4</v>
      </c>
      <c r="J867" s="1"/>
      <c r="K867" s="1"/>
      <c r="L867" s="1"/>
      <c r="M867" s="1">
        <v>0.0</v>
      </c>
      <c r="N867" s="1">
        <v>0.7</v>
      </c>
      <c r="O867" s="1">
        <v>0.2</v>
      </c>
      <c r="P867" s="8" t="s">
        <v>2601</v>
      </c>
      <c r="Q867" s="1" t="s">
        <v>38</v>
      </c>
      <c r="R867" s="1" t="s">
        <v>559</v>
      </c>
      <c r="S867" s="5" t="s">
        <v>1388</v>
      </c>
      <c r="T867" s="8"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5">
        <v>6.0</v>
      </c>
      <c r="Y867" s="5">
        <v>9.29</v>
      </c>
      <c r="Z867" s="8" t="s">
        <v>2602</v>
      </c>
      <c r="AA867" s="8" t="s">
        <v>2598</v>
      </c>
      <c r="AB867" s="1"/>
      <c r="AC867" s="8">
        <v>0.2232</v>
      </c>
      <c r="AD867" s="8"/>
      <c r="AE867" s="8" t="s">
        <v>2604</v>
      </c>
      <c r="AF867" s="1"/>
      <c r="AG867" s="1"/>
      <c r="AH867" s="1"/>
      <c r="AI867" s="1"/>
      <c r="AJ867" s="1"/>
      <c r="AK867" s="5">
        <v>2.0</v>
      </c>
      <c r="AL867" s="1">
        <v>0.0</v>
      </c>
      <c r="AM867" s="1">
        <v>0.5</v>
      </c>
      <c r="AN867" s="1">
        <v>0.0</v>
      </c>
      <c r="AO867" s="8" t="s">
        <v>2600</v>
      </c>
      <c r="AP867" s="8" t="s">
        <v>234</v>
      </c>
      <c r="AQ867" s="8" t="s">
        <v>235</v>
      </c>
      <c r="AR867" s="1">
        <v>1.0</v>
      </c>
      <c r="AS867" s="1" t="str">
        <f>(189+338)/2</f>
        <v>263.5</v>
      </c>
      <c r="AT867" s="1" t="str">
        <f t="shared" si="62"/>
        <v>0.003795066414</v>
      </c>
      <c r="AU867" s="1">
        <v>43.3</v>
      </c>
      <c r="AV867" s="1">
        <v>0.2</v>
      </c>
      <c r="AW867" s="1">
        <v>0.05</v>
      </c>
      <c r="AX867" s="33" t="s">
        <v>2636</v>
      </c>
      <c r="AY867" s="1"/>
      <c r="AZ867" s="1"/>
      <c r="BA867" s="1" t="str">
        <f t="shared" si="67"/>
        <v/>
      </c>
      <c r="BB867" s="1"/>
      <c r="BC867" s="1"/>
      <c r="BD867" s="1"/>
      <c r="BE867" s="1"/>
      <c r="BF867" s="1"/>
      <c r="BG867" s="1"/>
      <c r="BH867" s="1"/>
      <c r="BJ867" s="1"/>
      <c r="BK867" s="1"/>
      <c r="BL867" s="1"/>
    </row>
    <row r="868" ht="14.25" hidden="1" customHeight="1">
      <c r="A868" s="1" t="s">
        <v>5</v>
      </c>
      <c r="B868" s="1" t="s">
        <v>225</v>
      </c>
      <c r="C868" s="1" t="s">
        <v>1048</v>
      </c>
      <c r="D868" s="1" t="s">
        <v>4552</v>
      </c>
      <c r="E868" s="1" t="s">
        <v>5</v>
      </c>
      <c r="F868" s="1" t="s">
        <v>225</v>
      </c>
      <c r="G868" s="1" t="s">
        <v>1048</v>
      </c>
      <c r="H868" s="1" t="str">
        <f t="shared" si="1"/>
        <v>DOE Ref 1980-2004OutpatientProcedureRoom</v>
      </c>
      <c r="I868" s="1">
        <v>1.6</v>
      </c>
      <c r="J868" s="1"/>
      <c r="K868" s="1"/>
      <c r="L868" s="1"/>
      <c r="M868" s="1">
        <v>0.0</v>
      </c>
      <c r="N868" s="1">
        <v>0.7</v>
      </c>
      <c r="O868" s="1">
        <v>0.2</v>
      </c>
      <c r="P868" s="8" t="s">
        <v>2601</v>
      </c>
      <c r="Q868" s="47" t="s">
        <v>29</v>
      </c>
      <c r="R868" s="1" t="s">
        <v>559</v>
      </c>
      <c r="S868" s="1" t="s">
        <v>560</v>
      </c>
      <c r="T868" s="8" t="str">
        <f t="shared" si="64"/>
        <v>ASHRAE 62.1-1999Hospitals, Nursing and Convalescent HomesPatient rooms</v>
      </c>
      <c r="U868" s="1" t="str">
        <f>VLOOKUP(T868,Ventilation!$A$4:$H$321,6,FALSE)</f>
        <v>0.47</v>
      </c>
      <c r="V868" s="1" t="str">
        <f>VLOOKUP(T868,Ventilation!$A$4:$H$321,5,FALSE)</f>
        <v/>
      </c>
      <c r="W868" s="1" t="str">
        <f>VLOOKUP(T868,Ventilation!$A$4:$H$321,7,FALSE)</f>
        <v/>
      </c>
      <c r="X868" s="5">
        <v>15.0</v>
      </c>
      <c r="Y868" s="5">
        <v>18.58</v>
      </c>
      <c r="Z868" s="8" t="s">
        <v>2602</v>
      </c>
      <c r="AA868" s="8" t="s">
        <v>2598</v>
      </c>
      <c r="AB868" s="1"/>
      <c r="AC868" s="8">
        <v>0.2232</v>
      </c>
      <c r="AD868" s="8"/>
      <c r="AE868" s="8" t="s">
        <v>2604</v>
      </c>
      <c r="AF868" s="1"/>
      <c r="AG868" s="1"/>
      <c r="AH868" s="1"/>
      <c r="AI868" s="1"/>
      <c r="AJ868" s="1"/>
      <c r="AK868" s="5">
        <v>3.0</v>
      </c>
      <c r="AL868" s="1">
        <v>0.0</v>
      </c>
      <c r="AM868" s="1">
        <v>0.5</v>
      </c>
      <c r="AN868" s="1">
        <v>0.0</v>
      </c>
      <c r="AO868" s="8" t="s">
        <v>2600</v>
      </c>
      <c r="AP868" s="8" t="s">
        <v>234</v>
      </c>
      <c r="AQ868" s="8" t="s">
        <v>235</v>
      </c>
      <c r="AR868" s="1">
        <v>1.0</v>
      </c>
      <c r="AS868" s="1">
        <v>285.0</v>
      </c>
      <c r="AT868" s="1" t="str">
        <f t="shared" si="62"/>
        <v>0.00350877193</v>
      </c>
      <c r="AU868" s="1">
        <v>43.3</v>
      </c>
      <c r="AV868" s="1">
        <v>0.2</v>
      </c>
      <c r="AW868" s="1">
        <v>0.05</v>
      </c>
      <c r="AX868" s="33" t="s">
        <v>2636</v>
      </c>
      <c r="AY868" s="1"/>
      <c r="AZ868" s="1"/>
      <c r="BA868" s="1" t="str">
        <f t="shared" si="67"/>
        <v/>
      </c>
      <c r="BB868" s="1"/>
      <c r="BC868" s="1"/>
      <c r="BD868" s="1"/>
      <c r="BE868" s="1"/>
      <c r="BF868" s="1"/>
      <c r="BG868" s="1"/>
      <c r="BH868" s="1"/>
      <c r="BJ868" s="1"/>
      <c r="BK868" s="1"/>
      <c r="BL868" s="1"/>
    </row>
    <row r="869" ht="14.25" hidden="1" customHeight="1">
      <c r="A869" s="1" t="s">
        <v>5</v>
      </c>
      <c r="B869" s="1" t="s">
        <v>225</v>
      </c>
      <c r="C869" s="5" t="s">
        <v>4600</v>
      </c>
      <c r="D869" s="1" t="s">
        <v>4570</v>
      </c>
      <c r="E869" s="1" t="s">
        <v>5</v>
      </c>
      <c r="F869" s="1" t="s">
        <v>225</v>
      </c>
      <c r="G869" s="1" t="s">
        <v>684</v>
      </c>
      <c r="H869" s="1" t="str">
        <f t="shared" si="1"/>
        <v>DOE Ref 1980-2004OutpatientLobby</v>
      </c>
      <c r="I869" s="1" t="str">
        <f>VLOOKUP(H869,'Interior Lighting'!$A$4:$G$1472,5,FALSE)</f>
        <v>1</v>
      </c>
      <c r="J869" s="1"/>
      <c r="K869" s="1"/>
      <c r="L869" s="1"/>
      <c r="M869" s="1">
        <v>0.0</v>
      </c>
      <c r="N869" s="1">
        <v>0.7</v>
      </c>
      <c r="O869" s="1">
        <v>0.2</v>
      </c>
      <c r="P869" s="1" t="s">
        <v>2601</v>
      </c>
      <c r="Q869" s="1" t="s">
        <v>29</v>
      </c>
      <c r="R869" s="1" t="s">
        <v>486</v>
      </c>
      <c r="S869" s="1" t="s">
        <v>492</v>
      </c>
      <c r="T869" s="8" t="str">
        <f t="shared" si="64"/>
        <v>ASHRAE 62.1-1999Hotels, Motels, Resorts, DormitoriesLobbies</v>
      </c>
      <c r="U869" s="1" t="str">
        <f>VLOOKUP(T869,Ventilation!$A$4:$H$321,6,FALSE)</f>
        <v>0</v>
      </c>
      <c r="V869" s="1" t="str">
        <f>VLOOKUP(T869,Ventilation!$A$4:$H$321,5,FALSE)</f>
        <v>15</v>
      </c>
      <c r="W869" s="1" t="str">
        <f>VLOOKUP(T869,Ventilation!$A$4:$H$321,7,FALSE)</f>
        <v/>
      </c>
      <c r="X869" s="1"/>
      <c r="Y869" s="5">
        <v>27.9</v>
      </c>
      <c r="Z869" s="1" t="s">
        <v>2602</v>
      </c>
      <c r="AA869" s="1" t="s">
        <v>2598</v>
      </c>
      <c r="AB869" s="1"/>
      <c r="AC869" s="8">
        <v>0.2232</v>
      </c>
      <c r="AD869" s="1"/>
      <c r="AE869" s="1" t="s">
        <v>2604</v>
      </c>
      <c r="AF869" s="1"/>
      <c r="AG869" s="1"/>
      <c r="AH869" s="1"/>
      <c r="AI869" s="1"/>
      <c r="AJ869" s="1"/>
      <c r="AK869" s="5">
        <v>1.1</v>
      </c>
      <c r="AL869" s="1">
        <v>0.0</v>
      </c>
      <c r="AM869" s="1">
        <v>0.5</v>
      </c>
      <c r="AN869" s="1">
        <v>0.0</v>
      </c>
      <c r="AO869" s="1" t="s">
        <v>2600</v>
      </c>
      <c r="AP869" s="1" t="s">
        <v>234</v>
      </c>
      <c r="AQ869" s="1" t="s">
        <v>235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8" t="s">
        <v>5</v>
      </c>
      <c r="B870" s="8" t="s">
        <v>225</v>
      </c>
      <c r="C870" s="8" t="s">
        <v>1052</v>
      </c>
      <c r="D870" s="1" t="s">
        <v>4556</v>
      </c>
      <c r="E870" s="8" t="s">
        <v>5</v>
      </c>
      <c r="F870" s="8" t="s">
        <v>225</v>
      </c>
      <c r="G870" s="8" t="s">
        <v>1052</v>
      </c>
      <c r="H870" s="1" t="str">
        <f t="shared" si="1"/>
        <v>DOE Ref 1980-2004OutpatientSoil Work</v>
      </c>
      <c r="I870" s="1">
        <v>0.9</v>
      </c>
      <c r="J870" s="1"/>
      <c r="K870" s="1"/>
      <c r="L870" s="1"/>
      <c r="M870" s="1">
        <v>0.0</v>
      </c>
      <c r="N870" s="1">
        <v>0.7</v>
      </c>
      <c r="O870" s="1">
        <v>0.2</v>
      </c>
      <c r="P870" s="1" t="s">
        <v>2601</v>
      </c>
      <c r="Q870" s="57" t="s">
        <v>29</v>
      </c>
      <c r="R870" s="1" t="s">
        <v>559</v>
      </c>
      <c r="S870" s="5" t="s">
        <v>1390</v>
      </c>
      <c r="T870" s="8"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5">
        <v>10.0</v>
      </c>
      <c r="Y870" s="5">
        <v>18.58</v>
      </c>
      <c r="Z870" s="1" t="s">
        <v>2602</v>
      </c>
      <c r="AA870" s="1" t="s">
        <v>2598</v>
      </c>
      <c r="AB870" s="1"/>
      <c r="AC870" s="8">
        <v>0.2232</v>
      </c>
      <c r="AD870" s="1"/>
      <c r="AE870" s="1" t="s">
        <v>2604</v>
      </c>
      <c r="AF870" s="1"/>
      <c r="AG870" s="1"/>
      <c r="AH870" s="1"/>
      <c r="AI870" s="1"/>
      <c r="AJ870" s="1"/>
      <c r="AK870" s="5">
        <v>2.0</v>
      </c>
      <c r="AL870" s="1">
        <v>0.0</v>
      </c>
      <c r="AM870" s="1">
        <v>0.5</v>
      </c>
      <c r="AN870" s="1">
        <v>0.0</v>
      </c>
      <c r="AO870" s="1" t="s">
        <v>2600</v>
      </c>
      <c r="AP870" s="1" t="s">
        <v>234</v>
      </c>
      <c r="AQ870" s="1" t="s">
        <v>235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4577</v>
      </c>
      <c r="BG870" s="1"/>
      <c r="BH870" s="1"/>
      <c r="BJ870" s="1"/>
      <c r="BK870" s="1"/>
      <c r="BL870" s="1"/>
    </row>
    <row r="871" ht="14.25" hidden="1" customHeight="1">
      <c r="A871" s="1" t="s">
        <v>5</v>
      </c>
      <c r="B871" s="1" t="s">
        <v>225</v>
      </c>
      <c r="C871" s="1" t="s">
        <v>1054</v>
      </c>
      <c r="D871" s="1" t="s">
        <v>4570</v>
      </c>
      <c r="E871" s="1" t="s">
        <v>5</v>
      </c>
      <c r="F871" s="1" t="s">
        <v>225</v>
      </c>
      <c r="G871" s="1" t="s">
        <v>1054</v>
      </c>
      <c r="H871" s="1" t="str">
        <f t="shared" si="1"/>
        <v>DOE Ref 1980-2004OutpatientStair</v>
      </c>
      <c r="I871" s="1">
        <v>0.8000000000000002</v>
      </c>
      <c r="J871" s="1"/>
      <c r="K871" s="1"/>
      <c r="L871" s="1"/>
      <c r="M871" s="1">
        <v>0.0</v>
      </c>
      <c r="N871" s="1">
        <v>0.7</v>
      </c>
      <c r="O871" s="1">
        <v>0.2</v>
      </c>
      <c r="P871" s="1" t="s">
        <v>2601</v>
      </c>
      <c r="Q871" s="47" t="s">
        <v>29</v>
      </c>
      <c r="R871" s="1" t="s">
        <v>501</v>
      </c>
      <c r="S871" s="5" t="s">
        <v>503</v>
      </c>
      <c r="T871" s="8" t="str">
        <f t="shared" si="64"/>
        <v>ASHRAE 62.1-1999Public SpacesPublic restrooms</v>
      </c>
      <c r="U871" s="1" t="str">
        <f>VLOOKUP(T871,Ventilation!$A$4:$H$321,6,FALSE)</f>
        <v>0</v>
      </c>
      <c r="V871" s="1" t="str">
        <f>VLOOKUP(T871,Ventilation!$A$4:$H$321,5,FALSE)</f>
        <v>0</v>
      </c>
      <c r="W871" s="1" t="str">
        <f>VLOOKUP(T871,Ventilation!$A$4:$H$321,7,FALSE)</f>
        <v/>
      </c>
      <c r="X871" s="1"/>
      <c r="Y871" s="5">
        <v>0.0</v>
      </c>
      <c r="Z871" s="1" t="s">
        <v>2602</v>
      </c>
      <c r="AA871" s="1" t="s">
        <v>2598</v>
      </c>
      <c r="AB871" s="1"/>
      <c r="AC871" s="8"/>
      <c r="AD871" s="16">
        <v>1.0</v>
      </c>
      <c r="AE871" s="1" t="s">
        <v>2604</v>
      </c>
      <c r="AF871" s="1"/>
      <c r="AG871" s="1"/>
      <c r="AH871" s="1"/>
      <c r="AI871" s="1"/>
      <c r="AJ871" s="1"/>
      <c r="AK871" s="5">
        <v>0.0</v>
      </c>
      <c r="AL871" s="1">
        <v>0.0</v>
      </c>
      <c r="AM871" s="1">
        <v>0.5</v>
      </c>
      <c r="AN871" s="1">
        <v>0.0</v>
      </c>
      <c r="AO871" s="1" t="s">
        <v>2600</v>
      </c>
      <c r="AP871" s="1" t="s">
        <v>234</v>
      </c>
      <c r="AQ871" s="1" t="s">
        <v>235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5</v>
      </c>
      <c r="B872" s="1" t="s">
        <v>225</v>
      </c>
      <c r="C872" s="1" t="s">
        <v>1055</v>
      </c>
      <c r="D872" s="1" t="s">
        <v>4575</v>
      </c>
      <c r="E872" s="1" t="s">
        <v>5</v>
      </c>
      <c r="F872" s="1" t="s">
        <v>225</v>
      </c>
      <c r="G872" s="1" t="s">
        <v>1055</v>
      </c>
      <c r="H872" s="1" t="str">
        <f t="shared" si="1"/>
        <v>DOE Ref 1980-2004OutpatientToilet</v>
      </c>
      <c r="I872" s="1">
        <v>0.8000000000000002</v>
      </c>
      <c r="J872" s="1"/>
      <c r="K872" s="1"/>
      <c r="L872" s="1"/>
      <c r="M872" s="1">
        <v>0.0</v>
      </c>
      <c r="N872" s="1">
        <v>0.7</v>
      </c>
      <c r="O872" s="1">
        <v>0.2</v>
      </c>
      <c r="P872" s="1" t="s">
        <v>2601</v>
      </c>
      <c r="Q872" s="47" t="s">
        <v>29</v>
      </c>
      <c r="R872" s="1" t="s">
        <v>501</v>
      </c>
      <c r="S872" s="5" t="s">
        <v>503</v>
      </c>
      <c r="T872" s="8" t="str">
        <f t="shared" si="64"/>
        <v>ASHRAE 62.1-1999Public SpacesPublic restrooms</v>
      </c>
      <c r="U872" s="1" t="str">
        <f>VLOOKUP(T872,Ventilation!$A$4:$H$321,6,FALSE)</f>
        <v>0</v>
      </c>
      <c r="V872" s="1" t="str">
        <f>VLOOKUP(T872,Ventilation!$A$4:$H$321,5,FALSE)</f>
        <v>0</v>
      </c>
      <c r="W872" s="1" t="str">
        <f>VLOOKUP(T872,Ventilation!$A$4:$H$321,7,FALSE)</f>
        <v/>
      </c>
      <c r="X872" s="5"/>
      <c r="Y872" s="5">
        <v>0.0</v>
      </c>
      <c r="Z872" s="1" t="s">
        <v>2602</v>
      </c>
      <c r="AA872" s="1" t="s">
        <v>2598</v>
      </c>
      <c r="AB872" s="1"/>
      <c r="AC872" s="8">
        <v>0.2232</v>
      </c>
      <c r="AD872" s="1"/>
      <c r="AE872" s="1" t="s">
        <v>2604</v>
      </c>
      <c r="AF872" s="1"/>
      <c r="AG872" s="1"/>
      <c r="AH872" s="1"/>
      <c r="AI872" s="1"/>
      <c r="AJ872" s="1"/>
      <c r="AK872" s="5">
        <v>0.7</v>
      </c>
      <c r="AL872" s="1">
        <v>0.0</v>
      </c>
      <c r="AM872" s="1">
        <v>0.3</v>
      </c>
      <c r="AN872" s="1">
        <v>0.7</v>
      </c>
      <c r="AO872" s="1" t="s">
        <v>2600</v>
      </c>
      <c r="AP872" s="1" t="s">
        <v>234</v>
      </c>
      <c r="AQ872" s="1" t="s">
        <v>235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4577</v>
      </c>
      <c r="BG872" s="1"/>
      <c r="BH872" s="1"/>
      <c r="BJ872" s="1"/>
      <c r="BK872" s="1"/>
      <c r="BL872" s="1"/>
    </row>
    <row r="873" ht="14.25" hidden="1" customHeight="1">
      <c r="A873" s="1" t="s">
        <v>5</v>
      </c>
      <c r="B873" s="1" t="s">
        <v>225</v>
      </c>
      <c r="C873" s="5" t="s">
        <v>4601</v>
      </c>
      <c r="D873" s="1" t="s">
        <v>4566</v>
      </c>
      <c r="E873" s="1" t="s">
        <v>32</v>
      </c>
      <c r="F873" s="5" t="s">
        <v>956</v>
      </c>
      <c r="G873" s="1" t="s">
        <v>870</v>
      </c>
      <c r="H873" s="1" t="str">
        <f t="shared" si="1"/>
        <v>ASHRAE 90.1-1999AtticsGeneral</v>
      </c>
      <c r="I873" s="1" t="str">
        <f>VLOOKUP(H873,'Interior Lighting'!$A$4:$G$1472,5,FALSE)</f>
        <v>0</v>
      </c>
      <c r="J873" s="1"/>
      <c r="K873" s="1"/>
      <c r="L873" s="1"/>
      <c r="M873" s="1">
        <v>0.0</v>
      </c>
      <c r="N873" s="1">
        <v>0.7</v>
      </c>
      <c r="O873" s="1">
        <v>0.2</v>
      </c>
      <c r="P873" s="1" t="s">
        <v>2601</v>
      </c>
      <c r="Q873" s="47" t="s">
        <v>29</v>
      </c>
      <c r="R873" s="1" t="s">
        <v>501</v>
      </c>
      <c r="S873" s="5" t="s">
        <v>503</v>
      </c>
      <c r="T873" s="8" t="str">
        <f t="shared" si="64"/>
        <v>ASHRAE 62.1-1999Public SpacesPublic restrooms</v>
      </c>
      <c r="U873" s="1" t="str">
        <f>VLOOKUP(T873,Ventilation!$A$4:$H$321,6,FALSE)</f>
        <v>0</v>
      </c>
      <c r="V873" s="1" t="str">
        <f>VLOOKUP(T873,Ventilation!$A$4:$H$321,5,FALSE)</f>
        <v>0</v>
      </c>
      <c r="W873" s="1" t="str">
        <f>VLOOKUP(T873,Ventilation!$A$4:$H$321,7,FALSE)</f>
        <v/>
      </c>
      <c r="X873" s="1"/>
      <c r="Y873" s="5">
        <v>0.0</v>
      </c>
      <c r="Z873" s="1" t="s">
        <v>2602</v>
      </c>
      <c r="AA873" s="1" t="s">
        <v>2598</v>
      </c>
      <c r="AB873" s="1"/>
      <c r="AC873" s="8">
        <v>0.2232</v>
      </c>
      <c r="AD873" s="1"/>
      <c r="AE873" s="1" t="s">
        <v>2604</v>
      </c>
      <c r="AF873" s="1"/>
      <c r="AG873" s="1"/>
      <c r="AH873" s="1"/>
      <c r="AI873" s="1"/>
      <c r="AJ873" s="1"/>
      <c r="AK873" s="5">
        <v>0.0</v>
      </c>
      <c r="AL873" s="1">
        <v>0.0</v>
      </c>
      <c r="AM873" s="1">
        <v>0.3</v>
      </c>
      <c r="AN873" s="1">
        <v>0.7</v>
      </c>
      <c r="AO873" s="1" t="s">
        <v>2600</v>
      </c>
      <c r="AP873" s="1" t="s">
        <v>234</v>
      </c>
      <c r="AQ873" s="1" t="s">
        <v>235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8" t="s">
        <v>5</v>
      </c>
      <c r="B874" s="1" t="s">
        <v>225</v>
      </c>
      <c r="C874" s="1" t="s">
        <v>1060</v>
      </c>
      <c r="D874" s="1" t="s">
        <v>4552</v>
      </c>
      <c r="E874" s="8" t="s">
        <v>5</v>
      </c>
      <c r="F874" s="1" t="s">
        <v>225</v>
      </c>
      <c r="G874" s="1" t="s">
        <v>1060</v>
      </c>
      <c r="H874" s="1" t="str">
        <f t="shared" si="1"/>
        <v>DOE Ref 1980-2004OutpatientXray</v>
      </c>
      <c r="I874" s="1">
        <v>2.1</v>
      </c>
      <c r="J874" s="1"/>
      <c r="K874" s="1"/>
      <c r="L874" s="1"/>
      <c r="M874" s="1">
        <v>0.0</v>
      </c>
      <c r="N874" s="1">
        <v>0.7</v>
      </c>
      <c r="O874" s="1">
        <v>0.2</v>
      </c>
      <c r="P874" s="1" t="s">
        <v>2601</v>
      </c>
      <c r="Q874" s="1" t="s">
        <v>38</v>
      </c>
      <c r="R874" s="1" t="s">
        <v>657</v>
      </c>
      <c r="S874" s="1" t="s">
        <v>712</v>
      </c>
      <c r="T874" s="8" t="str">
        <f t="shared" si="64"/>
        <v>GGHC v2.2Health CareX-ray, Diagnostic and Treatment</v>
      </c>
      <c r="U874" s="1" t="str">
        <f>VLOOKUP(T874,Ventilation!$A$4:$H$321,6,FALSE)</f>
        <v>0.3</v>
      </c>
      <c r="V874" s="1" t="str">
        <f>VLOOKUP(T874,Ventilation!$A$4:$H$321,5,FALSE)</f>
        <v/>
      </c>
      <c r="W874" s="1" t="str">
        <f>VLOOKUP(T874,Ventilation!$A$4:$H$321,7,FALSE)</f>
        <v/>
      </c>
      <c r="X874" s="1"/>
      <c r="Y874" s="5">
        <v>18.58</v>
      </c>
      <c r="Z874" s="1" t="s">
        <v>2602</v>
      </c>
      <c r="AA874" s="1" t="s">
        <v>2598</v>
      </c>
      <c r="AB874" s="1"/>
      <c r="AC874" s="8">
        <v>0.2232</v>
      </c>
      <c r="AD874" s="1"/>
      <c r="AE874" s="1" t="s">
        <v>2604</v>
      </c>
      <c r="AF874" s="1"/>
      <c r="AG874" s="1"/>
      <c r="AH874" s="1"/>
      <c r="AI874" s="1"/>
      <c r="AJ874" s="1"/>
      <c r="AK874" s="5">
        <v>1.3</v>
      </c>
      <c r="AL874" s="1">
        <v>0.0</v>
      </c>
      <c r="AM874" s="1">
        <v>0.5</v>
      </c>
      <c r="AN874" s="1">
        <v>0.0</v>
      </c>
      <c r="AO874" s="33" t="s">
        <v>2607</v>
      </c>
      <c r="AP874" s="1" t="s">
        <v>234</v>
      </c>
      <c r="AQ874" s="1" t="s">
        <v>235</v>
      </c>
      <c r="AR874" s="1">
        <v>1.0</v>
      </c>
      <c r="AS874" s="1">
        <v>900.0</v>
      </c>
      <c r="AT874" s="1" t="str">
        <f t="shared" si="62"/>
        <v>0.001111111111</v>
      </c>
      <c r="AU874" s="1">
        <v>43.3</v>
      </c>
      <c r="AV874" s="1">
        <v>0.2</v>
      </c>
      <c r="AW874" s="1">
        <v>0.05</v>
      </c>
      <c r="AX874" s="33" t="s">
        <v>2636</v>
      </c>
      <c r="AY874" s="1"/>
      <c r="AZ874" s="1"/>
      <c r="BA874" s="1" t="str">
        <f t="shared" si="67"/>
        <v/>
      </c>
      <c r="BB874" s="1"/>
      <c r="BC874" s="1"/>
      <c r="BD874" s="1"/>
      <c r="BE874" s="1"/>
      <c r="BF874" s="1"/>
      <c r="BG874" s="1"/>
      <c r="BH874" s="1"/>
      <c r="BJ874" s="1"/>
      <c r="BK874" s="1"/>
      <c r="BL874" s="1"/>
    </row>
    <row r="875" ht="14.25" hidden="1" customHeight="1">
      <c r="A875" s="1" t="s">
        <v>5</v>
      </c>
      <c r="B875" s="1" t="s">
        <v>237</v>
      </c>
      <c r="C875" s="1" t="s">
        <v>1050</v>
      </c>
      <c r="D875" s="1" t="s">
        <v>4575</v>
      </c>
      <c r="E875" s="1" t="s">
        <v>5</v>
      </c>
      <c r="F875" s="1" t="s">
        <v>237</v>
      </c>
      <c r="G875" s="1" t="s">
        <v>1050</v>
      </c>
      <c r="H875" s="1" t="str">
        <f t="shared" si="1"/>
        <v>DOE Ref 1980-2004PrimarySchoolRestroom</v>
      </c>
      <c r="I875" s="229" t="str">
        <f>VLOOKUP(H875,'Interior Lighting'!$A$4:$G$1080,5,FALSE)</f>
        <v>0.9</v>
      </c>
      <c r="J875" s="1"/>
      <c r="K875" s="1"/>
      <c r="L875" s="1"/>
      <c r="M875" s="1">
        <v>0.0</v>
      </c>
      <c r="N875" s="1">
        <v>0.37</v>
      </c>
      <c r="O875" s="1">
        <v>0.2</v>
      </c>
      <c r="P875" s="1" t="s">
        <v>2740</v>
      </c>
      <c r="Q875" s="1" t="s">
        <v>29</v>
      </c>
      <c r="R875" s="1" t="s">
        <v>501</v>
      </c>
      <c r="S875" s="1" t="s">
        <v>1330</v>
      </c>
      <c r="T875" s="8"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2741</v>
      </c>
      <c r="AA875" s="1" t="s">
        <v>2736</v>
      </c>
      <c r="AB875" s="1"/>
      <c r="AC875" s="8">
        <v>0.2232</v>
      </c>
      <c r="AD875" s="1"/>
      <c r="AE875" s="1" t="s">
        <v>2748</v>
      </c>
      <c r="AF875" s="1"/>
      <c r="AG875" s="1"/>
      <c r="AH875" s="1"/>
      <c r="AI875" s="1"/>
      <c r="AJ875" s="1"/>
      <c r="AK875" s="1">
        <v>0.37</v>
      </c>
      <c r="AL875" s="1">
        <v>0.0</v>
      </c>
      <c r="AM875" s="1">
        <v>0.5</v>
      </c>
      <c r="AN875" s="1">
        <v>0.0</v>
      </c>
      <c r="AO875" s="1" t="s">
        <v>2739</v>
      </c>
      <c r="AP875" s="1" t="s">
        <v>2738</v>
      </c>
      <c r="AQ875" s="1" t="s">
        <v>2737</v>
      </c>
      <c r="AR875" s="1">
        <v>56.5</v>
      </c>
      <c r="AS875" s="1">
        <v>2045.0</v>
      </c>
      <c r="AT875" s="1" t="str">
        <f t="shared" si="62"/>
        <v>0.02762836186</v>
      </c>
      <c r="AU875" s="1">
        <v>43.3</v>
      </c>
      <c r="AV875" s="1">
        <v>0.2</v>
      </c>
      <c r="AW875" s="1">
        <v>0.05</v>
      </c>
      <c r="AX875" s="1" t="s">
        <v>4578</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5</v>
      </c>
      <c r="B876" s="1" t="s">
        <v>237</v>
      </c>
      <c r="C876" s="1" t="s">
        <v>344</v>
      </c>
      <c r="D876" s="1" t="s">
        <v>4559</v>
      </c>
      <c r="E876" s="1" t="s">
        <v>5</v>
      </c>
      <c r="F876" s="1" t="s">
        <v>237</v>
      </c>
      <c r="G876" s="1" t="s">
        <v>344</v>
      </c>
      <c r="H876" s="1" t="str">
        <f t="shared" si="1"/>
        <v>DOE Ref 1980-2004PrimarySchoolOffice</v>
      </c>
      <c r="I876" s="229" t="str">
        <f>VLOOKUP(H876,'Interior Lighting'!$A$4:$G$1080,5,FALSE)</f>
        <v>1.89</v>
      </c>
      <c r="J876" s="1"/>
      <c r="K876" s="1"/>
      <c r="L876" s="1"/>
      <c r="M876" s="1">
        <v>0.0</v>
      </c>
      <c r="N876" s="1">
        <v>0.37</v>
      </c>
      <c r="O876" s="1">
        <v>0.2</v>
      </c>
      <c r="P876" s="1" t="s">
        <v>2740</v>
      </c>
      <c r="Q876" s="1" t="s">
        <v>29</v>
      </c>
      <c r="R876" s="1" t="s">
        <v>497</v>
      </c>
      <c r="S876" s="1" t="s">
        <v>4560</v>
      </c>
      <c r="T876" s="8" t="str">
        <f t="shared" si="64"/>
        <v>ASHRAE 62.1-1999OfficesOffice Space</v>
      </c>
      <c r="U876" s="1" t="str">
        <f>VLOOKUP(T876,Ventilation!$A$4:$H$321,6,FALSE)</f>
        <v>0</v>
      </c>
      <c r="V876" s="1" t="str">
        <f>VLOOKUP(T876,Ventilation!$A$4:$H$321,5,FALSE)</f>
        <v>20</v>
      </c>
      <c r="W876" s="1" t="str">
        <f>VLOOKUP(T876,Ventilation!$A$4:$H$321,7,FALSE)</f>
        <v/>
      </c>
      <c r="X876" s="1"/>
      <c r="Y876" s="1">
        <v>4.65</v>
      </c>
      <c r="Z876" s="8" t="s">
        <v>2741</v>
      </c>
      <c r="AA876" s="8" t="s">
        <v>2736</v>
      </c>
      <c r="AB876" s="1"/>
      <c r="AC876" s="8">
        <v>0.2232</v>
      </c>
      <c r="AD876" s="8"/>
      <c r="AE876" s="8" t="s">
        <v>2748</v>
      </c>
      <c r="AF876" s="1"/>
      <c r="AG876" s="1"/>
      <c r="AH876" s="1"/>
      <c r="AI876" s="1"/>
      <c r="AJ876" s="1"/>
      <c r="AK876" s="1">
        <v>1.0</v>
      </c>
      <c r="AL876" s="1">
        <v>0.0</v>
      </c>
      <c r="AM876" s="1">
        <v>0.5</v>
      </c>
      <c r="AN876" s="1">
        <v>0.0</v>
      </c>
      <c r="AO876" s="8" t="s">
        <v>2739</v>
      </c>
      <c r="AP876" s="8" t="s">
        <v>2747</v>
      </c>
      <c r="AQ876" s="8" t="s">
        <v>2743</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5</v>
      </c>
      <c r="B877" s="1" t="s">
        <v>237</v>
      </c>
      <c r="C877" s="1" t="s">
        <v>1031</v>
      </c>
      <c r="D877" s="1" t="s">
        <v>4571</v>
      </c>
      <c r="E877" s="1" t="s">
        <v>5</v>
      </c>
      <c r="F877" s="1" t="s">
        <v>237</v>
      </c>
      <c r="G877" s="1" t="s">
        <v>1031</v>
      </c>
      <c r="H877" s="1" t="str">
        <f t="shared" si="1"/>
        <v>DOE Ref 1980-2004PrimarySchoolMechanical</v>
      </c>
      <c r="I877" s="229" t="str">
        <f>VLOOKUP(H877,'Interior Lighting'!$A$4:$G$1080,5,FALSE)</f>
        <v>0.77</v>
      </c>
      <c r="J877" s="1"/>
      <c r="K877" s="1"/>
      <c r="L877" s="1"/>
      <c r="M877" s="1">
        <v>0.0</v>
      </c>
      <c r="N877" s="1">
        <v>0.37</v>
      </c>
      <c r="O877" s="1">
        <v>0.2</v>
      </c>
      <c r="P877" s="8" t="s">
        <v>2740</v>
      </c>
      <c r="Q877" s="1" t="s">
        <v>29</v>
      </c>
      <c r="R877" s="1" t="s">
        <v>501</v>
      </c>
      <c r="S877" s="1" t="s">
        <v>502</v>
      </c>
      <c r="T877" s="8"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8" t="s">
        <v>2741</v>
      </c>
      <c r="AA877" s="8" t="s">
        <v>2736</v>
      </c>
      <c r="AB877" s="1"/>
      <c r="AC877" s="8">
        <v>0.2232</v>
      </c>
      <c r="AD877" s="8"/>
      <c r="AE877" s="8" t="s">
        <v>2748</v>
      </c>
      <c r="AF877" s="1"/>
      <c r="AG877" s="1"/>
      <c r="AH877" s="1"/>
      <c r="AI877" s="1"/>
      <c r="AJ877" s="1"/>
      <c r="AK877" s="1">
        <v>0.37</v>
      </c>
      <c r="AL877" s="1">
        <v>0.0</v>
      </c>
      <c r="AM877" s="1">
        <v>0.5</v>
      </c>
      <c r="AN877" s="1">
        <v>0.0</v>
      </c>
      <c r="AO877" s="8" t="s">
        <v>2739</v>
      </c>
      <c r="AP877" s="8" t="s">
        <v>2738</v>
      </c>
      <c r="AQ877" s="8" t="s">
        <v>2737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5</v>
      </c>
      <c r="B878" s="1" t="s">
        <v>237</v>
      </c>
      <c r="C878" s="1" t="s">
        <v>684</v>
      </c>
      <c r="D878" s="1" t="s">
        <v>4570</v>
      </c>
      <c r="E878" s="1" t="s">
        <v>5</v>
      </c>
      <c r="F878" s="1" t="s">
        <v>237</v>
      </c>
      <c r="G878" s="1" t="s">
        <v>684</v>
      </c>
      <c r="H878" s="1" t="str">
        <f t="shared" si="1"/>
        <v>DOE Ref 1980-2004PrimarySchoolLobby</v>
      </c>
      <c r="I878" s="229" t="str">
        <f>VLOOKUP(H878,'Interior Lighting'!$A$4:$G$1080,5,FALSE)</f>
        <v>1.14</v>
      </c>
      <c r="J878" s="1"/>
      <c r="K878" s="1"/>
      <c r="L878" s="1"/>
      <c r="M878" s="1">
        <v>0.0</v>
      </c>
      <c r="N878" s="1">
        <v>0.37</v>
      </c>
      <c r="O878" s="1">
        <v>0.2</v>
      </c>
      <c r="P878" s="8" t="s">
        <v>2740</v>
      </c>
      <c r="Q878" s="1" t="s">
        <v>29</v>
      </c>
      <c r="R878" s="1" t="s">
        <v>550</v>
      </c>
      <c r="S878" s="1" t="s">
        <v>557</v>
      </c>
      <c r="T878" s="8" t="str">
        <f t="shared" si="64"/>
        <v>ASHRAE 62.1-1999EducationCorridors</v>
      </c>
      <c r="U878" s="1" t="str">
        <f>VLOOKUP(T878,Ventilation!$A$4:$H$321,6,FALSE)</f>
        <v>0.1</v>
      </c>
      <c r="V878" s="1" t="str">
        <f>VLOOKUP(T878,Ventilation!$A$4:$H$321,5,FALSE)</f>
        <v>0</v>
      </c>
      <c r="W878" s="1" t="str">
        <f>VLOOKUP(T878,Ventilation!$A$4:$H$321,7,FALSE)</f>
        <v/>
      </c>
      <c r="X878" s="1"/>
      <c r="Y878" s="1">
        <v>0.0</v>
      </c>
      <c r="Z878" s="8" t="s">
        <v>2741</v>
      </c>
      <c r="AA878" s="8" t="s">
        <v>2736</v>
      </c>
      <c r="AB878" s="1"/>
      <c r="AC878" s="8">
        <v>0.2232</v>
      </c>
      <c r="AD878" s="8"/>
      <c r="AE878" s="8" t="s">
        <v>2748</v>
      </c>
      <c r="AF878" s="1"/>
      <c r="AG878" s="1"/>
      <c r="AH878" s="1"/>
      <c r="AI878" s="1"/>
      <c r="AJ878" s="1"/>
      <c r="AK878" s="1">
        <v>0.37</v>
      </c>
      <c r="AL878" s="1">
        <v>0.0</v>
      </c>
      <c r="AM878" s="1">
        <v>0.5</v>
      </c>
      <c r="AN878" s="1">
        <v>0.0</v>
      </c>
      <c r="AO878" s="8" t="s">
        <v>2739</v>
      </c>
      <c r="AP878" s="8" t="s">
        <v>2747</v>
      </c>
      <c r="AQ878" s="8" t="s">
        <v>2743</v>
      </c>
      <c r="AR878" s="1"/>
      <c r="AS878" s="1"/>
      <c r="AT878" s="1" t="str">
        <f t="shared" si="62"/>
        <v/>
      </c>
      <c r="AU878" s="1"/>
      <c r="AV878" s="1"/>
      <c r="AW878" s="1"/>
      <c r="AX878" s="8"/>
      <c r="AY878" s="1"/>
      <c r="AZ878" s="1"/>
      <c r="BA878" s="1" t="str">
        <f t="shared" si="67"/>
        <v/>
      </c>
      <c r="BB878" s="1"/>
      <c r="BC878" s="1"/>
      <c r="BD878" s="1"/>
      <c r="BE878" s="1"/>
      <c r="BF878" s="8"/>
      <c r="BG878" s="8"/>
      <c r="BH878" s="1"/>
      <c r="BJ878" s="1"/>
      <c r="BK878" s="1"/>
      <c r="BL878" s="1"/>
    </row>
    <row r="879" ht="14.25" hidden="1" customHeight="1">
      <c r="A879" s="1" t="s">
        <v>5</v>
      </c>
      <c r="B879" s="1" t="s">
        <v>237</v>
      </c>
      <c r="C879" s="1" t="s">
        <v>726</v>
      </c>
      <c r="D879" s="1" t="s">
        <v>4563</v>
      </c>
      <c r="E879" s="1" t="s">
        <v>5</v>
      </c>
      <c r="F879" s="1" t="s">
        <v>237</v>
      </c>
      <c r="G879" s="1" t="s">
        <v>726</v>
      </c>
      <c r="H879" s="1" t="str">
        <f t="shared" si="1"/>
        <v>DOE Ref 1980-2004PrimarySchoolLibrary</v>
      </c>
      <c r="I879" s="229" t="str">
        <f>VLOOKUP(H879,'Interior Lighting'!$A$4:$G$1080,5,FALSE)</f>
        <v>2.11</v>
      </c>
      <c r="J879" s="1"/>
      <c r="K879" s="1"/>
      <c r="L879" s="1"/>
      <c r="M879" s="1">
        <v>0.0</v>
      </c>
      <c r="N879" s="1">
        <v>0.37</v>
      </c>
      <c r="O879" s="1">
        <v>0.2</v>
      </c>
      <c r="P879" s="8" t="s">
        <v>2740</v>
      </c>
      <c r="Q879" s="1" t="s">
        <v>29</v>
      </c>
      <c r="R879" s="1" t="s">
        <v>550</v>
      </c>
      <c r="S879" s="1" t="s">
        <v>555</v>
      </c>
      <c r="T879" s="8" t="str">
        <f t="shared" si="64"/>
        <v>ASHRAE 62.1-1999EducationLibraries</v>
      </c>
      <c r="U879" s="1" t="str">
        <f>VLOOKUP(T879,Ventilation!$A$4:$H$321,6,FALSE)</f>
        <v>0</v>
      </c>
      <c r="V879" s="1" t="str">
        <f>VLOOKUP(T879,Ventilation!$A$4:$H$321,5,FALSE)</f>
        <v>16.95</v>
      </c>
      <c r="W879" s="1" t="str">
        <f>VLOOKUP(T879,Ventilation!$A$4:$H$321,7,FALSE)</f>
        <v/>
      </c>
      <c r="X879" s="1"/>
      <c r="Y879" s="1">
        <v>21.36</v>
      </c>
      <c r="Z879" s="8" t="s">
        <v>2741</v>
      </c>
      <c r="AA879" s="8" t="s">
        <v>2736</v>
      </c>
      <c r="AB879" s="1"/>
      <c r="AC879" s="8">
        <v>0.2232</v>
      </c>
      <c r="AD879" s="8"/>
      <c r="AE879" s="8" t="s">
        <v>2748</v>
      </c>
      <c r="AF879" s="1"/>
      <c r="AG879" s="1"/>
      <c r="AH879" s="1"/>
      <c r="AI879" s="1"/>
      <c r="AJ879" s="1"/>
      <c r="AK879" s="1">
        <v>1.39</v>
      </c>
      <c r="AL879" s="1">
        <v>0.0</v>
      </c>
      <c r="AM879" s="1">
        <v>0.5</v>
      </c>
      <c r="AN879" s="1">
        <v>0.0</v>
      </c>
      <c r="AO879" s="8" t="s">
        <v>2739</v>
      </c>
      <c r="AP879" s="8" t="s">
        <v>2747</v>
      </c>
      <c r="AQ879" s="8" t="s">
        <v>2743</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5</v>
      </c>
      <c r="B880" s="1" t="s">
        <v>237</v>
      </c>
      <c r="C880" s="1" t="s">
        <v>1026</v>
      </c>
      <c r="D880" s="1" t="s">
        <v>4546</v>
      </c>
      <c r="E880" s="1" t="s">
        <v>5</v>
      </c>
      <c r="F880" s="1" t="s">
        <v>237</v>
      </c>
      <c r="G880" s="1" t="s">
        <v>1026</v>
      </c>
      <c r="H880" s="1" t="str">
        <f t="shared" si="1"/>
        <v>DOE Ref 1980-2004PrimarySchoolKitchen</v>
      </c>
      <c r="I880" s="229" t="str">
        <f>VLOOKUP(H880,'Interior Lighting'!$A$4:$G$1080,5,FALSE)</f>
        <v>1.6</v>
      </c>
      <c r="J880" s="1"/>
      <c r="K880" s="1"/>
      <c r="L880" s="1"/>
      <c r="M880" s="1">
        <v>0.0</v>
      </c>
      <c r="N880" s="1">
        <v>0.37</v>
      </c>
      <c r="O880" s="1">
        <v>0.2</v>
      </c>
      <c r="P880" s="1" t="s">
        <v>2740</v>
      </c>
      <c r="Q880" s="1" t="s">
        <v>29</v>
      </c>
      <c r="R880" s="1" t="s">
        <v>477</v>
      </c>
      <c r="S880" s="1" t="s">
        <v>481</v>
      </c>
      <c r="T880" s="8"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2741</v>
      </c>
      <c r="AA880" s="1" t="s">
        <v>2736</v>
      </c>
      <c r="AB880" s="1"/>
      <c r="AC880" s="8">
        <v>0.2232</v>
      </c>
      <c r="AD880" s="1"/>
      <c r="AE880" s="1" t="s">
        <v>2748</v>
      </c>
      <c r="AF880" s="1">
        <v>302.6</v>
      </c>
      <c r="AG880" s="1">
        <v>0.1</v>
      </c>
      <c r="AH880" s="1">
        <v>0.2</v>
      </c>
      <c r="AI880" s="1">
        <v>0.7</v>
      </c>
      <c r="AJ880" s="1" t="s">
        <v>2751</v>
      </c>
      <c r="AK880" s="1">
        <v>17.7</v>
      </c>
      <c r="AL880" s="1">
        <v>0.25</v>
      </c>
      <c r="AM880" s="1">
        <v>0.3</v>
      </c>
      <c r="AN880" s="1">
        <v>0.2</v>
      </c>
      <c r="AO880" s="1" t="s">
        <v>2749</v>
      </c>
      <c r="AP880" s="1" t="s">
        <v>2738</v>
      </c>
      <c r="AQ880" s="1" t="s">
        <v>2737</v>
      </c>
      <c r="AR880" s="1">
        <v>100.0</v>
      </c>
      <c r="AS880" s="1">
        <v>1808.0</v>
      </c>
      <c r="AT880" s="1" t="str">
        <f t="shared" si="62"/>
        <v>0.05530973451</v>
      </c>
      <c r="AU880" s="1">
        <v>49.0</v>
      </c>
      <c r="AV880" s="1">
        <v>0.2</v>
      </c>
      <c r="AW880" s="1">
        <v>0.05</v>
      </c>
      <c r="AX880" s="1" t="s">
        <v>4578</v>
      </c>
      <c r="AY880" s="1">
        <v>0.7</v>
      </c>
      <c r="AZ880" s="1">
        <v>3300.0</v>
      </c>
      <c r="BA880" s="1" t="str">
        <f t="shared" si="67"/>
        <v>0.1215379059</v>
      </c>
      <c r="BB880" s="1">
        <v>0.338</v>
      </c>
      <c r="BC880" s="1">
        <v>572.9644137011418</v>
      </c>
      <c r="BD880" s="1">
        <v>0.5</v>
      </c>
      <c r="BE880" s="1"/>
      <c r="BF880" s="1" t="s">
        <v>2750</v>
      </c>
      <c r="BG880" s="1"/>
      <c r="BH880" s="1"/>
      <c r="BJ880" s="1"/>
      <c r="BK880" s="1"/>
      <c r="BL880" s="1"/>
    </row>
    <row r="881" ht="14.25" hidden="1" customHeight="1">
      <c r="A881" s="1" t="s">
        <v>5</v>
      </c>
      <c r="B881" s="1" t="s">
        <v>237</v>
      </c>
      <c r="C881" s="1" t="s">
        <v>1019</v>
      </c>
      <c r="D881" s="1" t="s">
        <v>4561</v>
      </c>
      <c r="E881" s="1" t="s">
        <v>5</v>
      </c>
      <c r="F881" s="1" t="s">
        <v>237</v>
      </c>
      <c r="G881" s="1" t="s">
        <v>1019</v>
      </c>
      <c r="H881" s="1" t="str">
        <f t="shared" si="1"/>
        <v>DOE Ref 1980-2004PrimarySchoolGym</v>
      </c>
      <c r="I881" s="229" t="str">
        <f>VLOOKUP(H881,'Interior Lighting'!$A$4:$G$1080,5,FALSE)</f>
        <v>1.07</v>
      </c>
      <c r="J881" s="1"/>
      <c r="K881" s="1"/>
      <c r="L881" s="1"/>
      <c r="M881" s="1">
        <v>0.0</v>
      </c>
      <c r="N881" s="1">
        <v>0.37</v>
      </c>
      <c r="O881" s="1">
        <v>0.2</v>
      </c>
      <c r="P881" s="1" t="s">
        <v>2740</v>
      </c>
      <c r="Q881" s="1" t="s">
        <v>29</v>
      </c>
      <c r="R881" s="1" t="s">
        <v>525</v>
      </c>
      <c r="S881" s="1" t="s">
        <v>532</v>
      </c>
      <c r="T881" s="8"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2746</v>
      </c>
      <c r="AA881" s="1" t="s">
        <v>2736</v>
      </c>
      <c r="AB881" s="1"/>
      <c r="AC881" s="8">
        <v>0.2232</v>
      </c>
      <c r="AD881" s="1"/>
      <c r="AE881" s="1" t="s">
        <v>2748</v>
      </c>
      <c r="AF881" s="1"/>
      <c r="AG881" s="1"/>
      <c r="AH881" s="1"/>
      <c r="AI881" s="1"/>
      <c r="AJ881" s="1"/>
      <c r="AK881" s="1">
        <v>0.46</v>
      </c>
      <c r="AL881" s="1">
        <v>0.0</v>
      </c>
      <c r="AM881" s="1">
        <v>0.5</v>
      </c>
      <c r="AN881" s="1">
        <v>0.0</v>
      </c>
      <c r="AO881" s="1" t="s">
        <v>2739</v>
      </c>
      <c r="AP881" s="1" t="s">
        <v>2747</v>
      </c>
      <c r="AQ881" s="1" t="s">
        <v>2743</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5</v>
      </c>
      <c r="B882" s="1" t="s">
        <v>237</v>
      </c>
      <c r="C882" s="1" t="s">
        <v>1002</v>
      </c>
      <c r="D882" s="1" t="s">
        <v>4551</v>
      </c>
      <c r="E882" s="1" t="s">
        <v>5</v>
      </c>
      <c r="F882" s="1" t="s">
        <v>237</v>
      </c>
      <c r="G882" s="1" t="s">
        <v>1002</v>
      </c>
      <c r="H882" s="1" t="str">
        <f t="shared" si="1"/>
        <v>DOE Ref 1980-2004PrimarySchoolCorridor</v>
      </c>
      <c r="I882" s="229" t="str">
        <f>VLOOKUP(H882,'Interior Lighting'!$A$4:$G$1080,5,FALSE)</f>
        <v>0.9</v>
      </c>
      <c r="J882" s="1"/>
      <c r="K882" s="1"/>
      <c r="L882" s="1"/>
      <c r="M882" s="1">
        <v>0.0</v>
      </c>
      <c r="N882" s="1">
        <v>0.37</v>
      </c>
      <c r="O882" s="1">
        <v>0.2</v>
      </c>
      <c r="P882" s="1" t="s">
        <v>2740</v>
      </c>
      <c r="Q882" s="1" t="s">
        <v>29</v>
      </c>
      <c r="R882" s="1" t="s">
        <v>550</v>
      </c>
      <c r="S882" s="1" t="s">
        <v>557</v>
      </c>
      <c r="T882" s="8"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2741</v>
      </c>
      <c r="AA882" s="1" t="s">
        <v>2736</v>
      </c>
      <c r="AB882" s="1"/>
      <c r="AC882" s="8">
        <v>0.2232</v>
      </c>
      <c r="AD882" s="1"/>
      <c r="AE882" s="1" t="s">
        <v>2748</v>
      </c>
      <c r="AF882" s="1"/>
      <c r="AG882" s="1"/>
      <c r="AH882" s="1"/>
      <c r="AI882" s="1"/>
      <c r="AJ882" s="1"/>
      <c r="AK882" s="1">
        <v>0.37</v>
      </c>
      <c r="AL882" s="1">
        <v>0.0</v>
      </c>
      <c r="AM882" s="1">
        <v>0.5</v>
      </c>
      <c r="AN882" s="1">
        <v>0.0</v>
      </c>
      <c r="AO882" s="1" t="s">
        <v>2739</v>
      </c>
      <c r="AP882" s="1" t="s">
        <v>2738</v>
      </c>
      <c r="AQ882" s="1" t="s">
        <v>2737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5</v>
      </c>
      <c r="B883" s="8" t="s">
        <v>237</v>
      </c>
      <c r="C883" s="8" t="s">
        <v>551</v>
      </c>
      <c r="D883" s="1" t="s">
        <v>4559</v>
      </c>
      <c r="E883" s="1" t="s">
        <v>5</v>
      </c>
      <c r="F883" s="8" t="s">
        <v>237</v>
      </c>
      <c r="G883" s="8" t="s">
        <v>551</v>
      </c>
      <c r="H883" s="1" t="str">
        <f t="shared" si="1"/>
        <v>DOE Ref 1980-2004PrimarySchoolClassroom</v>
      </c>
      <c r="I883" s="229" t="str">
        <f>VLOOKUP(H883,'Interior Lighting'!$A$4:$G$1080,5,FALSE)</f>
        <v>2</v>
      </c>
      <c r="J883" s="1"/>
      <c r="K883" s="1"/>
      <c r="L883" s="1"/>
      <c r="M883" s="1">
        <v>0.0</v>
      </c>
      <c r="N883" s="1">
        <v>0.37</v>
      </c>
      <c r="O883" s="1">
        <v>0.2</v>
      </c>
      <c r="P883" s="1" t="s">
        <v>2740</v>
      </c>
      <c r="Q883" s="1" t="s">
        <v>29</v>
      </c>
      <c r="R883" s="1" t="s">
        <v>550</v>
      </c>
      <c r="S883" s="1" t="s">
        <v>551</v>
      </c>
      <c r="T883" s="8"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2741</v>
      </c>
      <c r="AA883" s="1" t="s">
        <v>2736</v>
      </c>
      <c r="AB883" s="1"/>
      <c r="AC883" s="8">
        <v>0.2232</v>
      </c>
      <c r="AD883" s="1"/>
      <c r="AE883" s="1" t="s">
        <v>2748</v>
      </c>
      <c r="AF883" s="1"/>
      <c r="AG883" s="1"/>
      <c r="AH883" s="1"/>
      <c r="AI883" s="1"/>
      <c r="AJ883" s="1"/>
      <c r="AK883" s="1">
        <v>1.39</v>
      </c>
      <c r="AL883" s="1">
        <v>0.0</v>
      </c>
      <c r="AM883" s="1">
        <v>0.5</v>
      </c>
      <c r="AN883" s="1">
        <v>0.0</v>
      </c>
      <c r="AO883" s="1" t="s">
        <v>2739</v>
      </c>
      <c r="AP883" s="1" t="s">
        <v>2747</v>
      </c>
      <c r="AQ883" s="1" t="s">
        <v>2743</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5</v>
      </c>
      <c r="B884" s="8" t="s">
        <v>237</v>
      </c>
      <c r="C884" s="8" t="s">
        <v>998</v>
      </c>
      <c r="D884" s="1" t="s">
        <v>4549</v>
      </c>
      <c r="E884" s="1" t="s">
        <v>5</v>
      </c>
      <c r="F884" s="8" t="s">
        <v>237</v>
      </c>
      <c r="G884" s="8" t="s">
        <v>998</v>
      </c>
      <c r="H884" s="1" t="str">
        <f t="shared" si="1"/>
        <v>DOE Ref 1980-2004PrimarySchoolCafeteria</v>
      </c>
      <c r="I884" s="229" t="str">
        <f>VLOOKUP(H884,'Interior Lighting'!$A$4:$G$1080,5,FALSE)</f>
        <v>1.4</v>
      </c>
      <c r="J884" s="1"/>
      <c r="K884" s="1"/>
      <c r="L884" s="1"/>
      <c r="M884" s="1">
        <v>0.0</v>
      </c>
      <c r="N884" s="1">
        <v>0.37</v>
      </c>
      <c r="O884" s="1">
        <v>0.2</v>
      </c>
      <c r="P884" s="8" t="s">
        <v>2740</v>
      </c>
      <c r="Q884" s="1" t="s">
        <v>29</v>
      </c>
      <c r="R884" s="1" t="s">
        <v>477</v>
      </c>
      <c r="S884" s="1" t="s">
        <v>479</v>
      </c>
      <c r="T884" s="8"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8" t="s">
        <v>2742</v>
      </c>
      <c r="AA884" s="8" t="s">
        <v>2736</v>
      </c>
      <c r="AB884" s="1"/>
      <c r="AC884" s="8">
        <v>0.2232</v>
      </c>
      <c r="AD884" s="8"/>
      <c r="AE884" s="8" t="s">
        <v>2748</v>
      </c>
      <c r="AF884" s="1"/>
      <c r="AG884" s="1"/>
      <c r="AH884" s="1"/>
      <c r="AI884" s="1"/>
      <c r="AJ884" s="1"/>
      <c r="AK884" s="1">
        <v>2.36</v>
      </c>
      <c r="AL884" s="1">
        <v>0.0</v>
      </c>
      <c r="AM884" s="1">
        <v>0.5</v>
      </c>
      <c r="AN884" s="1">
        <v>0.0</v>
      </c>
      <c r="AO884" s="8" t="s">
        <v>2739</v>
      </c>
      <c r="AP884" s="8" t="s">
        <v>2747</v>
      </c>
      <c r="AQ884" s="8" t="s">
        <v>2743</v>
      </c>
      <c r="AR884" s="1"/>
      <c r="AS884" s="1"/>
      <c r="AT884" s="1" t="str">
        <f t="shared" si="62"/>
        <v/>
      </c>
      <c r="AU884" s="1"/>
      <c r="AV884" s="1"/>
      <c r="AW884" s="1"/>
      <c r="AX884" s="8"/>
      <c r="AY884" s="1"/>
      <c r="AZ884" s="1"/>
      <c r="BA884" s="1" t="str">
        <f t="shared" si="67"/>
        <v/>
      </c>
      <c r="BB884" s="1"/>
      <c r="BC884" s="1"/>
      <c r="BD884" s="1"/>
      <c r="BE884" s="1"/>
      <c r="BF884" s="1"/>
      <c r="BG884" s="1"/>
      <c r="BH884" s="1"/>
      <c r="BJ884" s="1"/>
      <c r="BK884" s="1"/>
      <c r="BL884" s="1"/>
    </row>
    <row r="885" ht="14.25" hidden="1" customHeight="1">
      <c r="A885" s="1" t="s">
        <v>5</v>
      </c>
      <c r="B885" s="8" t="s">
        <v>249</v>
      </c>
      <c r="C885" s="8" t="s">
        <v>1026</v>
      </c>
      <c r="D885" s="1" t="s">
        <v>4546</v>
      </c>
      <c r="E885" s="1" t="s">
        <v>5</v>
      </c>
      <c r="F885" s="8" t="s">
        <v>249</v>
      </c>
      <c r="G885" s="8" t="s">
        <v>1026</v>
      </c>
      <c r="H885" s="1" t="str">
        <f t="shared" si="1"/>
        <v>DOE Ref 1980-2004QuickServiceRestaurantKitchen</v>
      </c>
      <c r="I885" s="1" t="str">
        <f>VLOOKUP(H885,'Interior Lighting'!$A$4:$G$1472,5,FALSE)</f>
        <v>1.55</v>
      </c>
      <c r="J885" s="1"/>
      <c r="K885" s="1"/>
      <c r="L885" s="1"/>
      <c r="M885" s="1">
        <v>0.0</v>
      </c>
      <c r="N885" s="1">
        <v>0.7</v>
      </c>
      <c r="O885" s="1">
        <v>0.2</v>
      </c>
      <c r="P885" s="1" t="s">
        <v>2756</v>
      </c>
      <c r="Q885" s="1" t="s">
        <v>29</v>
      </c>
      <c r="R885" s="1" t="s">
        <v>477</v>
      </c>
      <c r="S885" s="1" t="s">
        <v>481</v>
      </c>
      <c r="T885" s="8"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2757</v>
      </c>
      <c r="AA885" s="1" t="s">
        <v>2754</v>
      </c>
      <c r="AB885" s="1"/>
      <c r="AC885" s="16">
        <v>0.223</v>
      </c>
      <c r="AD885" s="1"/>
      <c r="AE885" s="1" t="s">
        <v>2762</v>
      </c>
      <c r="AF885" s="1">
        <v>409.6</v>
      </c>
      <c r="AG885" s="1">
        <v>0.1</v>
      </c>
      <c r="AH885" s="1">
        <v>0.2</v>
      </c>
      <c r="AI885" s="1">
        <v>0.7</v>
      </c>
      <c r="AJ885" s="1" t="s">
        <v>2760</v>
      </c>
      <c r="AK885" s="1">
        <v>28.0</v>
      </c>
      <c r="AL885" s="1">
        <v>0.25</v>
      </c>
      <c r="AM885" s="1">
        <v>0.3</v>
      </c>
      <c r="AN885" s="1">
        <v>0.3</v>
      </c>
      <c r="AO885" s="1" t="s">
        <v>2755</v>
      </c>
      <c r="AP885" s="1" t="s">
        <v>2761</v>
      </c>
      <c r="AQ885" s="1" t="s">
        <v>2758</v>
      </c>
      <c r="AR885" s="1">
        <v>40.0</v>
      </c>
      <c r="AS885" s="1">
        <v>1250.0</v>
      </c>
      <c r="AT885" s="1" t="str">
        <f t="shared" si="62"/>
        <v>0.032</v>
      </c>
      <c r="AU885" s="1">
        <v>49.0</v>
      </c>
      <c r="AV885" s="1">
        <v>0.2</v>
      </c>
      <c r="AW885" s="1">
        <v>0.05</v>
      </c>
      <c r="AX885" s="33" t="s">
        <v>258</v>
      </c>
      <c r="AY885" s="1">
        <v>0.7</v>
      </c>
      <c r="AZ885" s="1">
        <v>3300.0</v>
      </c>
      <c r="BA885" s="1" t="str">
        <f t="shared" si="67"/>
        <v>0.1221241016</v>
      </c>
      <c r="BB885" s="1">
        <v>0.338</v>
      </c>
      <c r="BC885" s="1">
        <v>575.7279076578998</v>
      </c>
      <c r="BD885" s="1">
        <v>0.502411575562701</v>
      </c>
      <c r="BE885" s="1"/>
      <c r="BF885" s="1" t="s">
        <v>2763</v>
      </c>
      <c r="BG885" s="1"/>
      <c r="BH885" s="1"/>
      <c r="BJ885" s="1"/>
      <c r="BK885" s="1"/>
      <c r="BL885" s="1"/>
    </row>
    <row r="886" ht="14.25" hidden="1" customHeight="1">
      <c r="A886" s="1" t="s">
        <v>5</v>
      </c>
      <c r="B886" s="8" t="s">
        <v>249</v>
      </c>
      <c r="C886" s="8" t="s">
        <v>1004</v>
      </c>
      <c r="D886" s="1" t="s">
        <v>4549</v>
      </c>
      <c r="E886" s="1" t="s">
        <v>5</v>
      </c>
      <c r="F886" s="8" t="s">
        <v>249</v>
      </c>
      <c r="G886" s="8" t="s">
        <v>1004</v>
      </c>
      <c r="H886" s="1" t="str">
        <f t="shared" si="1"/>
        <v>DOE Ref 1980-2004QuickServiceRestaurantDining</v>
      </c>
      <c r="I886" s="1" t="str">
        <f>VLOOKUP(H886,'Interior Lighting'!$A$4:$G$1472,5,FALSE)</f>
        <v>1.44</v>
      </c>
      <c r="J886" s="1"/>
      <c r="K886" s="1"/>
      <c r="L886" s="1"/>
      <c r="M886" s="1">
        <v>0.0</v>
      </c>
      <c r="N886" s="1">
        <v>0.37</v>
      </c>
      <c r="O886" s="1">
        <v>0.2</v>
      </c>
      <c r="P886" s="8" t="s">
        <v>2756</v>
      </c>
      <c r="Q886" s="1" t="s">
        <v>29</v>
      </c>
      <c r="R886" s="1" t="s">
        <v>477</v>
      </c>
      <c r="S886" s="1" t="s">
        <v>479</v>
      </c>
      <c r="T886" s="8"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5">
        <v>70.0</v>
      </c>
      <c r="Z886" s="8" t="s">
        <v>2757</v>
      </c>
      <c r="AA886" s="8" t="s">
        <v>2754</v>
      </c>
      <c r="AB886" s="1"/>
      <c r="AC886" s="16">
        <v>0.223</v>
      </c>
      <c r="AD886" s="8"/>
      <c r="AE886" s="8" t="s">
        <v>2762</v>
      </c>
      <c r="AF886" s="1"/>
      <c r="AG886" s="1"/>
      <c r="AH886" s="1"/>
      <c r="AI886" s="1"/>
      <c r="AJ886" s="1"/>
      <c r="AK886" s="1">
        <v>12.0</v>
      </c>
      <c r="AL886" s="1">
        <v>0.25</v>
      </c>
      <c r="AM886" s="1">
        <v>0.3</v>
      </c>
      <c r="AN886" s="1">
        <v>0.0</v>
      </c>
      <c r="AO886" s="8" t="s">
        <v>2755</v>
      </c>
      <c r="AP886" s="8" t="s">
        <v>259</v>
      </c>
      <c r="AQ886" s="8" t="s">
        <v>260</v>
      </c>
      <c r="AR886" s="1"/>
      <c r="AS886" s="1"/>
      <c r="AT886" s="1" t="str">
        <f t="shared" si="62"/>
        <v/>
      </c>
      <c r="AU886" s="1"/>
      <c r="AV886" s="1"/>
      <c r="AW886" s="1"/>
      <c r="AX886" s="8"/>
      <c r="AY886" s="1"/>
      <c r="AZ886" s="1"/>
      <c r="BA886" s="1" t="str">
        <f t="shared" si="67"/>
        <v/>
      </c>
      <c r="BB886" s="1"/>
      <c r="BC886" s="1"/>
      <c r="BD886" s="1"/>
      <c r="BE886" s="1"/>
      <c r="BF886" s="8"/>
      <c r="BG886" s="8"/>
      <c r="BH886" s="1"/>
      <c r="BJ886" s="1"/>
      <c r="BK886" s="1"/>
      <c r="BL886" s="1"/>
    </row>
    <row r="887" ht="14.25" hidden="1" customHeight="1">
      <c r="A887" s="1" t="s">
        <v>5</v>
      </c>
      <c r="B887" s="8" t="s">
        <v>249</v>
      </c>
      <c r="C887" s="16" t="s">
        <v>991</v>
      </c>
      <c r="D887" s="8" t="s">
        <v>4566</v>
      </c>
      <c r="E887" s="16" t="s">
        <v>28</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1.0</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8" t="s">
        <v>5</v>
      </c>
      <c r="B888" s="1" t="s">
        <v>348</v>
      </c>
      <c r="C888" s="1" t="s">
        <v>348</v>
      </c>
      <c r="D888" s="1" t="s">
        <v>4572</v>
      </c>
      <c r="E888" s="8" t="s">
        <v>5</v>
      </c>
      <c r="F888" s="1" t="s">
        <v>348</v>
      </c>
      <c r="G888" s="1" t="s">
        <v>348</v>
      </c>
      <c r="H888" s="1" t="str">
        <f t="shared" si="1"/>
        <v>DOE Ref 1980-2004RetailRetail</v>
      </c>
      <c r="I888" s="214">
        <v>3.36774</v>
      </c>
      <c r="J888" s="1"/>
      <c r="K888" s="1"/>
      <c r="L888" s="1"/>
      <c r="M888" s="1">
        <v>0.0</v>
      </c>
      <c r="N888" s="1">
        <v>0.7</v>
      </c>
      <c r="O888" s="1">
        <v>0.2</v>
      </c>
      <c r="P888" s="1" t="s">
        <v>2874</v>
      </c>
      <c r="Q888" s="1" t="s">
        <v>29</v>
      </c>
      <c r="R888" s="1" t="s">
        <v>516</v>
      </c>
      <c r="S888" s="1" t="s">
        <v>521</v>
      </c>
      <c r="T888" s="8"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2875</v>
      </c>
      <c r="AA888" s="1" t="s">
        <v>2872</v>
      </c>
      <c r="AB888" s="8">
        <v>0.2232</v>
      </c>
      <c r="AD888" s="1"/>
      <c r="AE888" s="1" t="s">
        <v>2879</v>
      </c>
      <c r="AF888" s="1"/>
      <c r="AG888" s="1"/>
      <c r="AH888" s="1"/>
      <c r="AI888" s="1"/>
      <c r="AJ888" s="1"/>
      <c r="AK888" s="1">
        <v>0.3</v>
      </c>
      <c r="AL888" s="1">
        <v>0.0</v>
      </c>
      <c r="AM888" s="1">
        <v>0.5</v>
      </c>
      <c r="AN888" s="1">
        <v>0.0</v>
      </c>
      <c r="AO888" s="1" t="s">
        <v>2873</v>
      </c>
      <c r="AP888" s="1" t="s">
        <v>272</v>
      </c>
      <c r="AQ888" s="1" t="s">
        <v>273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5</v>
      </c>
      <c r="B889" s="1" t="s">
        <v>348</v>
      </c>
      <c r="C889" s="1" t="s">
        <v>1045</v>
      </c>
      <c r="D889" s="1" t="s">
        <v>4572</v>
      </c>
      <c r="E889" s="1" t="s">
        <v>5</v>
      </c>
      <c r="F889" s="1" t="s">
        <v>348</v>
      </c>
      <c r="G889" s="1" t="s">
        <v>1045</v>
      </c>
      <c r="H889" s="1" t="str">
        <f t="shared" si="1"/>
        <v>DOE Ref 1980-2004RetailPoint_of_Sale</v>
      </c>
      <c r="I889" s="214">
        <v>3.36774</v>
      </c>
      <c r="J889" s="1"/>
      <c r="K889" s="1"/>
      <c r="L889" s="1"/>
      <c r="M889" s="1">
        <v>0.0</v>
      </c>
      <c r="N889" s="1">
        <v>0.7</v>
      </c>
      <c r="O889" s="1">
        <v>0.2</v>
      </c>
      <c r="P889" s="1" t="s">
        <v>2874</v>
      </c>
      <c r="Q889" s="1" t="s">
        <v>29</v>
      </c>
      <c r="R889" s="1" t="s">
        <v>508</v>
      </c>
      <c r="S889" s="1" t="s">
        <v>509</v>
      </c>
      <c r="T889" s="8"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2875</v>
      </c>
      <c r="AA889" s="1" t="s">
        <v>2872</v>
      </c>
      <c r="AB889" s="8">
        <v>0.2232</v>
      </c>
      <c r="AD889" s="1"/>
      <c r="AE889" s="1" t="s">
        <v>2879</v>
      </c>
      <c r="AF889" s="1"/>
      <c r="AG889" s="1"/>
      <c r="AH889" s="1"/>
      <c r="AI889" s="1"/>
      <c r="AJ889" s="1"/>
      <c r="AK889" s="1">
        <v>2.0</v>
      </c>
      <c r="AL889" s="1">
        <v>0.0</v>
      </c>
      <c r="AM889" s="1">
        <v>0.5</v>
      </c>
      <c r="AN889" s="1">
        <v>0.0</v>
      </c>
      <c r="AO889" s="1" t="s">
        <v>2873</v>
      </c>
      <c r="AP889" s="1" t="s">
        <v>272</v>
      </c>
      <c r="AQ889" s="1" t="s">
        <v>273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5</v>
      </c>
      <c r="B890" s="1" t="s">
        <v>348</v>
      </c>
      <c r="C890" s="1" t="s">
        <v>1009</v>
      </c>
      <c r="D890" s="1" t="s">
        <v>4551</v>
      </c>
      <c r="E890" s="1" t="s">
        <v>5</v>
      </c>
      <c r="F890" s="1" t="s">
        <v>348</v>
      </c>
      <c r="G890" s="1" t="s">
        <v>1009</v>
      </c>
      <c r="H890" s="1" t="str">
        <f t="shared" si="1"/>
        <v>DOE Ref 1980-2004RetailEntry</v>
      </c>
      <c r="I890" s="214">
        <v>3.36774</v>
      </c>
      <c r="J890" s="1"/>
      <c r="K890" s="1"/>
      <c r="L890" s="1"/>
      <c r="M890" s="1">
        <v>0.0</v>
      </c>
      <c r="N890" s="1">
        <v>0.7</v>
      </c>
      <c r="O890" s="1">
        <v>0.2</v>
      </c>
      <c r="P890" s="1" t="s">
        <v>2874</v>
      </c>
      <c r="Q890" s="1" t="s">
        <v>29</v>
      </c>
      <c r="R890" s="1" t="s">
        <v>508</v>
      </c>
      <c r="S890" s="1" t="s">
        <v>509</v>
      </c>
      <c r="T890" s="8"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2875</v>
      </c>
      <c r="AA890" s="1" t="s">
        <v>2872</v>
      </c>
      <c r="AB890" s="8">
        <v>0.2232</v>
      </c>
      <c r="AD890" s="1"/>
      <c r="AE890" s="1" t="s">
        <v>2879</v>
      </c>
      <c r="AF890" s="1"/>
      <c r="AG890" s="1"/>
      <c r="AH890" s="1"/>
      <c r="AI890" s="1"/>
      <c r="AJ890" s="1"/>
      <c r="AK890" s="1">
        <v>0.0</v>
      </c>
      <c r="AL890" s="1">
        <v>0.0</v>
      </c>
      <c r="AM890" s="1">
        <v>0.5</v>
      </c>
      <c r="AN890" s="1">
        <v>0.0</v>
      </c>
      <c r="AO890" s="1" t="s">
        <v>2873</v>
      </c>
      <c r="AP890" s="1" t="s">
        <v>272</v>
      </c>
      <c r="AQ890" s="5" t="s">
        <v>2877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5</v>
      </c>
      <c r="B891" s="1" t="s">
        <v>348</v>
      </c>
      <c r="C891" s="1" t="s">
        <v>992</v>
      </c>
      <c r="D891" s="1" t="s">
        <v>4566</v>
      </c>
      <c r="E891" s="1" t="s">
        <v>5</v>
      </c>
      <c r="F891" s="1" t="s">
        <v>348</v>
      </c>
      <c r="G891" s="1" t="s">
        <v>992</v>
      </c>
      <c r="H891" s="1" t="str">
        <f t="shared" si="1"/>
        <v>DOE Ref 1980-2004RetailBack_Space</v>
      </c>
      <c r="I891" s="214">
        <v>1.16593</v>
      </c>
      <c r="J891" s="1"/>
      <c r="K891" s="1"/>
      <c r="L891" s="1"/>
      <c r="M891" s="1">
        <v>0.0</v>
      </c>
      <c r="N891" s="1">
        <v>0.7</v>
      </c>
      <c r="O891" s="1">
        <v>0.2</v>
      </c>
      <c r="P891" s="1" t="s">
        <v>2874</v>
      </c>
      <c r="Q891" s="1" t="s">
        <v>29</v>
      </c>
      <c r="R891" s="1" t="s">
        <v>508</v>
      </c>
      <c r="S891" s="1" t="s">
        <v>511</v>
      </c>
      <c r="T891" s="8"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2875</v>
      </c>
      <c r="AA891" s="8" t="s">
        <v>2872</v>
      </c>
      <c r="AB891" s="8">
        <v>0.2232</v>
      </c>
      <c r="AD891" s="1"/>
      <c r="AE891" s="1" t="s">
        <v>2879</v>
      </c>
      <c r="AF891" s="1"/>
      <c r="AG891" s="1"/>
      <c r="AH891" s="1"/>
      <c r="AI891" s="1"/>
      <c r="AJ891" s="1"/>
      <c r="AK891" s="1">
        <v>0.75</v>
      </c>
      <c r="AL891" s="1">
        <v>0.0</v>
      </c>
      <c r="AM891" s="1">
        <v>0.5</v>
      </c>
      <c r="AN891" s="1">
        <v>0.0</v>
      </c>
      <c r="AO891" s="1" t="s">
        <v>2873</v>
      </c>
      <c r="AP891" s="8" t="s">
        <v>272</v>
      </c>
      <c r="AQ891" s="8" t="s">
        <v>273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5</v>
      </c>
      <c r="B892" s="1" t="s">
        <v>290</v>
      </c>
      <c r="C892" s="1" t="s">
        <v>1050</v>
      </c>
      <c r="D892" s="1" t="s">
        <v>4575</v>
      </c>
      <c r="E892" s="1" t="s">
        <v>5</v>
      </c>
      <c r="F892" s="1" t="s">
        <v>290</v>
      </c>
      <c r="G892" s="1" t="s">
        <v>1050</v>
      </c>
      <c r="H892" s="1" t="str">
        <f t="shared" si="1"/>
        <v>DOE Ref 1980-2004SecondarySchoolRestroom</v>
      </c>
      <c r="I892" s="1" t="str">
        <f>VLOOKUP(H892,'Interior Lighting'!$A$4:$G$1080,5,FALSE)</f>
        <v>0.89</v>
      </c>
      <c r="J892" s="1"/>
      <c r="K892" s="1"/>
      <c r="L892" s="1"/>
      <c r="M892" s="1">
        <v>0.0</v>
      </c>
      <c r="N892" s="1">
        <v>0.37</v>
      </c>
      <c r="O892" s="1">
        <v>0.2</v>
      </c>
      <c r="P892" s="1" t="s">
        <v>3132</v>
      </c>
      <c r="Q892" s="1" t="s">
        <v>29</v>
      </c>
      <c r="R892" s="1" t="s">
        <v>501</v>
      </c>
      <c r="S892" s="1" t="s">
        <v>1330</v>
      </c>
      <c r="T892" s="8"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3133</v>
      </c>
      <c r="AA892" s="1" t="s">
        <v>3129</v>
      </c>
      <c r="AB892" s="1"/>
      <c r="AC892" s="8">
        <v>0.2232</v>
      </c>
      <c r="AD892" s="1"/>
      <c r="AE892" s="1" t="s">
        <v>3143</v>
      </c>
      <c r="AF892" s="1"/>
      <c r="AG892" s="1"/>
      <c r="AH892" s="1"/>
      <c r="AI892" s="1"/>
      <c r="AJ892" s="1"/>
      <c r="AK892" s="1">
        <v>0.37</v>
      </c>
      <c r="AL892" s="1">
        <v>0.0</v>
      </c>
      <c r="AM892" s="1">
        <v>0.5</v>
      </c>
      <c r="AN892" s="1">
        <v>0.0</v>
      </c>
      <c r="AO892" s="1" t="s">
        <v>3131</v>
      </c>
      <c r="AP892" s="1" t="s">
        <v>3142</v>
      </c>
      <c r="AQ892" s="1" t="s">
        <v>3136</v>
      </c>
      <c r="AR892" s="1">
        <v>52.2</v>
      </c>
      <c r="AS892" s="1">
        <v>2260.0</v>
      </c>
      <c r="AT892" s="1" t="str">
        <f t="shared" si="69"/>
        <v>0.02309734513</v>
      </c>
      <c r="AU892" s="1">
        <v>43.3</v>
      </c>
      <c r="AV892" s="1">
        <v>0.2</v>
      </c>
      <c r="AW892" s="1">
        <v>0.05</v>
      </c>
      <c r="AX892" s="1" t="s">
        <v>4580</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5</v>
      </c>
      <c r="B893" s="1" t="s">
        <v>290</v>
      </c>
      <c r="C893" s="1" t="s">
        <v>344</v>
      </c>
      <c r="D893" s="1" t="s">
        <v>4559</v>
      </c>
      <c r="E893" s="1" t="s">
        <v>5</v>
      </c>
      <c r="F893" s="1" t="s">
        <v>290</v>
      </c>
      <c r="G893" s="1" t="s">
        <v>344</v>
      </c>
      <c r="H893" s="1" t="str">
        <f t="shared" si="1"/>
        <v>DOE Ref 1980-2004SecondarySchoolOffice</v>
      </c>
      <c r="I893" s="1" t="str">
        <f>VLOOKUP(H893,'Interior Lighting'!$A$4:$G$1080,5,FALSE)</f>
        <v>1.87</v>
      </c>
      <c r="J893" s="1"/>
      <c r="K893" s="1"/>
      <c r="L893" s="1"/>
      <c r="M893" s="1">
        <v>0.0</v>
      </c>
      <c r="N893" s="1">
        <v>0.37</v>
      </c>
      <c r="O893" s="1">
        <v>0.2</v>
      </c>
      <c r="P893" s="1" t="s">
        <v>3132</v>
      </c>
      <c r="Q893" s="1" t="s">
        <v>29</v>
      </c>
      <c r="R893" s="1" t="s">
        <v>497</v>
      </c>
      <c r="S893" s="1" t="s">
        <v>4560</v>
      </c>
      <c r="T893" s="8" t="str">
        <f t="shared" si="68"/>
        <v>ASHRAE 62.1-1999OfficesOffice Space</v>
      </c>
      <c r="U893" s="1" t="str">
        <f>VLOOKUP(T893,Ventilation!$A$4:$H$321,6,FALSE)</f>
        <v>0</v>
      </c>
      <c r="V893" s="1" t="str">
        <f>VLOOKUP(T893,Ventilation!$A$4:$H$321,5,FALSE)</f>
        <v>20</v>
      </c>
      <c r="W893" s="1" t="str">
        <f>VLOOKUP(T893,Ventilation!$A$4:$H$321,7,FALSE)</f>
        <v/>
      </c>
      <c r="X893" s="1"/>
      <c r="Y893" s="1">
        <v>4.65</v>
      </c>
      <c r="Z893" s="8" t="s">
        <v>3147</v>
      </c>
      <c r="AA893" s="8" t="s">
        <v>3129</v>
      </c>
      <c r="AB893" s="1"/>
      <c r="AC893" s="8">
        <v>0.2232</v>
      </c>
      <c r="AD893" s="8"/>
      <c r="AE893" s="8" t="s">
        <v>3143</v>
      </c>
      <c r="AF893" s="1"/>
      <c r="AG893" s="1"/>
      <c r="AH893" s="1"/>
      <c r="AI893" s="1"/>
      <c r="AJ893" s="1"/>
      <c r="AK893" s="1">
        <v>1.0</v>
      </c>
      <c r="AL893" s="1">
        <v>0.0</v>
      </c>
      <c r="AM893" s="1">
        <v>0.5</v>
      </c>
      <c r="AN893" s="1">
        <v>0.0</v>
      </c>
      <c r="AO893" s="8" t="s">
        <v>3131</v>
      </c>
      <c r="AP893" s="8" t="s">
        <v>3141</v>
      </c>
      <c r="AQ893" s="8" t="s">
        <v>3135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5</v>
      </c>
      <c r="B894" s="8" t="s">
        <v>290</v>
      </c>
      <c r="C894" s="8" t="s">
        <v>1031</v>
      </c>
      <c r="D894" s="1" t="s">
        <v>4571</v>
      </c>
      <c r="E894" s="1" t="s">
        <v>5</v>
      </c>
      <c r="F894" s="8" t="s">
        <v>290</v>
      </c>
      <c r="G894" s="8" t="s">
        <v>1031</v>
      </c>
      <c r="H894" s="1" t="str">
        <f t="shared" si="1"/>
        <v>DOE Ref 1980-2004SecondarySchoolMechanical</v>
      </c>
      <c r="I894" s="1" t="str">
        <f>VLOOKUP(H894,'Interior Lighting'!$A$4:$G$1080,5,FALSE)</f>
        <v>0.75</v>
      </c>
      <c r="J894" s="1"/>
      <c r="K894" s="1"/>
      <c r="L894" s="1"/>
      <c r="M894" s="1">
        <v>0.0</v>
      </c>
      <c r="N894" s="1">
        <v>0.37</v>
      </c>
      <c r="O894" s="1">
        <v>0.2</v>
      </c>
      <c r="P894" s="1" t="s">
        <v>3132</v>
      </c>
      <c r="Q894" s="1" t="s">
        <v>29</v>
      </c>
      <c r="R894" s="1" t="s">
        <v>501</v>
      </c>
      <c r="S894" s="1" t="s">
        <v>502</v>
      </c>
      <c r="T894" s="8"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8" t="s">
        <v>3133</v>
      </c>
      <c r="AA894" s="8" t="s">
        <v>3129</v>
      </c>
      <c r="AB894" s="1"/>
      <c r="AC894" s="8">
        <v>0.2232</v>
      </c>
      <c r="AD894" s="8"/>
      <c r="AE894" s="8" t="s">
        <v>3143</v>
      </c>
      <c r="AF894" s="1"/>
      <c r="AG894" s="1"/>
      <c r="AH894" s="1"/>
      <c r="AI894" s="1"/>
      <c r="AJ894" s="1"/>
      <c r="AK894" s="1">
        <v>0.37</v>
      </c>
      <c r="AL894" s="1">
        <v>0.0</v>
      </c>
      <c r="AM894" s="1">
        <v>0.5</v>
      </c>
      <c r="AN894" s="1">
        <v>0.0</v>
      </c>
      <c r="AO894" s="8" t="s">
        <v>3131</v>
      </c>
      <c r="AP894" s="8" t="s">
        <v>3142</v>
      </c>
      <c r="AQ894" s="8" t="s">
        <v>3136</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5</v>
      </c>
      <c r="B895" s="1" t="s">
        <v>290</v>
      </c>
      <c r="C895" s="1" t="s">
        <v>684</v>
      </c>
      <c r="D895" s="1" t="s">
        <v>4570</v>
      </c>
      <c r="E895" s="1" t="s">
        <v>5</v>
      </c>
      <c r="F895" s="1" t="s">
        <v>290</v>
      </c>
      <c r="G895" s="1" t="s">
        <v>684</v>
      </c>
      <c r="H895" s="1" t="str">
        <f t="shared" si="1"/>
        <v>DOE Ref 1980-2004SecondarySchoolLobby</v>
      </c>
      <c r="I895" s="1" t="str">
        <f>VLOOKUP(H895,'Interior Lighting'!$A$4:$G$1080,5,FALSE)</f>
        <v>1.11</v>
      </c>
      <c r="J895" s="1"/>
      <c r="K895" s="1"/>
      <c r="L895" s="1"/>
      <c r="M895" s="1">
        <v>0.0</v>
      </c>
      <c r="N895" s="1">
        <v>0.37</v>
      </c>
      <c r="O895" s="1">
        <v>0.2</v>
      </c>
      <c r="P895" s="8" t="s">
        <v>3132</v>
      </c>
      <c r="Q895" s="1" t="s">
        <v>29</v>
      </c>
      <c r="R895" s="1" t="s">
        <v>550</v>
      </c>
      <c r="S895" s="1" t="s">
        <v>557</v>
      </c>
      <c r="T895" s="8" t="str">
        <f t="shared" si="68"/>
        <v>ASHRAE 62.1-1999EducationCorridors</v>
      </c>
      <c r="U895" s="1" t="str">
        <f>VLOOKUP(T895,Ventilation!$A$4:$H$321,6,FALSE)</f>
        <v>0.1</v>
      </c>
      <c r="V895" s="1" t="str">
        <f>VLOOKUP(T895,Ventilation!$A$4:$H$321,5,FALSE)</f>
        <v>0</v>
      </c>
      <c r="W895" s="1" t="str">
        <f>VLOOKUP(T895,Ventilation!$A$4:$H$321,7,FALSE)</f>
        <v/>
      </c>
      <c r="X895" s="1"/>
      <c r="Y895" s="1">
        <v>0.0</v>
      </c>
      <c r="Z895" s="8" t="s">
        <v>3133</v>
      </c>
      <c r="AA895" s="8" t="s">
        <v>3129</v>
      </c>
      <c r="AB895" s="1"/>
      <c r="AC895" s="8">
        <v>0.2232</v>
      </c>
      <c r="AD895" s="8"/>
      <c r="AE895" s="8" t="s">
        <v>3143</v>
      </c>
      <c r="AF895" s="1"/>
      <c r="AG895" s="1"/>
      <c r="AH895" s="1"/>
      <c r="AI895" s="1"/>
      <c r="AJ895" s="1"/>
      <c r="AK895" s="1">
        <v>0.37</v>
      </c>
      <c r="AL895" s="1">
        <v>0.0</v>
      </c>
      <c r="AM895" s="1">
        <v>0.5</v>
      </c>
      <c r="AN895" s="1">
        <v>0.0</v>
      </c>
      <c r="AO895" s="8" t="s">
        <v>3131</v>
      </c>
      <c r="AP895" s="8" t="s">
        <v>3141</v>
      </c>
      <c r="AQ895" s="8" t="s">
        <v>3135</v>
      </c>
      <c r="AR895" s="1"/>
      <c r="AS895" s="1"/>
      <c r="AT895" s="1" t="str">
        <f t="shared" si="69"/>
        <v/>
      </c>
      <c r="AU895" s="1"/>
      <c r="AV895" s="1"/>
      <c r="AW895" s="1"/>
      <c r="AX895" s="8"/>
      <c r="AY895" s="1"/>
      <c r="AZ895" s="1"/>
      <c r="BA895" s="1" t="str">
        <f t="shared" si="70"/>
        <v/>
      </c>
      <c r="BB895" s="1"/>
      <c r="BC895" s="1"/>
      <c r="BD895" s="1"/>
      <c r="BE895" s="1"/>
      <c r="BF895" s="1"/>
      <c r="BG895" s="1"/>
      <c r="BH895" s="1"/>
      <c r="BJ895" s="1"/>
      <c r="BK895" s="1"/>
      <c r="BL895" s="1"/>
    </row>
    <row r="896" ht="14.25" hidden="1" customHeight="1">
      <c r="A896" s="1" t="s">
        <v>5</v>
      </c>
      <c r="B896" s="1" t="s">
        <v>290</v>
      </c>
      <c r="C896" s="1" t="s">
        <v>726</v>
      </c>
      <c r="D896" s="1" t="s">
        <v>4563</v>
      </c>
      <c r="E896" s="1" t="s">
        <v>5</v>
      </c>
      <c r="F896" s="1" t="s">
        <v>290</v>
      </c>
      <c r="G896" s="1" t="s">
        <v>726</v>
      </c>
      <c r="H896" s="1" t="str">
        <f t="shared" si="1"/>
        <v>DOE Ref 1980-2004SecondarySchoolLibrary</v>
      </c>
      <c r="I896" s="1" t="str">
        <f>VLOOKUP(H896,'Interior Lighting'!$A$4:$G$1080,5,FALSE)</f>
        <v>1.52</v>
      </c>
      <c r="J896" s="1"/>
      <c r="K896" s="1"/>
      <c r="L896" s="1"/>
      <c r="M896" s="1">
        <v>0.0</v>
      </c>
      <c r="N896" s="1">
        <v>0.37</v>
      </c>
      <c r="O896" s="1">
        <v>0.2</v>
      </c>
      <c r="P896" s="8" t="s">
        <v>3132</v>
      </c>
      <c r="Q896" s="1" t="s">
        <v>29</v>
      </c>
      <c r="R896" s="1" t="s">
        <v>550</v>
      </c>
      <c r="S896" s="1" t="s">
        <v>555</v>
      </c>
      <c r="T896" s="8" t="str">
        <f t="shared" si="68"/>
        <v>ASHRAE 62.1-1999EducationLibraries</v>
      </c>
      <c r="U896" s="1" t="str">
        <f>VLOOKUP(T896,Ventilation!$A$4:$H$321,6,FALSE)</f>
        <v>0</v>
      </c>
      <c r="V896" s="1" t="str">
        <f>VLOOKUP(T896,Ventilation!$A$4:$H$321,5,FALSE)</f>
        <v>16.95</v>
      </c>
      <c r="W896" s="1" t="str">
        <f>VLOOKUP(T896,Ventilation!$A$4:$H$321,7,FALSE)</f>
        <v/>
      </c>
      <c r="X896" s="1"/>
      <c r="Y896" s="1">
        <v>21.34</v>
      </c>
      <c r="Z896" s="8" t="s">
        <v>3133</v>
      </c>
      <c r="AA896" s="8" t="s">
        <v>3129</v>
      </c>
      <c r="AB896" s="1"/>
      <c r="AC896" s="8">
        <v>0.2232</v>
      </c>
      <c r="AD896" s="8"/>
      <c r="AE896" s="8" t="s">
        <v>3143</v>
      </c>
      <c r="AF896" s="1"/>
      <c r="AG896" s="1"/>
      <c r="AH896" s="1"/>
      <c r="AI896" s="1"/>
      <c r="AJ896" s="1"/>
      <c r="AK896" s="1">
        <v>0.93</v>
      </c>
      <c r="AL896" s="1">
        <v>0.0</v>
      </c>
      <c r="AM896" s="1">
        <v>0.5</v>
      </c>
      <c r="AN896" s="1">
        <v>0.0</v>
      </c>
      <c r="AO896" s="8" t="s">
        <v>3131</v>
      </c>
      <c r="AP896" s="8" t="s">
        <v>3141</v>
      </c>
      <c r="AQ896" s="8" t="s">
        <v>3135</v>
      </c>
      <c r="AR896" s="1"/>
      <c r="AS896" s="1"/>
      <c r="AT896" s="1" t="str">
        <f t="shared" si="69"/>
        <v/>
      </c>
      <c r="AU896" s="1"/>
      <c r="AV896" s="1"/>
      <c r="AW896" s="1"/>
      <c r="AX896" s="8"/>
      <c r="AY896" s="1"/>
      <c r="AZ896" s="1"/>
      <c r="BA896" s="1" t="str">
        <f t="shared" si="70"/>
        <v/>
      </c>
      <c r="BB896" s="1"/>
      <c r="BC896" s="1"/>
      <c r="BD896" s="1"/>
      <c r="BE896" s="1"/>
      <c r="BF896" s="8"/>
      <c r="BG896" s="8"/>
      <c r="BH896" s="1"/>
      <c r="BJ896" s="1"/>
      <c r="BK896" s="1"/>
      <c r="BL896" s="1"/>
    </row>
    <row r="897" ht="14.25" hidden="1" customHeight="1">
      <c r="A897" s="1" t="s">
        <v>5</v>
      </c>
      <c r="B897" s="8" t="s">
        <v>290</v>
      </c>
      <c r="C897" s="8" t="s">
        <v>1026</v>
      </c>
      <c r="D897" s="1" t="s">
        <v>4546</v>
      </c>
      <c r="E897" s="1" t="s">
        <v>5</v>
      </c>
      <c r="F897" s="8" t="s">
        <v>290</v>
      </c>
      <c r="G897" s="8" t="s">
        <v>1026</v>
      </c>
      <c r="H897" s="1" t="str">
        <f t="shared" si="1"/>
        <v>DOE Ref 1980-2004SecondarySchoolKitchen</v>
      </c>
      <c r="I897" s="1" t="str">
        <f>VLOOKUP(H897,'Interior Lighting'!$A$4:$G$1080,5,FALSE)</f>
        <v>1.56</v>
      </c>
      <c r="J897" s="1"/>
      <c r="K897" s="1"/>
      <c r="L897" s="1"/>
      <c r="M897" s="1">
        <v>0.0</v>
      </c>
      <c r="N897" s="1">
        <v>0.37</v>
      </c>
      <c r="O897" s="1">
        <v>0.2</v>
      </c>
      <c r="P897" s="8" t="s">
        <v>3132</v>
      </c>
      <c r="Q897" s="1" t="s">
        <v>29</v>
      </c>
      <c r="R897" s="1" t="s">
        <v>477</v>
      </c>
      <c r="S897" s="1" t="s">
        <v>481</v>
      </c>
      <c r="T897" s="8"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8" t="s">
        <v>3133</v>
      </c>
      <c r="AA897" s="8" t="s">
        <v>3129</v>
      </c>
      <c r="AB897" s="1"/>
      <c r="AC897" s="8">
        <v>0.2232</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133.0</v>
      </c>
      <c r="AS897" s="1">
        <v>2325.0</v>
      </c>
      <c r="AT897" s="1" t="str">
        <f t="shared" si="69"/>
        <v>0.05720430108</v>
      </c>
      <c r="AU897" s="1">
        <v>49.0</v>
      </c>
      <c r="AV897" s="1">
        <v>0.2</v>
      </c>
      <c r="AW897" s="1">
        <v>0.05</v>
      </c>
      <c r="AX897" s="1" t="s">
        <v>4580</v>
      </c>
      <c r="AY897" s="1">
        <v>0.7</v>
      </c>
      <c r="AZ897" s="1">
        <v>4000.0</v>
      </c>
      <c r="BA897" s="1" t="str">
        <f t="shared" si="70"/>
        <v>0.1215379059</v>
      </c>
      <c r="BB897" s="1">
        <v>0.338</v>
      </c>
      <c r="BC897" s="1">
        <v>694.5023196377475</v>
      </c>
      <c r="BD897" s="1">
        <v>0.5</v>
      </c>
      <c r="BE897" s="1"/>
      <c r="BF897" s="1" t="s">
        <v>3145</v>
      </c>
      <c r="BG897" s="1"/>
      <c r="BH897" s="1"/>
      <c r="BJ897" s="1"/>
      <c r="BK897" s="1"/>
      <c r="BL897" s="1"/>
    </row>
    <row r="898" ht="14.25" hidden="1" customHeight="1">
      <c r="A898" s="1" t="s">
        <v>5</v>
      </c>
      <c r="B898" s="1" t="s">
        <v>290</v>
      </c>
      <c r="C898" s="1" t="s">
        <v>1019</v>
      </c>
      <c r="D898" s="1" t="s">
        <v>4561</v>
      </c>
      <c r="E898" s="1" t="s">
        <v>5</v>
      </c>
      <c r="F898" s="1" t="s">
        <v>290</v>
      </c>
      <c r="G898" s="1" t="s">
        <v>1019</v>
      </c>
      <c r="H898" s="1" t="str">
        <f t="shared" si="1"/>
        <v>DOE Ref 1980-2004SecondarySchoolGym</v>
      </c>
      <c r="I898" s="1" t="str">
        <f>VLOOKUP(H898,'Interior Lighting'!$A$4:$G$1080,5,FALSE)</f>
        <v>1.06</v>
      </c>
      <c r="J898" s="1"/>
      <c r="K898" s="1"/>
      <c r="L898" s="1"/>
      <c r="M898" s="1">
        <v>0.0</v>
      </c>
      <c r="N898" s="1">
        <v>0.37</v>
      </c>
      <c r="O898" s="1">
        <v>0.2</v>
      </c>
      <c r="P898" s="8" t="s">
        <v>3132</v>
      </c>
      <c r="Q898" s="1" t="s">
        <v>29</v>
      </c>
      <c r="R898" s="1" t="s">
        <v>525</v>
      </c>
      <c r="S898" s="1" t="s">
        <v>532</v>
      </c>
      <c r="T898" s="8"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8" t="s">
        <v>3140</v>
      </c>
      <c r="AA898" s="8" t="s">
        <v>3129</v>
      </c>
      <c r="AB898" s="1"/>
      <c r="AC898" s="8">
        <v>0.2232</v>
      </c>
      <c r="AD898" s="8"/>
      <c r="AE898" s="8" t="s">
        <v>3143</v>
      </c>
      <c r="AF898" s="1"/>
      <c r="AG898" s="1"/>
      <c r="AH898" s="1"/>
      <c r="AI898" s="1"/>
      <c r="AJ898" s="1"/>
      <c r="AK898" s="1">
        <v>0.46</v>
      </c>
      <c r="AL898" s="1">
        <v>0.0</v>
      </c>
      <c r="AM898" s="1">
        <v>0.5</v>
      </c>
      <c r="AN898" s="1">
        <v>0.0</v>
      </c>
      <c r="AO898" s="8" t="s">
        <v>3131</v>
      </c>
      <c r="AP898" s="8" t="s">
        <v>3141</v>
      </c>
      <c r="AQ898" s="8" t="s">
        <v>3135</v>
      </c>
      <c r="AR898" s="1">
        <v>159.5</v>
      </c>
      <c r="AS898" s="1">
        <v>21269.0</v>
      </c>
      <c r="AT898" s="1" t="str">
        <f t="shared" si="69"/>
        <v>0.007499177206</v>
      </c>
      <c r="AU898" s="1">
        <v>43.3</v>
      </c>
      <c r="AV898" s="1">
        <v>0.2</v>
      </c>
      <c r="AW898" s="1">
        <v>0.05</v>
      </c>
      <c r="AX898" s="1" t="s">
        <v>4581</v>
      </c>
      <c r="AY898" s="1"/>
      <c r="AZ898" s="1"/>
      <c r="BA898" s="1" t="str">
        <f t="shared" si="70"/>
        <v/>
      </c>
      <c r="BB898" s="1"/>
      <c r="BC898" s="1"/>
      <c r="BD898" s="1"/>
      <c r="BE898" s="1"/>
      <c r="BF898" s="1"/>
      <c r="BG898" s="1"/>
      <c r="BH898" s="1"/>
      <c r="BJ898" s="1"/>
      <c r="BK898" s="1"/>
      <c r="BL898" s="1"/>
    </row>
    <row r="899" ht="14.25" hidden="1" customHeight="1">
      <c r="A899" s="1" t="s">
        <v>5</v>
      </c>
      <c r="B899" s="1" t="s">
        <v>290</v>
      </c>
      <c r="C899" s="5" t="s">
        <v>788</v>
      </c>
      <c r="D899" s="1" t="s">
        <v>4561</v>
      </c>
      <c r="E899" s="1" t="s">
        <v>5</v>
      </c>
      <c r="F899" s="1" t="s">
        <v>290</v>
      </c>
      <c r="G899" s="1" t="s">
        <v>1019</v>
      </c>
      <c r="H899" s="1" t="str">
        <f t="shared" si="1"/>
        <v>DOE Ref 1980-2004SecondarySchoolGym</v>
      </c>
      <c r="I899" s="1" t="str">
        <f>VLOOKUP(H899,'Interior Lighting'!$A$4:$G$1080,5,FALSE)</f>
        <v>1.06</v>
      </c>
      <c r="J899" s="1"/>
      <c r="K899" s="1"/>
      <c r="L899" s="1"/>
      <c r="M899" s="1">
        <v>0.0</v>
      </c>
      <c r="N899" s="1">
        <v>0.37</v>
      </c>
      <c r="O899" s="1">
        <v>0.2</v>
      </c>
      <c r="P899" s="8" t="s">
        <v>3132</v>
      </c>
      <c r="Q899" s="1" t="s">
        <v>29</v>
      </c>
      <c r="R899" s="1" t="s">
        <v>525</v>
      </c>
      <c r="S899" s="1" t="s">
        <v>532</v>
      </c>
      <c r="T899" s="8"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5">
        <v>27.9</v>
      </c>
      <c r="Z899" s="8" t="s">
        <v>3140</v>
      </c>
      <c r="AA899" s="8" t="s">
        <v>3129</v>
      </c>
      <c r="AB899" s="1"/>
      <c r="AC899" s="8">
        <v>0.2232</v>
      </c>
      <c r="AD899" s="8"/>
      <c r="AE899" s="8" t="s">
        <v>3143</v>
      </c>
      <c r="AF899" s="1"/>
      <c r="AG899" s="1"/>
      <c r="AH899" s="1"/>
      <c r="AI899" s="1"/>
      <c r="AJ899" s="1"/>
      <c r="AK899" s="1">
        <v>0.46</v>
      </c>
      <c r="AL899" s="1">
        <v>0.0</v>
      </c>
      <c r="AM899" s="1">
        <v>0.5</v>
      </c>
      <c r="AN899" s="1">
        <v>0.0</v>
      </c>
      <c r="AO899" s="8" t="s">
        <v>3131</v>
      </c>
      <c r="AP899" s="8" t="s">
        <v>3141</v>
      </c>
      <c r="AQ899" s="8" t="s">
        <v>3135</v>
      </c>
      <c r="AR899" s="1">
        <v>159.5</v>
      </c>
      <c r="AS899" s="1">
        <v>21269.0</v>
      </c>
      <c r="AT899" s="1" t="str">
        <f t="shared" si="69"/>
        <v>0.007499177206</v>
      </c>
      <c r="AU899" s="1">
        <v>43.3</v>
      </c>
      <c r="AV899" s="1">
        <v>0.2</v>
      </c>
      <c r="AW899" s="1">
        <v>0.05</v>
      </c>
      <c r="AX899" s="1" t="s">
        <v>4581</v>
      </c>
      <c r="AY899" s="1"/>
      <c r="AZ899" s="1"/>
      <c r="BA899" s="1" t="str">
        <f t="shared" si="70"/>
        <v/>
      </c>
      <c r="BB899" s="1"/>
      <c r="BC899" s="1"/>
      <c r="BD899" s="1"/>
      <c r="BE899" s="1"/>
      <c r="BF899" s="1"/>
      <c r="BG899" s="1"/>
      <c r="BH899" s="1"/>
      <c r="BJ899" s="1"/>
      <c r="BK899" s="1"/>
      <c r="BL899" s="1"/>
    </row>
    <row r="900" ht="14.25" hidden="1" customHeight="1">
      <c r="A900" s="1" t="s">
        <v>5</v>
      </c>
      <c r="B900" s="1" t="s">
        <v>290</v>
      </c>
      <c r="C900" s="1" t="s">
        <v>1002</v>
      </c>
      <c r="D900" s="1" t="s">
        <v>4551</v>
      </c>
      <c r="E900" s="1" t="s">
        <v>5</v>
      </c>
      <c r="F900" s="1" t="s">
        <v>290</v>
      </c>
      <c r="G900" s="1" t="s">
        <v>1002</v>
      </c>
      <c r="H900" s="1" t="str">
        <f t="shared" si="1"/>
        <v>DOE Ref 1980-2004SecondarySchoolCorridor</v>
      </c>
      <c r="I900" s="1" t="str">
        <f>VLOOKUP(H900,'Interior Lighting'!$A$4:$G$1080,5,FALSE)</f>
        <v>0.86</v>
      </c>
      <c r="J900" s="1"/>
      <c r="K900" s="1"/>
      <c r="L900" s="1"/>
      <c r="M900" s="1">
        <v>0.0</v>
      </c>
      <c r="N900" s="1">
        <v>0.37</v>
      </c>
      <c r="O900" s="1">
        <v>0.2</v>
      </c>
      <c r="P900" s="8" t="s">
        <v>3132</v>
      </c>
      <c r="Q900" s="1" t="s">
        <v>29</v>
      </c>
      <c r="R900" s="1" t="s">
        <v>550</v>
      </c>
      <c r="S900" s="1" t="s">
        <v>557</v>
      </c>
      <c r="T900" s="8" t="str">
        <f t="shared" si="68"/>
        <v>ASHRAE 62.1-1999EducationCorridors</v>
      </c>
      <c r="U900" s="1" t="str">
        <f>VLOOKUP(T900,Ventilation!$A$4:$H$321,6,FALSE)</f>
        <v>0.1</v>
      </c>
      <c r="V900" s="1" t="str">
        <f>VLOOKUP(T900,Ventilation!$A$4:$H$321,5,FALSE)</f>
        <v>0</v>
      </c>
      <c r="W900" s="1" t="str">
        <f>VLOOKUP(T900,Ventilation!$A$4:$H$321,7,FALSE)</f>
        <v/>
      </c>
      <c r="X900" s="1"/>
      <c r="Y900" s="1">
        <v>9.31</v>
      </c>
      <c r="Z900" s="8" t="s">
        <v>3133</v>
      </c>
      <c r="AA900" s="8" t="s">
        <v>3129</v>
      </c>
      <c r="AB900" s="1"/>
      <c r="AC900" s="8">
        <v>0.2232</v>
      </c>
      <c r="AD900" s="8"/>
      <c r="AE900" s="8" t="s">
        <v>3143</v>
      </c>
      <c r="AF900" s="1"/>
      <c r="AG900" s="1"/>
      <c r="AH900" s="1"/>
      <c r="AI900" s="1"/>
      <c r="AJ900" s="1"/>
      <c r="AK900" s="1">
        <v>0.37</v>
      </c>
      <c r="AL900" s="1">
        <v>0.0</v>
      </c>
      <c r="AM900" s="1">
        <v>0.5</v>
      </c>
      <c r="AN900" s="1">
        <v>0.0</v>
      </c>
      <c r="AO900" s="8" t="s">
        <v>3131</v>
      </c>
      <c r="AP900" s="8" t="s">
        <v>3142</v>
      </c>
      <c r="AQ900" s="8" t="s">
        <v>3136</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8" t="s">
        <v>5</v>
      </c>
      <c r="B901" s="1" t="s">
        <v>290</v>
      </c>
      <c r="C901" s="1" t="s">
        <v>551</v>
      </c>
      <c r="D901" s="1" t="s">
        <v>4559</v>
      </c>
      <c r="E901" s="8" t="s">
        <v>5</v>
      </c>
      <c r="F901" s="1" t="s">
        <v>290</v>
      </c>
      <c r="G901" s="1" t="s">
        <v>551</v>
      </c>
      <c r="H901" s="1" t="str">
        <f t="shared" si="1"/>
        <v>DOE Ref 1980-2004SecondarySchoolClassroom</v>
      </c>
      <c r="I901" s="1" t="str">
        <f>VLOOKUP(H901,'Interior Lighting'!$A$4:$G$1080,5,FALSE)</f>
        <v>2</v>
      </c>
      <c r="J901" s="1"/>
      <c r="K901" s="1"/>
      <c r="L901" s="1"/>
      <c r="M901" s="1">
        <v>0.0</v>
      </c>
      <c r="N901" s="1">
        <v>0.37</v>
      </c>
      <c r="O901" s="1">
        <v>0.2</v>
      </c>
      <c r="P901" s="1" t="s">
        <v>3132</v>
      </c>
      <c r="Q901" s="1" t="s">
        <v>29</v>
      </c>
      <c r="R901" s="1" t="s">
        <v>550</v>
      </c>
      <c r="S901" s="1" t="s">
        <v>551</v>
      </c>
      <c r="T901" s="8"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3133</v>
      </c>
      <c r="AA901" s="1" t="s">
        <v>3129</v>
      </c>
      <c r="AB901" s="1"/>
      <c r="AC901" s="8">
        <v>0.2232</v>
      </c>
      <c r="AD901" s="1"/>
      <c r="AE901" s="1" t="s">
        <v>3143</v>
      </c>
      <c r="AF901" s="1"/>
      <c r="AG901" s="1"/>
      <c r="AH901" s="1"/>
      <c r="AI901" s="1"/>
      <c r="AJ901" s="1"/>
      <c r="AK901" s="1">
        <v>0.93</v>
      </c>
      <c r="AL901" s="1">
        <v>0.0</v>
      </c>
      <c r="AM901" s="1">
        <v>0.5</v>
      </c>
      <c r="AN901" s="1">
        <v>0.0</v>
      </c>
      <c r="AO901" s="1" t="s">
        <v>3131</v>
      </c>
      <c r="AP901" s="1" t="s">
        <v>3141</v>
      </c>
      <c r="AQ901" s="1" t="s">
        <v>3135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5</v>
      </c>
      <c r="B902" s="1" t="s">
        <v>290</v>
      </c>
      <c r="C902" s="1" t="s">
        <v>998</v>
      </c>
      <c r="D902" s="1" t="s">
        <v>4549</v>
      </c>
      <c r="E902" s="1" t="s">
        <v>5</v>
      </c>
      <c r="F902" s="1" t="s">
        <v>290</v>
      </c>
      <c r="G902" s="1" t="s">
        <v>998</v>
      </c>
      <c r="H902" s="1" t="str">
        <f t="shared" si="1"/>
        <v>DOE Ref 1980-2004SecondarySchoolCafeteria</v>
      </c>
      <c r="I902" s="1" t="str">
        <f>VLOOKUP(H902,'Interior Lighting'!$A$4:$G$1080,5,FALSE)</f>
        <v>1.34</v>
      </c>
      <c r="J902" s="1"/>
      <c r="K902" s="1"/>
      <c r="L902" s="1"/>
      <c r="M902" s="1">
        <v>0.0</v>
      </c>
      <c r="N902" s="1">
        <v>0.37</v>
      </c>
      <c r="O902" s="1">
        <v>0.2</v>
      </c>
      <c r="P902" s="8" t="s">
        <v>3132</v>
      </c>
      <c r="Q902" s="1" t="s">
        <v>29</v>
      </c>
      <c r="R902" s="1" t="s">
        <v>477</v>
      </c>
      <c r="S902" s="1" t="s">
        <v>479</v>
      </c>
      <c r="T902" s="8"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8" t="s">
        <v>3133</v>
      </c>
      <c r="AA902" s="8" t="s">
        <v>3129</v>
      </c>
      <c r="AB902" s="1"/>
      <c r="AC902" s="8">
        <v>0.2232</v>
      </c>
      <c r="AD902" s="8"/>
      <c r="AE902" s="8" t="s">
        <v>3143</v>
      </c>
      <c r="AF902" s="1"/>
      <c r="AG902" s="1"/>
      <c r="AH902" s="1"/>
      <c r="AI902" s="1"/>
      <c r="AJ902" s="1"/>
      <c r="AK902" s="1">
        <v>1.79</v>
      </c>
      <c r="AL902" s="1">
        <v>0.0</v>
      </c>
      <c r="AM902" s="1">
        <v>0.5</v>
      </c>
      <c r="AN902" s="1">
        <v>0.0</v>
      </c>
      <c r="AO902" s="8" t="s">
        <v>3144</v>
      </c>
      <c r="AP902" s="8" t="s">
        <v>3141</v>
      </c>
      <c r="AQ902" s="8" t="s">
        <v>3135</v>
      </c>
      <c r="AR902" s="1"/>
      <c r="AS902" s="1"/>
      <c r="AT902" s="1" t="str">
        <f t="shared" si="69"/>
        <v/>
      </c>
      <c r="AU902" s="1"/>
      <c r="AV902" s="1"/>
      <c r="AW902" s="1"/>
      <c r="AX902" s="8"/>
      <c r="AY902" s="1"/>
      <c r="AZ902" s="1"/>
      <c r="BA902" s="1" t="str">
        <f t="shared" si="70"/>
        <v/>
      </c>
      <c r="BB902" s="1"/>
      <c r="BC902" s="1"/>
      <c r="BD902" s="1"/>
      <c r="BE902" s="1"/>
      <c r="BF902" s="1"/>
      <c r="BG902" s="1"/>
      <c r="BH902" s="1"/>
      <c r="BJ902" s="1"/>
      <c r="BK902" s="1"/>
      <c r="BL902" s="1"/>
    </row>
    <row r="903" ht="14.25" hidden="1" customHeight="1">
      <c r="A903" s="1" t="s">
        <v>5</v>
      </c>
      <c r="B903" s="1" t="s">
        <v>290</v>
      </c>
      <c r="C903" s="1" t="s">
        <v>537</v>
      </c>
      <c r="D903" s="1" t="s">
        <v>4563</v>
      </c>
      <c r="E903" s="1" t="s">
        <v>5</v>
      </c>
      <c r="F903" s="1" t="s">
        <v>290</v>
      </c>
      <c r="G903" s="1" t="s">
        <v>537</v>
      </c>
      <c r="H903" s="1" t="str">
        <f t="shared" si="1"/>
        <v>DOE Ref 1980-2004SecondarySchoolAuditorium</v>
      </c>
      <c r="I903" s="1" t="str">
        <f>VLOOKUP(H903,'Interior Lighting'!$A$4:$G$1080,5,FALSE)</f>
        <v>1.12</v>
      </c>
      <c r="J903" s="1"/>
      <c r="K903" s="1"/>
      <c r="L903" s="1"/>
      <c r="M903" s="1">
        <v>0.0</v>
      </c>
      <c r="N903" s="1">
        <v>0.37</v>
      </c>
      <c r="O903" s="1">
        <v>0.2</v>
      </c>
      <c r="P903" s="8" t="s">
        <v>3132</v>
      </c>
      <c r="Q903" s="1" t="s">
        <v>29</v>
      </c>
      <c r="R903" s="1" t="s">
        <v>550</v>
      </c>
      <c r="S903" s="1" t="s">
        <v>537</v>
      </c>
      <c r="T903" s="8"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3130</v>
      </c>
      <c r="AA903" s="8" t="s">
        <v>3129</v>
      </c>
      <c r="AB903" s="1"/>
      <c r="AC903" s="8">
        <v>0.2232</v>
      </c>
      <c r="AD903" s="8"/>
      <c r="AE903" s="8" t="s">
        <v>3143</v>
      </c>
      <c r="AF903" s="1"/>
      <c r="AG903" s="1"/>
      <c r="AH903" s="1"/>
      <c r="AI903" s="1"/>
      <c r="AJ903" s="1"/>
      <c r="AK903" s="1">
        <v>0.46</v>
      </c>
      <c r="AL903" s="1">
        <v>0.0</v>
      </c>
      <c r="AM903" s="1">
        <v>0.5</v>
      </c>
      <c r="AN903" s="1">
        <v>0.0</v>
      </c>
      <c r="AO903" s="1" t="s">
        <v>3131</v>
      </c>
      <c r="AP903" s="8" t="s">
        <v>3141</v>
      </c>
      <c r="AQ903" s="8" t="s">
        <v>3135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8" t="s">
        <v>5</v>
      </c>
      <c r="B904" s="8" t="s">
        <v>306</v>
      </c>
      <c r="C904" s="8" t="s">
        <v>991</v>
      </c>
      <c r="D904" s="8" t="s">
        <v>4566</v>
      </c>
      <c r="E904" s="8" t="s">
        <v>5</v>
      </c>
      <c r="F904" s="8" t="s">
        <v>306</v>
      </c>
      <c r="G904" s="8" t="s">
        <v>991</v>
      </c>
      <c r="H904" s="1" t="str">
        <f t="shared" si="1"/>
        <v>DOE Ref 1980-2004SmallHotelAttic</v>
      </c>
      <c r="I904" s="1" t="str">
        <f>VLOOKUP(H904,'Interior Lighting'!$A$4:$G$1080,5,FALSE)</f>
        <v>0</v>
      </c>
      <c r="J904" s="1"/>
      <c r="K904" s="8"/>
      <c r="L904" s="8"/>
      <c r="M904" s="8"/>
      <c r="N904" s="8"/>
      <c r="O904" s="8"/>
      <c r="P904" s="8"/>
      <c r="Q904" s="8"/>
      <c r="R904" s="8"/>
      <c r="S904" s="8"/>
      <c r="T904" s="8" t="str">
        <f t="shared" si="68"/>
        <v/>
      </c>
      <c r="U904" s="1"/>
      <c r="V904" s="1"/>
      <c r="W904" s="1"/>
      <c r="X904" s="1"/>
      <c r="Y904" s="8"/>
      <c r="Z904" s="8"/>
      <c r="AA904" s="8"/>
      <c r="AB904" s="8"/>
      <c r="AC904" s="8">
        <v>0.2232</v>
      </c>
      <c r="AD904" s="8"/>
      <c r="AE904" s="8" t="s">
        <v>169</v>
      </c>
      <c r="AF904" s="8"/>
      <c r="AG904" s="8"/>
      <c r="AH904" s="8"/>
      <c r="AI904" s="8"/>
      <c r="AJ904" s="8"/>
      <c r="AK904" s="8"/>
      <c r="AL904" s="8"/>
      <c r="AM904" s="8"/>
      <c r="AN904" s="8"/>
      <c r="AO904" s="8"/>
      <c r="AP904" s="8"/>
      <c r="AQ904" s="8"/>
      <c r="AR904" s="8"/>
      <c r="AS904" s="8"/>
      <c r="AT904" s="1" t="str">
        <f t="shared" si="69"/>
        <v/>
      </c>
      <c r="AU904" s="8"/>
      <c r="AV904" s="8"/>
      <c r="AW904" s="8"/>
      <c r="AX904" s="8"/>
      <c r="AY904" s="8"/>
      <c r="AZ904" s="8"/>
      <c r="BA904" s="8"/>
      <c r="BB904" s="8"/>
      <c r="BC904" s="8"/>
      <c r="BD904" s="8"/>
      <c r="BE904" s="8"/>
      <c r="BF904" s="8"/>
      <c r="BG904" s="8"/>
      <c r="BH904" s="8"/>
      <c r="BJ904" s="8"/>
      <c r="BK904" s="8"/>
      <c r="BL904" s="8"/>
    </row>
    <row r="905" ht="14.25" hidden="1" customHeight="1">
      <c r="A905" s="8" t="s">
        <v>5</v>
      </c>
      <c r="B905" s="8" t="s">
        <v>306</v>
      </c>
      <c r="C905" s="8" t="s">
        <v>1002</v>
      </c>
      <c r="D905" s="8" t="s">
        <v>4551</v>
      </c>
      <c r="E905" s="8" t="s">
        <v>5</v>
      </c>
      <c r="F905" s="8" t="s">
        <v>306</v>
      </c>
      <c r="G905" s="8" t="s">
        <v>1002</v>
      </c>
      <c r="H905" s="1" t="str">
        <f t="shared" si="1"/>
        <v>DOE Ref 1980-2004SmallHotelCorridor</v>
      </c>
      <c r="I905" s="8">
        <v>0.86</v>
      </c>
      <c r="J905" s="1"/>
      <c r="K905" s="8"/>
      <c r="L905" s="8"/>
      <c r="M905" s="8">
        <v>0.0</v>
      </c>
      <c r="N905" s="8">
        <v>0.7</v>
      </c>
      <c r="O905" s="8">
        <v>0.2</v>
      </c>
      <c r="P905" s="8" t="s">
        <v>169</v>
      </c>
      <c r="Q905" s="1" t="s">
        <v>29</v>
      </c>
      <c r="R905" s="8" t="s">
        <v>501</v>
      </c>
      <c r="S905" s="8" t="s">
        <v>502</v>
      </c>
      <c r="T905" s="8" t="str">
        <f t="shared" si="68"/>
        <v>ASHRAE 62.1-1999Public SpacesCorridors and utilities</v>
      </c>
      <c r="U905" s="1" t="str">
        <f>VLOOKUP(T905,Ventilation!$A$4:$H$321,6,FALSE)</f>
        <v>0.05</v>
      </c>
      <c r="V905" s="1" t="str">
        <f>VLOOKUP(T905,Ventilation!$A$4:$H$321,5,FALSE)</f>
        <v>0</v>
      </c>
      <c r="W905" s="1" t="str">
        <f>VLOOKUP(T905,Ventilation!$A$4:$H$321,7,FALSE)</f>
        <v/>
      </c>
      <c r="X905" s="1"/>
      <c r="Y905" s="8">
        <v>0.0</v>
      </c>
      <c r="Z905" s="8" t="s">
        <v>3162</v>
      </c>
      <c r="AA905" s="8" t="s">
        <v>3158</v>
      </c>
      <c r="AB905" s="8"/>
      <c r="AC905" s="8">
        <v>0.2232</v>
      </c>
      <c r="AD905" s="8"/>
      <c r="AE905" s="8" t="s">
        <v>3174</v>
      </c>
      <c r="AF905" s="8"/>
      <c r="AG905" s="8"/>
      <c r="AH905" s="8"/>
      <c r="AI905" s="8"/>
      <c r="AJ905" s="8"/>
      <c r="AK905" s="8">
        <v>0.0</v>
      </c>
      <c r="AL905" s="8">
        <v>0.0</v>
      </c>
      <c r="AM905" s="8">
        <v>0.5</v>
      </c>
      <c r="AN905" s="8">
        <v>0.0</v>
      </c>
      <c r="AO905" s="8" t="s">
        <v>3160</v>
      </c>
      <c r="AP905" s="8" t="s">
        <v>3172</v>
      </c>
      <c r="AQ905" s="8" t="s">
        <v>3163</v>
      </c>
      <c r="AR905" s="8"/>
      <c r="AS905" s="8"/>
      <c r="AT905" s="1" t="str">
        <f t="shared" si="69"/>
        <v/>
      </c>
      <c r="AU905" s="8"/>
      <c r="AV905" s="8"/>
      <c r="AW905" s="8"/>
      <c r="AX905" s="8"/>
      <c r="AY905" s="8"/>
      <c r="AZ905" s="8"/>
      <c r="BA905" s="8" t="str">
        <f t="shared" ref="BA905:BA921" si="71">IF(ISBLANK(BC905),"",BC905/(AZ905/AY905))</f>
        <v/>
      </c>
      <c r="BB905" s="8"/>
      <c r="BC905" s="8"/>
      <c r="BD905" s="8"/>
      <c r="BE905" s="8"/>
      <c r="BF905" s="8"/>
      <c r="BG905" s="8"/>
      <c r="BH905" s="1"/>
      <c r="BJ905" s="1"/>
      <c r="BK905" s="1"/>
      <c r="BL905" s="1"/>
    </row>
    <row r="906" ht="14.25" hidden="1" customHeight="1">
      <c r="A906" s="8" t="s">
        <v>5</v>
      </c>
      <c r="B906" s="8" t="s">
        <v>306</v>
      </c>
      <c r="C906" s="8" t="s">
        <v>1007</v>
      </c>
      <c r="D906" s="8" t="s">
        <v>4571</v>
      </c>
      <c r="E906" s="8" t="s">
        <v>5</v>
      </c>
      <c r="F906" s="8" t="s">
        <v>306</v>
      </c>
      <c r="G906" s="8" t="s">
        <v>1007</v>
      </c>
      <c r="H906" s="1" t="str">
        <f t="shared" si="1"/>
        <v>DOE Ref 1980-2004SmallHotelElec/MechRoom</v>
      </c>
      <c r="I906" s="1" t="str">
        <f>VLOOKUP(H906,'Interior Lighting'!$A$4:$G$1080,5,FALSE)</f>
        <v>0</v>
      </c>
      <c r="J906" s="1"/>
      <c r="K906" s="8"/>
      <c r="L906" s="8"/>
      <c r="M906" s="8"/>
      <c r="N906" s="8"/>
      <c r="O906" s="8"/>
      <c r="P906" s="8"/>
      <c r="Q906" s="8" t="s">
        <v>29</v>
      </c>
      <c r="R906" s="8" t="s">
        <v>501</v>
      </c>
      <c r="S906" s="8" t="s">
        <v>502</v>
      </c>
      <c r="T906" s="8" t="str">
        <f t="shared" si="68"/>
        <v>ASHRAE 62.1-1999Public SpacesCorridors and utilities</v>
      </c>
      <c r="U906" s="1" t="str">
        <f>VLOOKUP(T906,Ventilation!$A$4:$H$321,6,FALSE)</f>
        <v>0.05</v>
      </c>
      <c r="V906" s="1" t="str">
        <f>VLOOKUP(T906,Ventilation!$A$4:$H$321,5,FALSE)</f>
        <v>0</v>
      </c>
      <c r="W906" s="1" t="str">
        <f>VLOOKUP(T906,Ventilation!$A$4:$H$321,7,FALSE)</f>
        <v/>
      </c>
      <c r="X906" s="1"/>
      <c r="Y906" s="8">
        <v>0.0</v>
      </c>
      <c r="Z906" s="8"/>
      <c r="AA906" s="8"/>
      <c r="AB906" s="8"/>
      <c r="AC906" s="8">
        <v>0.2232</v>
      </c>
      <c r="AD906" s="8"/>
      <c r="AE906" s="8" t="s">
        <v>3174</v>
      </c>
      <c r="AF906" s="8"/>
      <c r="AG906" s="8"/>
      <c r="AH906" s="8"/>
      <c r="AI906" s="8"/>
      <c r="AJ906" s="8"/>
      <c r="AK906" s="8">
        <v>198.2</v>
      </c>
      <c r="AL906" s="8">
        <v>0.0</v>
      </c>
      <c r="AM906" s="8">
        <v>0.5</v>
      </c>
      <c r="AN906" s="8">
        <v>0.0</v>
      </c>
      <c r="AO906" s="8" t="s">
        <v>3159</v>
      </c>
      <c r="AP906" s="8"/>
      <c r="AQ906" s="8"/>
      <c r="AR906" s="8"/>
      <c r="AS906" s="8"/>
      <c r="AT906" s="1" t="str">
        <f t="shared" si="69"/>
        <v/>
      </c>
      <c r="AU906" s="8"/>
      <c r="AV906" s="8"/>
      <c r="AW906" s="8"/>
      <c r="AX906" s="8"/>
      <c r="AY906" s="8"/>
      <c r="AZ906" s="8"/>
      <c r="BA906" s="8" t="str">
        <f t="shared" si="71"/>
        <v/>
      </c>
      <c r="BB906" s="8"/>
      <c r="BC906" s="8"/>
      <c r="BD906" s="8"/>
      <c r="BE906" s="8"/>
      <c r="BF906" s="8"/>
      <c r="BG906" s="8"/>
      <c r="BH906" s="8"/>
      <c r="BJ906" s="8"/>
      <c r="BK906" s="8"/>
      <c r="BL906" s="8"/>
    </row>
    <row r="907" ht="14.25" hidden="1" customHeight="1">
      <c r="A907" s="8" t="s">
        <v>5</v>
      </c>
      <c r="B907" s="8" t="s">
        <v>306</v>
      </c>
      <c r="C907" s="16" t="s">
        <v>1008</v>
      </c>
      <c r="D907" s="8" t="s">
        <v>4571</v>
      </c>
      <c r="E907" s="8" t="s">
        <v>5</v>
      </c>
      <c r="F907" s="8" t="s">
        <v>306</v>
      </c>
      <c r="G907" s="16" t="s">
        <v>1008</v>
      </c>
      <c r="H907" s="1" t="str">
        <f t="shared" si="1"/>
        <v>DOE Ref 1980-2004SmallHotelElevatorCore</v>
      </c>
      <c r="I907" s="1" t="str">
        <f>VLOOKUP(H907,'Interior Lighting'!$A$4:$G$1080,5,FALSE)</f>
        <v>0</v>
      </c>
      <c r="J907" s="1"/>
      <c r="K907" s="8"/>
      <c r="L907" s="8"/>
      <c r="M907" s="8"/>
      <c r="N907" s="8"/>
      <c r="O907" s="8"/>
      <c r="P907" s="8"/>
      <c r="Q907" s="8" t="s">
        <v>29</v>
      </c>
      <c r="R907" s="8" t="s">
        <v>501</v>
      </c>
      <c r="S907" s="16" t="s">
        <v>503</v>
      </c>
      <c r="T907" s="8" t="str">
        <f t="shared" si="68"/>
        <v>ASHRAE 62.1-1999Public SpacesPublic restrooms</v>
      </c>
      <c r="U907" s="1" t="str">
        <f>VLOOKUP(T907,Ventilation!$A$4:$H$321,6,FALSE)</f>
        <v>0</v>
      </c>
      <c r="V907" s="1" t="str">
        <f>VLOOKUP(T907,Ventilation!$A$4:$H$321,5,FALSE)</f>
        <v>0</v>
      </c>
      <c r="W907" s="1" t="str">
        <f>VLOOKUP(T907,Ventilation!$A$4:$H$321,7,FALSE)</f>
        <v/>
      </c>
      <c r="X907" s="1"/>
      <c r="Y907" s="8">
        <v>0.0</v>
      </c>
      <c r="Z907" s="8"/>
      <c r="AA907" s="8"/>
      <c r="AB907" s="8"/>
      <c r="AC907" s="8">
        <v>0.2232</v>
      </c>
      <c r="AD907" s="8"/>
      <c r="AE907" s="8" t="s">
        <v>3174</v>
      </c>
      <c r="AF907" s="8"/>
      <c r="AG907" s="8"/>
      <c r="AH907" s="8"/>
      <c r="AI907" s="8"/>
      <c r="AJ907" s="8"/>
      <c r="AK907" s="8"/>
      <c r="AL907" s="8">
        <v>0.0</v>
      </c>
      <c r="AM907" s="8">
        <v>0.5</v>
      </c>
      <c r="AN907" s="8">
        <v>0.0</v>
      </c>
      <c r="AO907" s="8" t="s">
        <v>3159</v>
      </c>
      <c r="AP907" s="8"/>
      <c r="AQ907" s="8"/>
      <c r="AR907" s="8"/>
      <c r="AS907" s="8"/>
      <c r="AT907" s="1" t="str">
        <f t="shared" si="69"/>
        <v/>
      </c>
      <c r="AU907" s="8"/>
      <c r="AV907" s="8"/>
      <c r="AW907" s="8"/>
      <c r="AX907" s="8"/>
      <c r="AY907" s="8"/>
      <c r="AZ907" s="8"/>
      <c r="BA907" s="8" t="str">
        <f t="shared" si="71"/>
        <v/>
      </c>
      <c r="BB907" s="8"/>
      <c r="BC907" s="8"/>
      <c r="BD907" s="8"/>
      <c r="BE907" s="8"/>
      <c r="BF907" s="8"/>
      <c r="BG907" s="8"/>
      <c r="BH907" s="8"/>
      <c r="BJ907" s="8"/>
      <c r="BK907" s="8"/>
      <c r="BL907" s="8"/>
    </row>
    <row r="908" ht="14.25" hidden="1" customHeight="1">
      <c r="A908" s="1" t="s">
        <v>5</v>
      </c>
      <c r="B908" s="8" t="s">
        <v>306</v>
      </c>
      <c r="C908" s="8" t="s">
        <v>1015</v>
      </c>
      <c r="D908" s="8" t="s">
        <v>4561</v>
      </c>
      <c r="E908" s="1" t="s">
        <v>5</v>
      </c>
      <c r="F908" s="8" t="s">
        <v>306</v>
      </c>
      <c r="G908" s="8" t="s">
        <v>1015</v>
      </c>
      <c r="H908" s="1" t="str">
        <f t="shared" si="1"/>
        <v>DOE Ref 1980-2004SmallHotelExercise</v>
      </c>
      <c r="I908" s="8">
        <v>1.37</v>
      </c>
      <c r="J908" s="1"/>
      <c r="K908" s="8"/>
      <c r="L908" s="8"/>
      <c r="M908" s="8">
        <v>0.0</v>
      </c>
      <c r="N908" s="8">
        <v>0.7</v>
      </c>
      <c r="O908" s="8">
        <v>0.2</v>
      </c>
      <c r="P908" s="8" t="s">
        <v>3167</v>
      </c>
      <c r="Q908" s="1" t="s">
        <v>29</v>
      </c>
      <c r="R908" s="8" t="s">
        <v>525</v>
      </c>
      <c r="S908" s="8" t="s">
        <v>532</v>
      </c>
      <c r="T908" s="8"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8">
        <v>31.33</v>
      </c>
      <c r="Z908" s="8" t="s">
        <v>3168</v>
      </c>
      <c r="AA908" s="8" t="s">
        <v>3158</v>
      </c>
      <c r="AB908" s="8"/>
      <c r="AC908" s="8">
        <v>0.2232</v>
      </c>
      <c r="AD908" s="8"/>
      <c r="AE908" s="8" t="s">
        <v>3174</v>
      </c>
      <c r="AF908" s="8"/>
      <c r="AG908" s="8"/>
      <c r="AH908" s="8"/>
      <c r="AI908" s="8"/>
      <c r="AJ908" s="8"/>
      <c r="AK908" s="8">
        <v>1.07</v>
      </c>
      <c r="AL908" s="8">
        <v>0.0</v>
      </c>
      <c r="AM908" s="8">
        <v>0.5</v>
      </c>
      <c r="AN908" s="8">
        <v>0.0</v>
      </c>
      <c r="AO908" s="8" t="s">
        <v>3166</v>
      </c>
      <c r="AP908" s="8" t="s">
        <v>3172</v>
      </c>
      <c r="AQ908" s="8" t="s">
        <v>3163</v>
      </c>
      <c r="AR908" s="8"/>
      <c r="AS908" s="8"/>
      <c r="AT908" s="1" t="str">
        <f t="shared" si="69"/>
        <v/>
      </c>
      <c r="AU908" s="8"/>
      <c r="AV908" s="8"/>
      <c r="AW908" s="8"/>
      <c r="AX908" s="8"/>
      <c r="AY908" s="8"/>
      <c r="AZ908" s="8"/>
      <c r="BA908" s="8" t="str">
        <f t="shared" si="71"/>
        <v/>
      </c>
      <c r="BB908" s="8"/>
      <c r="BC908" s="8"/>
      <c r="BD908" s="8"/>
      <c r="BE908" s="8"/>
      <c r="BF908" s="8"/>
      <c r="BG908" s="8"/>
      <c r="BH908" s="1"/>
      <c r="BJ908" s="1"/>
      <c r="BK908" s="1"/>
      <c r="BL908" s="1"/>
    </row>
    <row r="909" ht="14.25" hidden="1" customHeight="1">
      <c r="A909" s="8" t="s">
        <v>5</v>
      </c>
      <c r="B909" s="8" t="s">
        <v>306</v>
      </c>
      <c r="C909" s="8" t="s">
        <v>1017</v>
      </c>
      <c r="D909" s="8" t="s">
        <v>4570</v>
      </c>
      <c r="E909" s="8" t="s">
        <v>5</v>
      </c>
      <c r="F909" s="8" t="s">
        <v>306</v>
      </c>
      <c r="G909" s="8" t="s">
        <v>1017</v>
      </c>
      <c r="H909" s="1" t="str">
        <f t="shared" si="1"/>
        <v>DOE Ref 1980-2004SmallHotelGuestLounge</v>
      </c>
      <c r="I909" s="8">
        <v>1.31</v>
      </c>
      <c r="J909" s="1"/>
      <c r="K909" s="8"/>
      <c r="L909" s="8"/>
      <c r="M909" s="8">
        <v>0.0</v>
      </c>
      <c r="N909" s="8">
        <v>0.7</v>
      </c>
      <c r="O909" s="8">
        <v>0.2</v>
      </c>
      <c r="P909" s="8" t="s">
        <v>3187</v>
      </c>
      <c r="Q909" s="8" t="s">
        <v>29</v>
      </c>
      <c r="R909" s="8" t="s">
        <v>486</v>
      </c>
      <c r="S909" s="8" t="s">
        <v>492</v>
      </c>
      <c r="T909" s="8" t="str">
        <f t="shared" si="68"/>
        <v>ASHRAE 62.1-1999Hotels, Motels, Resorts, DormitoriesLobbies</v>
      </c>
      <c r="U909" s="1" t="str">
        <f>VLOOKUP(T909,Ventilation!$A$4:$H$321,6,FALSE)</f>
        <v>0</v>
      </c>
      <c r="V909" s="1" t="str">
        <f>VLOOKUP(T909,Ventilation!$A$4:$H$321,5,FALSE)</f>
        <v>15</v>
      </c>
      <c r="W909" s="1" t="str">
        <f>VLOOKUP(T909,Ventilation!$A$4:$H$321,7,FALSE)</f>
        <v/>
      </c>
      <c r="X909" s="1"/>
      <c r="Y909" s="8">
        <v>30.0</v>
      </c>
      <c r="Z909" s="8" t="s">
        <v>3162</v>
      </c>
      <c r="AA909" s="8" t="s">
        <v>3158</v>
      </c>
      <c r="AB909" s="8"/>
      <c r="AC909" s="8">
        <v>0.2232</v>
      </c>
      <c r="AD909" s="8"/>
      <c r="AE909" s="8" t="s">
        <v>3174</v>
      </c>
      <c r="AF909" s="8"/>
      <c r="AG909" s="8"/>
      <c r="AH909" s="8"/>
      <c r="AI909" s="8"/>
      <c r="AJ909" s="8"/>
      <c r="AK909" s="8">
        <v>1.43</v>
      </c>
      <c r="AL909" s="8">
        <v>0.0</v>
      </c>
      <c r="AM909" s="8">
        <v>0.5</v>
      </c>
      <c r="AN909" s="8">
        <v>0.0</v>
      </c>
      <c r="AO909" s="8" t="s">
        <v>3160</v>
      </c>
      <c r="AP909" s="8" t="s">
        <v>3172</v>
      </c>
      <c r="AQ909" s="8" t="s">
        <v>3163</v>
      </c>
      <c r="AR909" s="8"/>
      <c r="AS909" s="8"/>
      <c r="AT909" s="1" t="str">
        <f t="shared" si="69"/>
        <v/>
      </c>
      <c r="AU909" s="8"/>
      <c r="AV909" s="8"/>
      <c r="AW909" s="8"/>
      <c r="AX909" s="8"/>
      <c r="AY909" s="8"/>
      <c r="AZ909" s="8"/>
      <c r="BA909" s="8" t="str">
        <f t="shared" si="71"/>
        <v/>
      </c>
      <c r="BB909" s="8"/>
      <c r="BC909" s="8"/>
      <c r="BD909" s="8"/>
      <c r="BE909" s="8"/>
      <c r="BF909" s="8"/>
      <c r="BG909" s="8"/>
      <c r="BH909" s="1"/>
      <c r="BJ909" s="1"/>
      <c r="BK909" s="1"/>
      <c r="BL909" s="1"/>
    </row>
    <row r="910" ht="14.25" hidden="1" customHeight="1">
      <c r="A910" s="1" t="s">
        <v>5</v>
      </c>
      <c r="B910" s="8" t="s">
        <v>306</v>
      </c>
      <c r="C910" s="8" t="s">
        <v>1018</v>
      </c>
      <c r="D910" s="8" t="s">
        <v>4555</v>
      </c>
      <c r="E910" s="1" t="s">
        <v>5</v>
      </c>
      <c r="F910" s="8" t="s">
        <v>306</v>
      </c>
      <c r="G910" s="8" t="s">
        <v>1018</v>
      </c>
      <c r="H910" s="1" t="str">
        <f t="shared" si="1"/>
        <v>DOE Ref 1980-2004SmallHotelGuestRoom</v>
      </c>
      <c r="I910" s="8">
        <v>1.74</v>
      </c>
      <c r="J910" s="1"/>
      <c r="K910" s="8"/>
      <c r="L910" s="8"/>
      <c r="M910" s="8">
        <v>0.0</v>
      </c>
      <c r="N910" s="8">
        <v>0.7</v>
      </c>
      <c r="O910" s="8">
        <v>0.2</v>
      </c>
      <c r="P910" s="8" t="s">
        <v>3170</v>
      </c>
      <c r="Q910" s="1" t="s">
        <v>29</v>
      </c>
      <c r="R910" s="8" t="s">
        <v>486</v>
      </c>
      <c r="S910" s="1" t="s">
        <v>489</v>
      </c>
      <c r="T910" s="8"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8">
        <v>3.97</v>
      </c>
      <c r="Z910" s="8" t="s">
        <v>3171</v>
      </c>
      <c r="AA910" s="8" t="s">
        <v>3158</v>
      </c>
      <c r="AB910" s="8"/>
      <c r="AC910" s="8">
        <v>0.2232</v>
      </c>
      <c r="AD910" s="8"/>
      <c r="AE910" s="8" t="s">
        <v>3174</v>
      </c>
      <c r="AF910" s="8"/>
      <c r="AG910" s="8"/>
      <c r="AH910" s="8"/>
      <c r="AI910" s="8"/>
      <c r="AJ910" s="8"/>
      <c r="AK910" s="8">
        <v>1.33</v>
      </c>
      <c r="AL910" s="8">
        <v>0.0</v>
      </c>
      <c r="AM910" s="8">
        <v>0.5</v>
      </c>
      <c r="AN910" s="8">
        <v>0.0</v>
      </c>
      <c r="AO910" s="8" t="s">
        <v>3169</v>
      </c>
      <c r="AP910" s="8" t="s">
        <v>3172</v>
      </c>
      <c r="AQ910" s="8" t="s">
        <v>3163</v>
      </c>
      <c r="AR910" s="8">
        <v>1.75</v>
      </c>
      <c r="AS910" s="8">
        <v>351.0</v>
      </c>
      <c r="AT910" s="1" t="str">
        <f t="shared" si="69"/>
        <v>0.004985754986</v>
      </c>
      <c r="AU910" s="8">
        <v>43.3</v>
      </c>
      <c r="AV910" s="8">
        <v>0.2</v>
      </c>
      <c r="AW910" s="8">
        <v>0.05</v>
      </c>
      <c r="AX910" s="8" t="s">
        <v>308</v>
      </c>
      <c r="AY910" s="8"/>
      <c r="AZ910" s="8"/>
      <c r="BA910" s="8" t="str">
        <f t="shared" si="71"/>
        <v/>
      </c>
      <c r="BB910" s="8"/>
      <c r="BC910" s="8"/>
      <c r="BD910" s="8"/>
      <c r="BE910" s="8"/>
      <c r="BF910" s="8"/>
      <c r="BG910" s="8"/>
      <c r="BH910" s="5" t="s">
        <v>1297</v>
      </c>
      <c r="BJ910" s="1"/>
      <c r="BK910" s="1"/>
      <c r="BL910" s="1"/>
    </row>
    <row r="911" ht="14.25" hidden="1" customHeight="1">
      <c r="A911" s="1" t="s">
        <v>5</v>
      </c>
      <c r="B911" s="8" t="s">
        <v>306</v>
      </c>
      <c r="C911" s="8" t="s">
        <v>1028</v>
      </c>
      <c r="D911" s="8" t="s">
        <v>4566</v>
      </c>
      <c r="E911" s="1" t="s">
        <v>5</v>
      </c>
      <c r="F911" s="8" t="s">
        <v>306</v>
      </c>
      <c r="G911" s="8" t="s">
        <v>1028</v>
      </c>
      <c r="H911" s="1" t="str">
        <f t="shared" si="1"/>
        <v>DOE Ref 1980-2004SmallHotelLaundry</v>
      </c>
      <c r="I911" s="8">
        <v>1.04</v>
      </c>
      <c r="J911" s="1"/>
      <c r="K911" s="8"/>
      <c r="L911" s="8"/>
      <c r="M911" s="8">
        <v>0.0</v>
      </c>
      <c r="N911" s="8">
        <v>0.7</v>
      </c>
      <c r="O911" s="8">
        <v>0.2</v>
      </c>
      <c r="P911" s="8" t="s">
        <v>3177</v>
      </c>
      <c r="Q911" s="1" t="s">
        <v>29</v>
      </c>
      <c r="R911" s="8" t="s">
        <v>471</v>
      </c>
      <c r="S911" s="8" t="s">
        <v>4567</v>
      </c>
      <c r="T911" s="8" t="str">
        <f t="shared" si="68"/>
        <v>ASHRAE 62.1-1999Dry Cleaners, LaundriesCommercial Laundry</v>
      </c>
      <c r="U911" s="1" t="str">
        <f>VLOOKUP(T911,Ventilation!$A$4:$H$321,6,FALSE)</f>
        <v>0</v>
      </c>
      <c r="V911" s="1" t="str">
        <f>VLOOKUP(T911,Ventilation!$A$4:$H$321,5,FALSE)</f>
        <v>25</v>
      </c>
      <c r="W911" s="1" t="str">
        <f>VLOOKUP(T911,Ventilation!$A$4:$H$321,7,FALSE)</f>
        <v/>
      </c>
      <c r="X911" s="1"/>
      <c r="Y911" s="8">
        <v>10.0</v>
      </c>
      <c r="Z911" s="8" t="s">
        <v>3178</v>
      </c>
      <c r="AA911" s="8" t="s">
        <v>3158</v>
      </c>
      <c r="AB911" s="8"/>
      <c r="AC911" s="8">
        <v>0.2232</v>
      </c>
      <c r="AD911" s="8"/>
      <c r="AE911" s="8" t="s">
        <v>3174</v>
      </c>
      <c r="AF911" s="8">
        <v>58.4</v>
      </c>
      <c r="AG911" s="8">
        <v>0.0</v>
      </c>
      <c r="AH911" s="8">
        <v>0.2</v>
      </c>
      <c r="AI911" s="8">
        <v>0.5</v>
      </c>
      <c r="AJ911" s="8" t="s">
        <v>3176</v>
      </c>
      <c r="AK911" s="8">
        <v>2.03</v>
      </c>
      <c r="AL911" s="8">
        <v>0.0</v>
      </c>
      <c r="AM911" s="8">
        <v>0.5</v>
      </c>
      <c r="AN911" s="8">
        <v>0.0</v>
      </c>
      <c r="AO911" s="8" t="s">
        <v>3175</v>
      </c>
      <c r="AP911" s="8" t="s">
        <v>3172</v>
      </c>
      <c r="AQ911" s="8" t="s">
        <v>3163</v>
      </c>
      <c r="AR911" s="8">
        <v>67.5</v>
      </c>
      <c r="AS911" s="8">
        <v>1053.0</v>
      </c>
      <c r="AT911" s="1" t="str">
        <f t="shared" si="69"/>
        <v>0.0641025641</v>
      </c>
      <c r="AU911" s="8">
        <v>60.0</v>
      </c>
      <c r="AV911" s="8">
        <v>0.2</v>
      </c>
      <c r="AW911" s="8">
        <v>0.05</v>
      </c>
      <c r="AX911" s="8" t="s">
        <v>309</v>
      </c>
      <c r="AY911" s="8"/>
      <c r="AZ911" s="8"/>
      <c r="BA911" s="8" t="str">
        <f t="shared" si="71"/>
        <v/>
      </c>
      <c r="BB911" s="8"/>
      <c r="BC911" s="8"/>
      <c r="BD911" s="8"/>
      <c r="BE911" s="8"/>
      <c r="BF911" s="8"/>
      <c r="BG911" s="8"/>
      <c r="BH911" s="1"/>
      <c r="BJ911" s="1"/>
      <c r="BK911" s="1"/>
      <c r="BL911" s="1"/>
    </row>
    <row r="912" ht="14.25" hidden="1" customHeight="1">
      <c r="A912" s="1" t="s">
        <v>5</v>
      </c>
      <c r="B912" s="8" t="s">
        <v>306</v>
      </c>
      <c r="C912" s="8" t="s">
        <v>1031</v>
      </c>
      <c r="D912" s="8" t="s">
        <v>4571</v>
      </c>
      <c r="E912" s="1" t="s">
        <v>5</v>
      </c>
      <c r="F912" s="8" t="s">
        <v>306</v>
      </c>
      <c r="G912" s="8" t="s">
        <v>1031</v>
      </c>
      <c r="H912" s="1" t="str">
        <f t="shared" si="1"/>
        <v>DOE Ref 1980-2004SmallHotelMechanical</v>
      </c>
      <c r="I912" s="8">
        <v>0.96</v>
      </c>
      <c r="J912" s="1"/>
      <c r="K912" s="8"/>
      <c r="L912" s="8"/>
      <c r="M912" s="8">
        <v>0.0</v>
      </c>
      <c r="N912" s="8">
        <v>0.7</v>
      </c>
      <c r="O912" s="8">
        <v>0.2</v>
      </c>
      <c r="P912" s="8" t="s">
        <v>3161</v>
      </c>
      <c r="Q912" s="1" t="s">
        <v>29</v>
      </c>
      <c r="R912" s="8" t="s">
        <v>501</v>
      </c>
      <c r="S912" s="8" t="s">
        <v>502</v>
      </c>
      <c r="T912" s="8" t="str">
        <f t="shared" si="68"/>
        <v>ASHRAE 62.1-1999Public SpacesCorridors and utilities</v>
      </c>
      <c r="U912" s="1" t="str">
        <f>VLOOKUP(T912,Ventilation!$A$4:$H$321,6,FALSE)</f>
        <v>0.05</v>
      </c>
      <c r="V912" s="1" t="str">
        <f>VLOOKUP(T912,Ventilation!$A$4:$H$321,5,FALSE)</f>
        <v>0</v>
      </c>
      <c r="W912" s="1" t="str">
        <f>VLOOKUP(T912,Ventilation!$A$4:$H$321,7,FALSE)</f>
        <v/>
      </c>
      <c r="X912" s="1"/>
      <c r="Y912" s="8">
        <v>0.0</v>
      </c>
      <c r="Z912" s="8" t="s">
        <v>3162</v>
      </c>
      <c r="AA912" s="8" t="s">
        <v>3158</v>
      </c>
      <c r="AB912" s="8"/>
      <c r="AC912" s="8">
        <v>0.2232</v>
      </c>
      <c r="AD912" s="8"/>
      <c r="AE912" s="8" t="s">
        <v>3174</v>
      </c>
      <c r="AF912" s="8"/>
      <c r="AG912" s="8">
        <v>0.0</v>
      </c>
      <c r="AH912" s="8">
        <v>0.2</v>
      </c>
      <c r="AI912" s="8">
        <v>0.5</v>
      </c>
      <c r="AJ912" s="8"/>
      <c r="AK912" s="8">
        <v>0.0</v>
      </c>
      <c r="AL912" s="8">
        <v>0.0</v>
      </c>
      <c r="AM912" s="8">
        <v>0.2</v>
      </c>
      <c r="AN912" s="8">
        <v>0.0</v>
      </c>
      <c r="AO912" s="8" t="s">
        <v>3160</v>
      </c>
      <c r="AP912" s="8" t="s">
        <v>3172</v>
      </c>
      <c r="AQ912" s="8" t="s">
        <v>3163</v>
      </c>
      <c r="AR912" s="8"/>
      <c r="AS912" s="8"/>
      <c r="AT912" s="1" t="str">
        <f t="shared" si="69"/>
        <v/>
      </c>
      <c r="AU912" s="8"/>
      <c r="AV912" s="8"/>
      <c r="AW912" s="8"/>
      <c r="AX912" s="8"/>
      <c r="AY912" s="8"/>
      <c r="AZ912" s="8"/>
      <c r="BA912" s="8" t="str">
        <f t="shared" si="71"/>
        <v/>
      </c>
      <c r="BB912" s="8"/>
      <c r="BC912" s="8"/>
      <c r="BD912" s="8"/>
      <c r="BE912" s="8"/>
      <c r="BF912" s="8"/>
      <c r="BG912" s="8"/>
      <c r="BH912" s="1"/>
      <c r="BJ912" s="1"/>
      <c r="BK912" s="1"/>
      <c r="BL912" s="1"/>
    </row>
    <row r="913" ht="14.25" hidden="1" customHeight="1">
      <c r="A913" s="1" t="s">
        <v>5</v>
      </c>
      <c r="B913" s="8" t="s">
        <v>306</v>
      </c>
      <c r="C913" s="8" t="s">
        <v>1033</v>
      </c>
      <c r="D913" s="8" t="s">
        <v>4563</v>
      </c>
      <c r="E913" s="1" t="s">
        <v>5</v>
      </c>
      <c r="F913" s="8" t="s">
        <v>306</v>
      </c>
      <c r="G913" s="8" t="s">
        <v>1033</v>
      </c>
      <c r="H913" s="1" t="str">
        <f t="shared" si="1"/>
        <v>DOE Ref 1980-2004SmallHotelMeeting</v>
      </c>
      <c r="I913" s="8">
        <v>2.13</v>
      </c>
      <c r="J913" s="1"/>
      <c r="K913" s="8"/>
      <c r="L913" s="8"/>
      <c r="M913" s="8">
        <v>0.0</v>
      </c>
      <c r="N913" s="8">
        <v>0.7</v>
      </c>
      <c r="O913" s="8">
        <v>0.2</v>
      </c>
      <c r="P913" s="8" t="s">
        <v>3181</v>
      </c>
      <c r="Q913" s="1" t="s">
        <v>29</v>
      </c>
      <c r="R913" s="8" t="s">
        <v>486</v>
      </c>
      <c r="S913" s="8" t="s">
        <v>493</v>
      </c>
      <c r="T913" s="8"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8">
        <v>50.0</v>
      </c>
      <c r="Z913" s="8" t="s">
        <v>3182</v>
      </c>
      <c r="AA913" s="8" t="s">
        <v>3158</v>
      </c>
      <c r="AB913" s="8"/>
      <c r="AC913" s="8">
        <v>0.2232</v>
      </c>
      <c r="AD913" s="8"/>
      <c r="AE913" s="8" t="s">
        <v>3174</v>
      </c>
      <c r="AF913" s="8"/>
      <c r="AG913" s="8"/>
      <c r="AH913" s="8"/>
      <c r="AI913" s="8"/>
      <c r="AJ913" s="8"/>
      <c r="AK913" s="8">
        <v>1.2</v>
      </c>
      <c r="AL913" s="8">
        <v>0.0</v>
      </c>
      <c r="AM913" s="8">
        <v>0.5</v>
      </c>
      <c r="AN913" s="8">
        <v>0.0</v>
      </c>
      <c r="AO913" s="8" t="s">
        <v>3180</v>
      </c>
      <c r="AP913" s="8" t="s">
        <v>3172</v>
      </c>
      <c r="AQ913" s="8" t="s">
        <v>3163</v>
      </c>
      <c r="AR913" s="8"/>
      <c r="AS913" s="8"/>
      <c r="AT913" s="1" t="str">
        <f t="shared" si="69"/>
        <v/>
      </c>
      <c r="AU913" s="8"/>
      <c r="AV913" s="8"/>
      <c r="AW913" s="8"/>
      <c r="AX913" s="8"/>
      <c r="AY913" s="8"/>
      <c r="AZ913" s="8"/>
      <c r="BA913" s="8" t="str">
        <f t="shared" si="71"/>
        <v/>
      </c>
      <c r="BB913" s="8"/>
      <c r="BC913" s="8"/>
      <c r="BD913" s="8"/>
      <c r="BE913" s="8"/>
      <c r="BF913" s="8"/>
      <c r="BG913" s="8"/>
      <c r="BH913" s="1"/>
      <c r="BJ913" s="1"/>
      <c r="BK913" s="1"/>
      <c r="BL913" s="1"/>
    </row>
    <row r="914" ht="14.25" hidden="1" customHeight="1">
      <c r="A914" s="1" t="s">
        <v>5</v>
      </c>
      <c r="B914" s="8" t="s">
        <v>306</v>
      </c>
      <c r="C914" s="8" t="s">
        <v>344</v>
      </c>
      <c r="D914" s="8" t="s">
        <v>4559</v>
      </c>
      <c r="E914" s="1" t="s">
        <v>5</v>
      </c>
      <c r="F914" s="8" t="s">
        <v>306</v>
      </c>
      <c r="G914" s="8" t="s">
        <v>344</v>
      </c>
      <c r="H914" s="1" t="str">
        <f t="shared" si="1"/>
        <v>DOE Ref 1980-2004SmallHotelOffice</v>
      </c>
      <c r="I914" s="8">
        <v>2.01</v>
      </c>
      <c r="J914" s="1"/>
      <c r="K914" s="8"/>
      <c r="L914" s="8"/>
      <c r="M914" s="8">
        <v>0.0</v>
      </c>
      <c r="N914" s="8">
        <v>0.7</v>
      </c>
      <c r="O914" s="8">
        <v>0.2</v>
      </c>
      <c r="P914" s="8" t="s">
        <v>3184</v>
      </c>
      <c r="Q914" s="1" t="s">
        <v>29</v>
      </c>
      <c r="R914" s="8" t="s">
        <v>497</v>
      </c>
      <c r="S914" s="8" t="s">
        <v>4560</v>
      </c>
      <c r="T914" s="8" t="str">
        <f t="shared" si="68"/>
        <v>ASHRAE 62.1-1999OfficesOffice Space</v>
      </c>
      <c r="U914" s="1" t="str">
        <f>VLOOKUP(T914,Ventilation!$A$4:$H$321,6,FALSE)</f>
        <v>0</v>
      </c>
      <c r="V914" s="1" t="str">
        <f>VLOOKUP(T914,Ventilation!$A$4:$H$321,5,FALSE)</f>
        <v>20</v>
      </c>
      <c r="W914" s="1" t="str">
        <f>VLOOKUP(T914,Ventilation!$A$4:$H$321,7,FALSE)</f>
        <v/>
      </c>
      <c r="X914" s="1"/>
      <c r="Y914" s="8">
        <v>7.14</v>
      </c>
      <c r="Z914" s="8" t="s">
        <v>3185</v>
      </c>
      <c r="AA914" s="8" t="s">
        <v>3158</v>
      </c>
      <c r="AB914" s="8"/>
      <c r="AC914" s="8">
        <v>0.2232</v>
      </c>
      <c r="AD914" s="8"/>
      <c r="AE914" s="8" t="s">
        <v>3174</v>
      </c>
      <c r="AF914" s="8"/>
      <c r="AG914" s="8"/>
      <c r="AH914" s="8"/>
      <c r="AI914" s="8"/>
      <c r="AJ914" s="8"/>
      <c r="AK914" s="8">
        <v>1.2</v>
      </c>
      <c r="AL914" s="8">
        <v>0.0</v>
      </c>
      <c r="AM914" s="8">
        <v>0.5</v>
      </c>
      <c r="AN914" s="8">
        <v>0.0</v>
      </c>
      <c r="AO914" s="8" t="s">
        <v>3183</v>
      </c>
      <c r="AP914" s="8" t="s">
        <v>3172</v>
      </c>
      <c r="AQ914" s="8" t="s">
        <v>3163</v>
      </c>
      <c r="AR914" s="8"/>
      <c r="AS914" s="8"/>
      <c r="AT914" s="1" t="str">
        <f t="shared" si="69"/>
        <v/>
      </c>
      <c r="AU914" s="8"/>
      <c r="AV914" s="8"/>
      <c r="AW914" s="8"/>
      <c r="AX914" s="8"/>
      <c r="AY914" s="8"/>
      <c r="AZ914" s="8"/>
      <c r="BA914" s="8" t="str">
        <f t="shared" si="71"/>
        <v/>
      </c>
      <c r="BB914" s="8"/>
      <c r="BC914" s="8"/>
      <c r="BD914" s="8"/>
      <c r="BE914" s="8"/>
      <c r="BF914" s="8"/>
      <c r="BG914" s="8"/>
      <c r="BH914" s="1"/>
      <c r="BJ914" s="1"/>
      <c r="BK914" s="1"/>
      <c r="BL914" s="1"/>
    </row>
    <row r="915" ht="14.25" hidden="1" customHeight="1">
      <c r="A915" s="8" t="s">
        <v>5</v>
      </c>
      <c r="B915" s="8" t="s">
        <v>306</v>
      </c>
      <c r="C915" s="8" t="s">
        <v>1049</v>
      </c>
      <c r="D915" s="8" t="s">
        <v>4575</v>
      </c>
      <c r="E915" s="8" t="s">
        <v>5</v>
      </c>
      <c r="F915" s="8" t="s">
        <v>306</v>
      </c>
      <c r="G915" s="8" t="s">
        <v>1049</v>
      </c>
      <c r="H915" s="1" t="str">
        <f t="shared" si="1"/>
        <v>DOE Ref 1980-2004SmallHotelPublicRestroom</v>
      </c>
      <c r="I915" s="8">
        <v>1.1</v>
      </c>
      <c r="J915" s="1"/>
      <c r="K915" s="8"/>
      <c r="L915" s="8"/>
      <c r="M915" s="8">
        <v>0.0</v>
      </c>
      <c r="N915" s="8">
        <v>0.7</v>
      </c>
      <c r="O915" s="8">
        <v>0.2</v>
      </c>
      <c r="P915" s="8" t="s">
        <v>3161</v>
      </c>
      <c r="Q915" s="1" t="s">
        <v>29</v>
      </c>
      <c r="R915" s="8" t="s">
        <v>501</v>
      </c>
      <c r="S915" s="16" t="s">
        <v>503</v>
      </c>
      <c r="T915" s="8" t="str">
        <f t="shared" si="68"/>
        <v>ASHRAE 62.1-1999Public SpacesPublic restrooms</v>
      </c>
      <c r="U915" s="1" t="str">
        <f>VLOOKUP(T915,Ventilation!$A$4:$H$321,6,FALSE)</f>
        <v>0</v>
      </c>
      <c r="V915" s="1" t="str">
        <f>VLOOKUP(T915,Ventilation!$A$4:$H$321,5,FALSE)</f>
        <v>0</v>
      </c>
      <c r="W915" s="1" t="str">
        <f>VLOOKUP(T915,Ventilation!$A$4:$H$321,7,FALSE)</f>
        <v/>
      </c>
      <c r="X915" s="1"/>
      <c r="Y915" s="8">
        <v>2.85</v>
      </c>
      <c r="Z915" s="8" t="s">
        <v>3162</v>
      </c>
      <c r="AA915" s="8" t="s">
        <v>3158</v>
      </c>
      <c r="AB915" s="8"/>
      <c r="AC915" s="8">
        <v>0.2232</v>
      </c>
      <c r="AD915" s="8"/>
      <c r="AE915" s="8" t="s">
        <v>3174</v>
      </c>
      <c r="AF915" s="8"/>
      <c r="AG915" s="8"/>
      <c r="AH915" s="8"/>
      <c r="AI915" s="8"/>
      <c r="AJ915" s="8"/>
      <c r="AK915" s="8">
        <v>1.0</v>
      </c>
      <c r="AL915" s="8">
        <v>0.0</v>
      </c>
      <c r="AM915" s="8">
        <v>0.5</v>
      </c>
      <c r="AN915" s="8">
        <v>0.0</v>
      </c>
      <c r="AO915" s="8" t="s">
        <v>3160</v>
      </c>
      <c r="AP915" s="8" t="s">
        <v>3172</v>
      </c>
      <c r="AQ915" s="8" t="s">
        <v>3163</v>
      </c>
      <c r="AR915" s="8"/>
      <c r="AS915" s="8"/>
      <c r="AT915" s="1" t="str">
        <f t="shared" si="69"/>
        <v/>
      </c>
      <c r="AU915" s="8"/>
      <c r="AV915" s="8"/>
      <c r="AW915" s="8"/>
      <c r="AX915" s="8"/>
      <c r="AY915" s="8">
        <v>1.139566144206643</v>
      </c>
      <c r="AZ915" s="8">
        <v>400.0</v>
      </c>
      <c r="BA915" s="8" t="str">
        <f t="shared" si="71"/>
        <v>0.1978578326</v>
      </c>
      <c r="BB915" s="8">
        <v>0.338</v>
      </c>
      <c r="BC915" s="8">
        <v>69.45023196377475</v>
      </c>
      <c r="BD915" s="8">
        <v>0.5</v>
      </c>
      <c r="BE915" s="8"/>
      <c r="BF915" s="8"/>
      <c r="BG915" s="8"/>
      <c r="BH915" s="1"/>
      <c r="BJ915" s="1"/>
      <c r="BK915" s="1"/>
      <c r="BL915" s="1"/>
    </row>
    <row r="916" ht="14.25" hidden="1" customHeight="1">
      <c r="A916" s="1" t="s">
        <v>5</v>
      </c>
      <c r="B916" s="8" t="s">
        <v>306</v>
      </c>
      <c r="C916" s="8" t="s">
        <v>1053</v>
      </c>
      <c r="D916" s="8" t="s">
        <v>4549</v>
      </c>
      <c r="E916" s="1" t="s">
        <v>5</v>
      </c>
      <c r="F916" s="8" t="s">
        <v>306</v>
      </c>
      <c r="G916" s="8" t="s">
        <v>1053</v>
      </c>
      <c r="H916" s="1" t="str">
        <f t="shared" si="1"/>
        <v>DOE Ref 1980-2004SmallHotelStaffLounge</v>
      </c>
      <c r="I916" s="8">
        <v>1.65</v>
      </c>
      <c r="J916" s="1"/>
      <c r="K916" s="8"/>
      <c r="L916" s="8"/>
      <c r="M916" s="8">
        <v>0.0</v>
      </c>
      <c r="N916" s="8">
        <v>0.7</v>
      </c>
      <c r="O916" s="8">
        <v>0.2</v>
      </c>
      <c r="P916" s="8" t="s">
        <v>3187</v>
      </c>
      <c r="Q916" s="1" t="s">
        <v>29</v>
      </c>
      <c r="R916" s="8" t="s">
        <v>486</v>
      </c>
      <c r="S916" s="8" t="s">
        <v>492</v>
      </c>
      <c r="T916" s="8" t="str">
        <f t="shared" si="68"/>
        <v>ASHRAE 62.1-1999Hotels, Motels, Resorts, DormitoriesLobbies</v>
      </c>
      <c r="U916" s="1" t="str">
        <f>VLOOKUP(T916,Ventilation!$A$4:$H$321,6,FALSE)</f>
        <v>0</v>
      </c>
      <c r="V916" s="1" t="str">
        <f>VLOOKUP(T916,Ventilation!$A$4:$H$321,5,FALSE)</f>
        <v>15</v>
      </c>
      <c r="W916" s="1" t="str">
        <f>VLOOKUP(T916,Ventilation!$A$4:$H$321,7,FALSE)</f>
        <v/>
      </c>
      <c r="X916" s="1"/>
      <c r="Y916" s="8">
        <v>31.34</v>
      </c>
      <c r="Z916" s="8" t="s">
        <v>3188</v>
      </c>
      <c r="AA916" s="8" t="s">
        <v>3158</v>
      </c>
      <c r="AB916" s="8"/>
      <c r="AC916" s="8">
        <v>0.2232</v>
      </c>
      <c r="AD916" s="8"/>
      <c r="AE916" s="8" t="s">
        <v>3174</v>
      </c>
      <c r="AF916" s="8"/>
      <c r="AG916" s="8"/>
      <c r="AH916" s="8"/>
      <c r="AI916" s="8"/>
      <c r="AJ916" s="8"/>
      <c r="AK916" s="8">
        <v>7.17</v>
      </c>
      <c r="AL916" s="8">
        <v>0.0</v>
      </c>
      <c r="AM916" s="8">
        <v>0.5</v>
      </c>
      <c r="AN916" s="8">
        <v>0.0</v>
      </c>
      <c r="AO916" s="8" t="s">
        <v>3186</v>
      </c>
      <c r="AP916" s="8" t="s">
        <v>3172</v>
      </c>
      <c r="AQ916" s="8" t="s">
        <v>3163</v>
      </c>
      <c r="AR916" s="8"/>
      <c r="AS916" s="8"/>
      <c r="AT916" s="1" t="str">
        <f t="shared" si="69"/>
        <v/>
      </c>
      <c r="AU916" s="8"/>
      <c r="AV916" s="8"/>
      <c r="AW916" s="8"/>
      <c r="AX916" s="8"/>
      <c r="AY916" s="8"/>
      <c r="AZ916" s="8"/>
      <c r="BA916" s="8" t="str">
        <f t="shared" si="71"/>
        <v/>
      </c>
      <c r="BB916" s="8"/>
      <c r="BC916" s="8"/>
      <c r="BD916" s="8"/>
      <c r="BE916" s="8"/>
      <c r="BF916" s="8"/>
      <c r="BG916" s="8"/>
      <c r="BH916" s="1"/>
      <c r="BJ916" s="1"/>
      <c r="BK916" s="1"/>
      <c r="BL916" s="1"/>
    </row>
    <row r="917" ht="14.25" hidden="1" customHeight="1">
      <c r="A917" s="8" t="s">
        <v>5</v>
      </c>
      <c r="B917" s="1" t="s">
        <v>306</v>
      </c>
      <c r="C917" s="1" t="s">
        <v>1054</v>
      </c>
      <c r="D917" s="1" t="s">
        <v>4570</v>
      </c>
      <c r="E917" s="8" t="s">
        <v>5</v>
      </c>
      <c r="F917" s="1" t="s">
        <v>306</v>
      </c>
      <c r="G917" s="1" t="s">
        <v>1054</v>
      </c>
      <c r="H917" s="1" t="str">
        <f t="shared" si="1"/>
        <v>DOE Ref 1980-2004SmallHotelStair</v>
      </c>
      <c r="I917" s="1">
        <v>0.82</v>
      </c>
      <c r="J917" s="1"/>
      <c r="K917" s="1"/>
      <c r="L917" s="1"/>
      <c r="M917" s="1">
        <v>0.0</v>
      </c>
      <c r="N917" s="1">
        <v>0.7</v>
      </c>
      <c r="O917" s="1">
        <v>0.2</v>
      </c>
      <c r="P917" s="1" t="s">
        <v>169</v>
      </c>
      <c r="Q917" s="1" t="s">
        <v>29</v>
      </c>
      <c r="R917" s="1" t="s">
        <v>501</v>
      </c>
      <c r="S917" s="16" t="s">
        <v>503</v>
      </c>
      <c r="T917" s="8"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3162</v>
      </c>
      <c r="AA917" s="1" t="s">
        <v>3158</v>
      </c>
      <c r="AB917" s="1"/>
      <c r="AC917" s="8">
        <v>0.2232</v>
      </c>
      <c r="AD917" s="1"/>
      <c r="AE917" s="1" t="s">
        <v>3174</v>
      </c>
      <c r="AF917" s="1"/>
      <c r="AG917" s="1"/>
      <c r="AH917" s="1"/>
      <c r="AI917" s="1"/>
      <c r="AJ917" s="1"/>
      <c r="AK917" s="1">
        <v>0.0</v>
      </c>
      <c r="AL917" s="1">
        <v>0.0</v>
      </c>
      <c r="AM917" s="1">
        <v>0.5</v>
      </c>
      <c r="AN917" s="1">
        <v>0.0</v>
      </c>
      <c r="AO917" s="1" t="s">
        <v>3160</v>
      </c>
      <c r="AP917" s="8" t="s">
        <v>3191</v>
      </c>
      <c r="AQ917" s="8" t="s">
        <v>3190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5</v>
      </c>
      <c r="B918" s="1" t="s">
        <v>306</v>
      </c>
      <c r="C918" s="1" t="s">
        <v>975</v>
      </c>
      <c r="D918" s="1" t="s">
        <v>4566</v>
      </c>
      <c r="E918" s="1" t="s">
        <v>5</v>
      </c>
      <c r="F918" s="1" t="s">
        <v>306</v>
      </c>
      <c r="G918" s="1" t="s">
        <v>975</v>
      </c>
      <c r="H918" s="1" t="str">
        <f t="shared" si="1"/>
        <v>DOE Ref 1980-2004SmallHotelStorage</v>
      </c>
      <c r="I918" s="1">
        <v>0.45</v>
      </c>
      <c r="J918" s="1"/>
      <c r="K918" s="1"/>
      <c r="L918" s="1"/>
      <c r="M918" s="1">
        <v>0.0</v>
      </c>
      <c r="N918" s="1">
        <v>0.7</v>
      </c>
      <c r="O918" s="1">
        <v>0.2</v>
      </c>
      <c r="P918" s="8" t="s">
        <v>3189</v>
      </c>
      <c r="Q918" s="1" t="s">
        <v>29</v>
      </c>
      <c r="R918" s="1" t="s">
        <v>501</v>
      </c>
      <c r="S918" s="16" t="s">
        <v>503</v>
      </c>
      <c r="T918" s="8"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8" t="s">
        <v>3162</v>
      </c>
      <c r="AA918" s="8" t="s">
        <v>3158</v>
      </c>
      <c r="AB918" s="1"/>
      <c r="AC918" s="8">
        <v>0.2232</v>
      </c>
      <c r="AD918" s="8"/>
      <c r="AE918" s="8" t="s">
        <v>3174</v>
      </c>
      <c r="AF918" s="1"/>
      <c r="AG918" s="1"/>
      <c r="AH918" s="1"/>
      <c r="AI918" s="1"/>
      <c r="AJ918" s="1"/>
      <c r="AK918" s="1">
        <v>0.0</v>
      </c>
      <c r="AL918" s="1">
        <v>0.0</v>
      </c>
      <c r="AM918" s="1">
        <v>0.5</v>
      </c>
      <c r="AN918" s="1">
        <v>0.0</v>
      </c>
      <c r="AO918" s="8" t="s">
        <v>3160</v>
      </c>
      <c r="AP918" s="8" t="s">
        <v>3191</v>
      </c>
      <c r="AQ918" s="8" t="s">
        <v>3190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8" t="s">
        <v>5</v>
      </c>
      <c r="B919" s="8" t="s">
        <v>349</v>
      </c>
      <c r="C919" s="9" t="s">
        <v>4612</v>
      </c>
      <c r="D919" s="8" t="s">
        <v>4572</v>
      </c>
      <c r="E919" s="8" t="s">
        <v>5</v>
      </c>
      <c r="F919" s="8" t="s">
        <v>349</v>
      </c>
      <c r="G919" s="8" t="s">
        <v>714</v>
      </c>
      <c r="H919" s="1" t="str">
        <f t="shared" si="1"/>
        <v>DOE Ref 1980-2004StripMallWholeBuilding</v>
      </c>
      <c r="I919" s="230">
        <v>5.5983371904</v>
      </c>
      <c r="J919" s="1"/>
      <c r="K919" s="8"/>
      <c r="L919" s="8"/>
      <c r="M919" s="8">
        <v>0.0</v>
      </c>
      <c r="N919" s="8">
        <v>0.7</v>
      </c>
      <c r="O919" s="8">
        <v>0.2</v>
      </c>
      <c r="P919" s="8" t="s">
        <v>3196</v>
      </c>
      <c r="Q919" s="1" t="s">
        <v>29</v>
      </c>
      <c r="R919" s="8" t="s">
        <v>508</v>
      </c>
      <c r="S919" s="8" t="s">
        <v>509</v>
      </c>
      <c r="T919" s="8"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8" t="s">
        <v>3197</v>
      </c>
      <c r="AA919" s="8" t="s">
        <v>3194</v>
      </c>
      <c r="AB919" s="16">
        <v>0.22303105</v>
      </c>
      <c r="AD919" s="8"/>
      <c r="AE919" s="8" t="s">
        <v>3199</v>
      </c>
      <c r="AF919" s="8"/>
      <c r="AG919" s="8"/>
      <c r="AH919" s="8"/>
      <c r="AI919" s="8"/>
      <c r="AJ919" s="8"/>
      <c r="AK919" s="8">
        <v>0.4</v>
      </c>
      <c r="AL919" s="8">
        <v>0.0</v>
      </c>
      <c r="AM919" s="8">
        <v>0.5</v>
      </c>
      <c r="AN919" s="8">
        <v>0.0</v>
      </c>
      <c r="AO919" s="8" t="s">
        <v>3195</v>
      </c>
      <c r="AP919" s="8" t="s">
        <v>288</v>
      </c>
      <c r="AQ919" s="8" t="s">
        <v>289</v>
      </c>
      <c r="AR919" s="16">
        <v>1.8</v>
      </c>
      <c r="AS919" s="8"/>
      <c r="AT919" s="1"/>
      <c r="AU919" s="8"/>
      <c r="AV919" s="8"/>
      <c r="AW919" s="8"/>
      <c r="AX919" s="8"/>
      <c r="AY919" s="8"/>
      <c r="AZ919" s="8"/>
      <c r="BA919" s="8" t="str">
        <f t="shared" si="71"/>
        <v/>
      </c>
      <c r="BB919" s="8"/>
      <c r="BC919" s="8"/>
      <c r="BD919" s="8"/>
      <c r="BE919" s="8"/>
      <c r="BF919" s="8"/>
      <c r="BG919" s="8"/>
      <c r="BH919" s="1"/>
      <c r="BJ919" s="1"/>
      <c r="BK919" s="1"/>
      <c r="BL919" s="1"/>
    </row>
    <row r="920" ht="14.25" hidden="1" customHeight="1">
      <c r="A920" s="8" t="s">
        <v>5</v>
      </c>
      <c r="B920" s="8" t="s">
        <v>349</v>
      </c>
      <c r="C920" s="9" t="s">
        <v>4613</v>
      </c>
      <c r="D920" s="8" t="s">
        <v>4572</v>
      </c>
      <c r="E920" s="8" t="s">
        <v>5</v>
      </c>
      <c r="F920" s="8" t="s">
        <v>349</v>
      </c>
      <c r="G920" s="8" t="s">
        <v>714</v>
      </c>
      <c r="H920" s="1" t="str">
        <f t="shared" si="1"/>
        <v>DOE Ref 1980-2004StripMallWholeBuilding</v>
      </c>
      <c r="I920" s="230">
        <v>3.2989869504</v>
      </c>
      <c r="J920" s="1"/>
      <c r="K920" s="8"/>
      <c r="L920" s="8"/>
      <c r="M920" s="8">
        <v>0.0</v>
      </c>
      <c r="N920" s="8">
        <v>0.7</v>
      </c>
      <c r="O920" s="8">
        <v>0.2</v>
      </c>
      <c r="P920" s="8" t="s">
        <v>3196</v>
      </c>
      <c r="Q920" s="1" t="s">
        <v>29</v>
      </c>
      <c r="R920" s="8" t="s">
        <v>508</v>
      </c>
      <c r="S920" s="8" t="s">
        <v>509</v>
      </c>
      <c r="T920" s="8"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8" t="s">
        <v>3197</v>
      </c>
      <c r="AA920" s="8" t="s">
        <v>3194</v>
      </c>
      <c r="AB920" s="16">
        <v>0.22303105</v>
      </c>
      <c r="AD920" s="8"/>
      <c r="AE920" s="8" t="s">
        <v>3199</v>
      </c>
      <c r="AF920" s="8"/>
      <c r="AG920" s="8"/>
      <c r="AH920" s="8"/>
      <c r="AI920" s="8"/>
      <c r="AJ920" s="8"/>
      <c r="AK920" s="8">
        <v>0.4</v>
      </c>
      <c r="AL920" s="8">
        <v>0.0</v>
      </c>
      <c r="AM920" s="8">
        <v>0.5</v>
      </c>
      <c r="AN920" s="8">
        <v>0.0</v>
      </c>
      <c r="AO920" s="8" t="s">
        <v>3195</v>
      </c>
      <c r="AP920" s="8" t="s">
        <v>288</v>
      </c>
      <c r="AQ920" s="8" t="s">
        <v>289</v>
      </c>
      <c r="AR920" s="16">
        <v>1.8</v>
      </c>
      <c r="AS920" s="8"/>
      <c r="AT920" s="1"/>
      <c r="AU920" s="8"/>
      <c r="AV920" s="8"/>
      <c r="AW920" s="8"/>
      <c r="AX920" s="8"/>
      <c r="AY920" s="8"/>
      <c r="AZ920" s="8"/>
      <c r="BA920" s="8" t="str">
        <f t="shared" si="71"/>
        <v/>
      </c>
      <c r="BB920" s="8"/>
      <c r="BC920" s="8"/>
      <c r="BD920" s="8"/>
      <c r="BE920" s="8"/>
      <c r="BF920" s="8"/>
      <c r="BG920" s="8"/>
      <c r="BH920" s="1"/>
      <c r="BJ920" s="1"/>
      <c r="BK920" s="1"/>
      <c r="BL920" s="1"/>
    </row>
    <row r="921" ht="15.75" hidden="1" customHeight="1">
      <c r="A921" s="8" t="s">
        <v>5</v>
      </c>
      <c r="B921" s="8" t="s">
        <v>349</v>
      </c>
      <c r="C921" s="9" t="s">
        <v>4614</v>
      </c>
      <c r="D921" s="8" t="s">
        <v>4572</v>
      </c>
      <c r="E921" s="8" t="s">
        <v>5</v>
      </c>
      <c r="F921" s="8" t="s">
        <v>349</v>
      </c>
      <c r="G921" s="8" t="s">
        <v>714</v>
      </c>
      <c r="H921" s="1" t="str">
        <f t="shared" si="1"/>
        <v>DOE Ref 1980-2004StripMallWholeBuilding</v>
      </c>
      <c r="I921" s="230">
        <v>2.698833312</v>
      </c>
      <c r="J921" s="1"/>
      <c r="K921" s="8"/>
      <c r="L921" s="8"/>
      <c r="M921" s="8">
        <v>0.0</v>
      </c>
      <c r="N921" s="8">
        <v>0.7</v>
      </c>
      <c r="O921" s="8">
        <v>0.2</v>
      </c>
      <c r="P921" s="8" t="s">
        <v>3196</v>
      </c>
      <c r="Q921" s="1" t="s">
        <v>29</v>
      </c>
      <c r="R921" s="8" t="s">
        <v>508</v>
      </c>
      <c r="S921" s="8" t="s">
        <v>509</v>
      </c>
      <c r="T921" s="8"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8" t="s">
        <v>3197</v>
      </c>
      <c r="AA921" s="8" t="s">
        <v>3194</v>
      </c>
      <c r="AB921" s="16">
        <v>0.22303105</v>
      </c>
      <c r="AD921" s="8"/>
      <c r="AE921" s="8" t="s">
        <v>3199</v>
      </c>
      <c r="AF921" s="8"/>
      <c r="AG921" s="8"/>
      <c r="AH921" s="8"/>
      <c r="AI921" s="8"/>
      <c r="AJ921" s="8"/>
      <c r="AK921" s="8">
        <v>0.4</v>
      </c>
      <c r="AL921" s="8">
        <v>0.0</v>
      </c>
      <c r="AM921" s="8">
        <v>0.5</v>
      </c>
      <c r="AN921" s="8">
        <v>0.0</v>
      </c>
      <c r="AO921" s="8" t="s">
        <v>3195</v>
      </c>
      <c r="AP921" s="8" t="s">
        <v>288</v>
      </c>
      <c r="AQ921" s="8" t="s">
        <v>289</v>
      </c>
      <c r="AR921" s="16">
        <v>1.8</v>
      </c>
      <c r="AS921" s="8"/>
      <c r="AT921" s="1"/>
      <c r="AU921" s="8"/>
      <c r="AV921" s="8"/>
      <c r="AW921" s="8"/>
      <c r="AX921" s="8"/>
      <c r="AY921" s="8"/>
      <c r="AZ921" s="8"/>
      <c r="BA921" s="8" t="str">
        <f t="shared" si="71"/>
        <v/>
      </c>
      <c r="BB921" s="8"/>
      <c r="BC921" s="8"/>
      <c r="BD921" s="8"/>
      <c r="BE921" s="8"/>
      <c r="BF921" s="8"/>
      <c r="BG921" s="8"/>
      <c r="BH921" s="1"/>
      <c r="BJ921" s="1"/>
      <c r="BK921" s="1"/>
      <c r="BL921" s="1"/>
    </row>
    <row r="922" ht="14.25" hidden="1" customHeight="1">
      <c r="A922" s="1" t="s">
        <v>5</v>
      </c>
      <c r="B922" s="8" t="s">
        <v>350</v>
      </c>
      <c r="C922" s="8" t="s">
        <v>1051</v>
      </c>
      <c r="D922" s="8" t="s">
        <v>4563</v>
      </c>
      <c r="E922" s="1" t="s">
        <v>5</v>
      </c>
      <c r="F922" s="8" t="s">
        <v>350</v>
      </c>
      <c r="G922" s="8" t="s">
        <v>1051</v>
      </c>
      <c r="H922" s="1" t="str">
        <f t="shared" si="1"/>
        <v>DOE Ref 1980-2004SuperMarketSales/Produce</v>
      </c>
      <c r="I922" s="8">
        <v>2.78</v>
      </c>
      <c r="J922" s="1"/>
      <c r="K922" s="8"/>
      <c r="L922" s="8"/>
      <c r="M922" s="8">
        <v>0.0</v>
      </c>
      <c r="N922" s="8">
        <v>0.7</v>
      </c>
      <c r="O922" s="8">
        <v>0.2</v>
      </c>
      <c r="P922" s="8" t="s">
        <v>3203</v>
      </c>
      <c r="Q922" s="1" t="s">
        <v>29</v>
      </c>
      <c r="R922" s="8" t="s">
        <v>516</v>
      </c>
      <c r="S922" s="8" t="s">
        <v>523</v>
      </c>
      <c r="T922" s="8" t="str">
        <f t="shared" si="68"/>
        <v>ASHRAE 62.1-1999Specialty ShopsSupermarket</v>
      </c>
      <c r="U922" s="1" t="str">
        <f>VLOOKUP(T922,Ventilation!$A$4:$H$321,6,FALSE)</f>
        <v>0</v>
      </c>
      <c r="V922" s="1" t="str">
        <f>VLOOKUP(T922,Ventilation!$A$4:$H$321,5,FALSE)</f>
        <v>15</v>
      </c>
      <c r="W922" s="1" t="str">
        <f>VLOOKUP(T922,Ventilation!$A$4:$H$321,7,FALSE)</f>
        <v/>
      </c>
      <c r="X922" s="1"/>
      <c r="Y922" s="8">
        <v>8.0</v>
      </c>
      <c r="Z922" s="8" t="s">
        <v>3204</v>
      </c>
      <c r="AA922" s="8" t="s">
        <v>3201</v>
      </c>
      <c r="AB922" s="8"/>
      <c r="AC922" s="8">
        <v>0.2232</v>
      </c>
      <c r="AD922" s="8"/>
      <c r="AE922" s="8" t="s">
        <v>3209</v>
      </c>
      <c r="AF922" s="8"/>
      <c r="AG922" s="8"/>
      <c r="AH922" s="8"/>
      <c r="AI922" s="8"/>
      <c r="AJ922" s="8"/>
      <c r="AK922" s="8">
        <v>0.5</v>
      </c>
      <c r="AL922" s="8">
        <v>0.0</v>
      </c>
      <c r="AM922" s="8">
        <v>0.5</v>
      </c>
      <c r="AN922" s="8">
        <v>0.0</v>
      </c>
      <c r="AO922" s="8" t="s">
        <v>3202</v>
      </c>
      <c r="AP922" s="8" t="s">
        <v>3208</v>
      </c>
      <c r="AQ922" s="8" t="s">
        <v>3206</v>
      </c>
      <c r="AR922" s="8"/>
      <c r="AS922" s="8"/>
      <c r="AT922" s="1" t="str">
        <f t="shared" ref="AT922:AT930" si="72">IF(AR922=0,"",AR922/AS922)</f>
        <v/>
      </c>
      <c r="AU922" s="8"/>
      <c r="AV922" s="8"/>
      <c r="AW922" s="8"/>
      <c r="AX922" s="8"/>
      <c r="AY922" s="8"/>
      <c r="AZ922" s="8"/>
      <c r="BA922" s="8"/>
      <c r="BB922" s="8"/>
      <c r="BC922" s="8"/>
      <c r="BD922" s="8"/>
      <c r="BE922" s="8"/>
      <c r="BF922" s="8"/>
      <c r="BG922" s="8"/>
      <c r="BH922" s="1"/>
      <c r="BJ922" s="1"/>
      <c r="BK922" s="1"/>
      <c r="BL922" s="1"/>
    </row>
    <row r="923" ht="14.25" hidden="1" customHeight="1">
      <c r="A923" s="1" t="s">
        <v>5</v>
      </c>
      <c r="B923" s="8" t="s">
        <v>350</v>
      </c>
      <c r="C923" s="8" t="s">
        <v>344</v>
      </c>
      <c r="D923" s="8" t="s">
        <v>4559</v>
      </c>
      <c r="E923" s="1" t="s">
        <v>5</v>
      </c>
      <c r="F923" s="8" t="s">
        <v>350</v>
      </c>
      <c r="G923" s="8" t="s">
        <v>344</v>
      </c>
      <c r="H923" s="1" t="str">
        <f t="shared" si="1"/>
        <v>DOE Ref 1980-2004SuperMarketOffice</v>
      </c>
      <c r="I923" s="8">
        <v>1.98</v>
      </c>
      <c r="J923" s="1"/>
      <c r="K923" s="8"/>
      <c r="L923" s="8"/>
      <c r="M923" s="8">
        <v>0.0</v>
      </c>
      <c r="N923" s="8">
        <v>0.7</v>
      </c>
      <c r="O923" s="8">
        <v>0.2</v>
      </c>
      <c r="P923" s="8" t="s">
        <v>3203</v>
      </c>
      <c r="Q923" s="1" t="s">
        <v>29</v>
      </c>
      <c r="R923" s="8" t="s">
        <v>497</v>
      </c>
      <c r="S923" s="8" t="s">
        <v>4560</v>
      </c>
      <c r="T923" s="8" t="str">
        <f t="shared" si="68"/>
        <v>ASHRAE 62.1-1999OfficesOffice Space</v>
      </c>
      <c r="U923" s="1" t="str">
        <f>VLOOKUP(T923,Ventilation!$A$4:$H$321,6,FALSE)</f>
        <v>0</v>
      </c>
      <c r="V923" s="1" t="str">
        <f>VLOOKUP(T923,Ventilation!$A$4:$H$321,5,FALSE)</f>
        <v>20</v>
      </c>
      <c r="W923" s="1" t="str">
        <f>VLOOKUP(T923,Ventilation!$A$4:$H$321,7,FALSE)</f>
        <v/>
      </c>
      <c r="X923" s="1"/>
      <c r="Y923" s="8">
        <v>5.0</v>
      </c>
      <c r="Z923" s="8" t="s">
        <v>3204</v>
      </c>
      <c r="AA923" s="8" t="s">
        <v>3201</v>
      </c>
      <c r="AB923" s="8"/>
      <c r="AC923" s="8">
        <v>0.2232</v>
      </c>
      <c r="AD923" s="8"/>
      <c r="AE923" s="8" t="s">
        <v>3209</v>
      </c>
      <c r="AF923" s="8"/>
      <c r="AG923" s="8"/>
      <c r="AH923" s="8"/>
      <c r="AI923" s="8"/>
      <c r="AJ923" s="8"/>
      <c r="AK923" s="8">
        <v>0.75</v>
      </c>
      <c r="AL923" s="8">
        <v>0.0</v>
      </c>
      <c r="AM923" s="8">
        <v>0.5</v>
      </c>
      <c r="AN923" s="8">
        <v>0.0</v>
      </c>
      <c r="AO923" s="8" t="s">
        <v>3202</v>
      </c>
      <c r="AP923" s="8" t="s">
        <v>3208</v>
      </c>
      <c r="AQ923" s="8" t="s">
        <v>3206</v>
      </c>
      <c r="AR923" s="8"/>
      <c r="AS923" s="8"/>
      <c r="AT923" s="1" t="str">
        <f t="shared" si="72"/>
        <v/>
      </c>
      <c r="AU923" s="8"/>
      <c r="AV923" s="8"/>
      <c r="AW923" s="8"/>
      <c r="AX923" s="8"/>
      <c r="AY923" s="8"/>
      <c r="AZ923" s="8"/>
      <c r="BA923" s="8"/>
      <c r="BB923" s="8"/>
      <c r="BC923" s="8"/>
      <c r="BD923" s="8"/>
      <c r="BE923" s="8"/>
      <c r="BF923" s="8"/>
      <c r="BG923" s="8"/>
      <c r="BH923" s="1"/>
      <c r="BJ923" s="1"/>
      <c r="BK923" s="1"/>
      <c r="BL923" s="1"/>
    </row>
    <row r="924" ht="14.25" hidden="1" customHeight="1">
      <c r="A924" s="1" t="s">
        <v>5</v>
      </c>
      <c r="B924" s="8" t="s">
        <v>350</v>
      </c>
      <c r="C924" s="8" t="s">
        <v>1006</v>
      </c>
      <c r="D924" s="8" t="s">
        <v>4566</v>
      </c>
      <c r="E924" s="1" t="s">
        <v>5</v>
      </c>
      <c r="F924" s="8" t="s">
        <v>350</v>
      </c>
      <c r="G924" s="8" t="s">
        <v>1006</v>
      </c>
      <c r="H924" s="1" t="str">
        <f t="shared" si="1"/>
        <v>DOE Ref 1980-2004SuperMarketDryStorage</v>
      </c>
      <c r="I924" s="8">
        <v>1.1</v>
      </c>
      <c r="J924" s="1"/>
      <c r="K924" s="8"/>
      <c r="L924" s="8"/>
      <c r="M924" s="8">
        <v>0.0</v>
      </c>
      <c r="N924" s="8">
        <v>0.7</v>
      </c>
      <c r="O924" s="8">
        <v>0.2</v>
      </c>
      <c r="P924" s="8" t="s">
        <v>3203</v>
      </c>
      <c r="Q924" s="1" t="s">
        <v>29</v>
      </c>
      <c r="R924" s="8" t="s">
        <v>508</v>
      </c>
      <c r="S924" s="8" t="s">
        <v>514</v>
      </c>
      <c r="T924" s="8"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8">
        <v>3.33</v>
      </c>
      <c r="Z924" s="8" t="s">
        <v>3204</v>
      </c>
      <c r="AA924" s="8" t="s">
        <v>3201</v>
      </c>
      <c r="AB924" s="8"/>
      <c r="AC924" s="8">
        <v>0.2232</v>
      </c>
      <c r="AD924" s="8"/>
      <c r="AE924" s="8" t="s">
        <v>3209</v>
      </c>
      <c r="AF924" s="8"/>
      <c r="AG924" s="8"/>
      <c r="AH924" s="8"/>
      <c r="AI924" s="8"/>
      <c r="AJ924" s="8"/>
      <c r="AK924" s="8">
        <v>0.75</v>
      </c>
      <c r="AL924" s="8">
        <v>0.0</v>
      </c>
      <c r="AM924" s="8">
        <v>0.5</v>
      </c>
      <c r="AN924" s="8">
        <v>0.0</v>
      </c>
      <c r="AO924" s="8" t="s">
        <v>3202</v>
      </c>
      <c r="AP924" s="8" t="s">
        <v>3208</v>
      </c>
      <c r="AQ924" s="8" t="s">
        <v>3206</v>
      </c>
      <c r="AR924" s="8"/>
      <c r="AS924" s="8"/>
      <c r="AT924" s="1" t="str">
        <f t="shared" si="72"/>
        <v/>
      </c>
      <c r="AU924" s="8"/>
      <c r="AV924" s="8"/>
      <c r="AW924" s="8"/>
      <c r="AX924" s="8"/>
      <c r="AY924" s="8"/>
      <c r="AZ924" s="8"/>
      <c r="BA924" s="8"/>
      <c r="BB924" s="8"/>
      <c r="BC924" s="8"/>
      <c r="BD924" s="8"/>
      <c r="BE924" s="8"/>
      <c r="BF924" s="8"/>
      <c r="BG924" s="8"/>
      <c r="BH924" s="1"/>
      <c r="BJ924" s="1"/>
      <c r="BK924" s="1"/>
      <c r="BL924" s="1"/>
    </row>
    <row r="925" ht="14.25" hidden="1" customHeight="1">
      <c r="A925" s="1" t="s">
        <v>5</v>
      </c>
      <c r="B925" s="8" t="s">
        <v>350</v>
      </c>
      <c r="C925" s="8" t="s">
        <v>1003</v>
      </c>
      <c r="D925" s="8" t="s">
        <v>4549</v>
      </c>
      <c r="E925" s="1" t="s">
        <v>5</v>
      </c>
      <c r="F925" s="8" t="s">
        <v>350</v>
      </c>
      <c r="G925" s="8" t="s">
        <v>1003</v>
      </c>
      <c r="H925" s="1" t="str">
        <f t="shared" si="1"/>
        <v>DOE Ref 1980-2004SuperMarketDeli/Bakery</v>
      </c>
      <c r="I925" s="8">
        <v>2.78</v>
      </c>
      <c r="J925" s="1"/>
      <c r="K925" s="8"/>
      <c r="L925" s="8"/>
      <c r="M925" s="8">
        <v>0.0</v>
      </c>
      <c r="N925" s="8">
        <v>0.7</v>
      </c>
      <c r="O925" s="8">
        <v>0.2</v>
      </c>
      <c r="P925" s="8" t="s">
        <v>3203</v>
      </c>
      <c r="Q925" s="1" t="s">
        <v>29</v>
      </c>
      <c r="R925" s="8" t="s">
        <v>516</v>
      </c>
      <c r="S925" s="8" t="s">
        <v>523</v>
      </c>
      <c r="T925" s="8" t="str">
        <f t="shared" si="68"/>
        <v>ASHRAE 62.1-1999Specialty ShopsSupermarket</v>
      </c>
      <c r="U925" s="1" t="str">
        <f>VLOOKUP(T925,Ventilation!$A$4:$H$321,6,FALSE)</f>
        <v>0</v>
      </c>
      <c r="V925" s="1" t="str">
        <f>VLOOKUP(T925,Ventilation!$A$4:$H$321,5,FALSE)</f>
        <v>15</v>
      </c>
      <c r="W925" s="1" t="str">
        <f>VLOOKUP(T925,Ventilation!$A$4:$H$321,7,FALSE)</f>
        <v/>
      </c>
      <c r="X925" s="1"/>
      <c r="Y925" s="8">
        <v>8.0</v>
      </c>
      <c r="Z925" s="8" t="s">
        <v>3204</v>
      </c>
      <c r="AA925" s="8" t="s">
        <v>3201</v>
      </c>
      <c r="AB925" s="8"/>
      <c r="AC925" s="8">
        <v>0.2232</v>
      </c>
      <c r="AD925" s="8"/>
      <c r="AE925" s="8" t="s">
        <v>3209</v>
      </c>
      <c r="AF925" s="8">
        <v>8.53</v>
      </c>
      <c r="AG925" s="8">
        <v>0.0</v>
      </c>
      <c r="AH925" s="8">
        <v>0.5</v>
      </c>
      <c r="AI925" s="8">
        <v>0.0</v>
      </c>
      <c r="AJ925" s="8" t="s">
        <v>3202</v>
      </c>
      <c r="AK925" s="8">
        <v>5.0</v>
      </c>
      <c r="AL925" s="8">
        <v>0.0</v>
      </c>
      <c r="AM925" s="8">
        <v>0.5</v>
      </c>
      <c r="AN925" s="8">
        <v>0.0</v>
      </c>
      <c r="AO925" s="8" t="s">
        <v>3202</v>
      </c>
      <c r="AP925" s="8" t="s">
        <v>3208</v>
      </c>
      <c r="AQ925" s="8" t="s">
        <v>3206</v>
      </c>
      <c r="AR925" s="8">
        <v>5.0</v>
      </c>
      <c r="AS925" s="8" t="str">
        <f>(2419+2250)/2</f>
        <v>2334.5</v>
      </c>
      <c r="AT925" s="1" t="str">
        <f t="shared" si="72"/>
        <v>0.00214178625</v>
      </c>
      <c r="AU925" s="8">
        <v>49.0</v>
      </c>
      <c r="AV925" s="8">
        <v>0.2</v>
      </c>
      <c r="AW925" s="8">
        <v>0.05</v>
      </c>
      <c r="AX925" s="8" t="s">
        <v>4585</v>
      </c>
      <c r="AY925" s="8">
        <v>1.2402518232437685</v>
      </c>
      <c r="AZ925" s="8">
        <v>3000.0</v>
      </c>
      <c r="BA925" s="8" t="str">
        <f>IF(ISBLANK(BC925),"",BC925/(AZ925/AY925))</f>
        <v>0.215339442</v>
      </c>
      <c r="BB925" s="8">
        <v>0.338</v>
      </c>
      <c r="BC925" s="8">
        <v>520.8767397283107</v>
      </c>
      <c r="BD925" s="8">
        <v>0.5</v>
      </c>
      <c r="BE925" s="8"/>
      <c r="BF925" s="8" t="s">
        <v>4586</v>
      </c>
      <c r="BG925" s="8"/>
      <c r="BH925" s="1"/>
      <c r="BJ925" s="1"/>
      <c r="BK925" s="1"/>
      <c r="BL925" s="1"/>
    </row>
    <row r="926" ht="14.25" hidden="1" customHeight="1">
      <c r="A926" s="8" t="s">
        <v>5</v>
      </c>
      <c r="B926" s="8" t="s">
        <v>334</v>
      </c>
      <c r="C926" s="8" t="s">
        <v>344</v>
      </c>
      <c r="D926" s="8" t="s">
        <v>4559</v>
      </c>
      <c r="E926" s="8" t="s">
        <v>5</v>
      </c>
      <c r="F926" s="8" t="s">
        <v>334</v>
      </c>
      <c r="G926" s="8" t="s">
        <v>344</v>
      </c>
      <c r="H926" s="1" t="str">
        <f t="shared" si="1"/>
        <v>DOE Ref 1980-2004WarehouseOffice</v>
      </c>
      <c r="I926" s="16">
        <v>2.0150669</v>
      </c>
      <c r="J926" s="1"/>
      <c r="K926" s="8"/>
      <c r="L926" s="8"/>
      <c r="M926" s="8">
        <v>0.0</v>
      </c>
      <c r="N926" s="8">
        <v>0.5</v>
      </c>
      <c r="O926" s="8">
        <v>0.2</v>
      </c>
      <c r="P926" s="8" t="s">
        <v>3218</v>
      </c>
      <c r="Q926" s="1" t="s">
        <v>29</v>
      </c>
      <c r="R926" s="8" t="s">
        <v>497</v>
      </c>
      <c r="S926" s="8" t="s">
        <v>4560</v>
      </c>
      <c r="T926" s="8" t="str">
        <f t="shared" si="68"/>
        <v>ASHRAE 62.1-1999OfficesOffice Space</v>
      </c>
      <c r="U926" s="1" t="str">
        <f>VLOOKUP(T926,Ventilation!$A$4:$H$321,6,FALSE)</f>
        <v>0</v>
      </c>
      <c r="V926" s="1" t="str">
        <f>VLOOKUP(T926,Ventilation!$A$4:$H$321,5,FALSE)</f>
        <v>20</v>
      </c>
      <c r="W926" s="1" t="str">
        <f>VLOOKUP(T926,Ventilation!$A$4:$H$321,7,FALSE)</f>
        <v/>
      </c>
      <c r="X926" s="1"/>
      <c r="Y926" s="8">
        <v>1.96</v>
      </c>
      <c r="Z926" s="8" t="s">
        <v>3219</v>
      </c>
      <c r="AA926" s="8" t="s">
        <v>3212</v>
      </c>
      <c r="AB926" s="8">
        <v>0.2232</v>
      </c>
      <c r="AD926" s="8"/>
      <c r="AE926" s="8" t="s">
        <v>169</v>
      </c>
      <c r="AF926" s="8"/>
      <c r="AG926" s="8"/>
      <c r="AH926" s="8"/>
      <c r="AI926" s="8"/>
      <c r="AJ926" s="8"/>
      <c r="AK926" s="16">
        <v>0.7497275</v>
      </c>
      <c r="AL926" s="8">
        <v>0.0</v>
      </c>
      <c r="AM926" s="8">
        <v>0.5</v>
      </c>
      <c r="AN926" s="8">
        <v>0.0</v>
      </c>
      <c r="AO926" s="8" t="s">
        <v>3217</v>
      </c>
      <c r="AP926" s="8" t="s">
        <v>339</v>
      </c>
      <c r="AQ926" s="16" t="s">
        <v>3224</v>
      </c>
      <c r="AR926" s="8"/>
      <c r="AS926" s="8"/>
      <c r="AT926" s="1" t="str">
        <f t="shared" si="72"/>
        <v/>
      </c>
      <c r="AU926" s="8"/>
      <c r="AV926" s="8"/>
      <c r="AW926" s="8"/>
      <c r="AX926" s="8"/>
      <c r="AY926" s="8"/>
      <c r="AZ926" s="8"/>
      <c r="BA926" s="8"/>
      <c r="BB926" s="8"/>
      <c r="BC926" s="8"/>
      <c r="BD926" s="8"/>
      <c r="BE926" s="8"/>
      <c r="BF926" s="8"/>
      <c r="BG926" s="8"/>
      <c r="BH926" s="1"/>
      <c r="BJ926" s="1"/>
      <c r="BK926" s="1"/>
      <c r="BL926" s="1"/>
    </row>
    <row r="927" ht="14.25" hidden="1" customHeight="1">
      <c r="A927" s="1" t="s">
        <v>5</v>
      </c>
      <c r="B927" s="8" t="s">
        <v>334</v>
      </c>
      <c r="C927" s="8" t="s">
        <v>1016</v>
      </c>
      <c r="D927" s="8" t="s">
        <v>4566</v>
      </c>
      <c r="E927" s="1" t="s">
        <v>5</v>
      </c>
      <c r="F927" s="8" t="s">
        <v>334</v>
      </c>
      <c r="G927" s="8" t="s">
        <v>1016</v>
      </c>
      <c r="H927" s="1" t="str">
        <f t="shared" si="1"/>
        <v>DOE Ref 1980-2004WarehouseFine</v>
      </c>
      <c r="I927" s="16">
        <v>1.0813914</v>
      </c>
      <c r="J927" s="1"/>
      <c r="K927" s="8"/>
      <c r="L927" s="8"/>
      <c r="M927" s="8">
        <v>0.0</v>
      </c>
      <c r="N927" s="8">
        <v>0.5</v>
      </c>
      <c r="O927" s="8">
        <v>0.2</v>
      </c>
      <c r="P927" s="8" t="s">
        <v>3218</v>
      </c>
      <c r="Q927" s="1" t="s">
        <v>29</v>
      </c>
      <c r="R927" s="8" t="s">
        <v>508</v>
      </c>
      <c r="S927" s="8" t="s">
        <v>515</v>
      </c>
      <c r="T927" s="8"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8">
        <v>0.0</v>
      </c>
      <c r="Z927" s="8" t="s">
        <v>3219</v>
      </c>
      <c r="AA927" s="8" t="s">
        <v>3212</v>
      </c>
      <c r="AB927" s="8">
        <v>0.2232</v>
      </c>
      <c r="AD927" s="8"/>
      <c r="AE927" s="8" t="s">
        <v>169</v>
      </c>
      <c r="AF927" s="8"/>
      <c r="AG927" s="8"/>
      <c r="AH927" s="8"/>
      <c r="AI927" s="8"/>
      <c r="AJ927" s="8"/>
      <c r="AK927" s="8">
        <v>0.0</v>
      </c>
      <c r="AL927" s="8">
        <v>0.0</v>
      </c>
      <c r="AM927" s="8">
        <v>0.5</v>
      </c>
      <c r="AN927" s="8">
        <v>0.0</v>
      </c>
      <c r="AO927" s="8" t="s">
        <v>3217</v>
      </c>
      <c r="AP927" s="8" t="s">
        <v>3235</v>
      </c>
      <c r="AQ927" s="8" t="s">
        <v>3225</v>
      </c>
      <c r="AR927" s="8"/>
      <c r="AS927" s="8"/>
      <c r="AT927" s="1" t="str">
        <f t="shared" si="72"/>
        <v/>
      </c>
      <c r="AU927" s="8"/>
      <c r="AV927" s="8"/>
      <c r="AW927" s="8"/>
      <c r="AX927" s="8"/>
      <c r="AY927" s="8"/>
      <c r="AZ927" s="8"/>
      <c r="BA927" s="8"/>
      <c r="BB927" s="8"/>
      <c r="BC927" s="8"/>
      <c r="BD927" s="8"/>
      <c r="BE927" s="8"/>
      <c r="BF927" s="8"/>
      <c r="BG927" s="8"/>
      <c r="BH927" s="1"/>
      <c r="BJ927" s="1"/>
      <c r="BK927" s="1"/>
      <c r="BL927" s="1"/>
    </row>
    <row r="928" ht="14.25" hidden="1" customHeight="1">
      <c r="A928" s="8" t="s">
        <v>5</v>
      </c>
      <c r="B928" s="8" t="s">
        <v>334</v>
      </c>
      <c r="C928" s="8" t="s">
        <v>996</v>
      </c>
      <c r="D928" s="8" t="s">
        <v>4571</v>
      </c>
      <c r="E928" s="8" t="s">
        <v>5</v>
      </c>
      <c r="F928" s="8" t="s">
        <v>334</v>
      </c>
      <c r="G928" s="8" t="s">
        <v>996</v>
      </c>
      <c r="H928" s="1" t="str">
        <f t="shared" si="1"/>
        <v>DOE Ref 1980-2004WarehouseBulk</v>
      </c>
      <c r="I928" s="16">
        <v>0.3102962</v>
      </c>
      <c r="J928" s="1"/>
      <c r="K928" s="8"/>
      <c r="L928" s="8"/>
      <c r="M928" s="8">
        <v>0.0</v>
      </c>
      <c r="N928" s="8">
        <v>0.5</v>
      </c>
      <c r="O928" s="8">
        <v>0.2</v>
      </c>
      <c r="P928" s="8" t="s">
        <v>3218</v>
      </c>
      <c r="Q928" s="8" t="s">
        <v>29</v>
      </c>
      <c r="R928" s="8" t="s">
        <v>508</v>
      </c>
      <c r="S928" s="8" t="s">
        <v>515</v>
      </c>
      <c r="T928" s="8"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8">
        <v>0.0</v>
      </c>
      <c r="Z928" s="8" t="s">
        <v>3219</v>
      </c>
      <c r="AA928" s="8" t="s">
        <v>3212</v>
      </c>
      <c r="AB928" s="8">
        <v>0.2232</v>
      </c>
      <c r="AD928" s="8"/>
      <c r="AE928" s="8" t="s">
        <v>169</v>
      </c>
      <c r="AF928" s="8"/>
      <c r="AG928" s="8"/>
      <c r="AH928" s="8"/>
      <c r="AI928" s="8"/>
      <c r="AJ928" s="8"/>
      <c r="AK928" s="16">
        <v>0.2378318</v>
      </c>
      <c r="AL928" s="8">
        <v>0.0</v>
      </c>
      <c r="AM928" s="8">
        <v>0.5</v>
      </c>
      <c r="AN928" s="8">
        <v>0.0</v>
      </c>
      <c r="AO928" s="8" t="s">
        <v>3217</v>
      </c>
      <c r="AP928" s="8" t="s">
        <v>351</v>
      </c>
      <c r="AQ928" s="16" t="s">
        <v>3226</v>
      </c>
      <c r="AR928" s="8"/>
      <c r="AS928" s="8"/>
      <c r="AT928" s="1" t="str">
        <f t="shared" si="72"/>
        <v/>
      </c>
      <c r="AU928" s="8"/>
      <c r="AV928" s="8"/>
      <c r="AW928" s="8"/>
      <c r="AX928" s="8"/>
      <c r="AY928" s="8"/>
      <c r="AZ928" s="8"/>
      <c r="BA928" s="8"/>
      <c r="BB928" s="8"/>
      <c r="BC928" s="8"/>
      <c r="BD928" s="8"/>
      <c r="BE928" s="8"/>
      <c r="BF928" s="8"/>
      <c r="BG928" s="8"/>
      <c r="BH928" s="8"/>
      <c r="BJ928" s="8"/>
      <c r="BK928" s="8"/>
      <c r="BL928" s="8"/>
    </row>
    <row r="929" ht="1.5" hidden="1" customHeight="1">
      <c r="A929" s="8" t="s">
        <v>3</v>
      </c>
      <c r="B929" s="8" t="s">
        <v>134</v>
      </c>
      <c r="C929" s="8" t="s">
        <v>1026</v>
      </c>
      <c r="D929" s="1" t="s">
        <v>4546</v>
      </c>
      <c r="E929" s="8" t="s">
        <v>3</v>
      </c>
      <c r="F929" s="8" t="s">
        <v>134</v>
      </c>
      <c r="G929" s="8" t="s">
        <v>1026</v>
      </c>
      <c r="H929" s="1" t="str">
        <f t="shared" si="1"/>
        <v>DOE Ref Pre-1980FullServiceRestaurantKitchen</v>
      </c>
      <c r="I929" s="1" t="str">
        <f>VLOOKUP(H929,'Interior Lighting'!$A$4:$G$1080,5,FALSE)</f>
        <v>1.52</v>
      </c>
      <c r="J929" s="1"/>
      <c r="K929" s="1"/>
      <c r="L929" s="1"/>
      <c r="M929" s="1">
        <v>0.0</v>
      </c>
      <c r="N929" s="1">
        <v>0.7</v>
      </c>
      <c r="O929" s="1">
        <v>0.2</v>
      </c>
      <c r="P929" s="8" t="s">
        <v>1774</v>
      </c>
      <c r="Q929" s="1" t="s">
        <v>29</v>
      </c>
      <c r="R929" s="1" t="s">
        <v>477</v>
      </c>
      <c r="S929" s="1" t="s">
        <v>481</v>
      </c>
      <c r="T929" s="8"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8" t="s">
        <v>1775</v>
      </c>
      <c r="AA929" s="8" t="s">
        <v>1771</v>
      </c>
      <c r="AB929" s="1"/>
      <c r="AC929" s="16">
        <v>0.223</v>
      </c>
      <c r="AD929" s="8"/>
      <c r="AE929" s="8" t="s">
        <v>1786</v>
      </c>
      <c r="AF929" s="1">
        <v>378.75</v>
      </c>
      <c r="AG929" s="1">
        <v>0.1</v>
      </c>
      <c r="AH929" s="1">
        <v>0.2</v>
      </c>
      <c r="AI929" s="1">
        <v>0.7</v>
      </c>
      <c r="AJ929" s="1" t="s">
        <v>1783</v>
      </c>
      <c r="AK929" s="1">
        <v>35.0</v>
      </c>
      <c r="AL929" s="1">
        <v>0.25</v>
      </c>
      <c r="AM929" s="1">
        <v>0.3</v>
      </c>
      <c r="AN929" s="1">
        <v>0.2</v>
      </c>
      <c r="AO929" s="8" t="s">
        <v>1772</v>
      </c>
      <c r="AP929" s="8" t="s">
        <v>1785</v>
      </c>
      <c r="AQ929" s="8" t="s">
        <v>1780</v>
      </c>
      <c r="AR929" s="1">
        <v>133.0</v>
      </c>
      <c r="AS929" s="1">
        <v>1501.0</v>
      </c>
      <c r="AT929" s="1" t="str">
        <f t="shared" si="72"/>
        <v>0.08860759494</v>
      </c>
      <c r="AU929" s="1">
        <v>49.0</v>
      </c>
      <c r="AV929" s="1">
        <v>0.2</v>
      </c>
      <c r="AW929" s="1">
        <v>0.05</v>
      </c>
      <c r="AX929" s="33" t="s">
        <v>141</v>
      </c>
      <c r="AY929" s="1">
        <v>0.7</v>
      </c>
      <c r="AZ929" s="1">
        <v>4000.0</v>
      </c>
      <c r="BA929" s="1" t="str">
        <f t="shared" ref="BA929:BA930" si="73">IF(ISBLANK(BC929),"",BC929/(AZ929/AY929))</f>
        <v>0.1215379059</v>
      </c>
      <c r="BB929" s="1">
        <v>0.338</v>
      </c>
      <c r="BC929" s="1">
        <v>694.5023196377475</v>
      </c>
      <c r="BD929" s="1">
        <v>0.5</v>
      </c>
      <c r="BE929" s="1"/>
      <c r="BF929" s="1" t="s">
        <v>4548</v>
      </c>
      <c r="BG929" s="1"/>
      <c r="BH929" s="1"/>
      <c r="BJ929" s="1"/>
      <c r="BK929" s="1"/>
      <c r="BL929" s="1"/>
    </row>
    <row r="930" ht="1.5" hidden="1" customHeight="1">
      <c r="A930" s="8" t="s">
        <v>3</v>
      </c>
      <c r="B930" s="8" t="s">
        <v>134</v>
      </c>
      <c r="C930" s="8" t="s">
        <v>1004</v>
      </c>
      <c r="D930" s="1" t="s">
        <v>4549</v>
      </c>
      <c r="E930" s="8" t="s">
        <v>3</v>
      </c>
      <c r="F930" s="8" t="s">
        <v>134</v>
      </c>
      <c r="G930" s="8" t="s">
        <v>1004</v>
      </c>
      <c r="H930" s="1" t="str">
        <f t="shared" si="1"/>
        <v>DOE Ref Pre-1980FullServiceRestaurantDining</v>
      </c>
      <c r="I930" s="1" t="str">
        <f>VLOOKUP(H930,'Interior Lighting'!$A$4:$G$1080,5,FALSE)</f>
        <v>2.54</v>
      </c>
      <c r="J930" s="1"/>
      <c r="K930" s="1"/>
      <c r="L930" s="1"/>
      <c r="M930" s="1">
        <v>0.0</v>
      </c>
      <c r="N930" s="1">
        <v>0.7</v>
      </c>
      <c r="O930" s="1">
        <v>0.2</v>
      </c>
      <c r="P930" s="8" t="s">
        <v>1774</v>
      </c>
      <c r="Q930" s="1" t="s">
        <v>29</v>
      </c>
      <c r="R930" s="1" t="s">
        <v>477</v>
      </c>
      <c r="S930" s="1" t="s">
        <v>4550</v>
      </c>
      <c r="T930" s="8"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8" t="s">
        <v>1775</v>
      </c>
      <c r="AA930" s="8" t="s">
        <v>1771</v>
      </c>
      <c r="AB930" s="1"/>
      <c r="AC930" s="16">
        <v>0.223</v>
      </c>
      <c r="AD930" s="8"/>
      <c r="AE930" s="8" t="s">
        <v>1786</v>
      </c>
      <c r="AF930" s="1"/>
      <c r="AG930" s="1"/>
      <c r="AH930" s="1"/>
      <c r="AI930" s="1"/>
      <c r="AJ930" s="8"/>
      <c r="AK930" s="1">
        <v>5.6</v>
      </c>
      <c r="AL930" s="1">
        <v>0.25</v>
      </c>
      <c r="AM930" s="1">
        <v>0.3</v>
      </c>
      <c r="AN930" s="1">
        <v>0.0</v>
      </c>
      <c r="AO930" s="8" t="s">
        <v>1772</v>
      </c>
      <c r="AP930" s="8" t="s">
        <v>148</v>
      </c>
      <c r="AQ930" s="8" t="s">
        <v>149</v>
      </c>
      <c r="AR930" s="1"/>
      <c r="AS930" s="1"/>
      <c r="AT930" s="1" t="str">
        <f t="shared" si="72"/>
        <v/>
      </c>
      <c r="AU930" s="1"/>
      <c r="AV930" s="1"/>
      <c r="AW930" s="1"/>
      <c r="AX930" s="8"/>
      <c r="AY930" s="1"/>
      <c r="AZ930" s="1"/>
      <c r="BA930" s="1" t="str">
        <f t="shared" si="73"/>
        <v/>
      </c>
      <c r="BB930" s="1"/>
      <c r="BC930" s="1"/>
      <c r="BD930" s="1"/>
      <c r="BE930" s="1"/>
      <c r="BF930" s="8"/>
      <c r="BG930" s="8"/>
      <c r="BH930" s="1"/>
      <c r="BJ930" s="1"/>
      <c r="BK930" s="1"/>
      <c r="BL930" s="1"/>
    </row>
    <row r="931" ht="1.5" hidden="1" customHeight="1">
      <c r="A931" s="8" t="s">
        <v>3</v>
      </c>
      <c r="B931" s="8" t="s">
        <v>150</v>
      </c>
      <c r="C931" s="16" t="s">
        <v>655</v>
      </c>
      <c r="D931" s="1" t="s">
        <v>4559</v>
      </c>
      <c r="E931" s="8" t="s">
        <v>3</v>
      </c>
      <c r="F931" s="5" t="s">
        <v>655</v>
      </c>
      <c r="G931" s="5" t="s">
        <v>656</v>
      </c>
      <c r="H931" s="1" t="str">
        <f t="shared" si="1"/>
        <v>DOE Ref Pre-1980BasementFor Hospital</v>
      </c>
      <c r="I931" s="1" t="str">
        <f>VLOOKUP(H931,'Interior Lighting'!$A$4:$G$1472,5,FALSE)</f>
        <v>1.8</v>
      </c>
      <c r="J931" s="1"/>
      <c r="K931" s="1"/>
      <c r="L931" s="1"/>
      <c r="M931" s="1">
        <v>0.0</v>
      </c>
      <c r="N931" s="1">
        <v>0.7</v>
      </c>
      <c r="O931" s="1">
        <v>0.2</v>
      </c>
      <c r="P931" s="5" t="s">
        <v>2014</v>
      </c>
      <c r="Q931" s="5" t="s">
        <v>29</v>
      </c>
      <c r="R931" s="5" t="s">
        <v>655</v>
      </c>
      <c r="S931" s="5" t="s">
        <v>656</v>
      </c>
      <c r="T931" s="8" t="str">
        <f t="shared" si="68"/>
        <v>ASHRAE 62.1-1999BasementFor Hospital</v>
      </c>
      <c r="U931" s="1" t="str">
        <f>VLOOKUP(T931,Ventilation!$A$4:$H$321,6,FALSE)</f>
        <v/>
      </c>
      <c r="V931" s="1" t="str">
        <f>VLOOKUP(T931,Ventilation!$A$4:$H$321,5,FALSE)</f>
        <v>21.186</v>
      </c>
      <c r="W931" s="1" t="str">
        <f>VLOOKUP(T931,Ventilation!$A$4:$H$321,7,FALSE)</f>
        <v/>
      </c>
      <c r="X931" s="1"/>
      <c r="Y931" s="5">
        <v>2.5</v>
      </c>
      <c r="Z931" s="8" t="s">
        <v>1815</v>
      </c>
      <c r="AA931" s="1" t="s">
        <v>1790</v>
      </c>
      <c r="AB931" s="1"/>
      <c r="AC931" s="8">
        <v>0.2232</v>
      </c>
      <c r="AD931" s="1"/>
      <c r="AE931" s="1" t="s">
        <v>1866</v>
      </c>
      <c r="AF931" s="1"/>
      <c r="AG931" s="1"/>
      <c r="AH931" s="1"/>
      <c r="AI931" s="1"/>
      <c r="AJ931" s="1"/>
      <c r="AK931" s="5">
        <v>0.749</v>
      </c>
      <c r="AL931" s="1">
        <v>0.0</v>
      </c>
      <c r="AM931" s="1">
        <v>0.5</v>
      </c>
      <c r="AN931" s="1">
        <v>0.0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8" t="s">
        <v>3</v>
      </c>
      <c r="B932" s="8" t="s">
        <v>150</v>
      </c>
      <c r="C932" s="8" t="s">
        <v>1002</v>
      </c>
      <c r="D932" s="1" t="s">
        <v>4551</v>
      </c>
      <c r="E932" s="8" t="s">
        <v>3</v>
      </c>
      <c r="F932" s="8" t="s">
        <v>150</v>
      </c>
      <c r="G932" s="8" t="s">
        <v>1002</v>
      </c>
      <c r="H932" s="1" t="str">
        <f t="shared" si="1"/>
        <v>DOE Ref Pre-1980HospitalCorridor</v>
      </c>
      <c r="I932" s="1" t="str">
        <f>VLOOKUP(H932,'Interior Lighting'!$A$4:$G$1472,5,FALSE)</f>
        <v>1.355</v>
      </c>
      <c r="J932" s="1"/>
      <c r="K932" s="1"/>
      <c r="L932" s="1"/>
      <c r="M932" s="1">
        <v>0.0</v>
      </c>
      <c r="N932" s="1">
        <v>0.7</v>
      </c>
      <c r="O932" s="1">
        <v>0.2</v>
      </c>
      <c r="P932" s="5" t="s">
        <v>2014</v>
      </c>
      <c r="Q932" s="1" t="s">
        <v>29</v>
      </c>
      <c r="R932" s="1" t="s">
        <v>501</v>
      </c>
      <c r="S932" s="1" t="s">
        <v>502</v>
      </c>
      <c r="T932" s="8"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1829</v>
      </c>
      <c r="AA932" s="1" t="s">
        <v>1789</v>
      </c>
      <c r="AB932" s="1"/>
      <c r="AC932" s="8">
        <v>0.2232</v>
      </c>
      <c r="AD932" s="1"/>
      <c r="AE932" s="1" t="s">
        <v>1866</v>
      </c>
      <c r="AF932" s="1"/>
      <c r="AG932" s="1"/>
      <c r="AH932" s="1"/>
      <c r="AI932" s="1"/>
      <c r="AJ932" s="1"/>
      <c r="AK932" s="1">
        <v>0.0</v>
      </c>
      <c r="AL932" s="1">
        <v>0.0</v>
      </c>
      <c r="AM932" s="1">
        <v>0.5</v>
      </c>
      <c r="AN932" s="1">
        <v>0.0</v>
      </c>
      <c r="AO932" s="5" t="s">
        <v>2015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8" t="s">
        <v>3</v>
      </c>
      <c r="B933" s="8" t="s">
        <v>150</v>
      </c>
      <c r="C933" s="8" t="s">
        <v>1004</v>
      </c>
      <c r="D933" s="1" t="s">
        <v>4549</v>
      </c>
      <c r="E933" s="8" t="s">
        <v>3</v>
      </c>
      <c r="F933" s="8" t="s">
        <v>150</v>
      </c>
      <c r="G933" s="8" t="s">
        <v>1004</v>
      </c>
      <c r="H933" s="1" t="str">
        <f t="shared" si="1"/>
        <v>DOE Ref Pre-1980HospitalDining</v>
      </c>
      <c r="I933" s="1" t="str">
        <f>VLOOKUP(H933,'Interior Lighting'!$A$4:$G$1472,5,FALSE)</f>
        <v>2.575</v>
      </c>
      <c r="J933" s="1"/>
      <c r="K933" s="1"/>
      <c r="L933" s="1"/>
      <c r="M933" s="1">
        <v>0.0</v>
      </c>
      <c r="N933" s="1">
        <v>0.7</v>
      </c>
      <c r="O933" s="1">
        <v>0.2</v>
      </c>
      <c r="P933" s="5" t="s">
        <v>2014</v>
      </c>
      <c r="Q933" s="1" t="s">
        <v>29</v>
      </c>
      <c r="R933" s="1" t="s">
        <v>477</v>
      </c>
      <c r="S933" s="1" t="s">
        <v>4550</v>
      </c>
      <c r="T933" s="8"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1829</v>
      </c>
      <c r="AA933" s="1" t="s">
        <v>1789</v>
      </c>
      <c r="AB933" s="1"/>
      <c r="AC933" s="8">
        <v>0.2232</v>
      </c>
      <c r="AD933" s="1"/>
      <c r="AE933" s="1" t="s">
        <v>1866</v>
      </c>
      <c r="AF933" s="1"/>
      <c r="AG933" s="1"/>
      <c r="AH933" s="1"/>
      <c r="AI933" s="1"/>
      <c r="AJ933" s="1"/>
      <c r="AK933" s="1">
        <v>1.0</v>
      </c>
      <c r="AL933" s="1">
        <v>0.0</v>
      </c>
      <c r="AM933" s="1">
        <v>0.5</v>
      </c>
      <c r="AN933" s="1">
        <v>0.0</v>
      </c>
      <c r="AO933" s="5" t="s">
        <v>2015</v>
      </c>
      <c r="AP933" s="8" t="s">
        <v>162</v>
      </c>
      <c r="AQ933" s="8"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8" t="s">
        <v>3</v>
      </c>
      <c r="B934" s="8" t="s">
        <v>150</v>
      </c>
      <c r="C934" s="8" t="s">
        <v>1010</v>
      </c>
      <c r="D934" s="1" t="s">
        <v>4552</v>
      </c>
      <c r="E934" s="8" t="s">
        <v>3</v>
      </c>
      <c r="F934" s="8" t="s">
        <v>150</v>
      </c>
      <c r="G934" s="8" t="s">
        <v>1010</v>
      </c>
      <c r="H934" s="1" t="str">
        <f t="shared" si="1"/>
        <v>DOE Ref Pre-1980HospitalER_Exam</v>
      </c>
      <c r="I934" s="1" t="str">
        <f>VLOOKUP(H934,'Interior Lighting'!$A$4:$G$1472,5,FALSE)</f>
        <v>3.841</v>
      </c>
      <c r="J934" s="1"/>
      <c r="K934" s="1"/>
      <c r="L934" s="1"/>
      <c r="M934" s="1">
        <v>0.0</v>
      </c>
      <c r="N934" s="1">
        <v>0.7</v>
      </c>
      <c r="O934" s="1">
        <v>0.2</v>
      </c>
      <c r="P934" s="5" t="s">
        <v>1828</v>
      </c>
      <c r="Q934" s="1" t="s">
        <v>29</v>
      </c>
      <c r="R934" s="5" t="s">
        <v>559</v>
      </c>
      <c r="S934" s="5" t="s">
        <v>563</v>
      </c>
      <c r="T934" s="8"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1829</v>
      </c>
      <c r="AA934" s="1" t="s">
        <v>1789</v>
      </c>
      <c r="AB934" s="1"/>
      <c r="AC934" s="8">
        <v>0.2232</v>
      </c>
      <c r="AD934" s="1"/>
      <c r="AE934" s="1" t="s">
        <v>1866</v>
      </c>
      <c r="AF934" s="1"/>
      <c r="AG934" s="1"/>
      <c r="AH934" s="1"/>
      <c r="AI934" s="1"/>
      <c r="AJ934" s="1"/>
      <c r="AK934" s="1">
        <v>1.5000000000000002</v>
      </c>
      <c r="AL934" s="1">
        <v>0.0</v>
      </c>
      <c r="AM934" s="1">
        <v>0.5</v>
      </c>
      <c r="AN934" s="1">
        <v>0.0</v>
      </c>
      <c r="AO934" s="5" t="s">
        <v>1825</v>
      </c>
      <c r="AP934" s="1" t="s">
        <v>1827</v>
      </c>
      <c r="AQ934" s="1" t="s">
        <v>1827</v>
      </c>
      <c r="AR934" s="1">
        <v>1.0</v>
      </c>
      <c r="AS934" s="1">
        <v>300.0</v>
      </c>
      <c r="AT934" s="1" t="str">
        <f t="shared" si="74"/>
        <v>0.003333333333</v>
      </c>
      <c r="AU934" s="1">
        <v>49.0</v>
      </c>
      <c r="AV934" s="1">
        <v>0.2</v>
      </c>
      <c r="AW934" s="1">
        <v>0.05</v>
      </c>
      <c r="AX934" s="1" t="s">
        <v>4553</v>
      </c>
      <c r="AY934" s="1"/>
      <c r="AZ934" s="1"/>
      <c r="BA934" s="1" t="str">
        <f t="shared" si="75"/>
        <v/>
      </c>
      <c r="BB934" s="1"/>
      <c r="BC934" s="1"/>
      <c r="BD934" s="1"/>
      <c r="BE934" s="1"/>
      <c r="BF934" s="1"/>
      <c r="BG934" s="1"/>
      <c r="BH934" s="1"/>
      <c r="BJ934" s="1"/>
      <c r="BK934" s="1"/>
      <c r="BL934" s="1"/>
    </row>
    <row r="935" ht="1.5" hidden="1" customHeight="1">
      <c r="A935" s="8" t="s">
        <v>3</v>
      </c>
      <c r="B935" s="8" t="s">
        <v>150</v>
      </c>
      <c r="C935" s="8" t="s">
        <v>1011</v>
      </c>
      <c r="D935" s="1" t="s">
        <v>4554</v>
      </c>
      <c r="E935" s="8" t="s">
        <v>3</v>
      </c>
      <c r="F935" s="8" t="s">
        <v>150</v>
      </c>
      <c r="G935" s="8" t="s">
        <v>1011</v>
      </c>
      <c r="H935" s="1" t="str">
        <f t="shared" si="1"/>
        <v>DOE Ref Pre-1980HospitalER_NurseStn</v>
      </c>
      <c r="I935" s="1" t="str">
        <f>VLOOKUP(H935,'Interior Lighting'!$A$4:$G$1472,5,FALSE)</f>
        <v>1.66</v>
      </c>
      <c r="J935" s="1"/>
      <c r="K935" s="1"/>
      <c r="L935" s="1"/>
      <c r="M935" s="1">
        <v>0.0</v>
      </c>
      <c r="N935" s="1">
        <v>0.7</v>
      </c>
      <c r="O935" s="1">
        <v>0.2</v>
      </c>
      <c r="P935" s="5" t="s">
        <v>2014</v>
      </c>
      <c r="Q935" s="1" t="s">
        <v>29</v>
      </c>
      <c r="R935" s="1" t="s">
        <v>497</v>
      </c>
      <c r="S935" s="1" t="s">
        <v>4560</v>
      </c>
      <c r="T935" s="8" t="str">
        <f t="shared" si="68"/>
        <v>ASHRAE 62.1-1999OfficesOffice Space</v>
      </c>
      <c r="U935" s="1" t="str">
        <f>VLOOKUP(T935,Ventilation!$A$4:$H$321,6,FALSE)</f>
        <v>0</v>
      </c>
      <c r="V935" s="1" t="str">
        <f>VLOOKUP(T935,Ventilation!$A$4:$H$321,5,FALSE)</f>
        <v>20</v>
      </c>
      <c r="W935" s="1" t="str">
        <f>VLOOKUP(T935,Ventilation!$A$4:$H$321,7,FALSE)</f>
        <v/>
      </c>
      <c r="X935" s="1"/>
      <c r="Y935" s="1">
        <v>6.25</v>
      </c>
      <c r="Z935" s="8" t="s">
        <v>1829</v>
      </c>
      <c r="AA935" s="8" t="s">
        <v>1789</v>
      </c>
      <c r="AB935" s="1"/>
      <c r="AC935" s="8">
        <v>0.2232</v>
      </c>
      <c r="AD935" s="8"/>
      <c r="AE935" s="8" t="s">
        <v>1866</v>
      </c>
      <c r="AF935" s="1"/>
      <c r="AG935" s="1"/>
      <c r="AH935" s="1"/>
      <c r="AI935" s="1"/>
      <c r="AJ935" s="1"/>
      <c r="AK935" s="1">
        <v>1.36</v>
      </c>
      <c r="AL935" s="1">
        <v>0.0</v>
      </c>
      <c r="AM935" s="1">
        <v>0.5</v>
      </c>
      <c r="AN935" s="1">
        <v>0.0</v>
      </c>
      <c r="AO935" s="5" t="s">
        <v>2015</v>
      </c>
      <c r="AP935" s="8" t="s">
        <v>1827</v>
      </c>
      <c r="AQ935" s="8" t="s">
        <v>1827</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8" t="s">
        <v>3</v>
      </c>
      <c r="B936" s="8" t="s">
        <v>150</v>
      </c>
      <c r="C936" s="8" t="s">
        <v>1012</v>
      </c>
      <c r="D936" s="1" t="s">
        <v>4552</v>
      </c>
      <c r="E936" s="8" t="s">
        <v>3</v>
      </c>
      <c r="F936" s="8" t="s">
        <v>150</v>
      </c>
      <c r="G936" s="8" t="s">
        <v>1012</v>
      </c>
      <c r="H936" s="1" t="str">
        <f t="shared" si="1"/>
        <v>DOE Ref Pre-1980HospitalER_Trauma</v>
      </c>
      <c r="I936" s="1" t="str">
        <f>VLOOKUP(H936,'Interior Lighting'!$A$4:$G$1472,5,FALSE)</f>
        <v>3.841</v>
      </c>
      <c r="J936" s="1"/>
      <c r="K936" s="1"/>
      <c r="L936" s="1"/>
      <c r="M936" s="1">
        <v>0.0</v>
      </c>
      <c r="N936" s="1">
        <v>0.7</v>
      </c>
      <c r="O936" s="1">
        <v>0.2</v>
      </c>
      <c r="P936" s="5" t="s">
        <v>1828</v>
      </c>
      <c r="Q936" s="1" t="s">
        <v>29</v>
      </c>
      <c r="R936" s="5" t="s">
        <v>559</v>
      </c>
      <c r="S936" s="5" t="s">
        <v>563</v>
      </c>
      <c r="T936" s="8"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8" t="s">
        <v>1829</v>
      </c>
      <c r="AA936" s="8" t="s">
        <v>1789</v>
      </c>
      <c r="AB936" s="1"/>
      <c r="AC936" s="8">
        <v>0.2232</v>
      </c>
      <c r="AD936" s="8"/>
      <c r="AE936" s="8" t="s">
        <v>1866</v>
      </c>
      <c r="AF936" s="1"/>
      <c r="AG936" s="1"/>
      <c r="AH936" s="1"/>
      <c r="AI936" s="1"/>
      <c r="AJ936" s="1"/>
      <c r="AK936" s="1">
        <v>4.0</v>
      </c>
      <c r="AL936" s="1">
        <v>0.0</v>
      </c>
      <c r="AM936" s="1">
        <v>0.5</v>
      </c>
      <c r="AN936" s="1">
        <v>0.0</v>
      </c>
      <c r="AO936" s="5" t="s">
        <v>1825</v>
      </c>
      <c r="AP936" s="8" t="s">
        <v>1827</v>
      </c>
      <c r="AQ936" s="8" t="s">
        <v>1827</v>
      </c>
      <c r="AR936" s="1">
        <v>1.0</v>
      </c>
      <c r="AS936" s="1">
        <v>300.0</v>
      </c>
      <c r="AT936" s="1" t="str">
        <f t="shared" si="74"/>
        <v>0.003333333333</v>
      </c>
      <c r="AU936" s="1">
        <v>49.0</v>
      </c>
      <c r="AV936" s="1">
        <v>0.2</v>
      </c>
      <c r="AW936" s="1">
        <v>0.05</v>
      </c>
      <c r="AX936" s="8" t="s">
        <v>4553</v>
      </c>
      <c r="AY936" s="1"/>
      <c r="AZ936" s="1"/>
      <c r="BA936" s="1" t="str">
        <f t="shared" si="75"/>
        <v/>
      </c>
      <c r="BB936" s="1"/>
      <c r="BC936" s="1"/>
      <c r="BD936" s="1"/>
      <c r="BE936" s="1"/>
      <c r="BF936" s="1"/>
      <c r="BG936" s="1"/>
      <c r="BH936" s="1"/>
      <c r="BJ936" s="1"/>
      <c r="BK936" s="1"/>
      <c r="BL936" s="1"/>
    </row>
    <row r="937" ht="1.5" hidden="1" customHeight="1">
      <c r="A937" s="8" t="s">
        <v>3</v>
      </c>
      <c r="B937" s="8" t="s">
        <v>150</v>
      </c>
      <c r="C937" s="8" t="s">
        <v>1013</v>
      </c>
      <c r="D937" s="1" t="s">
        <v>4552</v>
      </c>
      <c r="E937" s="8" t="s">
        <v>3</v>
      </c>
      <c r="F937" s="8" t="s">
        <v>150</v>
      </c>
      <c r="G937" s="8" t="s">
        <v>1013</v>
      </c>
      <c r="H937" s="1" t="str">
        <f t="shared" si="1"/>
        <v>DOE Ref Pre-1980HospitalER_Triage</v>
      </c>
      <c r="I937" s="1" t="str">
        <f>VLOOKUP(H937,'Interior Lighting'!$A$4:$G$1472,5,FALSE)</f>
        <v>3.841</v>
      </c>
      <c r="J937" s="1"/>
      <c r="K937" s="1"/>
      <c r="L937" s="1"/>
      <c r="M937" s="1">
        <v>0.0</v>
      </c>
      <c r="N937" s="1">
        <v>0.7</v>
      </c>
      <c r="O937" s="1">
        <v>0.2</v>
      </c>
      <c r="P937" s="5" t="s">
        <v>1828</v>
      </c>
      <c r="Q937" s="1" t="s">
        <v>29</v>
      </c>
      <c r="R937" s="5" t="s">
        <v>559</v>
      </c>
      <c r="S937" s="5" t="s">
        <v>563</v>
      </c>
      <c r="T937" s="8"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8" t="s">
        <v>1829</v>
      </c>
      <c r="AA937" s="8" t="s">
        <v>1789</v>
      </c>
      <c r="AB937" s="1"/>
      <c r="AC937" s="8">
        <v>0.2232</v>
      </c>
      <c r="AD937" s="8"/>
      <c r="AE937" s="8" t="s">
        <v>1866</v>
      </c>
      <c r="AF937" s="1"/>
      <c r="AG937" s="1"/>
      <c r="AH937" s="1"/>
      <c r="AI937" s="1"/>
      <c r="AJ937" s="1"/>
      <c r="AK937" s="5">
        <v>2.67</v>
      </c>
      <c r="AL937" s="1">
        <v>0.0</v>
      </c>
      <c r="AM937" s="1">
        <v>0.5</v>
      </c>
      <c r="AN937" s="1">
        <v>0.0</v>
      </c>
      <c r="AO937" s="5" t="s">
        <v>1825</v>
      </c>
      <c r="AP937" s="8" t="s">
        <v>1827</v>
      </c>
      <c r="AQ937" s="8" t="s">
        <v>1827</v>
      </c>
      <c r="AR937" s="1">
        <v>1.0</v>
      </c>
      <c r="AS937" s="1">
        <v>300.0</v>
      </c>
      <c r="AT937" s="1" t="str">
        <f t="shared" si="74"/>
        <v>0.003333333333</v>
      </c>
      <c r="AU937" s="1">
        <v>49.0</v>
      </c>
      <c r="AV937" s="1">
        <v>0.2</v>
      </c>
      <c r="AW937" s="1">
        <v>0.05</v>
      </c>
      <c r="AX937" s="1" t="s">
        <v>4553</v>
      </c>
      <c r="AY937" s="1"/>
      <c r="AZ937" s="1"/>
      <c r="BA937" s="1" t="str">
        <f t="shared" si="75"/>
        <v/>
      </c>
      <c r="BB937" s="1"/>
      <c r="BC937" s="1"/>
      <c r="BD937" s="1"/>
      <c r="BE937" s="1"/>
      <c r="BF937" s="1"/>
      <c r="BG937" s="1"/>
      <c r="BH937" s="1"/>
      <c r="BJ937" s="1"/>
      <c r="BK937" s="1"/>
      <c r="BL937" s="1"/>
    </row>
    <row r="938" ht="1.5" hidden="1" customHeight="1">
      <c r="A938" s="8" t="s">
        <v>3</v>
      </c>
      <c r="B938" s="8" t="s">
        <v>150</v>
      </c>
      <c r="C938" s="8" t="s">
        <v>1021</v>
      </c>
      <c r="D938" s="1" t="s">
        <v>4554</v>
      </c>
      <c r="E938" s="8" t="s">
        <v>3</v>
      </c>
      <c r="F938" s="8" t="s">
        <v>150</v>
      </c>
      <c r="G938" s="8" t="s">
        <v>1021</v>
      </c>
      <c r="H938" s="1" t="str">
        <f t="shared" si="1"/>
        <v>DOE Ref Pre-1980HospitalICU_NurseStn</v>
      </c>
      <c r="I938" s="1" t="str">
        <f>VLOOKUP(H938,'Interior Lighting'!$A$4:$G$1472,5,FALSE)</f>
        <v>1.71</v>
      </c>
      <c r="J938" s="1"/>
      <c r="K938" s="1"/>
      <c r="L938" s="1"/>
      <c r="M938" s="1">
        <v>0.0</v>
      </c>
      <c r="N938" s="1">
        <v>0.7</v>
      </c>
      <c r="O938" s="1">
        <v>0.2</v>
      </c>
      <c r="P938" s="5" t="s">
        <v>2014</v>
      </c>
      <c r="Q938" s="1" t="s">
        <v>29</v>
      </c>
      <c r="R938" s="1" t="s">
        <v>497</v>
      </c>
      <c r="S938" s="5" t="s">
        <v>498</v>
      </c>
      <c r="T938" s="8" t="str">
        <f t="shared" si="68"/>
        <v>ASHRAE 62.1-1999OfficesOffice space</v>
      </c>
      <c r="U938" s="1" t="str">
        <f>VLOOKUP(T938,Ventilation!$A$4:$H$321,6,FALSE)</f>
        <v>0</v>
      </c>
      <c r="V938" s="1" t="str">
        <f>VLOOKUP(T938,Ventilation!$A$4:$H$321,5,FALSE)</f>
        <v>20</v>
      </c>
      <c r="W938" s="1" t="str">
        <f>VLOOKUP(T938,Ventilation!$A$4:$H$321,7,FALSE)</f>
        <v/>
      </c>
      <c r="X938" s="1"/>
      <c r="Y938" s="1">
        <v>5.0</v>
      </c>
      <c r="Z938" s="8" t="s">
        <v>1829</v>
      </c>
      <c r="AA938" s="8" t="s">
        <v>1789</v>
      </c>
      <c r="AB938" s="1"/>
      <c r="AC938" s="8">
        <v>0.2232</v>
      </c>
      <c r="AD938" s="8"/>
      <c r="AE938" s="8" t="s">
        <v>1866</v>
      </c>
      <c r="AF938" s="1"/>
      <c r="AG938" s="1"/>
      <c r="AH938" s="1"/>
      <c r="AI938" s="1"/>
      <c r="AJ938" s="1"/>
      <c r="AK938" s="1">
        <v>2.0</v>
      </c>
      <c r="AL938" s="1">
        <v>0.0</v>
      </c>
      <c r="AM938" s="1">
        <v>0.5</v>
      </c>
      <c r="AN938" s="1">
        <v>0.0</v>
      </c>
      <c r="AO938" s="5" t="s">
        <v>1825</v>
      </c>
      <c r="AP938" s="8" t="s">
        <v>1827</v>
      </c>
      <c r="AQ938" s="8" t="s">
        <v>1827</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8" t="s">
        <v>3</v>
      </c>
      <c r="B939" s="8" t="s">
        <v>150</v>
      </c>
      <c r="C939" s="8" t="s">
        <v>1022</v>
      </c>
      <c r="D939" s="1" t="s">
        <v>4555</v>
      </c>
      <c r="E939" s="8" t="s">
        <v>3</v>
      </c>
      <c r="F939" s="8" t="s">
        <v>150</v>
      </c>
      <c r="G939" s="8" t="s">
        <v>1022</v>
      </c>
      <c r="H939" s="1" t="str">
        <f t="shared" si="1"/>
        <v>DOE Ref Pre-1980HospitalICU_Open</v>
      </c>
      <c r="I939" s="1" t="str">
        <f>VLOOKUP(H939,'Interior Lighting'!$A$4:$G$1472,5,FALSE)</f>
        <v>3.841</v>
      </c>
      <c r="J939" s="1"/>
      <c r="K939" s="1"/>
      <c r="L939" s="1"/>
      <c r="M939" s="1">
        <v>0.0</v>
      </c>
      <c r="N939" s="1">
        <v>0.7</v>
      </c>
      <c r="O939" s="1">
        <v>0.2</v>
      </c>
      <c r="P939" s="5" t="s">
        <v>1828</v>
      </c>
      <c r="Q939" s="1" t="s">
        <v>29</v>
      </c>
      <c r="R939" s="5" t="s">
        <v>559</v>
      </c>
      <c r="S939" s="5" t="s">
        <v>563</v>
      </c>
      <c r="T939" s="8"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8" t="s">
        <v>1829</v>
      </c>
      <c r="AA939" s="8" t="s">
        <v>1789</v>
      </c>
      <c r="AB939" s="1"/>
      <c r="AC939" s="8">
        <v>0.2232</v>
      </c>
      <c r="AD939" s="8"/>
      <c r="AE939" s="8" t="s">
        <v>1866</v>
      </c>
      <c r="AF939" s="1"/>
      <c r="AG939" s="1"/>
      <c r="AH939" s="1"/>
      <c r="AI939" s="1"/>
      <c r="AJ939" s="1"/>
      <c r="AK939" s="1">
        <v>3.0000000000000004</v>
      </c>
      <c r="AL939" s="1">
        <v>0.0</v>
      </c>
      <c r="AM939" s="1">
        <v>0.5</v>
      </c>
      <c r="AN939" s="1">
        <v>0.0</v>
      </c>
      <c r="AO939" s="5" t="s">
        <v>2015</v>
      </c>
      <c r="AP939" s="8" t="s">
        <v>1827</v>
      </c>
      <c r="AQ939" s="8" t="s">
        <v>1827</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8" t="s">
        <v>3</v>
      </c>
      <c r="B940" s="8" t="s">
        <v>150</v>
      </c>
      <c r="C940" s="8" t="s">
        <v>1023</v>
      </c>
      <c r="D940" s="1" t="s">
        <v>4555</v>
      </c>
      <c r="E940" s="8" t="s">
        <v>3</v>
      </c>
      <c r="F940" s="8" t="s">
        <v>150</v>
      </c>
      <c r="G940" s="8" t="s">
        <v>1023</v>
      </c>
      <c r="H940" s="1" t="str">
        <f t="shared" si="1"/>
        <v>DOE Ref Pre-1980HospitalICU_PatRm</v>
      </c>
      <c r="I940" s="1" t="str">
        <f>VLOOKUP(H940,'Interior Lighting'!$A$4:$G$1472,5,FALSE)</f>
        <v>3.841</v>
      </c>
      <c r="J940" s="1"/>
      <c r="K940" s="1"/>
      <c r="L940" s="1"/>
      <c r="M940" s="1">
        <v>0.0</v>
      </c>
      <c r="N940" s="1">
        <v>0.7</v>
      </c>
      <c r="O940" s="1">
        <v>0.2</v>
      </c>
      <c r="P940" s="5" t="s">
        <v>1828</v>
      </c>
      <c r="Q940" s="1" t="s">
        <v>29</v>
      </c>
      <c r="R940" s="5" t="s">
        <v>559</v>
      </c>
      <c r="S940" s="5" t="s">
        <v>563</v>
      </c>
      <c r="T940" s="8"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8" t="s">
        <v>1829</v>
      </c>
      <c r="AA940" s="8" t="s">
        <v>1789</v>
      </c>
      <c r="AB940" s="1"/>
      <c r="AC940" s="8">
        <v>0.2232</v>
      </c>
      <c r="AD940" s="8"/>
      <c r="AE940" s="8" t="s">
        <v>1866</v>
      </c>
      <c r="AF940" s="1"/>
      <c r="AG940" s="1"/>
      <c r="AH940" s="1"/>
      <c r="AI940" s="1"/>
      <c r="AJ940" s="1"/>
      <c r="AK940" s="1">
        <v>3.0000000000000004</v>
      </c>
      <c r="AL940" s="1">
        <v>0.0</v>
      </c>
      <c r="AM940" s="1">
        <v>0.5</v>
      </c>
      <c r="AN940" s="1">
        <v>0.0</v>
      </c>
      <c r="AO940" s="5" t="s">
        <v>1825</v>
      </c>
      <c r="AP940" s="8" t="s">
        <v>1827</v>
      </c>
      <c r="AQ940" s="8" t="s">
        <v>1827</v>
      </c>
      <c r="AR940" s="1"/>
      <c r="AS940" s="1"/>
      <c r="AT940" s="1" t="str">
        <f t="shared" si="74"/>
        <v/>
      </c>
      <c r="AU940" s="1"/>
      <c r="AV940" s="1"/>
      <c r="AW940" s="1"/>
      <c r="AX940" s="8"/>
      <c r="AY940" s="1"/>
      <c r="AZ940" s="1"/>
      <c r="BA940" s="1" t="str">
        <f t="shared" si="75"/>
        <v/>
      </c>
      <c r="BB940" s="1"/>
      <c r="BC940" s="1"/>
      <c r="BD940" s="1"/>
      <c r="BE940" s="1"/>
      <c r="BF940" s="1"/>
      <c r="BG940" s="1"/>
      <c r="BH940" s="1"/>
      <c r="BJ940" s="1"/>
      <c r="BK940" s="1"/>
      <c r="BL940" s="1"/>
    </row>
    <row r="941" ht="1.5" hidden="1" customHeight="1">
      <c r="A941" s="8" t="s">
        <v>3</v>
      </c>
      <c r="B941" s="8" t="s">
        <v>150</v>
      </c>
      <c r="C941" s="8" t="s">
        <v>1026</v>
      </c>
      <c r="D941" s="1" t="s">
        <v>4546</v>
      </c>
      <c r="E941" s="8" t="s">
        <v>3</v>
      </c>
      <c r="F941" s="8" t="s">
        <v>150</v>
      </c>
      <c r="G941" s="8" t="s">
        <v>1026</v>
      </c>
      <c r="H941" s="1" t="str">
        <f t="shared" si="1"/>
        <v>DOE Ref Pre-1980HospitalKitchen</v>
      </c>
      <c r="I941" s="1" t="str">
        <f>VLOOKUP(H941,'Interior Lighting'!$A$4:$G$1472,5,FALSE)</f>
        <v>1.42</v>
      </c>
      <c r="J941" s="1"/>
      <c r="K941" s="1"/>
      <c r="L941" s="1"/>
      <c r="M941" s="1">
        <v>0.0</v>
      </c>
      <c r="N941" s="1">
        <v>0.7</v>
      </c>
      <c r="O941" s="1">
        <v>0.2</v>
      </c>
      <c r="P941" s="5" t="s">
        <v>2014</v>
      </c>
      <c r="Q941" s="1" t="s">
        <v>29</v>
      </c>
      <c r="R941" s="5" t="s">
        <v>559</v>
      </c>
      <c r="S941" s="5" t="s">
        <v>1026</v>
      </c>
      <c r="T941" s="8"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8" t="s">
        <v>1798</v>
      </c>
      <c r="AA941" s="8" t="s">
        <v>1789</v>
      </c>
      <c r="AB941" s="1"/>
      <c r="AC941" s="8">
        <v>0.2232</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150.0</v>
      </c>
      <c r="AS941" s="1">
        <v>10000.0</v>
      </c>
      <c r="AT941" s="1" t="str">
        <f t="shared" si="74"/>
        <v>0.015</v>
      </c>
      <c r="AU941" s="1">
        <v>49.0</v>
      </c>
      <c r="AV941" s="1">
        <v>0.2</v>
      </c>
      <c r="AW941" s="1">
        <v>0.05</v>
      </c>
      <c r="AX941" s="8" t="s">
        <v>4553</v>
      </c>
      <c r="AY941" s="1">
        <v>0.7</v>
      </c>
      <c r="AZ941" s="1">
        <v>5300.0</v>
      </c>
      <c r="BA941" s="1" t="str">
        <f t="shared" si="75"/>
        <v>0.1221241016</v>
      </c>
      <c r="BB941" s="1">
        <v>0.338</v>
      </c>
      <c r="BC941" s="1" t="str">
        <f>AZ941*BD941/BB941/8.52</f>
        <v>924.6539123</v>
      </c>
      <c r="BD941" s="1" t="str">
        <f>125/248.8</f>
        <v>0.5024115756</v>
      </c>
      <c r="BE941" s="1"/>
      <c r="BF941" s="8" t="s">
        <v>1870</v>
      </c>
      <c r="BG941" s="8"/>
      <c r="BH941" s="1"/>
      <c r="BJ941" s="1"/>
      <c r="BK941" s="1"/>
      <c r="BL941" s="1"/>
    </row>
    <row r="942" ht="1.5" hidden="1" customHeight="1">
      <c r="A942" s="8" t="s">
        <v>3</v>
      </c>
      <c r="B942" s="8" t="s">
        <v>150</v>
      </c>
      <c r="C942" s="8" t="s">
        <v>1027</v>
      </c>
      <c r="D942" s="1" t="s">
        <v>4556</v>
      </c>
      <c r="E942" s="8" t="s">
        <v>3</v>
      </c>
      <c r="F942" s="8" t="s">
        <v>150</v>
      </c>
      <c r="G942" s="8" t="s">
        <v>1027</v>
      </c>
      <c r="H942" s="1" t="str">
        <f t="shared" si="1"/>
        <v>DOE Ref Pre-1980HospitalLab</v>
      </c>
      <c r="I942" s="1" t="str">
        <f>VLOOKUP(H942,'Interior Lighting'!$A$4:$G$1472,5,FALSE)</f>
        <v>2.1</v>
      </c>
      <c r="J942" s="1"/>
      <c r="K942" s="1"/>
      <c r="L942" s="1"/>
      <c r="M942" s="1">
        <v>0.0</v>
      </c>
      <c r="N942" s="1">
        <v>0.7</v>
      </c>
      <c r="O942" s="1">
        <v>0.2</v>
      </c>
      <c r="P942" s="5" t="s">
        <v>2014</v>
      </c>
      <c r="Q942" s="1" t="s">
        <v>29</v>
      </c>
      <c r="R942" s="5" t="s">
        <v>559</v>
      </c>
      <c r="S942" s="5" t="s">
        <v>552</v>
      </c>
      <c r="T942" s="8"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8" t="s">
        <v>1798</v>
      </c>
      <c r="AA942" s="8" t="s">
        <v>1789</v>
      </c>
      <c r="AB942" s="1"/>
      <c r="AC942" s="8">
        <v>0.2232</v>
      </c>
      <c r="AD942" s="8"/>
      <c r="AE942" s="8" t="s">
        <v>1866</v>
      </c>
      <c r="AF942" s="1"/>
      <c r="AG942" s="1"/>
      <c r="AH942" s="1"/>
      <c r="AI942" s="1"/>
      <c r="AJ942" s="1"/>
      <c r="AK942" s="1">
        <v>4.0</v>
      </c>
      <c r="AL942" s="1">
        <v>0.0</v>
      </c>
      <c r="AM942" s="1">
        <v>0.5</v>
      </c>
      <c r="AN942" s="1">
        <v>0.0</v>
      </c>
      <c r="AO942" s="5" t="s">
        <v>2015</v>
      </c>
      <c r="AP942" s="8" t="s">
        <v>162</v>
      </c>
      <c r="AQ942" s="8" t="s">
        <v>163</v>
      </c>
      <c r="AR942" s="1">
        <v>2.0</v>
      </c>
      <c r="AS942" s="1">
        <v>2850.0</v>
      </c>
      <c r="AT942" s="1" t="str">
        <f t="shared" si="74"/>
        <v>0.000701754386</v>
      </c>
      <c r="AU942" s="1">
        <v>49.0</v>
      </c>
      <c r="AV942" s="1">
        <v>0.2</v>
      </c>
      <c r="AW942" s="1">
        <v>0.05</v>
      </c>
      <c r="AX942" s="1" t="s">
        <v>4557</v>
      </c>
      <c r="AY942" s="1"/>
      <c r="AZ942" s="1"/>
      <c r="BA942" s="1" t="str">
        <f t="shared" si="75"/>
        <v/>
      </c>
      <c r="BB942" s="1"/>
      <c r="BC942" s="1"/>
      <c r="BD942" s="1"/>
      <c r="BE942" s="1"/>
      <c r="BF942" s="1"/>
      <c r="BG942" s="1"/>
      <c r="BH942" s="1"/>
      <c r="BJ942" s="1"/>
      <c r="BK942" s="1"/>
      <c r="BL942" s="1"/>
    </row>
    <row r="943" ht="1.5" hidden="1" customHeight="1">
      <c r="A943" s="8" t="s">
        <v>3</v>
      </c>
      <c r="B943" s="8" t="s">
        <v>150</v>
      </c>
      <c r="C943" s="8" t="s">
        <v>684</v>
      </c>
      <c r="D943" s="1" t="s">
        <v>4554</v>
      </c>
      <c r="E943" s="8" t="s">
        <v>3</v>
      </c>
      <c r="F943" s="8" t="s">
        <v>150</v>
      </c>
      <c r="G943" s="8" t="s">
        <v>684</v>
      </c>
      <c r="H943" s="1" t="str">
        <f t="shared" si="1"/>
        <v>DOE Ref Pre-1980HospitalLobby</v>
      </c>
      <c r="I943" s="1" t="str">
        <f>VLOOKUP(H943,'Interior Lighting'!$A$4:$G$1472,5,FALSE)</f>
        <v>1.03</v>
      </c>
      <c r="J943" s="1"/>
      <c r="K943" s="1"/>
      <c r="L943" s="1"/>
      <c r="M943" s="1">
        <v>0.0</v>
      </c>
      <c r="N943" s="1">
        <v>0.7</v>
      </c>
      <c r="O943" s="1">
        <v>0.2</v>
      </c>
      <c r="P943" s="5" t="s">
        <v>2014</v>
      </c>
      <c r="Q943" s="1" t="s">
        <v>29</v>
      </c>
      <c r="R943" s="1" t="s">
        <v>497</v>
      </c>
      <c r="S943" s="1" t="s">
        <v>4560</v>
      </c>
      <c r="T943" s="8" t="str">
        <f t="shared" si="68"/>
        <v>ASHRAE 62.1-1999OfficesOffice Space</v>
      </c>
      <c r="U943" s="1" t="str">
        <f>VLOOKUP(T943,Ventilation!$A$4:$H$321,6,FALSE)</f>
        <v>0</v>
      </c>
      <c r="V943" s="1" t="str">
        <f>VLOOKUP(T943,Ventilation!$A$4:$H$321,5,FALSE)</f>
        <v>20</v>
      </c>
      <c r="W943" s="1" t="str">
        <f>VLOOKUP(T943,Ventilation!$A$4:$H$321,7,FALSE)</f>
        <v/>
      </c>
      <c r="X943" s="1"/>
      <c r="Y943" s="1">
        <v>7.14</v>
      </c>
      <c r="Z943" s="8" t="s">
        <v>1798</v>
      </c>
      <c r="AA943" s="8" t="s">
        <v>1789</v>
      </c>
      <c r="AB943" s="1"/>
      <c r="AC943" s="8">
        <v>0.2232</v>
      </c>
      <c r="AD943" s="8"/>
      <c r="AE943" s="8" t="s">
        <v>1866</v>
      </c>
      <c r="AF943" s="1"/>
      <c r="AG943" s="1"/>
      <c r="AH943" s="1"/>
      <c r="AI943" s="1"/>
      <c r="AJ943" s="1"/>
      <c r="AK943" s="1">
        <v>0.09999999999999999</v>
      </c>
      <c r="AL943" s="1">
        <v>0.0</v>
      </c>
      <c r="AM943" s="1">
        <v>0.5</v>
      </c>
      <c r="AN943" s="1">
        <v>0.0</v>
      </c>
      <c r="AO943" s="5" t="s">
        <v>2015</v>
      </c>
      <c r="AP943" s="8" t="s">
        <v>162</v>
      </c>
      <c r="AQ943" s="8"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8" t="s">
        <v>3</v>
      </c>
      <c r="B944" s="8" t="s">
        <v>150</v>
      </c>
      <c r="C944" s="8" t="s">
        <v>1037</v>
      </c>
      <c r="D944" s="1" t="s">
        <v>4554</v>
      </c>
      <c r="E944" s="8" t="s">
        <v>3</v>
      </c>
      <c r="F944" s="8" t="s">
        <v>150</v>
      </c>
      <c r="G944" s="8" t="s">
        <v>1037</v>
      </c>
      <c r="H944" s="1" t="str">
        <f t="shared" si="1"/>
        <v>DOE Ref Pre-1980HospitalNurseStn</v>
      </c>
      <c r="I944" s="1" t="str">
        <f>VLOOKUP(H944,'Interior Lighting'!$A$4:$G$1472,5,FALSE)</f>
        <v>1.458</v>
      </c>
      <c r="J944" s="1"/>
      <c r="K944" s="1"/>
      <c r="L944" s="1"/>
      <c r="M944" s="1">
        <v>0.0</v>
      </c>
      <c r="N944" s="1">
        <v>0.7</v>
      </c>
      <c r="O944" s="1">
        <v>0.2</v>
      </c>
      <c r="P944" s="5" t="s">
        <v>2014</v>
      </c>
      <c r="Q944" s="1" t="s">
        <v>29</v>
      </c>
      <c r="R944" s="1" t="s">
        <v>497</v>
      </c>
      <c r="S944" s="1" t="s">
        <v>4560</v>
      </c>
      <c r="T944" s="8" t="str">
        <f t="shared" si="68"/>
        <v>ASHRAE 62.1-1999OfficesOffice Space</v>
      </c>
      <c r="U944" s="1" t="str">
        <f>VLOOKUP(T944,Ventilation!$A$4:$H$321,6,FALSE)</f>
        <v>0</v>
      </c>
      <c r="V944" s="1" t="str">
        <f>VLOOKUP(T944,Ventilation!$A$4:$H$321,5,FALSE)</f>
        <v>20</v>
      </c>
      <c r="W944" s="1" t="str">
        <f>VLOOKUP(T944,Ventilation!$A$4:$H$321,7,FALSE)</f>
        <v/>
      </c>
      <c r="X944" s="1"/>
      <c r="Y944" s="1">
        <v>7.14</v>
      </c>
      <c r="Z944" s="8" t="s">
        <v>1798</v>
      </c>
      <c r="AA944" s="8" t="s">
        <v>1789</v>
      </c>
      <c r="AB944" s="1"/>
      <c r="AC944" s="8">
        <v>0.2232</v>
      </c>
      <c r="AD944" s="8"/>
      <c r="AE944" s="8" t="s">
        <v>1866</v>
      </c>
      <c r="AF944" s="1"/>
      <c r="AG944" s="1"/>
      <c r="AH944" s="1"/>
      <c r="AI944" s="1"/>
      <c r="AJ944" s="1"/>
      <c r="AK944" s="1">
        <v>1.04</v>
      </c>
      <c r="AL944" s="1">
        <v>0.0</v>
      </c>
      <c r="AM944" s="1">
        <v>0.5</v>
      </c>
      <c r="AN944" s="1">
        <v>0.0</v>
      </c>
      <c r="AO944" s="5" t="s">
        <v>2015</v>
      </c>
      <c r="AP944" s="8" t="s">
        <v>162</v>
      </c>
      <c r="AQ944" s="8"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8" t="s">
        <v>3</v>
      </c>
      <c r="B945" s="8" t="s">
        <v>150</v>
      </c>
      <c r="C945" s="8" t="s">
        <v>344</v>
      </c>
      <c r="D945" s="1" t="s">
        <v>4559</v>
      </c>
      <c r="E945" s="8" t="s">
        <v>3</v>
      </c>
      <c r="F945" s="8" t="s">
        <v>150</v>
      </c>
      <c r="G945" s="8" t="s">
        <v>344</v>
      </c>
      <c r="H945" s="1" t="str">
        <f t="shared" si="1"/>
        <v>DOE Ref Pre-1980HospitalOffice</v>
      </c>
      <c r="I945" s="1" t="str">
        <f>VLOOKUP(H945,'Interior Lighting'!$A$4:$G$1472,5,FALSE)</f>
        <v>2.395</v>
      </c>
      <c r="J945" s="1"/>
      <c r="K945" s="1"/>
      <c r="L945" s="1"/>
      <c r="M945" s="1">
        <v>0.0</v>
      </c>
      <c r="N945" s="1">
        <v>0.7</v>
      </c>
      <c r="O945" s="1">
        <v>0.2</v>
      </c>
      <c r="P945" s="5" t="s">
        <v>2014</v>
      </c>
      <c r="Q945" s="1" t="s">
        <v>29</v>
      </c>
      <c r="R945" s="1" t="s">
        <v>497</v>
      </c>
      <c r="S945" s="1" t="s">
        <v>4560</v>
      </c>
      <c r="T945" s="8" t="str">
        <f t="shared" si="68"/>
        <v>ASHRAE 62.1-1999OfficesOffice Space</v>
      </c>
      <c r="U945" s="1" t="str">
        <f>VLOOKUP(T945,Ventilation!$A$4:$H$321,6,FALSE)</f>
        <v>0</v>
      </c>
      <c r="V945" s="1" t="str">
        <f>VLOOKUP(T945,Ventilation!$A$4:$H$321,5,FALSE)</f>
        <v>20</v>
      </c>
      <c r="W945" s="1" t="str">
        <f>VLOOKUP(T945,Ventilation!$A$4:$H$321,7,FALSE)</f>
        <v/>
      </c>
      <c r="X945" s="1"/>
      <c r="Y945" s="1">
        <v>6.99</v>
      </c>
      <c r="Z945" s="8" t="s">
        <v>1798</v>
      </c>
      <c r="AA945" s="8" t="s">
        <v>1789</v>
      </c>
      <c r="AB945" s="1"/>
      <c r="AC945" s="8">
        <v>0.2232</v>
      </c>
      <c r="AD945" s="8"/>
      <c r="AE945" s="8" t="s">
        <v>1866</v>
      </c>
      <c r="AF945" s="1"/>
      <c r="AG945" s="1"/>
      <c r="AH945" s="1"/>
      <c r="AI945" s="1"/>
      <c r="AJ945" s="1"/>
      <c r="AK945" s="1">
        <v>1.0</v>
      </c>
      <c r="AL945" s="1">
        <v>0.0</v>
      </c>
      <c r="AM945" s="1">
        <v>0.5</v>
      </c>
      <c r="AN945" s="1">
        <v>0.0</v>
      </c>
      <c r="AO945" s="5" t="s">
        <v>2015</v>
      </c>
      <c r="AP945" s="8" t="s">
        <v>162</v>
      </c>
      <c r="AQ945" s="8" t="s">
        <v>163</v>
      </c>
      <c r="AR945" s="1"/>
      <c r="AS945" s="1"/>
      <c r="AT945" s="1" t="str">
        <f t="shared" si="74"/>
        <v/>
      </c>
      <c r="AU945" s="1"/>
      <c r="AV945" s="1"/>
      <c r="AW945" s="1"/>
      <c r="AX945" s="8"/>
      <c r="AY945" s="1"/>
      <c r="AZ945" s="1"/>
      <c r="BA945" s="1" t="str">
        <f t="shared" si="75"/>
        <v/>
      </c>
      <c r="BB945" s="1"/>
      <c r="BC945" s="1"/>
      <c r="BD945" s="1"/>
      <c r="BE945" s="1"/>
      <c r="BF945" s="1"/>
      <c r="BG945" s="1"/>
      <c r="BH945" s="1"/>
      <c r="BJ945" s="1"/>
      <c r="BK945" s="1"/>
      <c r="BL945" s="1"/>
    </row>
    <row r="946" ht="1.5" hidden="1" customHeight="1">
      <c r="A946" s="8" t="s">
        <v>3</v>
      </c>
      <c r="B946" s="8" t="s">
        <v>150</v>
      </c>
      <c r="C946" s="8" t="s">
        <v>1039</v>
      </c>
      <c r="D946" s="1" t="s">
        <v>4552</v>
      </c>
      <c r="E946" s="8" t="s">
        <v>3</v>
      </c>
      <c r="F946" s="8" t="s">
        <v>150</v>
      </c>
      <c r="G946" s="8" t="s">
        <v>1039</v>
      </c>
      <c r="H946" s="1" t="str">
        <f t="shared" si="1"/>
        <v>DOE Ref Pre-1980HospitalOR</v>
      </c>
      <c r="I946" s="1" t="str">
        <f>VLOOKUP(H946,'Interior Lighting'!$A$4:$G$1472,5,FALSE)</f>
        <v>9.745</v>
      </c>
      <c r="J946" s="1"/>
      <c r="K946" s="1"/>
      <c r="L946" s="1"/>
      <c r="M946" s="1">
        <v>0.0</v>
      </c>
      <c r="N946" s="1">
        <v>0.7</v>
      </c>
      <c r="O946" s="1">
        <v>0.2</v>
      </c>
      <c r="P946" s="5" t="s">
        <v>1828</v>
      </c>
      <c r="Q946" s="1" t="s">
        <v>29</v>
      </c>
      <c r="R946" s="5" t="s">
        <v>559</v>
      </c>
      <c r="S946" s="5" t="s">
        <v>562</v>
      </c>
      <c r="T946" s="8"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8" t="s">
        <v>1829</v>
      </c>
      <c r="AA946" s="8" t="s">
        <v>1789</v>
      </c>
      <c r="AB946" s="1"/>
      <c r="AC946" s="8">
        <v>0.2232</v>
      </c>
      <c r="AD946" s="8"/>
      <c r="AE946" s="8" t="s">
        <v>1866</v>
      </c>
      <c r="AF946" s="1"/>
      <c r="AG946" s="1"/>
      <c r="AH946" s="1"/>
      <c r="AI946" s="1"/>
      <c r="AJ946" s="1"/>
      <c r="AK946" s="5">
        <v>4.0</v>
      </c>
      <c r="AL946" s="1">
        <v>0.0</v>
      </c>
      <c r="AM946" s="1">
        <v>0.5</v>
      </c>
      <c r="AN946" s="1">
        <v>0.0</v>
      </c>
      <c r="AO946" s="5" t="s">
        <v>1825</v>
      </c>
      <c r="AP946" s="8" t="s">
        <v>1827</v>
      </c>
      <c r="AQ946" s="8" t="s">
        <v>1824</v>
      </c>
      <c r="AR946" s="1">
        <v>2.0</v>
      </c>
      <c r="AS946" s="1">
        <v>600.0</v>
      </c>
      <c r="AT946" s="1" t="str">
        <f t="shared" si="74"/>
        <v>0.003333333333</v>
      </c>
      <c r="AU946" s="1">
        <v>49.0</v>
      </c>
      <c r="AV946" s="1">
        <v>0.2</v>
      </c>
      <c r="AW946" s="1">
        <v>0.05</v>
      </c>
      <c r="AX946" s="8" t="s">
        <v>4557</v>
      </c>
      <c r="AY946" s="1"/>
      <c r="AZ946" s="1"/>
      <c r="BA946" s="1" t="str">
        <f t="shared" si="75"/>
        <v/>
      </c>
      <c r="BB946" s="1"/>
      <c r="BC946" s="1"/>
      <c r="BD946" s="1"/>
      <c r="BE946" s="1"/>
      <c r="BF946" s="1"/>
      <c r="BG946" s="1"/>
      <c r="BH946" s="1"/>
      <c r="BJ946" s="1"/>
      <c r="BK946" s="1"/>
      <c r="BL946" s="1"/>
    </row>
    <row r="947" ht="1.5" hidden="1" customHeight="1">
      <c r="A947" s="8" t="s">
        <v>3</v>
      </c>
      <c r="B947" s="8" t="s">
        <v>150</v>
      </c>
      <c r="C947" s="8" t="s">
        <v>1041</v>
      </c>
      <c r="D947" s="1" t="s">
        <v>4551</v>
      </c>
      <c r="E947" s="8" t="s">
        <v>3</v>
      </c>
      <c r="F947" s="8" t="s">
        <v>150</v>
      </c>
      <c r="G947" s="8" t="s">
        <v>1041</v>
      </c>
      <c r="H947" s="1" t="str">
        <f t="shared" si="1"/>
        <v>DOE Ref Pre-1980HospitalPatCorridor</v>
      </c>
      <c r="I947" s="1" t="str">
        <f>VLOOKUP(H947,'Interior Lighting'!$A$4:$G$1472,5,FALSE)</f>
        <v>1.32</v>
      </c>
      <c r="J947" s="1"/>
      <c r="K947" s="1"/>
      <c r="L947" s="1"/>
      <c r="M947" s="1">
        <v>0.0</v>
      </c>
      <c r="N947" s="1">
        <v>0.7</v>
      </c>
      <c r="O947" s="1">
        <v>0.2</v>
      </c>
      <c r="P947" s="5" t="s">
        <v>2014</v>
      </c>
      <c r="Q947" s="1" t="s">
        <v>29</v>
      </c>
      <c r="R947" s="1" t="s">
        <v>501</v>
      </c>
      <c r="S947" s="1" t="s">
        <v>502</v>
      </c>
      <c r="T947" s="8"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8" t="s">
        <v>1829</v>
      </c>
      <c r="AA947" s="8" t="s">
        <v>1789</v>
      </c>
      <c r="AB947" s="1"/>
      <c r="AC947" s="8">
        <v>0.2232</v>
      </c>
      <c r="AD947" s="8"/>
      <c r="AE947" s="8" t="s">
        <v>1866</v>
      </c>
      <c r="AF947" s="1"/>
      <c r="AG947" s="1"/>
      <c r="AH947" s="1"/>
      <c r="AI947" s="1"/>
      <c r="AJ947" s="1"/>
      <c r="AK947" s="1">
        <v>0.0</v>
      </c>
      <c r="AL947" s="1">
        <v>0.0</v>
      </c>
      <c r="AM947" s="1">
        <v>0.5</v>
      </c>
      <c r="AN947" s="1">
        <v>0.0</v>
      </c>
      <c r="AO947" s="5" t="s">
        <v>2015</v>
      </c>
      <c r="AP947" s="8" t="s">
        <v>1827</v>
      </c>
      <c r="AQ947" s="8" t="s">
        <v>1824</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8" t="s">
        <v>3</v>
      </c>
      <c r="B948" s="8" t="s">
        <v>150</v>
      </c>
      <c r="C948" s="8" t="s">
        <v>1042</v>
      </c>
      <c r="D948" s="1" t="s">
        <v>4555</v>
      </c>
      <c r="E948" s="8" t="s">
        <v>3</v>
      </c>
      <c r="F948" s="8" t="s">
        <v>150</v>
      </c>
      <c r="G948" s="8" t="s">
        <v>1042</v>
      </c>
      <c r="H948" s="1" t="str">
        <f t="shared" si="1"/>
        <v>DOE Ref Pre-1980HospitalPatRoom</v>
      </c>
      <c r="I948" s="1" t="str">
        <f>VLOOKUP(H948,'Interior Lighting'!$A$4:$G$1472,5,FALSE)</f>
        <v>2.188</v>
      </c>
      <c r="J948" s="1"/>
      <c r="K948" s="1"/>
      <c r="L948" s="1"/>
      <c r="M948" s="1">
        <v>0.0</v>
      </c>
      <c r="N948" s="1">
        <v>0.7</v>
      </c>
      <c r="O948" s="1">
        <v>0.2</v>
      </c>
      <c r="P948" s="5" t="s">
        <v>1828</v>
      </c>
      <c r="Q948" s="1" t="s">
        <v>29</v>
      </c>
      <c r="R948" s="5" t="s">
        <v>559</v>
      </c>
      <c r="S948" s="5" t="s">
        <v>560</v>
      </c>
      <c r="T948" s="8"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8" t="s">
        <v>1829</v>
      </c>
      <c r="AA948" s="8" t="s">
        <v>1789</v>
      </c>
      <c r="AB948" s="1"/>
      <c r="AC948" s="8">
        <v>0.2232</v>
      </c>
      <c r="AD948" s="8"/>
      <c r="AE948" s="8" t="s">
        <v>1866</v>
      </c>
      <c r="AF948" s="1"/>
      <c r="AG948" s="1"/>
      <c r="AH948" s="1"/>
      <c r="AI948" s="1"/>
      <c r="AJ948" s="1"/>
      <c r="AK948" s="5">
        <v>2.0</v>
      </c>
      <c r="AL948" s="1">
        <v>0.0</v>
      </c>
      <c r="AM948" s="1">
        <v>0.5</v>
      </c>
      <c r="AN948" s="1">
        <v>0.0</v>
      </c>
      <c r="AO948" s="5" t="s">
        <v>1825</v>
      </c>
      <c r="AP948" s="8" t="s">
        <v>1827</v>
      </c>
      <c r="AQ948" s="8" t="s">
        <v>1824</v>
      </c>
      <c r="AR948" s="1">
        <v>1.0</v>
      </c>
      <c r="AS948" s="1">
        <v>280.0</v>
      </c>
      <c r="AT948" s="1" t="str">
        <f t="shared" si="74"/>
        <v>0.003571428571</v>
      </c>
      <c r="AU948" s="1">
        <v>49.0</v>
      </c>
      <c r="AV948" s="1">
        <v>0.2</v>
      </c>
      <c r="AW948" s="1">
        <v>0.05</v>
      </c>
      <c r="AX948" s="8" t="s">
        <v>4553</v>
      </c>
      <c r="AY948" s="1"/>
      <c r="AZ948" s="1"/>
      <c r="BA948" s="1" t="str">
        <f t="shared" si="75"/>
        <v/>
      </c>
      <c r="BB948" s="1"/>
      <c r="BC948" s="1"/>
      <c r="BD948" s="1"/>
      <c r="BE948" s="1"/>
      <c r="BF948" s="1"/>
      <c r="BG948" s="1"/>
      <c r="BH948" s="5" t="s">
        <v>1297</v>
      </c>
      <c r="BJ948" s="1"/>
      <c r="BK948" s="1"/>
      <c r="BL948" s="1"/>
    </row>
    <row r="949" ht="1.5" hidden="1" customHeight="1">
      <c r="A949" s="1" t="s">
        <v>3</v>
      </c>
      <c r="B949" s="8" t="s">
        <v>150</v>
      </c>
      <c r="C949" s="8" t="s">
        <v>1044</v>
      </c>
      <c r="D949" s="1" t="s">
        <v>4561</v>
      </c>
      <c r="E949" s="1" t="s">
        <v>3</v>
      </c>
      <c r="F949" s="8" t="s">
        <v>150</v>
      </c>
      <c r="G949" s="8" t="s">
        <v>1044</v>
      </c>
      <c r="H949" s="1" t="str">
        <f t="shared" si="1"/>
        <v>DOE Ref Pre-1980HospitalPhysTherapy</v>
      </c>
      <c r="I949" s="1" t="str">
        <f>VLOOKUP(H949,'Interior Lighting'!$A$4:$G$1472,5,FALSE)</f>
        <v>2.51</v>
      </c>
      <c r="J949" s="1"/>
      <c r="K949" s="1"/>
      <c r="L949" s="1"/>
      <c r="M949" s="1">
        <v>0.0</v>
      </c>
      <c r="N949" s="1">
        <v>0.7</v>
      </c>
      <c r="O949" s="1">
        <v>0.2</v>
      </c>
      <c r="P949" s="5" t="s">
        <v>2014</v>
      </c>
      <c r="Q949" s="1" t="s">
        <v>29</v>
      </c>
      <c r="R949" s="1" t="s">
        <v>559</v>
      </c>
      <c r="S949" s="1" t="s">
        <v>565</v>
      </c>
      <c r="T949" s="8"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8" t="s">
        <v>1798</v>
      </c>
      <c r="AA949" s="8" t="s">
        <v>1789</v>
      </c>
      <c r="AB949" s="1"/>
      <c r="AC949" s="8">
        <v>0.2232</v>
      </c>
      <c r="AD949" s="8"/>
      <c r="AE949" s="8" t="s">
        <v>1866</v>
      </c>
      <c r="AF949" s="1"/>
      <c r="AG949" s="1"/>
      <c r="AH949" s="1"/>
      <c r="AI949" s="1"/>
      <c r="AJ949" s="1"/>
      <c r="AK949" s="5">
        <v>1.5</v>
      </c>
      <c r="AL949" s="1">
        <v>0.0</v>
      </c>
      <c r="AM949" s="1">
        <v>0.5</v>
      </c>
      <c r="AN949" s="1">
        <v>0.0</v>
      </c>
      <c r="AO949" s="5" t="s">
        <v>2015</v>
      </c>
      <c r="AP949" s="8" t="s">
        <v>162</v>
      </c>
      <c r="AQ949" s="8" t="s">
        <v>163</v>
      </c>
      <c r="AR949" s="1">
        <v>1.0</v>
      </c>
      <c r="AS949" s="1">
        <v>5280.0</v>
      </c>
      <c r="AT949" s="1" t="str">
        <f t="shared" si="74"/>
        <v>0.0001893939394</v>
      </c>
      <c r="AU949" s="1">
        <v>49.0</v>
      </c>
      <c r="AV949" s="1">
        <v>0.2</v>
      </c>
      <c r="AW949" s="1">
        <v>0.05</v>
      </c>
      <c r="AX949" s="1" t="s">
        <v>4557</v>
      </c>
      <c r="AY949" s="1"/>
      <c r="AZ949" s="1"/>
      <c r="BA949" s="1" t="str">
        <f t="shared" si="75"/>
        <v/>
      </c>
      <c r="BB949" s="1"/>
      <c r="BC949" s="1"/>
      <c r="BD949" s="1"/>
      <c r="BE949" s="1"/>
      <c r="BF949" s="1"/>
      <c r="BG949" s="1"/>
      <c r="BH949" s="1"/>
      <c r="BJ949" s="1"/>
      <c r="BK949" s="1"/>
      <c r="BL949" s="1"/>
    </row>
    <row r="950" ht="1.5" hidden="1" customHeight="1">
      <c r="A950" s="8" t="s">
        <v>3</v>
      </c>
      <c r="B950" s="8" t="s">
        <v>150</v>
      </c>
      <c r="C950" s="8" t="s">
        <v>923</v>
      </c>
      <c r="D950" s="8" t="s">
        <v>4562</v>
      </c>
      <c r="E950" s="8" t="s">
        <v>3</v>
      </c>
      <c r="F950" s="8" t="s">
        <v>150</v>
      </c>
      <c r="G950" s="8" t="s">
        <v>923</v>
      </c>
      <c r="H950" s="1" t="str">
        <f t="shared" si="1"/>
        <v>DOE Ref Pre-1980HospitalRadiology</v>
      </c>
      <c r="I950" s="1" t="str">
        <f>VLOOKUP(H950,'Interior Lighting'!$A$4:$G$1472,5,FALSE)</f>
        <v>2.21</v>
      </c>
      <c r="J950" s="1"/>
      <c r="K950" s="1"/>
      <c r="L950" s="1"/>
      <c r="M950" s="1">
        <v>0.0</v>
      </c>
      <c r="N950" s="1">
        <v>0.7</v>
      </c>
      <c r="O950" s="1">
        <v>0.2</v>
      </c>
      <c r="P950" s="5" t="s">
        <v>2014</v>
      </c>
      <c r="Q950" s="8" t="s">
        <v>29</v>
      </c>
      <c r="R950" s="1" t="s">
        <v>559</v>
      </c>
      <c r="S950" s="5" t="s">
        <v>923</v>
      </c>
      <c r="T950" s="8"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8">
        <v>5.0</v>
      </c>
      <c r="Z950" s="8" t="s">
        <v>1798</v>
      </c>
      <c r="AA950" s="8" t="s">
        <v>1789</v>
      </c>
      <c r="AB950" s="8"/>
      <c r="AC950" s="8">
        <v>0.2232</v>
      </c>
      <c r="AD950" s="8"/>
      <c r="AE950" s="8" t="s">
        <v>1866</v>
      </c>
      <c r="AF950" s="8"/>
      <c r="AG950" s="1"/>
      <c r="AH950" s="1"/>
      <c r="AI950" s="1"/>
      <c r="AJ950" s="1"/>
      <c r="AK950" s="16">
        <v>4.93</v>
      </c>
      <c r="AL950" s="1">
        <v>0.0</v>
      </c>
      <c r="AM950" s="1">
        <v>0.5</v>
      </c>
      <c r="AN950" s="1">
        <v>0.0</v>
      </c>
      <c r="AO950" s="5" t="s">
        <v>2015</v>
      </c>
      <c r="AP950" s="8" t="s">
        <v>162</v>
      </c>
      <c r="AQ950" s="8" t="s">
        <v>163</v>
      </c>
      <c r="AR950" s="8">
        <v>1.0</v>
      </c>
      <c r="AS950" s="8">
        <v>5250.0</v>
      </c>
      <c r="AT950" s="1" t="str">
        <f t="shared" si="74"/>
        <v>0.0001904761905</v>
      </c>
      <c r="AU950" s="8">
        <v>49.0</v>
      </c>
      <c r="AV950" s="8">
        <v>0.2</v>
      </c>
      <c r="AW950" s="8">
        <v>0.05</v>
      </c>
      <c r="AX950" s="1" t="s">
        <v>4553</v>
      </c>
      <c r="AY950" s="8"/>
      <c r="AZ950" s="8"/>
      <c r="BA950" s="8" t="str">
        <f t="shared" si="75"/>
        <v/>
      </c>
      <c r="BB950" s="8"/>
      <c r="BC950" s="8"/>
      <c r="BD950" s="8"/>
      <c r="BE950" s="8"/>
      <c r="BF950" s="8"/>
      <c r="BG950" s="8"/>
      <c r="BH950" s="1"/>
      <c r="BJ950" s="1"/>
      <c r="BK950" s="1"/>
      <c r="BL950" s="1"/>
    </row>
    <row r="951" ht="1.5" hidden="1" customHeight="1">
      <c r="A951" s="8" t="s">
        <v>3</v>
      </c>
      <c r="B951" s="1" t="s">
        <v>166</v>
      </c>
      <c r="C951" s="1" t="s">
        <v>993</v>
      </c>
      <c r="D951" s="1" t="s">
        <v>4563</v>
      </c>
      <c r="E951" s="8" t="s">
        <v>3</v>
      </c>
      <c r="F951" s="1" t="s">
        <v>166</v>
      </c>
      <c r="G951" s="1" t="s">
        <v>993</v>
      </c>
      <c r="H951" s="1" t="str">
        <f t="shared" si="1"/>
        <v>DOE Ref Pre-1980LargeHotelBanquet</v>
      </c>
      <c r="I951" s="1">
        <v>2.56</v>
      </c>
      <c r="J951" s="1"/>
      <c r="K951" s="1"/>
      <c r="L951" s="1"/>
      <c r="M951" s="1">
        <v>0.0</v>
      </c>
      <c r="N951" s="1">
        <v>0.7</v>
      </c>
      <c r="O951" s="1">
        <v>0.2</v>
      </c>
      <c r="P951" s="1" t="s">
        <v>2241</v>
      </c>
      <c r="Q951" s="1" t="s">
        <v>29</v>
      </c>
      <c r="R951" s="1" t="s">
        <v>486</v>
      </c>
      <c r="S951" s="5" t="s">
        <v>478</v>
      </c>
      <c r="T951" s="8"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2245</v>
      </c>
      <c r="AA951" s="1" t="s">
        <v>2239</v>
      </c>
      <c r="AB951" s="1"/>
      <c r="AC951" s="8">
        <v>0.2232</v>
      </c>
      <c r="AD951" s="1"/>
      <c r="AE951" s="1" t="s">
        <v>2254</v>
      </c>
      <c r="AF951" s="1"/>
      <c r="AG951" s="1"/>
      <c r="AH951" s="1"/>
      <c r="AI951" s="1"/>
      <c r="AJ951" s="1"/>
      <c r="AK951" s="1">
        <v>6.3</v>
      </c>
      <c r="AL951" s="1">
        <v>0.0</v>
      </c>
      <c r="AM951" s="1">
        <v>0.5</v>
      </c>
      <c r="AN951" s="1">
        <v>0.0</v>
      </c>
      <c r="AO951" s="10" t="s">
        <v>2260</v>
      </c>
      <c r="AP951" s="1" t="s">
        <v>2253</v>
      </c>
      <c r="AQ951" s="1" t="s">
        <v>2243</v>
      </c>
      <c r="AR951" s="1"/>
      <c r="AS951" s="1"/>
      <c r="AT951" s="1" t="str">
        <f t="shared" si="74"/>
        <v/>
      </c>
      <c r="AU951" s="1"/>
      <c r="AV951" s="1"/>
      <c r="AW951" s="1"/>
      <c r="AX951" s="1"/>
      <c r="AY951" s="1"/>
      <c r="AZ951" s="1"/>
      <c r="BA951" s="1" t="str">
        <f t="shared" si="75"/>
        <v/>
      </c>
      <c r="BB951" s="16">
        <v>1.0</v>
      </c>
      <c r="BC951" s="1"/>
      <c r="BD951" s="5">
        <v>1.0E-5</v>
      </c>
      <c r="BE951" s="228">
        <v>2000.0</v>
      </c>
      <c r="BF951" s="10" t="s">
        <v>169</v>
      </c>
      <c r="BG951" s="1"/>
      <c r="BH951" s="1"/>
      <c r="BJ951" s="1"/>
      <c r="BK951" s="1"/>
      <c r="BL951" s="1"/>
    </row>
    <row r="952" ht="1.5" hidden="1" customHeight="1">
      <c r="A952" s="8" t="s">
        <v>3</v>
      </c>
      <c r="B952" s="5" t="s">
        <v>166</v>
      </c>
      <c r="C952" s="16" t="s">
        <v>655</v>
      </c>
      <c r="D952" s="16" t="s">
        <v>4566</v>
      </c>
      <c r="E952" s="10" t="s">
        <v>3</v>
      </c>
      <c r="F952" s="5" t="s">
        <v>166</v>
      </c>
      <c r="G952" s="5" t="s">
        <v>655</v>
      </c>
      <c r="H952" s="1" t="str">
        <f t="shared" si="1"/>
        <v>DOE Ref Pre-1980LargeHotelBasement</v>
      </c>
      <c r="I952" s="1" t="str">
        <f>VLOOKUP(H952,'Interior Lighting'!$A$4:$G$1080,5,FALSE)</f>
        <v>0.7</v>
      </c>
      <c r="J952" s="1"/>
      <c r="K952" s="1"/>
      <c r="L952" s="5"/>
      <c r="M952" s="5">
        <v>0.0</v>
      </c>
      <c r="N952" s="5">
        <v>0.7</v>
      </c>
      <c r="O952" s="5">
        <v>0.2</v>
      </c>
      <c r="P952" s="8" t="s">
        <v>2241</v>
      </c>
      <c r="Q952" s="1" t="s">
        <v>29</v>
      </c>
      <c r="R952" s="1" t="s">
        <v>501</v>
      </c>
      <c r="S952" s="1" t="s">
        <v>502</v>
      </c>
      <c r="T952" s="8" t="str">
        <f t="shared" si="68"/>
        <v>ASHRAE 62.1-1999Public SpacesCorridors and utilities</v>
      </c>
      <c r="U952" s="1" t="str">
        <f>VLOOKUP(T952,Ventilation!$A$4:$H$454,6,FALSE)</f>
        <v>0.05</v>
      </c>
      <c r="V952" s="1" t="str">
        <f>VLOOKUP(T952,Ventilation!$A$4:$H$454,5,FALSE)</f>
        <v>0</v>
      </c>
      <c r="W952" s="1" t="str">
        <f>VLOOKUP(T952,Ventilation!$A$4:$H$454,7,FALSE)</f>
        <v/>
      </c>
      <c r="X952" s="1"/>
      <c r="Y952" s="5">
        <v>2.5</v>
      </c>
      <c r="Z952" s="10" t="s">
        <v>2245</v>
      </c>
      <c r="AA952" s="1" t="s">
        <v>2239</v>
      </c>
      <c r="AB952" s="5"/>
      <c r="AC952" s="8"/>
      <c r="AD952" s="1"/>
      <c r="AE952" s="1"/>
      <c r="AF952" s="1"/>
      <c r="AG952" s="1"/>
      <c r="AH952" s="1"/>
      <c r="AI952" s="1"/>
      <c r="AJ952" s="1"/>
      <c r="AK952" s="5">
        <v>0.5</v>
      </c>
      <c r="AL952" s="5">
        <v>0.0</v>
      </c>
      <c r="AM952" s="5">
        <v>0.5</v>
      </c>
      <c r="AN952" s="5">
        <v>0.0</v>
      </c>
      <c r="AO952" s="1" t="s">
        <v>2240</v>
      </c>
      <c r="AP952" s="1" t="s">
        <v>2253</v>
      </c>
      <c r="AQ952" s="1" t="s">
        <v>2243</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3</v>
      </c>
      <c r="B953" s="1" t="s">
        <v>166</v>
      </c>
      <c r="C953" s="1" t="s">
        <v>997</v>
      </c>
      <c r="D953" s="1" t="s">
        <v>4549</v>
      </c>
      <c r="E953" s="1" t="s">
        <v>3</v>
      </c>
      <c r="F953" s="1" t="s">
        <v>166</v>
      </c>
      <c r="G953" s="1" t="s">
        <v>997</v>
      </c>
      <c r="H953" s="1" t="str">
        <f t="shared" si="1"/>
        <v>DOE Ref Pre-1980LargeHotelCafe</v>
      </c>
      <c r="I953" s="1">
        <v>2.56</v>
      </c>
      <c r="J953" s="1"/>
      <c r="K953" s="1"/>
      <c r="L953" s="1"/>
      <c r="M953" s="1">
        <v>0.0</v>
      </c>
      <c r="N953" s="1">
        <v>0.7</v>
      </c>
      <c r="O953" s="1">
        <v>0.2</v>
      </c>
      <c r="P953" s="1" t="s">
        <v>2241</v>
      </c>
      <c r="Q953" s="1" t="s">
        <v>29</v>
      </c>
      <c r="R953" s="1" t="s">
        <v>477</v>
      </c>
      <c r="S953" s="1" t="s">
        <v>479</v>
      </c>
      <c r="T953" s="8"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2245</v>
      </c>
      <c r="AA953" s="1" t="s">
        <v>2239</v>
      </c>
      <c r="AB953" s="1"/>
      <c r="AC953" s="8">
        <v>0.2232</v>
      </c>
      <c r="AD953" s="1"/>
      <c r="AE953" s="1" t="s">
        <v>2254</v>
      </c>
      <c r="AF953" s="1"/>
      <c r="AG953" s="1"/>
      <c r="AH953" s="1"/>
      <c r="AI953" s="1"/>
      <c r="AJ953" s="1"/>
      <c r="AK953" s="1">
        <v>0.5</v>
      </c>
      <c r="AL953" s="1">
        <v>0.0</v>
      </c>
      <c r="AM953" s="1">
        <v>0.5</v>
      </c>
      <c r="AN953" s="1">
        <v>0.0</v>
      </c>
      <c r="AO953" s="1" t="s">
        <v>2240</v>
      </c>
      <c r="AP953" s="1" t="s">
        <v>2253</v>
      </c>
      <c r="AQ953" s="1" t="s">
        <v>2243</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3</v>
      </c>
      <c r="B954" s="1" t="s">
        <v>166</v>
      </c>
      <c r="C954" s="1" t="s">
        <v>1002</v>
      </c>
      <c r="D954" s="1" t="s">
        <v>4551</v>
      </c>
      <c r="E954" s="1" t="s">
        <v>3</v>
      </c>
      <c r="F954" s="5" t="s">
        <v>150</v>
      </c>
      <c r="G954" s="1" t="s">
        <v>1002</v>
      </c>
      <c r="H954" s="1" t="str">
        <f t="shared" si="1"/>
        <v>DOE Ref Pre-1980HospitalCorridor</v>
      </c>
      <c r="I954" s="1">
        <v>1.22</v>
      </c>
      <c r="J954" s="1"/>
      <c r="K954" s="1"/>
      <c r="L954" s="1"/>
      <c r="M954" s="1">
        <v>0.0</v>
      </c>
      <c r="N954" s="1">
        <v>0.7</v>
      </c>
      <c r="O954" s="1">
        <v>0.2</v>
      </c>
      <c r="P954" s="1" t="s">
        <v>2241</v>
      </c>
      <c r="Q954" s="1" t="s">
        <v>29</v>
      </c>
      <c r="R954" s="1" t="s">
        <v>501</v>
      </c>
      <c r="S954" s="1" t="s">
        <v>502</v>
      </c>
      <c r="T954" s="8"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2245</v>
      </c>
      <c r="AA954" s="1" t="s">
        <v>2239</v>
      </c>
      <c r="AB954" s="1"/>
      <c r="AC954" s="8">
        <v>0.2232</v>
      </c>
      <c r="AD954" s="1"/>
      <c r="AE954" s="1" t="s">
        <v>2254</v>
      </c>
      <c r="AF954" s="1"/>
      <c r="AG954" s="1"/>
      <c r="AH954" s="1"/>
      <c r="AI954" s="1"/>
      <c r="AJ954" s="1"/>
      <c r="AK954" s="1">
        <v>0.0</v>
      </c>
      <c r="AL954" s="1">
        <v>0.0</v>
      </c>
      <c r="AM954" s="1">
        <v>0.5</v>
      </c>
      <c r="AN954" s="1">
        <v>0.0</v>
      </c>
      <c r="AO954" s="1" t="s">
        <v>2240</v>
      </c>
      <c r="AP954" s="1" t="s">
        <v>2247</v>
      </c>
      <c r="AQ954" s="1" t="s">
        <v>2246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3</v>
      </c>
      <c r="B955" s="1" t="s">
        <v>166</v>
      </c>
      <c r="C955" s="5" t="s">
        <v>4590</v>
      </c>
      <c r="D955" s="1" t="s">
        <v>4551</v>
      </c>
      <c r="E955" s="1" t="s">
        <v>3</v>
      </c>
      <c r="F955" s="5" t="s">
        <v>150</v>
      </c>
      <c r="G955" s="1" t="s">
        <v>1002</v>
      </c>
      <c r="H955" s="1" t="str">
        <f t="shared" si="1"/>
        <v>DOE Ref Pre-1980HospitalCorridor</v>
      </c>
      <c r="I955" s="1">
        <v>1.22</v>
      </c>
      <c r="J955" s="1"/>
      <c r="K955" s="1"/>
      <c r="L955" s="1"/>
      <c r="M955" s="1">
        <v>0.0</v>
      </c>
      <c r="N955" s="1">
        <v>0.7</v>
      </c>
      <c r="O955" s="1">
        <v>0.2</v>
      </c>
      <c r="P955" s="1" t="s">
        <v>2241</v>
      </c>
      <c r="Q955" s="1" t="s">
        <v>29</v>
      </c>
      <c r="R955" s="1" t="s">
        <v>501</v>
      </c>
      <c r="S955" s="1" t="s">
        <v>502</v>
      </c>
      <c r="T955" s="8"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2245</v>
      </c>
      <c r="AA955" s="1" t="s">
        <v>2239</v>
      </c>
      <c r="AB955" s="1"/>
      <c r="AC955" s="8">
        <v>0.2232</v>
      </c>
      <c r="AD955" s="1"/>
      <c r="AE955" s="1" t="s">
        <v>2254</v>
      </c>
      <c r="AF955" s="1"/>
      <c r="AG955" s="1"/>
      <c r="AH955" s="1"/>
      <c r="AI955" s="1"/>
      <c r="AJ955" s="1"/>
      <c r="AK955" s="1">
        <v>0.0</v>
      </c>
      <c r="AL955" s="1">
        <v>0.0</v>
      </c>
      <c r="AM955" s="1">
        <v>0.5</v>
      </c>
      <c r="AN955" s="1">
        <v>0.0</v>
      </c>
      <c r="AO955" s="1" t="s">
        <v>2240</v>
      </c>
      <c r="AP955" s="1" t="s">
        <v>2247</v>
      </c>
      <c r="AQ955" s="1" t="s">
        <v>2246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3</v>
      </c>
      <c r="B956" s="1" t="s">
        <v>166</v>
      </c>
      <c r="C956" s="1" t="s">
        <v>1018</v>
      </c>
      <c r="D956" s="1" t="s">
        <v>4555</v>
      </c>
      <c r="E956" s="1" t="s">
        <v>3</v>
      </c>
      <c r="F956" s="1" t="s">
        <v>166</v>
      </c>
      <c r="G956" s="1" t="s">
        <v>1018</v>
      </c>
      <c r="H956" s="1" t="str">
        <f t="shared" si="1"/>
        <v>DOE Ref Pre-1980LargeHotelGuestRoom</v>
      </c>
      <c r="I956" s="1">
        <v>1.77</v>
      </c>
      <c r="J956" s="1"/>
      <c r="K956" s="1"/>
      <c r="L956" s="1"/>
      <c r="M956" s="1">
        <v>0.0</v>
      </c>
      <c r="N956" s="1">
        <v>0.7</v>
      </c>
      <c r="O956" s="1">
        <v>0.2</v>
      </c>
      <c r="P956" s="16" t="s">
        <v>2252</v>
      </c>
      <c r="Q956" s="1" t="s">
        <v>29</v>
      </c>
      <c r="R956" s="1" t="s">
        <v>486</v>
      </c>
      <c r="S956" s="1" t="s">
        <v>495</v>
      </c>
      <c r="T956" s="8"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2251</v>
      </c>
      <c r="AA956" s="1" t="s">
        <v>2239</v>
      </c>
      <c r="AB956" s="1"/>
      <c r="AC956" s="8">
        <v>0.2232</v>
      </c>
      <c r="AD956" s="1"/>
      <c r="AE956" s="1" t="s">
        <v>2254</v>
      </c>
      <c r="AF956" s="1"/>
      <c r="AG956" s="1"/>
      <c r="AH956" s="1"/>
      <c r="AI956" s="1"/>
      <c r="AJ956" s="1"/>
      <c r="AK956" s="1">
        <v>1.33</v>
      </c>
      <c r="AL956" s="1">
        <v>0.0</v>
      </c>
      <c r="AM956" s="1">
        <v>0.5</v>
      </c>
      <c r="AN956" s="1">
        <v>0.0</v>
      </c>
      <c r="AO956" s="1" t="s">
        <v>2249</v>
      </c>
      <c r="AP956" s="1" t="s">
        <v>2250</v>
      </c>
      <c r="AQ956" s="1" t="s">
        <v>2248</v>
      </c>
      <c r="AR956" s="1">
        <v>1.25</v>
      </c>
      <c r="AS956" s="1">
        <v>420.0</v>
      </c>
      <c r="AT956" s="1" t="str">
        <f t="shared" si="74"/>
        <v>0.002976190476</v>
      </c>
      <c r="AU956" s="1">
        <v>43.3</v>
      </c>
      <c r="AV956" s="1">
        <v>0.2</v>
      </c>
      <c r="AW956" s="1">
        <v>0.05</v>
      </c>
      <c r="AX956" s="33" t="s">
        <v>172</v>
      </c>
      <c r="AY956" s="1"/>
      <c r="AZ956" s="1"/>
      <c r="BA956" s="1" t="str">
        <f t="shared" si="76"/>
        <v/>
      </c>
      <c r="BB956" s="1"/>
      <c r="BC956" s="1"/>
      <c r="BD956" s="1"/>
      <c r="BE956" s="1"/>
      <c r="BF956" s="1"/>
      <c r="BG956" s="1"/>
      <c r="BH956" s="5" t="s">
        <v>1297</v>
      </c>
      <c r="BJ956" s="1"/>
      <c r="BK956" s="1"/>
      <c r="BL956" s="1"/>
    </row>
    <row r="957" ht="1.5" hidden="1" customHeight="1">
      <c r="A957" s="1" t="s">
        <v>3</v>
      </c>
      <c r="B957" s="1" t="s">
        <v>166</v>
      </c>
      <c r="C957" s="5" t="s">
        <v>4591</v>
      </c>
      <c r="D957" s="1" t="s">
        <v>4555</v>
      </c>
      <c r="E957" s="1" t="s">
        <v>3</v>
      </c>
      <c r="F957" s="1" t="s">
        <v>166</v>
      </c>
      <c r="G957" s="1" t="s">
        <v>1018</v>
      </c>
      <c r="H957" s="1" t="str">
        <f t="shared" si="1"/>
        <v>DOE Ref Pre-1980LargeHotelGuestRoom</v>
      </c>
      <c r="I957" s="1">
        <v>1.77</v>
      </c>
      <c r="J957" s="1"/>
      <c r="K957" s="1"/>
      <c r="L957" s="1"/>
      <c r="M957" s="1">
        <v>0.0</v>
      </c>
      <c r="N957" s="1">
        <v>0.7</v>
      </c>
      <c r="O957" s="1">
        <v>0.2</v>
      </c>
      <c r="P957" s="16" t="s">
        <v>2252</v>
      </c>
      <c r="Q957" s="1" t="s">
        <v>29</v>
      </c>
      <c r="R957" s="1" t="s">
        <v>486</v>
      </c>
      <c r="S957" s="1" t="s">
        <v>495</v>
      </c>
      <c r="T957" s="8"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5">
        <v>5.68</v>
      </c>
      <c r="Z957" s="1" t="s">
        <v>2251</v>
      </c>
      <c r="AA957" s="1" t="s">
        <v>2239</v>
      </c>
      <c r="AB957" s="1"/>
      <c r="AC957" s="8">
        <v>0.2232</v>
      </c>
      <c r="AD957" s="1"/>
      <c r="AE957" s="1" t="s">
        <v>2254</v>
      </c>
      <c r="AF957" s="1"/>
      <c r="AG957" s="1"/>
      <c r="AH957" s="1"/>
      <c r="AI957" s="1"/>
      <c r="AJ957" s="1"/>
      <c r="AK957" s="1">
        <v>1.33</v>
      </c>
      <c r="AL957" s="1">
        <v>0.0</v>
      </c>
      <c r="AM957" s="1">
        <v>0.5</v>
      </c>
      <c r="AN957" s="1">
        <v>0.0</v>
      </c>
      <c r="AO957" s="1" t="s">
        <v>2249</v>
      </c>
      <c r="AP957" s="1" t="s">
        <v>2250</v>
      </c>
      <c r="AQ957" s="1" t="s">
        <v>2248</v>
      </c>
      <c r="AR957" s="5">
        <v>23.743</v>
      </c>
      <c r="AS957" s="5">
        <v>264.0</v>
      </c>
      <c r="AT957" s="1" t="str">
        <f t="shared" si="74"/>
        <v>0.08993560606</v>
      </c>
      <c r="AU957" s="1">
        <v>43.3</v>
      </c>
      <c r="AV957" s="1">
        <v>0.2</v>
      </c>
      <c r="AW957" s="1">
        <v>0.05</v>
      </c>
      <c r="AX957" s="33" t="s">
        <v>172</v>
      </c>
      <c r="AY957" s="1"/>
      <c r="AZ957" s="1"/>
      <c r="BA957" s="1" t="str">
        <f t="shared" si="76"/>
        <v/>
      </c>
      <c r="BB957" s="1"/>
      <c r="BC957" s="1"/>
      <c r="BD957" s="1"/>
      <c r="BE957" s="1"/>
      <c r="BF957" s="1"/>
      <c r="BG957" s="1"/>
      <c r="BH957" s="16" t="s">
        <v>1297</v>
      </c>
      <c r="BJ957" s="1"/>
      <c r="BK957" s="1"/>
      <c r="BL957" s="1"/>
    </row>
    <row r="958" ht="1.5" hidden="1" customHeight="1">
      <c r="A958" s="1" t="s">
        <v>3</v>
      </c>
      <c r="B958" s="1" t="s">
        <v>166</v>
      </c>
      <c r="C958" s="5" t="s">
        <v>4592</v>
      </c>
      <c r="D958" s="1" t="s">
        <v>4555</v>
      </c>
      <c r="E958" s="1" t="s">
        <v>3</v>
      </c>
      <c r="F958" s="1" t="s">
        <v>166</v>
      </c>
      <c r="G958" s="1" t="s">
        <v>1018</v>
      </c>
      <c r="H958" s="1" t="str">
        <f t="shared" si="1"/>
        <v>DOE Ref Pre-1980LargeHotelGuestRoom</v>
      </c>
      <c r="I958" s="1">
        <v>1.77</v>
      </c>
      <c r="J958" s="1"/>
      <c r="K958" s="1"/>
      <c r="L958" s="1"/>
      <c r="M958" s="1">
        <v>0.0</v>
      </c>
      <c r="N958" s="1">
        <v>0.7</v>
      </c>
      <c r="O958" s="1">
        <v>0.2</v>
      </c>
      <c r="P958" s="16" t="s">
        <v>2252</v>
      </c>
      <c r="Q958" s="1" t="s">
        <v>29</v>
      </c>
      <c r="R958" s="1" t="s">
        <v>486</v>
      </c>
      <c r="S958" s="1" t="s">
        <v>495</v>
      </c>
      <c r="T958" s="8"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2251</v>
      </c>
      <c r="AA958" s="1" t="s">
        <v>2239</v>
      </c>
      <c r="AB958" s="1"/>
      <c r="AC958" s="8">
        <v>0.2232</v>
      </c>
      <c r="AD958" s="1"/>
      <c r="AE958" s="1" t="s">
        <v>2254</v>
      </c>
      <c r="AF958" s="1"/>
      <c r="AG958" s="1"/>
      <c r="AH958" s="1"/>
      <c r="AI958" s="1"/>
      <c r="AJ958" s="1"/>
      <c r="AK958" s="1">
        <v>1.33</v>
      </c>
      <c r="AL958" s="1">
        <v>0.0</v>
      </c>
      <c r="AM958" s="1">
        <v>0.5</v>
      </c>
      <c r="AN958" s="1">
        <v>0.0</v>
      </c>
      <c r="AO958" s="1" t="s">
        <v>2249</v>
      </c>
      <c r="AP958" s="1" t="s">
        <v>2250</v>
      </c>
      <c r="AQ958" s="1" t="s">
        <v>2248</v>
      </c>
      <c r="AR958" s="1">
        <v>1.25</v>
      </c>
      <c r="AS958" s="1">
        <v>420.0</v>
      </c>
      <c r="AT958" s="1" t="str">
        <f t="shared" si="74"/>
        <v>0.002976190476</v>
      </c>
      <c r="AU958" s="1">
        <v>43.3</v>
      </c>
      <c r="AV958" s="1">
        <v>0.2</v>
      </c>
      <c r="AW958" s="1">
        <v>0.05</v>
      </c>
      <c r="AX958" s="33" t="s">
        <v>172</v>
      </c>
      <c r="AY958" s="1"/>
      <c r="AZ958" s="1"/>
      <c r="BA958" s="1" t="str">
        <f t="shared" si="76"/>
        <v/>
      </c>
      <c r="BB958" s="1"/>
      <c r="BC958" s="1"/>
      <c r="BD958" s="1"/>
      <c r="BE958" s="1"/>
      <c r="BF958" s="1"/>
      <c r="BG958" s="1"/>
      <c r="BH958" s="16" t="s">
        <v>1297</v>
      </c>
      <c r="BJ958" s="1"/>
      <c r="BK958" s="1"/>
      <c r="BL958" s="1"/>
    </row>
    <row r="959" ht="1.5" hidden="1" customHeight="1">
      <c r="A959" s="1" t="s">
        <v>3</v>
      </c>
      <c r="B959" s="1" t="s">
        <v>166</v>
      </c>
      <c r="C959" s="5" t="s">
        <v>4593</v>
      </c>
      <c r="D959" s="1" t="s">
        <v>4555</v>
      </c>
      <c r="E959" s="1" t="s">
        <v>3</v>
      </c>
      <c r="F959" s="1" t="s">
        <v>166</v>
      </c>
      <c r="G959" s="1" t="s">
        <v>1018</v>
      </c>
      <c r="H959" s="1" t="str">
        <f t="shared" si="1"/>
        <v>DOE Ref Pre-1980LargeHotelGuestRoom</v>
      </c>
      <c r="I959" s="1">
        <v>1.77</v>
      </c>
      <c r="J959" s="1"/>
      <c r="K959" s="1"/>
      <c r="L959" s="1"/>
      <c r="M959" s="1">
        <v>0.0</v>
      </c>
      <c r="N959" s="1">
        <v>0.7</v>
      </c>
      <c r="O959" s="1">
        <v>0.2</v>
      </c>
      <c r="P959" s="16" t="s">
        <v>2252</v>
      </c>
      <c r="Q959" s="1" t="s">
        <v>29</v>
      </c>
      <c r="R959" s="1" t="s">
        <v>486</v>
      </c>
      <c r="S959" s="1" t="s">
        <v>495</v>
      </c>
      <c r="T959" s="8"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5">
        <v>5.68</v>
      </c>
      <c r="Z959" s="1" t="s">
        <v>2251</v>
      </c>
      <c r="AA959" s="1" t="s">
        <v>2239</v>
      </c>
      <c r="AB959" s="1"/>
      <c r="AC959" s="8">
        <v>0.2232</v>
      </c>
      <c r="AD959" s="1"/>
      <c r="AE959" s="1" t="s">
        <v>2254</v>
      </c>
      <c r="AF959" s="1"/>
      <c r="AG959" s="1"/>
      <c r="AH959" s="1"/>
      <c r="AI959" s="1"/>
      <c r="AJ959" s="1"/>
      <c r="AK959" s="1">
        <v>1.33</v>
      </c>
      <c r="AL959" s="1">
        <v>0.0</v>
      </c>
      <c r="AM959" s="1">
        <v>0.5</v>
      </c>
      <c r="AN959" s="1">
        <v>0.0</v>
      </c>
      <c r="AO959" s="1" t="s">
        <v>2249</v>
      </c>
      <c r="AP959" s="1" t="s">
        <v>2250</v>
      </c>
      <c r="AQ959" s="1" t="s">
        <v>2248</v>
      </c>
      <c r="AR959" s="5">
        <v>11.247</v>
      </c>
      <c r="AS959" s="5">
        <v>264.0</v>
      </c>
      <c r="AT959" s="1" t="str">
        <f t="shared" si="74"/>
        <v>0.04260227273</v>
      </c>
      <c r="AU959" s="1">
        <v>43.3</v>
      </c>
      <c r="AV959" s="1">
        <v>0.2</v>
      </c>
      <c r="AW959" s="1">
        <v>0.05</v>
      </c>
      <c r="AX959" s="33" t="s">
        <v>172</v>
      </c>
      <c r="AY959" s="1"/>
      <c r="AZ959" s="1"/>
      <c r="BA959" s="1" t="str">
        <f t="shared" si="76"/>
        <v/>
      </c>
      <c r="BB959" s="1"/>
      <c r="BC959" s="1"/>
      <c r="BD959" s="1"/>
      <c r="BE959" s="1"/>
      <c r="BF959" s="1"/>
      <c r="BG959" s="1"/>
      <c r="BH959" s="16" t="s">
        <v>1297</v>
      </c>
      <c r="BJ959" s="1"/>
      <c r="BK959" s="1"/>
      <c r="BL959" s="1"/>
    </row>
    <row r="960" ht="1.5" hidden="1" customHeight="1">
      <c r="A960" s="8" t="s">
        <v>3</v>
      </c>
      <c r="B960" s="8" t="s">
        <v>166</v>
      </c>
      <c r="C960" s="8" t="s">
        <v>1026</v>
      </c>
      <c r="D960" s="8" t="s">
        <v>4546</v>
      </c>
      <c r="E960" s="8" t="s">
        <v>3</v>
      </c>
      <c r="F960" s="8" t="s">
        <v>166</v>
      </c>
      <c r="G960" s="8" t="s">
        <v>1026</v>
      </c>
      <c r="H960" s="1" t="str">
        <f t="shared" si="1"/>
        <v>DOE Ref Pre-1980LargeHotelKitchen</v>
      </c>
      <c r="I960" s="1">
        <v>1.56</v>
      </c>
      <c r="J960" s="1"/>
      <c r="K960" s="1"/>
      <c r="L960" s="1"/>
      <c r="M960" s="1">
        <v>0.0</v>
      </c>
      <c r="N960" s="1">
        <v>0.7</v>
      </c>
      <c r="O960" s="1">
        <v>0.2</v>
      </c>
      <c r="P960" s="1" t="s">
        <v>2241</v>
      </c>
      <c r="Q960" s="8" t="s">
        <v>29</v>
      </c>
      <c r="R960" s="1" t="s">
        <v>477</v>
      </c>
      <c r="S960" s="1" t="s">
        <v>481</v>
      </c>
      <c r="T960" s="8" t="str">
        <f t="shared" si="68"/>
        <v>ASHRAE 62.1-1999Food and Beverage ServiceKitchens (cooking)</v>
      </c>
      <c r="U960" s="1" t="str">
        <f>VLOOKUP(T960,Ventilation!$A$4:$H$454,6,FALSE)</f>
        <v>0.47</v>
      </c>
      <c r="V960" s="1" t="str">
        <f>VLOOKUP(T960,Ventilation!$A$4:$H$454,5,FALSE)</f>
        <v>0</v>
      </c>
      <c r="W960" s="1" t="str">
        <f>VLOOKUP(T960,Ventilation!$A$4:$H$454,7,FALSE)</f>
        <v/>
      </c>
      <c r="X960" s="1"/>
      <c r="Y960" s="8">
        <v>5.0</v>
      </c>
      <c r="Z960" s="10" t="s">
        <v>2245</v>
      </c>
      <c r="AA960" s="1" t="s">
        <v>2239</v>
      </c>
      <c r="AB960" s="8"/>
      <c r="AC960" s="8">
        <v>0.2232</v>
      </c>
      <c r="AD960" s="8"/>
      <c r="AE960" s="8" t="s">
        <v>2254</v>
      </c>
      <c r="AF960" s="8">
        <v>511.0</v>
      </c>
      <c r="AG960" s="8">
        <v>0.1</v>
      </c>
      <c r="AH960" s="8">
        <v>0.2</v>
      </c>
      <c r="AI960" s="8">
        <v>0.7</v>
      </c>
      <c r="AJ960" s="8" t="s">
        <v>2258</v>
      </c>
      <c r="AK960" s="5">
        <v>47.1989</v>
      </c>
      <c r="AL960" s="8">
        <v>0.2</v>
      </c>
      <c r="AM960" s="8">
        <v>0.5</v>
      </c>
      <c r="AN960" s="8">
        <v>0.1</v>
      </c>
      <c r="AO960" s="10" t="s">
        <v>2260</v>
      </c>
      <c r="AP960" s="1" t="s">
        <v>2259</v>
      </c>
      <c r="AQ960" s="1" t="s">
        <v>2255</v>
      </c>
      <c r="AR960" s="8">
        <v>133.0</v>
      </c>
      <c r="AS960" s="8">
        <v>1112.0</v>
      </c>
      <c r="AT960" s="1" t="str">
        <f t="shared" si="74"/>
        <v>0.1196043165</v>
      </c>
      <c r="AU960" s="8">
        <v>49.0</v>
      </c>
      <c r="AV960" s="8">
        <v>0.2</v>
      </c>
      <c r="AW960" s="8">
        <v>0.05</v>
      </c>
      <c r="AX960" s="5" t="s">
        <v>174</v>
      </c>
      <c r="AY960" s="8">
        <v>0.7</v>
      </c>
      <c r="AZ960" s="8">
        <v>4000.0</v>
      </c>
      <c r="BA960" s="8" t="str">
        <f t="shared" si="76"/>
        <v>0.12215</v>
      </c>
      <c r="BB960" s="5">
        <v>1.0</v>
      </c>
      <c r="BC960" s="16">
        <v>698.0</v>
      </c>
      <c r="BD960" s="5">
        <v>1.0E-5</v>
      </c>
      <c r="BE960" s="228">
        <v>94.2477825</v>
      </c>
      <c r="BF960" s="10" t="s">
        <v>2070</v>
      </c>
      <c r="BG960" s="8"/>
      <c r="BH960" s="1"/>
      <c r="BJ960" s="1"/>
      <c r="BK960" s="1"/>
      <c r="BL960" s="1"/>
    </row>
    <row r="961" ht="1.5" hidden="1" customHeight="1">
      <c r="A961" s="1" t="s">
        <v>3</v>
      </c>
      <c r="B961" s="1" t="s">
        <v>166</v>
      </c>
      <c r="C961" s="1" t="s">
        <v>1028</v>
      </c>
      <c r="D961" s="1" t="s">
        <v>4566</v>
      </c>
      <c r="E961" s="1" t="s">
        <v>3</v>
      </c>
      <c r="F961" s="1" t="s">
        <v>166</v>
      </c>
      <c r="G961" s="1" t="s">
        <v>1028</v>
      </c>
      <c r="H961" s="1" t="str">
        <f t="shared" si="1"/>
        <v>DOE Ref Pre-1980LargeHotelLaundry</v>
      </c>
      <c r="I961" s="1">
        <v>1.14</v>
      </c>
      <c r="J961" s="1"/>
      <c r="K961" s="1"/>
      <c r="L961" s="1"/>
      <c r="M961" s="1">
        <v>0.0</v>
      </c>
      <c r="N961" s="1">
        <v>0.7</v>
      </c>
      <c r="O961" s="1">
        <v>0.2</v>
      </c>
      <c r="P961" s="8" t="s">
        <v>2241</v>
      </c>
      <c r="Q961" s="1" t="s">
        <v>29</v>
      </c>
      <c r="R961" s="1" t="s">
        <v>471</v>
      </c>
      <c r="S961" s="1" t="s">
        <v>4567</v>
      </c>
      <c r="T961" s="8"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2245</v>
      </c>
      <c r="AA961" s="8" t="s">
        <v>2239</v>
      </c>
      <c r="AB961" s="1"/>
      <c r="AC961" s="8">
        <v>0.2232</v>
      </c>
      <c r="AD961" s="8"/>
      <c r="AE961" s="8" t="s">
        <v>2254</v>
      </c>
      <c r="AF961" s="1">
        <v>170.0</v>
      </c>
      <c r="AG961" s="1">
        <v>0.0</v>
      </c>
      <c r="AH961" s="1">
        <v>0.5</v>
      </c>
      <c r="AI961" s="1">
        <v>0.0</v>
      </c>
      <c r="AJ961" s="8" t="s">
        <v>2263</v>
      </c>
      <c r="AK961" s="1">
        <v>5.73</v>
      </c>
      <c r="AL961" s="1">
        <v>0.0</v>
      </c>
      <c r="AM961" s="1">
        <v>0.5</v>
      </c>
      <c r="AN961" s="1">
        <v>0.0</v>
      </c>
      <c r="AO961" s="8" t="s">
        <v>2262</v>
      </c>
      <c r="AP961" s="8" t="s">
        <v>2253</v>
      </c>
      <c r="AQ961" s="8" t="s">
        <v>2243</v>
      </c>
      <c r="AR961" s="1">
        <v>156.6</v>
      </c>
      <c r="AS961" s="1">
        <v>840.0</v>
      </c>
      <c r="AT961" s="1" t="str">
        <f t="shared" si="74"/>
        <v>0.1864285714</v>
      </c>
      <c r="AU961" s="1">
        <v>60.0</v>
      </c>
      <c r="AV961" s="1">
        <v>0.2</v>
      </c>
      <c r="AW961" s="1">
        <v>0.05</v>
      </c>
      <c r="AX961" s="33" t="s">
        <v>2083</v>
      </c>
      <c r="AY961" s="1">
        <v>0.5952276390725688</v>
      </c>
      <c r="AZ961" s="1">
        <v>500.0</v>
      </c>
      <c r="BA961" s="1" t="str">
        <f t="shared" si="76"/>
        <v>0.1035696092</v>
      </c>
      <c r="BB961" s="5">
        <v>0.34</v>
      </c>
      <c r="BC961" s="5">
        <v>87.0</v>
      </c>
      <c r="BD961" s="5">
        <v>125.0</v>
      </c>
      <c r="BE961" s="228">
        <v>500.055681</v>
      </c>
      <c r="BF961" s="10" t="s">
        <v>169</v>
      </c>
      <c r="BG961" s="8"/>
      <c r="BH961" s="1"/>
      <c r="BJ961" s="1"/>
      <c r="BK961" s="1"/>
      <c r="BL961" s="1"/>
    </row>
    <row r="962" ht="1.5" hidden="1" customHeight="1">
      <c r="A962" s="1" t="s">
        <v>3</v>
      </c>
      <c r="B962" s="1" t="s">
        <v>166</v>
      </c>
      <c r="C962" s="1" t="s">
        <v>684</v>
      </c>
      <c r="D962" s="1" t="s">
        <v>4570</v>
      </c>
      <c r="E962" s="1" t="s">
        <v>3</v>
      </c>
      <c r="F962" s="1" t="s">
        <v>166</v>
      </c>
      <c r="G962" s="1" t="s">
        <v>684</v>
      </c>
      <c r="H962" s="1" t="str">
        <f t="shared" si="1"/>
        <v>DOE Ref Pre-1980LargeHotelLobby</v>
      </c>
      <c r="I962" s="1">
        <v>1.88</v>
      </c>
      <c r="J962" s="1"/>
      <c r="K962" s="1"/>
      <c r="L962" s="1"/>
      <c r="M962" s="1">
        <v>0.0</v>
      </c>
      <c r="N962" s="1">
        <v>0.7</v>
      </c>
      <c r="O962" s="1">
        <v>0.2</v>
      </c>
      <c r="P962" s="8" t="s">
        <v>2241</v>
      </c>
      <c r="Q962" s="1" t="s">
        <v>29</v>
      </c>
      <c r="R962" s="1" t="s">
        <v>486</v>
      </c>
      <c r="S962" s="1" t="s">
        <v>492</v>
      </c>
      <c r="T962" s="8"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2245</v>
      </c>
      <c r="AA962" s="8" t="s">
        <v>2239</v>
      </c>
      <c r="AB962" s="1"/>
      <c r="AC962" s="8">
        <v>0.2232</v>
      </c>
      <c r="AD962" s="8"/>
      <c r="AE962" s="8" t="s">
        <v>2254</v>
      </c>
      <c r="AF962" s="1"/>
      <c r="AG962" s="1"/>
      <c r="AH962" s="1"/>
      <c r="AI962" s="1"/>
      <c r="AJ962" s="1"/>
      <c r="AK962" s="1">
        <v>0.7500000000000001</v>
      </c>
      <c r="AL962" s="1">
        <v>0.0</v>
      </c>
      <c r="AM962" s="1">
        <v>0.5</v>
      </c>
      <c r="AN962" s="1">
        <v>0.0</v>
      </c>
      <c r="AO962" s="8" t="s">
        <v>2240</v>
      </c>
      <c r="AP962" s="8" t="s">
        <v>2253</v>
      </c>
      <c r="AQ962" s="8" t="s">
        <v>2243</v>
      </c>
      <c r="AR962" s="1"/>
      <c r="AS962" s="1"/>
      <c r="AT962" s="1" t="str">
        <f t="shared" si="74"/>
        <v/>
      </c>
      <c r="AU962" s="1"/>
      <c r="AV962" s="1"/>
      <c r="AW962" s="1"/>
      <c r="AX962" s="8"/>
      <c r="AY962" s="1"/>
      <c r="AZ962" s="1"/>
      <c r="BA962" s="1" t="str">
        <f t="shared" si="76"/>
        <v/>
      </c>
      <c r="BB962" s="1"/>
      <c r="BC962" s="1"/>
      <c r="BD962" s="1"/>
      <c r="BE962" s="1"/>
      <c r="BF962" s="1"/>
      <c r="BG962" s="1"/>
      <c r="BH962" s="1"/>
      <c r="BJ962" s="1"/>
      <c r="BK962" s="1"/>
      <c r="BL962" s="1"/>
    </row>
    <row r="963" ht="14.25" hidden="1" customHeight="1">
      <c r="A963" s="8" t="s">
        <v>3</v>
      </c>
      <c r="B963" s="1" t="s">
        <v>166</v>
      </c>
      <c r="C963" s="1" t="s">
        <v>1031</v>
      </c>
      <c r="D963" s="1" t="s">
        <v>4571</v>
      </c>
      <c r="E963" s="8" t="s">
        <v>3</v>
      </c>
      <c r="F963" s="1" t="s">
        <v>166</v>
      </c>
      <c r="G963" s="1" t="s">
        <v>1031</v>
      </c>
      <c r="H963" s="1" t="str">
        <f t="shared" si="1"/>
        <v>DOE Ref Pre-1980LargeHotelMechanical</v>
      </c>
      <c r="I963" s="1">
        <v>0.8000000000000002</v>
      </c>
      <c r="J963" s="1"/>
      <c r="K963" s="1"/>
      <c r="L963" s="1"/>
      <c r="M963" s="1">
        <v>0.0</v>
      </c>
      <c r="N963" s="1">
        <v>0.7</v>
      </c>
      <c r="O963" s="1">
        <v>0.2</v>
      </c>
      <c r="P963" s="1" t="s">
        <v>2241</v>
      </c>
      <c r="Q963" s="1" t="s">
        <v>29</v>
      </c>
      <c r="R963" s="1" t="s">
        <v>501</v>
      </c>
      <c r="S963" s="1" t="s">
        <v>502</v>
      </c>
      <c r="T963" s="8"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2245</v>
      </c>
      <c r="AA963" s="1" t="s">
        <v>2239</v>
      </c>
      <c r="AB963" s="1"/>
      <c r="AC963" s="8">
        <v>0.2232</v>
      </c>
      <c r="AD963" s="1"/>
      <c r="AE963" s="1" t="s">
        <v>2254</v>
      </c>
      <c r="AF963" s="1"/>
      <c r="AG963" s="1"/>
      <c r="AH963" s="1"/>
      <c r="AI963" s="1"/>
      <c r="AJ963" s="1"/>
      <c r="AK963" s="1">
        <v>0.5</v>
      </c>
      <c r="AL963" s="1">
        <v>0.0</v>
      </c>
      <c r="AM963" s="1">
        <v>0.5</v>
      </c>
      <c r="AN963" s="1">
        <v>0.0</v>
      </c>
      <c r="AO963" s="1" t="s">
        <v>2240</v>
      </c>
      <c r="AP963" s="1" t="s">
        <v>2253</v>
      </c>
      <c r="AQ963" s="1" t="s">
        <v>2243</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3</v>
      </c>
      <c r="B964" s="1" t="s">
        <v>166</v>
      </c>
      <c r="C964" s="1" t="s">
        <v>348</v>
      </c>
      <c r="D964" s="1" t="s">
        <v>4572</v>
      </c>
      <c r="E964" s="1" t="s">
        <v>3</v>
      </c>
      <c r="F964" s="1" t="s">
        <v>166</v>
      </c>
      <c r="G964" s="1" t="s">
        <v>348</v>
      </c>
      <c r="H964" s="1" t="str">
        <f t="shared" si="1"/>
        <v>DOE Ref Pre-1980LargeHotelRetail</v>
      </c>
      <c r="I964" s="1">
        <v>3.54</v>
      </c>
      <c r="J964" s="1"/>
      <c r="K964" s="1"/>
      <c r="L964" s="1"/>
      <c r="M964" s="1">
        <v>0.0</v>
      </c>
      <c r="N964" s="1">
        <v>0.7</v>
      </c>
      <c r="O964" s="1">
        <v>0.2</v>
      </c>
      <c r="P964" s="1" t="s">
        <v>2241</v>
      </c>
      <c r="Q964" s="1" t="s">
        <v>29</v>
      </c>
      <c r="R964" s="1" t="s">
        <v>508</v>
      </c>
      <c r="S964" s="1" t="s">
        <v>509</v>
      </c>
      <c r="T964" s="8"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2245</v>
      </c>
      <c r="AA964" s="1" t="s">
        <v>2239</v>
      </c>
      <c r="AB964" s="1"/>
      <c r="AC964" s="8">
        <v>0.2232</v>
      </c>
      <c r="AD964" s="1"/>
      <c r="AE964" s="1" t="s">
        <v>2254</v>
      </c>
      <c r="AF964" s="1"/>
      <c r="AG964" s="1"/>
      <c r="AH964" s="1"/>
      <c r="AI964" s="1"/>
      <c r="AJ964" s="1"/>
      <c r="AK964" s="1">
        <v>1.0</v>
      </c>
      <c r="AL964" s="1">
        <v>0.0</v>
      </c>
      <c r="AM964" s="1">
        <v>0.5</v>
      </c>
      <c r="AN964" s="1">
        <v>0.0</v>
      </c>
      <c r="AO964" s="1" t="s">
        <v>2240</v>
      </c>
      <c r="AP964" s="1" t="s">
        <v>2253</v>
      </c>
      <c r="AQ964" s="1" t="s">
        <v>2243</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3</v>
      </c>
      <c r="B965" s="1" t="s">
        <v>166</v>
      </c>
      <c r="C965" s="5" t="s">
        <v>4594</v>
      </c>
      <c r="D965" s="1" t="s">
        <v>4572</v>
      </c>
      <c r="E965" s="1" t="s">
        <v>3</v>
      </c>
      <c r="F965" s="1" t="s">
        <v>166</v>
      </c>
      <c r="G965" s="1" t="s">
        <v>348</v>
      </c>
      <c r="H965" s="1" t="str">
        <f t="shared" si="1"/>
        <v>DOE Ref Pre-1980LargeHotelRetail</v>
      </c>
      <c r="I965" s="1">
        <v>3.54</v>
      </c>
      <c r="J965" s="1"/>
      <c r="K965" s="1"/>
      <c r="L965" s="1"/>
      <c r="M965" s="1">
        <v>0.0</v>
      </c>
      <c r="N965" s="1">
        <v>0.7</v>
      </c>
      <c r="O965" s="1">
        <v>0.2</v>
      </c>
      <c r="P965" s="1" t="s">
        <v>2241</v>
      </c>
      <c r="Q965" s="1" t="s">
        <v>29</v>
      </c>
      <c r="R965" s="1" t="s">
        <v>508</v>
      </c>
      <c r="S965" s="1" t="s">
        <v>509</v>
      </c>
      <c r="T965" s="8"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2245</v>
      </c>
      <c r="AA965" s="1" t="s">
        <v>2239</v>
      </c>
      <c r="AB965" s="1"/>
      <c r="AC965" s="8">
        <v>0.2232</v>
      </c>
      <c r="AD965" s="1"/>
      <c r="AE965" s="1" t="s">
        <v>2254</v>
      </c>
      <c r="AF965" s="1"/>
      <c r="AG965" s="1"/>
      <c r="AH965" s="1"/>
      <c r="AI965" s="1"/>
      <c r="AJ965" s="1"/>
      <c r="AK965" s="1">
        <v>1.0</v>
      </c>
      <c r="AL965" s="1">
        <v>0.0</v>
      </c>
      <c r="AM965" s="1">
        <v>0.5</v>
      </c>
      <c r="AN965" s="1">
        <v>0.0</v>
      </c>
      <c r="AO965" s="1" t="s">
        <v>2240</v>
      </c>
      <c r="AP965" s="1" t="s">
        <v>2253</v>
      </c>
      <c r="AQ965" s="1" t="s">
        <v>2243</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3</v>
      </c>
      <c r="B966" s="1" t="s">
        <v>166</v>
      </c>
      <c r="C966" s="1" t="s">
        <v>975</v>
      </c>
      <c r="D966" s="1" t="s">
        <v>4566</v>
      </c>
      <c r="E966" s="1" t="s">
        <v>3</v>
      </c>
      <c r="F966" s="1" t="s">
        <v>166</v>
      </c>
      <c r="G966" s="1" t="s">
        <v>975</v>
      </c>
      <c r="H966" s="1" t="str">
        <f t="shared" si="1"/>
        <v>DOE Ref Pre-1980LargeHotelStorage</v>
      </c>
      <c r="I966" s="1">
        <v>0.37</v>
      </c>
      <c r="J966" s="1"/>
      <c r="K966" s="1"/>
      <c r="L966" s="1"/>
      <c r="M966" s="1">
        <v>0.0</v>
      </c>
      <c r="N966" s="1">
        <v>0.7</v>
      </c>
      <c r="O966" s="1">
        <v>0.2</v>
      </c>
      <c r="P966" s="1" t="s">
        <v>2241</v>
      </c>
      <c r="Q966" s="1" t="s">
        <v>29</v>
      </c>
      <c r="R966" s="1" t="s">
        <v>508</v>
      </c>
      <c r="S966" s="1" t="s">
        <v>514</v>
      </c>
      <c r="T966" s="8"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2245</v>
      </c>
      <c r="AA966" s="1" t="s">
        <v>2239</v>
      </c>
      <c r="AB966" s="1"/>
      <c r="AC966" s="8">
        <v>0.2232</v>
      </c>
      <c r="AD966" s="1"/>
      <c r="AE966" s="1" t="s">
        <v>2254</v>
      </c>
      <c r="AF966" s="1"/>
      <c r="AG966" s="1"/>
      <c r="AH966" s="1"/>
      <c r="AI966" s="1"/>
      <c r="AJ966" s="1"/>
      <c r="AK966" s="1">
        <v>0.24999999999999997</v>
      </c>
      <c r="AL966" s="1">
        <v>0.0</v>
      </c>
      <c r="AM966" s="1">
        <v>0.5</v>
      </c>
      <c r="AN966" s="1">
        <v>0.0</v>
      </c>
      <c r="AO966" s="1" t="s">
        <v>2240</v>
      </c>
      <c r="AP966" s="1" t="s">
        <v>2253</v>
      </c>
      <c r="AQ966" s="1" t="s">
        <v>2243</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8" t="s">
        <v>3</v>
      </c>
      <c r="B967" s="1" t="s">
        <v>211</v>
      </c>
      <c r="C967" s="1" t="s">
        <v>990</v>
      </c>
      <c r="D967" s="1" t="s">
        <v>4555</v>
      </c>
      <c r="E967" s="8" t="s">
        <v>3</v>
      </c>
      <c r="F967" s="1" t="s">
        <v>211</v>
      </c>
      <c r="G967" s="1" t="s">
        <v>990</v>
      </c>
      <c r="H967" s="1" t="str">
        <f t="shared" si="1"/>
        <v>DOE Ref Pre-1980MidriseApartmentApartment</v>
      </c>
      <c r="I967" s="1">
        <v>0.36</v>
      </c>
      <c r="J967" s="1"/>
      <c r="K967" s="1"/>
      <c r="L967" s="1"/>
      <c r="M967" s="1">
        <v>0.0</v>
      </c>
      <c r="N967" s="5">
        <v>0.0</v>
      </c>
      <c r="O967" s="5">
        <v>0.0</v>
      </c>
      <c r="P967" s="1" t="s">
        <v>2278</v>
      </c>
      <c r="Q967" s="1" t="s">
        <v>29</v>
      </c>
      <c r="R967" s="1" t="s">
        <v>486</v>
      </c>
      <c r="S967" s="5" t="s">
        <v>990</v>
      </c>
      <c r="T967" s="8"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2279</v>
      </c>
      <c r="AA967" s="1" t="s">
        <v>2273</v>
      </c>
      <c r="AB967" s="1"/>
      <c r="AC967" s="8">
        <v>0.223</v>
      </c>
      <c r="AD967" s="1"/>
      <c r="AE967" s="1" t="s">
        <v>2286</v>
      </c>
      <c r="AF967" s="1"/>
      <c r="AG967" s="1"/>
      <c r="AH967" s="1"/>
      <c r="AI967" s="1"/>
      <c r="AJ967" s="1"/>
      <c r="AK967" s="1">
        <v>0.5</v>
      </c>
      <c r="AL967" s="1">
        <v>0.0</v>
      </c>
      <c r="AM967" s="1">
        <v>0.5</v>
      </c>
      <c r="AN967" s="1">
        <v>0.0</v>
      </c>
      <c r="AO967" s="5" t="s">
        <v>1743</v>
      </c>
      <c r="AP967" s="1" t="s">
        <v>2277</v>
      </c>
      <c r="AQ967" s="1" t="s">
        <v>2274</v>
      </c>
      <c r="AR967" s="5">
        <v>3.48</v>
      </c>
      <c r="AS967" s="1">
        <v>950.0</v>
      </c>
      <c r="AT967" s="1" t="str">
        <f t="shared" si="74"/>
        <v>0.003663157895</v>
      </c>
      <c r="AU967" s="1">
        <v>43.3</v>
      </c>
      <c r="AV967" s="1">
        <v>0.2</v>
      </c>
      <c r="AW967" s="1">
        <v>0.05</v>
      </c>
      <c r="AX967" s="1" t="s">
        <v>213</v>
      </c>
      <c r="AY967" s="1"/>
      <c r="AZ967" s="1"/>
      <c r="BA967" s="1" t="str">
        <f t="shared" si="76"/>
        <v/>
      </c>
      <c r="BB967" s="1"/>
      <c r="BC967" s="1"/>
      <c r="BD967" s="1"/>
      <c r="BE967" s="1"/>
      <c r="BF967" s="1"/>
      <c r="BG967" s="1"/>
      <c r="BH967" s="5" t="s">
        <v>1297</v>
      </c>
      <c r="BJ967" s="1"/>
      <c r="BK967" s="1"/>
      <c r="BL967" s="1"/>
    </row>
    <row r="968" ht="14.25" hidden="1" customHeight="1">
      <c r="A968" s="8" t="s">
        <v>3</v>
      </c>
      <c r="B968" s="1" t="s">
        <v>211</v>
      </c>
      <c r="C968" s="1" t="s">
        <v>1002</v>
      </c>
      <c r="D968" s="1" t="s">
        <v>4551</v>
      </c>
      <c r="E968" s="8" t="s">
        <v>3</v>
      </c>
      <c r="F968" s="1" t="s">
        <v>211</v>
      </c>
      <c r="G968" s="1" t="s">
        <v>1002</v>
      </c>
      <c r="H968" s="1" t="str">
        <f t="shared" si="1"/>
        <v>DOE Ref Pre-1980MidriseApartmentCorridor</v>
      </c>
      <c r="I968" s="8">
        <v>0.92</v>
      </c>
      <c r="J968" s="1"/>
      <c r="K968" s="1"/>
      <c r="L968" s="1"/>
      <c r="M968" s="1">
        <v>0.0</v>
      </c>
      <c r="N968" s="5">
        <v>0.0</v>
      </c>
      <c r="O968" s="5">
        <v>0.0</v>
      </c>
      <c r="P968" s="1" t="s">
        <v>2285</v>
      </c>
      <c r="Q968" s="1" t="s">
        <v>29</v>
      </c>
      <c r="R968" s="1" t="s">
        <v>501</v>
      </c>
      <c r="S968" s="5" t="s">
        <v>503</v>
      </c>
      <c r="T968" s="8"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2286</v>
      </c>
      <c r="AF968" s="1"/>
      <c r="AG968" s="1"/>
      <c r="AH968" s="1"/>
      <c r="AI968" s="1"/>
      <c r="AJ968" s="1"/>
      <c r="AK968" s="5">
        <v>0.0</v>
      </c>
      <c r="AL968" s="1">
        <v>0.0</v>
      </c>
      <c r="AM968" s="1">
        <v>0.5</v>
      </c>
      <c r="AN968" s="1">
        <v>0.0</v>
      </c>
      <c r="AO968" s="29" t="s">
        <v>1732</v>
      </c>
      <c r="AP968" s="29" t="s">
        <v>2297</v>
      </c>
      <c r="AQ968" s="29" t="s">
        <v>2296</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8" t="s">
        <v>3</v>
      </c>
      <c r="B969" s="1" t="s">
        <v>211</v>
      </c>
      <c r="C969" s="1" t="s">
        <v>344</v>
      </c>
      <c r="D969" s="1" t="s">
        <v>4559</v>
      </c>
      <c r="E969" s="8" t="s">
        <v>3</v>
      </c>
      <c r="F969" s="1" t="s">
        <v>211</v>
      </c>
      <c r="G969" s="1" t="s">
        <v>344</v>
      </c>
      <c r="H969" s="1" t="str">
        <f t="shared" si="1"/>
        <v>DOE Ref Pre-1980MidriseApartmentOffice</v>
      </c>
      <c r="I969" s="8">
        <v>2.04</v>
      </c>
      <c r="J969" s="1"/>
      <c r="K969" s="1"/>
      <c r="L969" s="1"/>
      <c r="M969" s="1">
        <v>0.0</v>
      </c>
      <c r="N969" s="5">
        <v>0.0</v>
      </c>
      <c r="O969" s="5">
        <v>0.0</v>
      </c>
      <c r="P969" s="1" t="s">
        <v>2293</v>
      </c>
      <c r="Q969" s="1" t="s">
        <v>29</v>
      </c>
      <c r="R969" s="1" t="s">
        <v>497</v>
      </c>
      <c r="S969" s="1" t="s">
        <v>4560</v>
      </c>
      <c r="T969" s="8"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2294</v>
      </c>
      <c r="AA969" s="1" t="s">
        <v>2273</v>
      </c>
      <c r="AB969" s="1"/>
      <c r="AC969" s="16">
        <v>0.223</v>
      </c>
      <c r="AD969" s="1"/>
      <c r="AE969" s="8" t="s">
        <v>2291</v>
      </c>
      <c r="AF969" s="1"/>
      <c r="AG969" s="1"/>
      <c r="AH969" s="1"/>
      <c r="AI969" s="1"/>
      <c r="AJ969" s="1"/>
      <c r="AK969" s="1">
        <v>1.2</v>
      </c>
      <c r="AL969" s="1">
        <v>0.0</v>
      </c>
      <c r="AM969" s="1">
        <v>0.5</v>
      </c>
      <c r="AN969" s="1">
        <v>0.0</v>
      </c>
      <c r="AO969" s="5" t="s">
        <v>1744</v>
      </c>
      <c r="AP969" s="1" t="s">
        <v>2290</v>
      </c>
      <c r="AQ969" s="1" t="s">
        <v>2287</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8" t="s">
        <v>3</v>
      </c>
      <c r="B970" s="8" t="s">
        <v>344</v>
      </c>
      <c r="C970" s="8" t="s">
        <v>1059</v>
      </c>
      <c r="D970" s="1" t="s">
        <v>4559</v>
      </c>
      <c r="E970" s="8" t="s">
        <v>3</v>
      </c>
      <c r="F970" s="8" t="s">
        <v>344</v>
      </c>
      <c r="G970" s="8" t="s">
        <v>1059</v>
      </c>
      <c r="H970" s="1" t="str">
        <f t="shared" si="1"/>
        <v>DOE Ref Pre-1980OfficeWholeBuilding - Sm Office</v>
      </c>
      <c r="I970" s="1">
        <v>1.81</v>
      </c>
      <c r="J970" s="1"/>
      <c r="K970" s="1"/>
      <c r="L970" s="1"/>
      <c r="M970" s="1">
        <v>0.0</v>
      </c>
      <c r="N970" s="1">
        <v>0.7</v>
      </c>
      <c r="O970" s="1">
        <v>0.2</v>
      </c>
      <c r="P970" s="1" t="s">
        <v>2387</v>
      </c>
      <c r="Q970" s="1" t="s">
        <v>29</v>
      </c>
      <c r="R970" s="1" t="s">
        <v>497</v>
      </c>
      <c r="S970" s="1" t="s">
        <v>4560</v>
      </c>
      <c r="T970" s="8" t="str">
        <f t="shared" si="68"/>
        <v>ASHRAE 62.1-1999OfficesOffice Space</v>
      </c>
      <c r="U970" s="1" t="str">
        <f>VLOOKUP(T970,Ventilation!$A$4:$H$321,6,FALSE)</f>
        <v>0</v>
      </c>
      <c r="V970" s="1" t="str">
        <f>VLOOKUP(T970,Ventilation!$A$4:$H$321,5,FALSE)</f>
        <v>20</v>
      </c>
      <c r="W970" s="1" t="str">
        <f>VLOOKUP(T970,Ventilation!$A$4:$H$321,7,FALSE)</f>
        <v/>
      </c>
      <c r="X970" s="1"/>
      <c r="Y970" s="1">
        <v>5.0</v>
      </c>
      <c r="Z970" s="8" t="s">
        <v>3154</v>
      </c>
      <c r="AA970" s="8" t="s">
        <v>3151</v>
      </c>
      <c r="AB970" s="1"/>
      <c r="AC970" s="8">
        <v>0.2232</v>
      </c>
      <c r="AD970" s="8"/>
      <c r="AE970" s="8" t="s">
        <v>3156</v>
      </c>
      <c r="AF970" s="1"/>
      <c r="AG970" s="1"/>
      <c r="AH970" s="1"/>
      <c r="AI970" s="1"/>
      <c r="AJ970" s="1"/>
      <c r="AK970" s="1">
        <v>1.0</v>
      </c>
      <c r="AL970" s="1">
        <v>0.0</v>
      </c>
      <c r="AM970" s="1">
        <v>0.5</v>
      </c>
      <c r="AN970" s="1">
        <v>0.0</v>
      </c>
      <c r="AO970" s="8" t="s">
        <v>3152</v>
      </c>
      <c r="AP970" s="8" t="s">
        <v>332</v>
      </c>
      <c r="AQ970" s="8" t="s">
        <v>333</v>
      </c>
      <c r="AR970" s="1">
        <v>3.0</v>
      </c>
      <c r="AS970" s="1">
        <v>5502.0</v>
      </c>
      <c r="AT970" s="1" t="str">
        <f t="shared" si="74"/>
        <v>0.0005452562704</v>
      </c>
      <c r="AU970" s="1">
        <v>43.3</v>
      </c>
      <c r="AV970" s="1">
        <v>0.2</v>
      </c>
      <c r="AW970" s="1">
        <v>0.05</v>
      </c>
      <c r="AX970" s="1" t="s">
        <v>4574</v>
      </c>
      <c r="AY970" s="1"/>
      <c r="AZ970" s="1"/>
      <c r="BA970" s="1"/>
      <c r="BB970" s="1"/>
      <c r="BC970" s="1"/>
      <c r="BD970" s="1"/>
      <c r="BE970" s="1"/>
      <c r="BF970" s="1"/>
      <c r="BG970" s="1"/>
      <c r="BH970" s="1"/>
      <c r="BJ970" s="1"/>
      <c r="BK970" s="1"/>
      <c r="BL970" s="1"/>
    </row>
    <row r="971" ht="14.25" hidden="1" customHeight="1">
      <c r="A971" s="8" t="s">
        <v>3</v>
      </c>
      <c r="B971" s="8" t="s">
        <v>344</v>
      </c>
      <c r="C971" s="8" t="s">
        <v>1058</v>
      </c>
      <c r="D971" s="1" t="s">
        <v>4559</v>
      </c>
      <c r="E971" s="8" t="s">
        <v>3</v>
      </c>
      <c r="F971" s="8" t="s">
        <v>344</v>
      </c>
      <c r="G971" s="8" t="s">
        <v>1058</v>
      </c>
      <c r="H971" s="1" t="str">
        <f t="shared" si="1"/>
        <v>DOE Ref Pre-1980OfficeWholeBuilding - Md Office</v>
      </c>
      <c r="I971" s="1">
        <v>1.57</v>
      </c>
      <c r="J971" s="1"/>
      <c r="K971" s="1"/>
      <c r="L971" s="1"/>
      <c r="M971" s="1">
        <v>0.4</v>
      </c>
      <c r="N971" s="1">
        <v>0.4</v>
      </c>
      <c r="O971" s="1">
        <v>0.2</v>
      </c>
      <c r="P971" s="1" t="s">
        <v>2387</v>
      </c>
      <c r="Q971" s="1" t="s">
        <v>29</v>
      </c>
      <c r="R971" s="1" t="s">
        <v>497</v>
      </c>
      <c r="S971" s="1" t="s">
        <v>4560</v>
      </c>
      <c r="T971" s="8"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2269</v>
      </c>
      <c r="AA971" s="1" t="s">
        <v>2266</v>
      </c>
      <c r="AB971" s="8">
        <v>0.2232</v>
      </c>
      <c r="AD971" s="1"/>
      <c r="AE971" s="1" t="s">
        <v>2271</v>
      </c>
      <c r="AF971" s="1"/>
      <c r="AG971" s="1"/>
      <c r="AH971" s="1"/>
      <c r="AI971" s="1"/>
      <c r="AJ971" s="1"/>
      <c r="AK971" s="1">
        <v>1.0</v>
      </c>
      <c r="AL971" s="1">
        <v>0.0</v>
      </c>
      <c r="AM971" s="1">
        <v>0.5</v>
      </c>
      <c r="AN971" s="1">
        <v>0.0</v>
      </c>
      <c r="AO971" s="1" t="s">
        <v>2267</v>
      </c>
      <c r="AP971" s="1" t="s">
        <v>206</v>
      </c>
      <c r="AQ971" s="1" t="s">
        <v>207</v>
      </c>
      <c r="AR971" s="5">
        <v>29.67</v>
      </c>
      <c r="AS971" s="1">
        <v>53628.0</v>
      </c>
      <c r="AT971" s="1" t="str">
        <f t="shared" si="74"/>
        <v>0.0005532557619</v>
      </c>
      <c r="AU971" s="1">
        <v>43.3</v>
      </c>
      <c r="AV971" s="1">
        <v>0.2</v>
      </c>
      <c r="AW971" s="1">
        <v>0.05</v>
      </c>
      <c r="AX971" s="8" t="s">
        <v>205</v>
      </c>
      <c r="AY971" s="1"/>
      <c r="AZ971" s="1"/>
      <c r="BA971" s="1"/>
      <c r="BB971" s="1"/>
      <c r="BC971" s="1"/>
      <c r="BD971" s="1"/>
      <c r="BE971" s="1"/>
      <c r="BF971" s="1"/>
      <c r="BG971" s="1"/>
      <c r="BH971" s="1"/>
      <c r="BJ971" s="1"/>
      <c r="BK971" s="1"/>
      <c r="BL971" s="1"/>
    </row>
    <row r="972" ht="14.25" hidden="1" customHeight="1">
      <c r="A972" s="8" t="s">
        <v>3</v>
      </c>
      <c r="B972" s="8" t="s">
        <v>344</v>
      </c>
      <c r="C972" s="8" t="s">
        <v>1057</v>
      </c>
      <c r="D972" s="1" t="s">
        <v>4559</v>
      </c>
      <c r="E972" s="8" t="s">
        <v>3</v>
      </c>
      <c r="F972" s="8" t="s">
        <v>344</v>
      </c>
      <c r="G972" s="8" t="s">
        <v>1057</v>
      </c>
      <c r="H972" s="1" t="str">
        <f t="shared" si="1"/>
        <v>DOE Ref Pre-1980OfficeWholeBuilding - Lg Office</v>
      </c>
      <c r="I972" s="1">
        <v>1.5</v>
      </c>
      <c r="J972" s="1"/>
      <c r="K972" s="1"/>
      <c r="L972" s="1"/>
      <c r="M972" s="1">
        <v>0.0</v>
      </c>
      <c r="N972" s="1">
        <v>0.7</v>
      </c>
      <c r="O972" s="1">
        <v>0.2</v>
      </c>
      <c r="P972" s="1" t="s">
        <v>2230</v>
      </c>
      <c r="Q972" s="1" t="s">
        <v>29</v>
      </c>
      <c r="R972" s="1" t="s">
        <v>497</v>
      </c>
      <c r="S972" s="1" t="s">
        <v>4560</v>
      </c>
      <c r="T972" s="8" t="str">
        <f t="shared" si="68"/>
        <v>ASHRAE 62.1-1999OfficesOffice Space</v>
      </c>
      <c r="U972" s="1" t="str">
        <f>VLOOKUP(T972,Ventilation!$A$4:$H$321,6,FALSE)</f>
        <v>0</v>
      </c>
      <c r="V972" s="1" t="str">
        <f>VLOOKUP(T972,Ventilation!$A$4:$H$321,5,FALSE)</f>
        <v>20</v>
      </c>
      <c r="W972" s="1" t="str">
        <f>VLOOKUP(T972,Ventilation!$A$4:$H$321,7,FALSE)</f>
        <v/>
      </c>
      <c r="X972" s="1"/>
      <c r="Y972" s="1">
        <v>5.0</v>
      </c>
      <c r="Z972" s="8" t="s">
        <v>2231</v>
      </c>
      <c r="AA972" s="8" t="s">
        <v>2228</v>
      </c>
      <c r="AB972" s="8">
        <v>0.2232</v>
      </c>
      <c r="AD972" s="8"/>
      <c r="AE972" s="8" t="s">
        <v>2237</v>
      </c>
      <c r="AF972" s="1"/>
      <c r="AG972" s="1"/>
      <c r="AH972" s="1"/>
      <c r="AI972" s="1"/>
      <c r="AJ972" s="1"/>
      <c r="AK972" s="1">
        <v>1.0</v>
      </c>
      <c r="AL972" s="1">
        <v>0.0</v>
      </c>
      <c r="AM972" s="1">
        <v>0.5</v>
      </c>
      <c r="AN972" s="1">
        <v>0.0</v>
      </c>
      <c r="AO972" s="8" t="s">
        <v>2229</v>
      </c>
      <c r="AP972" s="8" t="s">
        <v>2235</v>
      </c>
      <c r="AQ972" s="8" t="s">
        <v>2233</v>
      </c>
      <c r="AR972" s="1">
        <v>63.9</v>
      </c>
      <c r="AS972" s="1">
        <v>498588.0</v>
      </c>
      <c r="AT972" s="1" t="str">
        <f t="shared" si="74"/>
        <v>0.0001281619293</v>
      </c>
      <c r="AU972" s="1">
        <v>43.3</v>
      </c>
      <c r="AV972" s="1">
        <v>0.2</v>
      </c>
      <c r="AW972" s="1">
        <v>0.05</v>
      </c>
      <c r="AX972" s="1" t="s">
        <v>4574</v>
      </c>
      <c r="AY972" s="1"/>
      <c r="AZ972" s="1"/>
      <c r="BA972" s="1" t="str">
        <f>IF(ISBLANK(BC972),"",BC972/(AZ972/AY972))</f>
        <v/>
      </c>
      <c r="BB972" s="1"/>
      <c r="BC972" s="1"/>
      <c r="BD972" s="1"/>
      <c r="BE972" s="1"/>
      <c r="BF972" s="1"/>
      <c r="BG972" s="1"/>
      <c r="BH972" s="1"/>
      <c r="BJ972" s="1"/>
      <c r="BK972" s="1"/>
      <c r="BL972" s="1"/>
    </row>
    <row r="973" ht="14.25" hidden="1" customHeight="1">
      <c r="A973" s="8" t="s">
        <v>3</v>
      </c>
      <c r="B973" s="8" t="s">
        <v>344</v>
      </c>
      <c r="C973" s="8" t="s">
        <v>1056</v>
      </c>
      <c r="D973" s="1" t="s">
        <v>4570</v>
      </c>
      <c r="E973" s="8" t="s">
        <v>3</v>
      </c>
      <c r="F973" s="8" t="s">
        <v>344</v>
      </c>
      <c r="G973" s="8" t="s">
        <v>1056</v>
      </c>
      <c r="H973" s="1" t="str">
        <f t="shared" si="1"/>
        <v>DOE Ref Pre-1980OfficeVending</v>
      </c>
      <c r="I973" s="1">
        <v>0.95</v>
      </c>
      <c r="J973" s="1"/>
      <c r="K973" s="1"/>
      <c r="L973" s="1"/>
      <c r="M973" s="1">
        <v>0.4</v>
      </c>
      <c r="N973" s="1">
        <v>0.4</v>
      </c>
      <c r="O973" s="1">
        <v>0.2</v>
      </c>
      <c r="P973" s="1" t="s">
        <v>2387</v>
      </c>
      <c r="Q973" s="1" t="s">
        <v>29</v>
      </c>
      <c r="R973" s="1" t="s">
        <v>501</v>
      </c>
      <c r="S973" s="1" t="s">
        <v>502</v>
      </c>
      <c r="T973" s="8"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8" t="s">
        <v>2389</v>
      </c>
      <c r="AA973" s="8" t="s">
        <v>2385</v>
      </c>
      <c r="AB973" s="1"/>
      <c r="AC973" s="8">
        <v>0.2232</v>
      </c>
      <c r="AD973" s="8"/>
      <c r="AE973" s="8" t="s">
        <v>2388</v>
      </c>
      <c r="AF973" s="1"/>
      <c r="AG973" s="1"/>
      <c r="AH973" s="1"/>
      <c r="AI973" s="1"/>
      <c r="AJ973" s="1"/>
      <c r="AK973" s="1">
        <v>3.85</v>
      </c>
      <c r="AL973" s="1">
        <v>0.0</v>
      </c>
      <c r="AM973" s="1">
        <v>0.5</v>
      </c>
      <c r="AN973" s="1">
        <v>0.0</v>
      </c>
      <c r="AO973" s="8" t="s">
        <v>2386</v>
      </c>
      <c r="AP973" s="8" t="s">
        <v>206</v>
      </c>
      <c r="AQ973" s="8" t="s">
        <v>207</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8" t="s">
        <v>3</v>
      </c>
      <c r="B974" s="1" t="s">
        <v>344</v>
      </c>
      <c r="C974" s="1" t="s">
        <v>975</v>
      </c>
      <c r="D974" s="1" t="s">
        <v>4566</v>
      </c>
      <c r="E974" s="8" t="s">
        <v>3</v>
      </c>
      <c r="F974" s="1" t="s">
        <v>344</v>
      </c>
      <c r="G974" s="1" t="s">
        <v>975</v>
      </c>
      <c r="H974" s="1" t="str">
        <f t="shared" si="1"/>
        <v>DOE Ref Pre-1980OfficeStorage</v>
      </c>
      <c r="I974" s="1">
        <v>1.539</v>
      </c>
      <c r="J974" s="1"/>
      <c r="K974" s="1"/>
      <c r="L974" s="1"/>
      <c r="M974" s="1">
        <v>0.4</v>
      </c>
      <c r="N974" s="1">
        <v>0.4</v>
      </c>
      <c r="O974" s="1">
        <v>0.2</v>
      </c>
      <c r="P974" s="8" t="s">
        <v>2387</v>
      </c>
      <c r="Q974" s="1" t="s">
        <v>29</v>
      </c>
      <c r="R974" s="1" t="s">
        <v>501</v>
      </c>
      <c r="S974" s="1" t="s">
        <v>502</v>
      </c>
      <c r="T974" s="8"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8"/>
      <c r="AA974" s="8" t="s">
        <v>2385</v>
      </c>
      <c r="AB974" s="1"/>
      <c r="AC974" s="8">
        <v>0.2232</v>
      </c>
      <c r="AD974" s="8"/>
      <c r="AE974" s="8" t="s">
        <v>2388</v>
      </c>
      <c r="AF974" s="1"/>
      <c r="AG974" s="1"/>
      <c r="AH974" s="1"/>
      <c r="AI974" s="1"/>
      <c r="AJ974" s="1"/>
      <c r="AK974" s="1">
        <v>0.0</v>
      </c>
      <c r="AL974" s="1">
        <v>0.0</v>
      </c>
      <c r="AM974" s="1">
        <v>0.5</v>
      </c>
      <c r="AN974" s="1">
        <v>0.0</v>
      </c>
      <c r="AO974" s="8" t="s">
        <v>2386</v>
      </c>
      <c r="AP974" s="8" t="s">
        <v>206</v>
      </c>
      <c r="AQ974" s="8" t="s">
        <v>207</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8" t="s">
        <v>3</v>
      </c>
      <c r="B975" s="1" t="s">
        <v>344</v>
      </c>
      <c r="C975" s="1" t="s">
        <v>1054</v>
      </c>
      <c r="D975" s="1" t="s">
        <v>4570</v>
      </c>
      <c r="E975" s="8" t="s">
        <v>3</v>
      </c>
      <c r="F975" s="1" t="s">
        <v>344</v>
      </c>
      <c r="G975" s="1" t="s">
        <v>1054</v>
      </c>
      <c r="H975" s="1" t="str">
        <f t="shared" si="1"/>
        <v>DOE Ref Pre-1980OfficeStair</v>
      </c>
      <c r="I975" s="8">
        <v>1.14</v>
      </c>
      <c r="J975" s="1"/>
      <c r="K975" s="1"/>
      <c r="L975" s="1"/>
      <c r="M975" s="1">
        <v>0.4</v>
      </c>
      <c r="N975" s="1">
        <v>0.4</v>
      </c>
      <c r="O975" s="1">
        <v>0.2</v>
      </c>
      <c r="P975" s="1" t="s">
        <v>2387</v>
      </c>
      <c r="Q975" s="1" t="s">
        <v>29</v>
      </c>
      <c r="R975" s="1" t="s">
        <v>501</v>
      </c>
      <c r="S975" s="1" t="s">
        <v>502</v>
      </c>
      <c r="T975" s="8"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2385</v>
      </c>
      <c r="AB975" s="1"/>
      <c r="AC975" s="8">
        <v>0.2232</v>
      </c>
      <c r="AD975" s="1"/>
      <c r="AE975" s="1" t="s">
        <v>2388</v>
      </c>
      <c r="AF975" s="1"/>
      <c r="AG975" s="1"/>
      <c r="AH975" s="1"/>
      <c r="AI975" s="1"/>
      <c r="AJ975" s="1"/>
      <c r="AK975" s="1">
        <v>0.0</v>
      </c>
      <c r="AL975" s="1">
        <v>0.0</v>
      </c>
      <c r="AM975" s="1">
        <v>0.5</v>
      </c>
      <c r="AN975" s="1">
        <v>0.0</v>
      </c>
      <c r="AO975" s="1" t="s">
        <v>2386</v>
      </c>
      <c r="AP975" s="1" t="s">
        <v>206</v>
      </c>
      <c r="AQ975" s="1" t="s">
        <v>207</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8" t="s">
        <v>3</v>
      </c>
      <c r="B976" s="1" t="s">
        <v>344</v>
      </c>
      <c r="C976" s="1" t="s">
        <v>1050</v>
      </c>
      <c r="D976" s="1" t="s">
        <v>4575</v>
      </c>
      <c r="E976" s="8" t="s">
        <v>3</v>
      </c>
      <c r="F976" s="1" t="s">
        <v>344</v>
      </c>
      <c r="G976" s="1" t="s">
        <v>1050</v>
      </c>
      <c r="H976" s="1" t="str">
        <f t="shared" si="1"/>
        <v>DOE Ref Pre-1980OfficeRestroom</v>
      </c>
      <c r="I976" s="1">
        <v>1.71</v>
      </c>
      <c r="J976" s="1"/>
      <c r="K976" s="1"/>
      <c r="L976" s="1"/>
      <c r="M976" s="1">
        <v>0.4</v>
      </c>
      <c r="N976" s="1">
        <v>0.4</v>
      </c>
      <c r="O976" s="1">
        <v>0.2</v>
      </c>
      <c r="P976" s="1" t="s">
        <v>2387</v>
      </c>
      <c r="Q976" s="1" t="s">
        <v>29</v>
      </c>
      <c r="R976" s="1" t="s">
        <v>501</v>
      </c>
      <c r="S976" s="1" t="s">
        <v>1330</v>
      </c>
      <c r="T976" s="8"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2389</v>
      </c>
      <c r="AA976" s="1" t="s">
        <v>2385</v>
      </c>
      <c r="AB976" s="1"/>
      <c r="AC976" s="8">
        <v>0.2232</v>
      </c>
      <c r="AD976" s="1"/>
      <c r="AE976" s="1" t="s">
        <v>2388</v>
      </c>
      <c r="AF976" s="1"/>
      <c r="AG976" s="1"/>
      <c r="AH976" s="1"/>
      <c r="AI976" s="1"/>
      <c r="AJ976" s="1"/>
      <c r="AK976" s="1">
        <v>0.27</v>
      </c>
      <c r="AL976" s="1">
        <v>0.0</v>
      </c>
      <c r="AM976" s="1">
        <v>0.5</v>
      </c>
      <c r="AN976" s="1">
        <v>0.0</v>
      </c>
      <c r="AO976" s="1" t="s">
        <v>2386</v>
      </c>
      <c r="AP976" s="1" t="s">
        <v>206</v>
      </c>
      <c r="AQ976" s="1" t="s">
        <v>207</v>
      </c>
      <c r="AR976" s="1"/>
      <c r="AS976" s="1"/>
      <c r="AT976" s="1" t="str">
        <f t="shared" si="74"/>
        <v/>
      </c>
      <c r="AU976" s="1">
        <v>43.3</v>
      </c>
      <c r="AV976" s="1">
        <v>0.2</v>
      </c>
      <c r="AW976" s="1">
        <v>0.05</v>
      </c>
      <c r="AX976" s="1" t="s">
        <v>2269</v>
      </c>
      <c r="AY976" s="1"/>
      <c r="AZ976" s="1"/>
      <c r="BA976" s="1"/>
      <c r="BB976" s="1"/>
      <c r="BC976" s="1"/>
      <c r="BD976" s="1"/>
      <c r="BE976" s="1"/>
      <c r="BF976" s="1"/>
      <c r="BG976" s="1"/>
      <c r="BH976" s="1"/>
      <c r="BJ976" s="1"/>
      <c r="BK976" s="1"/>
      <c r="BL976" s="1"/>
    </row>
    <row r="977" ht="14.25" hidden="1" customHeight="1">
      <c r="A977" s="8" t="s">
        <v>3</v>
      </c>
      <c r="B977" s="1" t="s">
        <v>344</v>
      </c>
      <c r="C977" s="1" t="s">
        <v>1047</v>
      </c>
      <c r="D977" s="1" t="s">
        <v>4571</v>
      </c>
      <c r="E977" s="8" t="s">
        <v>3</v>
      </c>
      <c r="F977" s="1" t="s">
        <v>344</v>
      </c>
      <c r="G977" s="1" t="s">
        <v>1047</v>
      </c>
      <c r="H977" s="1" t="str">
        <f t="shared" si="1"/>
        <v>DOE Ref Pre-1980OfficePrintRoom</v>
      </c>
      <c r="I977" s="1">
        <v>1.881</v>
      </c>
      <c r="J977" s="1"/>
      <c r="K977" s="1"/>
      <c r="L977" s="1"/>
      <c r="M977" s="1">
        <v>0.4</v>
      </c>
      <c r="N977" s="1">
        <v>0.4</v>
      </c>
      <c r="O977" s="1">
        <v>0.2</v>
      </c>
      <c r="P977" s="1" t="s">
        <v>2387</v>
      </c>
      <c r="Q977" s="1" t="s">
        <v>29</v>
      </c>
      <c r="R977" s="1" t="s">
        <v>501</v>
      </c>
      <c r="S977" s="1" t="s">
        <v>502</v>
      </c>
      <c r="T977" s="8"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2389</v>
      </c>
      <c r="AA977" s="1" t="s">
        <v>2385</v>
      </c>
      <c r="AB977" s="1"/>
      <c r="AC977" s="8">
        <v>0.2232</v>
      </c>
      <c r="AD977" s="1"/>
      <c r="AE977" s="1" t="s">
        <v>2388</v>
      </c>
      <c r="AF977" s="1"/>
      <c r="AG977" s="1"/>
      <c r="AH977" s="1"/>
      <c r="AI977" s="1"/>
      <c r="AJ977" s="1"/>
      <c r="AK977" s="1">
        <v>5.4</v>
      </c>
      <c r="AL977" s="1">
        <v>0.0</v>
      </c>
      <c r="AM977" s="1">
        <v>0.5</v>
      </c>
      <c r="AN977" s="1">
        <v>0.0</v>
      </c>
      <c r="AO977" s="1" t="s">
        <v>2386</v>
      </c>
      <c r="AP977" s="1" t="s">
        <v>206</v>
      </c>
      <c r="AQ977" s="1" t="s">
        <v>207</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8" t="s">
        <v>3</v>
      </c>
      <c r="B978" s="1" t="s">
        <v>344</v>
      </c>
      <c r="C978" s="1" t="s">
        <v>1038</v>
      </c>
      <c r="D978" s="1" t="s">
        <v>4559</v>
      </c>
      <c r="E978" s="8" t="s">
        <v>3</v>
      </c>
      <c r="F978" s="1" t="s">
        <v>344</v>
      </c>
      <c r="G978" s="1" t="s">
        <v>1038</v>
      </c>
      <c r="H978" s="1" t="str">
        <f t="shared" si="1"/>
        <v>DOE Ref Pre-1980OfficeOpenOffice</v>
      </c>
      <c r="I978" s="1">
        <v>2.09</v>
      </c>
      <c r="J978" s="1"/>
      <c r="K978" s="1"/>
      <c r="L978" s="1"/>
      <c r="M978" s="1">
        <v>0.4</v>
      </c>
      <c r="N978" s="1">
        <v>0.4</v>
      </c>
      <c r="O978" s="1">
        <v>0.2</v>
      </c>
      <c r="P978" s="8" t="s">
        <v>2387</v>
      </c>
      <c r="Q978" s="1" t="s">
        <v>29</v>
      </c>
      <c r="R978" s="1" t="s">
        <v>497</v>
      </c>
      <c r="S978" s="1" t="s">
        <v>4560</v>
      </c>
      <c r="T978" s="8" t="str">
        <f t="shared" si="68"/>
        <v>ASHRAE 62.1-1999OfficesOffice Space</v>
      </c>
      <c r="U978" s="1" t="str">
        <f>VLOOKUP(T978,Ventilation!$A$4:$H$321,6,FALSE)</f>
        <v>0</v>
      </c>
      <c r="V978" s="1" t="str">
        <f>VLOOKUP(T978,Ventilation!$A$4:$H$321,5,FALSE)</f>
        <v>20</v>
      </c>
      <c r="W978" s="1" t="str">
        <f>VLOOKUP(T978,Ventilation!$A$4:$H$321,7,FALSE)</f>
        <v/>
      </c>
      <c r="X978" s="1"/>
      <c r="Y978" s="1">
        <v>5.25</v>
      </c>
      <c r="Z978" s="8" t="s">
        <v>2390</v>
      </c>
      <c r="AA978" s="8" t="s">
        <v>2385</v>
      </c>
      <c r="AB978" s="1"/>
      <c r="AC978" s="8">
        <v>0.2232</v>
      </c>
      <c r="AD978" s="8"/>
      <c r="AE978" s="8" t="s">
        <v>2388</v>
      </c>
      <c r="AF978" s="1"/>
      <c r="AG978" s="1"/>
      <c r="AH978" s="1"/>
      <c r="AI978" s="1"/>
      <c r="AJ978" s="1"/>
      <c r="AK978" s="1">
        <v>0.96</v>
      </c>
      <c r="AL978" s="1">
        <v>0.0</v>
      </c>
      <c r="AM978" s="1">
        <v>0.5</v>
      </c>
      <c r="AN978" s="1">
        <v>0.0</v>
      </c>
      <c r="AO978" s="8" t="s">
        <v>2386</v>
      </c>
      <c r="AP978" s="8" t="s">
        <v>206</v>
      </c>
      <c r="AQ978" s="8" t="s">
        <v>207</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8" t="s">
        <v>3</v>
      </c>
      <c r="B979" s="1" t="s">
        <v>344</v>
      </c>
      <c r="C979" s="1" t="s">
        <v>684</v>
      </c>
      <c r="D979" s="1" t="s">
        <v>4570</v>
      </c>
      <c r="E979" s="8" t="s">
        <v>3</v>
      </c>
      <c r="F979" s="1" t="s">
        <v>344</v>
      </c>
      <c r="G979" s="1" t="s">
        <v>684</v>
      </c>
      <c r="H979" s="1" t="str">
        <f t="shared" si="1"/>
        <v>DOE Ref Pre-1980OfficeLobby</v>
      </c>
      <c r="I979" s="1">
        <v>2.47</v>
      </c>
      <c r="J979" s="1"/>
      <c r="K979" s="1"/>
      <c r="L979" s="1"/>
      <c r="M979" s="1">
        <v>0.4</v>
      </c>
      <c r="N979" s="1">
        <v>0.4</v>
      </c>
      <c r="O979" s="1">
        <v>0.2</v>
      </c>
      <c r="P979" s="8" t="s">
        <v>2387</v>
      </c>
      <c r="Q979" s="1" t="s">
        <v>29</v>
      </c>
      <c r="R979" s="1" t="s">
        <v>497</v>
      </c>
      <c r="S979" s="1" t="s">
        <v>4558</v>
      </c>
      <c r="T979" s="8" t="str">
        <f t="shared" si="68"/>
        <v>ASHRAE 62.1-1999OfficesReception Areas</v>
      </c>
      <c r="U979" s="1" t="str">
        <f>VLOOKUP(T979,Ventilation!$A$4:$H$321,6,FALSE)</f>
        <v>0</v>
      </c>
      <c r="V979" s="1" t="str">
        <f>VLOOKUP(T979,Ventilation!$A$4:$H$321,5,FALSE)</f>
        <v>15</v>
      </c>
      <c r="W979" s="1" t="str">
        <f>VLOOKUP(T979,Ventilation!$A$4:$H$321,7,FALSE)</f>
        <v/>
      </c>
      <c r="X979" s="1"/>
      <c r="Y979" s="1">
        <v>10.0</v>
      </c>
      <c r="Z979" s="8" t="s">
        <v>2389</v>
      </c>
      <c r="AA979" s="8" t="s">
        <v>2385</v>
      </c>
      <c r="AB979" s="1"/>
      <c r="AC979" s="8">
        <v>0.2232</v>
      </c>
      <c r="AD979" s="8"/>
      <c r="AE979" s="8" t="s">
        <v>2388</v>
      </c>
      <c r="AF979" s="1"/>
      <c r="AG979" s="1"/>
      <c r="AH979" s="1"/>
      <c r="AI979" s="1"/>
      <c r="AJ979" s="1"/>
      <c r="AK979" s="1">
        <v>0.27</v>
      </c>
      <c r="AL979" s="1">
        <v>0.0</v>
      </c>
      <c r="AM979" s="1">
        <v>0.5</v>
      </c>
      <c r="AN979" s="1">
        <v>0.0</v>
      </c>
      <c r="AO979" s="8" t="s">
        <v>2386</v>
      </c>
      <c r="AP979" s="8" t="s">
        <v>206</v>
      </c>
      <c r="AQ979" s="8" t="s">
        <v>207</v>
      </c>
      <c r="AR979" s="1"/>
      <c r="AS979" s="1"/>
      <c r="AT979" s="1" t="str">
        <f t="shared" si="74"/>
        <v/>
      </c>
      <c r="AU979" s="1"/>
      <c r="AV979" s="1"/>
      <c r="AW979" s="1"/>
      <c r="AX979" s="8"/>
      <c r="AY979" s="1"/>
      <c r="AZ979" s="1"/>
      <c r="BA979" s="1"/>
      <c r="BB979" s="1"/>
      <c r="BC979" s="1"/>
      <c r="BD979" s="1"/>
      <c r="BE979" s="1"/>
      <c r="BF979" s="1"/>
      <c r="BG979" s="1"/>
      <c r="BH979" s="1"/>
      <c r="BJ979" s="1"/>
      <c r="BK979" s="1"/>
      <c r="BL979" s="1"/>
    </row>
    <row r="980" ht="14.25" hidden="1" customHeight="1">
      <c r="A980" s="8" t="s">
        <v>3</v>
      </c>
      <c r="B980" s="1" t="s">
        <v>344</v>
      </c>
      <c r="C980" s="1" t="s">
        <v>1024</v>
      </c>
      <c r="D980" s="1" t="s">
        <v>4571</v>
      </c>
      <c r="E980" s="8" t="s">
        <v>3</v>
      </c>
      <c r="F980" s="1" t="s">
        <v>344</v>
      </c>
      <c r="G980" s="1" t="s">
        <v>1024</v>
      </c>
      <c r="H980" s="1" t="str">
        <f t="shared" si="1"/>
        <v>DOE Ref Pre-1980OfficeIT_Room</v>
      </c>
      <c r="I980" s="1">
        <v>2.09</v>
      </c>
      <c r="J980" s="1"/>
      <c r="K980" s="1"/>
      <c r="L980" s="1"/>
      <c r="M980" s="1">
        <v>0.4</v>
      </c>
      <c r="N980" s="1">
        <v>0.4</v>
      </c>
      <c r="O980" s="1">
        <v>0.2</v>
      </c>
      <c r="P980" s="1" t="s">
        <v>2387</v>
      </c>
      <c r="Q980" s="1" t="s">
        <v>29</v>
      </c>
      <c r="R980" s="1" t="s">
        <v>501</v>
      </c>
      <c r="S980" s="1" t="s">
        <v>502</v>
      </c>
      <c r="T980" s="8"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2389</v>
      </c>
      <c r="AA980" s="1" t="s">
        <v>2385</v>
      </c>
      <c r="AB980" s="1"/>
      <c r="AC980" s="8">
        <v>0.2232</v>
      </c>
      <c r="AD980" s="1"/>
      <c r="AE980" s="1" t="s">
        <v>2388</v>
      </c>
      <c r="AF980" s="1"/>
      <c r="AG980" s="1"/>
      <c r="AH980" s="1"/>
      <c r="AI980" s="1"/>
      <c r="AJ980" s="1"/>
      <c r="AK980" s="1">
        <v>2.0</v>
      </c>
      <c r="AL980" s="1">
        <v>0.0</v>
      </c>
      <c r="AM980" s="1">
        <v>0.5</v>
      </c>
      <c r="AN980" s="1">
        <v>0.0</v>
      </c>
      <c r="AO980" s="1" t="s">
        <v>2386</v>
      </c>
      <c r="AP980" s="1" t="s">
        <v>206</v>
      </c>
      <c r="AQ980" s="1" t="s">
        <v>207</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8" t="s">
        <v>3</v>
      </c>
      <c r="B981" s="1" t="s">
        <v>344</v>
      </c>
      <c r="C981" s="1" t="s">
        <v>1007</v>
      </c>
      <c r="D981" s="1" t="s">
        <v>4571</v>
      </c>
      <c r="E981" s="8" t="s">
        <v>3</v>
      </c>
      <c r="F981" s="1" t="s">
        <v>344</v>
      </c>
      <c r="G981" s="1" t="s">
        <v>1007</v>
      </c>
      <c r="H981" s="1" t="str">
        <f t="shared" si="1"/>
        <v>DOE Ref Pre-1980OfficeElec/MechRoom</v>
      </c>
      <c r="I981" s="1">
        <v>2.85</v>
      </c>
      <c r="J981" s="1"/>
      <c r="K981" s="1"/>
      <c r="L981" s="1"/>
      <c r="M981" s="1">
        <v>0.4</v>
      </c>
      <c r="N981" s="1">
        <v>0.4</v>
      </c>
      <c r="O981" s="1">
        <v>0.2</v>
      </c>
      <c r="P981" s="1" t="s">
        <v>2387</v>
      </c>
      <c r="Q981" s="1" t="s">
        <v>29</v>
      </c>
      <c r="R981" s="1" t="s">
        <v>497</v>
      </c>
      <c r="S981" s="1" t="s">
        <v>4560</v>
      </c>
      <c r="T981" s="8"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2385</v>
      </c>
      <c r="AB981" s="1"/>
      <c r="AC981" s="8">
        <v>0.2232</v>
      </c>
      <c r="AD981" s="1"/>
      <c r="AE981" s="1" t="s">
        <v>2388</v>
      </c>
      <c r="AF981" s="1"/>
      <c r="AG981" s="1"/>
      <c r="AH981" s="1"/>
      <c r="AI981" s="1"/>
      <c r="AJ981" s="1"/>
      <c r="AK981" s="1">
        <v>0.27</v>
      </c>
      <c r="AL981" s="1">
        <v>0.0</v>
      </c>
      <c r="AM981" s="1">
        <v>0.5</v>
      </c>
      <c r="AN981" s="1">
        <v>0.0</v>
      </c>
      <c r="AO981" s="1" t="s">
        <v>2386</v>
      </c>
      <c r="AP981" s="1" t="s">
        <v>206</v>
      </c>
      <c r="AQ981" s="1" t="s">
        <v>207</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8" t="s">
        <v>3</v>
      </c>
      <c r="B982" s="1" t="s">
        <v>344</v>
      </c>
      <c r="C982" s="1" t="s">
        <v>1002</v>
      </c>
      <c r="D982" s="1" t="s">
        <v>4551</v>
      </c>
      <c r="E982" s="8" t="s">
        <v>3</v>
      </c>
      <c r="F982" s="1" t="s">
        <v>344</v>
      </c>
      <c r="G982" s="1" t="s">
        <v>1002</v>
      </c>
      <c r="H982" s="1" t="str">
        <f t="shared" si="1"/>
        <v>DOE Ref Pre-1980OfficeCorridor</v>
      </c>
      <c r="I982" s="1">
        <v>0.95</v>
      </c>
      <c r="J982" s="1"/>
      <c r="K982" s="1"/>
      <c r="L982" s="1"/>
      <c r="M982" s="1">
        <v>0.4</v>
      </c>
      <c r="N982" s="1">
        <v>0.4</v>
      </c>
      <c r="O982" s="1">
        <v>0.2</v>
      </c>
      <c r="P982" s="8" t="s">
        <v>2387</v>
      </c>
      <c r="Q982" s="1" t="s">
        <v>29</v>
      </c>
      <c r="R982" s="1" t="s">
        <v>501</v>
      </c>
      <c r="S982" s="1" t="s">
        <v>502</v>
      </c>
      <c r="T982" s="8"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8" t="s">
        <v>2390</v>
      </c>
      <c r="AA982" s="8" t="s">
        <v>2385</v>
      </c>
      <c r="AB982" s="1"/>
      <c r="AC982" s="8">
        <v>0.2232</v>
      </c>
      <c r="AD982" s="8"/>
      <c r="AE982" s="8" t="s">
        <v>2388</v>
      </c>
      <c r="AF982" s="1"/>
      <c r="AG982" s="1"/>
      <c r="AH982" s="1"/>
      <c r="AI982" s="1"/>
      <c r="AJ982" s="1"/>
      <c r="AK982" s="1">
        <v>0.29</v>
      </c>
      <c r="AL982" s="1">
        <v>0.0</v>
      </c>
      <c r="AM982" s="1">
        <v>0.5</v>
      </c>
      <c r="AN982" s="1">
        <v>0.0</v>
      </c>
      <c r="AO982" s="8" t="s">
        <v>2386</v>
      </c>
      <c r="AP982" s="8" t="s">
        <v>206</v>
      </c>
      <c r="AQ982" s="8" t="s">
        <v>207</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8" t="s">
        <v>3</v>
      </c>
      <c r="B983" s="1" t="s">
        <v>344</v>
      </c>
      <c r="C983" s="1" t="s">
        <v>1001</v>
      </c>
      <c r="D983" s="1" t="s">
        <v>4563</v>
      </c>
      <c r="E983" s="8" t="s">
        <v>3</v>
      </c>
      <c r="F983" s="1" t="s">
        <v>344</v>
      </c>
      <c r="G983" s="1" t="s">
        <v>1001</v>
      </c>
      <c r="H983" s="1" t="str">
        <f t="shared" si="1"/>
        <v>DOE Ref Pre-1980OfficeConference</v>
      </c>
      <c r="I983" s="1">
        <v>2.47</v>
      </c>
      <c r="J983" s="1"/>
      <c r="K983" s="1"/>
      <c r="L983" s="1"/>
      <c r="M983" s="1">
        <v>0.4</v>
      </c>
      <c r="N983" s="1">
        <v>0.4</v>
      </c>
      <c r="O983" s="1">
        <v>0.2</v>
      </c>
      <c r="P983" s="1" t="s">
        <v>2387</v>
      </c>
      <c r="Q983" s="1" t="s">
        <v>29</v>
      </c>
      <c r="R983" s="1" t="s">
        <v>497</v>
      </c>
      <c r="S983" s="1" t="s">
        <v>493</v>
      </c>
      <c r="T983" s="8"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2389</v>
      </c>
      <c r="AA983" s="1" t="s">
        <v>2385</v>
      </c>
      <c r="AB983" s="1"/>
      <c r="AC983" s="8">
        <v>0.2232</v>
      </c>
      <c r="AD983" s="1"/>
      <c r="AE983" s="1" t="s">
        <v>2388</v>
      </c>
      <c r="AF983" s="1"/>
      <c r="AG983" s="1"/>
      <c r="AH983" s="1"/>
      <c r="AI983" s="1"/>
      <c r="AJ983" s="1"/>
      <c r="AK983" s="1">
        <v>1.0</v>
      </c>
      <c r="AL983" s="1">
        <v>0.0</v>
      </c>
      <c r="AM983" s="1">
        <v>0.5</v>
      </c>
      <c r="AN983" s="1">
        <v>0.0</v>
      </c>
      <c r="AO983" s="1" t="s">
        <v>2386</v>
      </c>
      <c r="AP983" s="1" t="s">
        <v>206</v>
      </c>
      <c r="AQ983" s="1" t="s">
        <v>207</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8" t="s">
        <v>3</v>
      </c>
      <c r="B984" s="8" t="s">
        <v>344</v>
      </c>
      <c r="C984" s="8" t="s">
        <v>1000</v>
      </c>
      <c r="D984" s="1" t="s">
        <v>4559</v>
      </c>
      <c r="E984" s="8" t="s">
        <v>3</v>
      </c>
      <c r="F984" s="8" t="s">
        <v>344</v>
      </c>
      <c r="G984" s="8" t="s">
        <v>1000</v>
      </c>
      <c r="H984" s="1" t="str">
        <f t="shared" si="1"/>
        <v>DOE Ref Pre-1980OfficeClosedOffice</v>
      </c>
      <c r="I984" s="1">
        <v>2.09</v>
      </c>
      <c r="J984" s="1"/>
      <c r="K984" s="1"/>
      <c r="L984" s="1"/>
      <c r="M984" s="1">
        <v>0.4</v>
      </c>
      <c r="N984" s="1">
        <v>0.4</v>
      </c>
      <c r="O984" s="1">
        <v>0.2</v>
      </c>
      <c r="P984" s="8" t="s">
        <v>2387</v>
      </c>
      <c r="Q984" s="1" t="s">
        <v>29</v>
      </c>
      <c r="R984" s="1" t="s">
        <v>497</v>
      </c>
      <c r="S984" s="1" t="s">
        <v>4560</v>
      </c>
      <c r="T984" s="8" t="str">
        <f t="shared" si="68"/>
        <v>ASHRAE 62.1-1999OfficesOffice Space</v>
      </c>
      <c r="U984" s="1" t="str">
        <f>VLOOKUP(T984,Ventilation!$A$4:$H$321,6,FALSE)</f>
        <v>0</v>
      </c>
      <c r="V984" s="1" t="str">
        <f>VLOOKUP(T984,Ventilation!$A$4:$H$321,5,FALSE)</f>
        <v>20</v>
      </c>
      <c r="W984" s="1" t="str">
        <f>VLOOKUP(T984,Ventilation!$A$4:$H$321,7,FALSE)</f>
        <v/>
      </c>
      <c r="X984" s="1"/>
      <c r="Y984" s="1">
        <v>4.75</v>
      </c>
      <c r="Z984" s="8" t="s">
        <v>2390</v>
      </c>
      <c r="AA984" s="8" t="s">
        <v>2385</v>
      </c>
      <c r="AB984" s="1"/>
      <c r="AC984" s="8">
        <v>0.2232</v>
      </c>
      <c r="AD984" s="8"/>
      <c r="AE984" s="8" t="s">
        <v>2388</v>
      </c>
      <c r="AF984" s="1"/>
      <c r="AG984" s="1"/>
      <c r="AH984" s="1"/>
      <c r="AI984" s="1"/>
      <c r="AJ984" s="1"/>
      <c r="AK984" s="1">
        <v>0.87</v>
      </c>
      <c r="AL984" s="1">
        <v>0.0</v>
      </c>
      <c r="AM984" s="1">
        <v>0.5</v>
      </c>
      <c r="AN984" s="1">
        <v>0.0</v>
      </c>
      <c r="AO984" s="8" t="s">
        <v>2386</v>
      </c>
      <c r="AP984" s="8" t="s">
        <v>206</v>
      </c>
      <c r="AQ984" s="8" t="s">
        <v>207</v>
      </c>
      <c r="AR984" s="1"/>
      <c r="AS984" s="1"/>
      <c r="AT984" s="1" t="str">
        <f t="shared" si="74"/>
        <v/>
      </c>
      <c r="AU984" s="1"/>
      <c r="AV984" s="1"/>
      <c r="AW984" s="1"/>
      <c r="AX984" s="8"/>
      <c r="AY984" s="1"/>
      <c r="AZ984" s="1"/>
      <c r="BA984" s="1"/>
      <c r="BB984" s="1"/>
      <c r="BC984" s="1"/>
      <c r="BD984" s="1"/>
      <c r="BE984" s="1"/>
      <c r="BF984" s="1"/>
      <c r="BG984" s="1"/>
      <c r="BH984" s="1"/>
      <c r="BJ984" s="1"/>
      <c r="BK984" s="1"/>
      <c r="BL984" s="1"/>
    </row>
    <row r="985" ht="14.25" hidden="1" customHeight="1">
      <c r="A985" s="8" t="s">
        <v>3</v>
      </c>
      <c r="B985" s="8" t="s">
        <v>344</v>
      </c>
      <c r="C985" s="8" t="s">
        <v>995</v>
      </c>
      <c r="D985" s="1" t="s">
        <v>4570</v>
      </c>
      <c r="E985" s="8" t="s">
        <v>3</v>
      </c>
      <c r="F985" s="8" t="s">
        <v>344</v>
      </c>
      <c r="G985" s="8" t="s">
        <v>995</v>
      </c>
      <c r="H985" s="1" t="str">
        <f t="shared" si="1"/>
        <v>DOE Ref Pre-1980OfficeBreakRoom</v>
      </c>
      <c r="I985" s="1">
        <v>2.28</v>
      </c>
      <c r="J985" s="1"/>
      <c r="K985" s="1"/>
      <c r="L985" s="1"/>
      <c r="M985" s="1">
        <v>0.4</v>
      </c>
      <c r="N985" s="1">
        <v>0.4</v>
      </c>
      <c r="O985" s="1">
        <v>0.2</v>
      </c>
      <c r="P985" s="1" t="s">
        <v>2387</v>
      </c>
      <c r="Q985" s="1" t="s">
        <v>29</v>
      </c>
      <c r="R985" s="1" t="s">
        <v>497</v>
      </c>
      <c r="S985" s="1" t="s">
        <v>4558</v>
      </c>
      <c r="T985" s="8"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2389</v>
      </c>
      <c r="AA985" s="1" t="s">
        <v>2385</v>
      </c>
      <c r="AB985" s="1"/>
      <c r="AC985" s="8">
        <v>0.2232</v>
      </c>
      <c r="AD985" s="8"/>
      <c r="AE985" s="8" t="s">
        <v>2388</v>
      </c>
      <c r="AF985" s="1"/>
      <c r="AG985" s="1"/>
      <c r="AH985" s="1"/>
      <c r="AI985" s="1"/>
      <c r="AJ985" s="1"/>
      <c r="AK985" s="1">
        <v>5.63</v>
      </c>
      <c r="AL985" s="1">
        <v>0.0</v>
      </c>
      <c r="AM985" s="1">
        <v>0.5</v>
      </c>
      <c r="AN985" s="1">
        <v>0.0</v>
      </c>
      <c r="AO985" s="1" t="s">
        <v>2386</v>
      </c>
      <c r="AP985" s="1" t="s">
        <v>206</v>
      </c>
      <c r="AQ985" s="1" t="s">
        <v>207</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8" t="s">
        <v>3</v>
      </c>
      <c r="B986" s="1" t="s">
        <v>344</v>
      </c>
      <c r="C986" s="1" t="s">
        <v>991</v>
      </c>
      <c r="D986" s="1" t="s">
        <v>4566</v>
      </c>
      <c r="E986" s="8"/>
      <c r="F986" s="1"/>
      <c r="G986" s="1"/>
      <c r="H986" s="1" t="str">
        <f t="shared" si="1"/>
        <v/>
      </c>
      <c r="I986" s="1"/>
      <c r="J986" s="1"/>
      <c r="K986" s="1"/>
      <c r="L986" s="1"/>
      <c r="M986" s="1"/>
      <c r="N986" s="1"/>
      <c r="O986" s="1"/>
      <c r="P986" s="1"/>
      <c r="Q986" s="1"/>
      <c r="R986" s="1"/>
      <c r="S986" s="1"/>
      <c r="T986" s="8" t="str">
        <f t="shared" si="68"/>
        <v/>
      </c>
      <c r="U986" s="1" t="str">
        <f>VLOOKUP(T986,Ventilation!$A$4:$H$321,6,FALSE)</f>
        <v>#N/A</v>
      </c>
      <c r="V986" s="1" t="str">
        <f>VLOOKUP(T986,Ventilation!$A$4:$H$321,5,FALSE)</f>
        <v>#N/A</v>
      </c>
      <c r="W986" s="1" t="str">
        <f>VLOOKUP(T986,Ventilation!$A$4:$H$321,7,FALSE)</f>
        <v>#N/A</v>
      </c>
      <c r="X986" s="1"/>
      <c r="Y986" s="1"/>
      <c r="Z986" s="1"/>
      <c r="AA986" s="1"/>
      <c r="AB986" s="1"/>
      <c r="AC986" s="8">
        <v>0.2232</v>
      </c>
      <c r="AD986" s="1"/>
      <c r="AE986" s="1" t="s">
        <v>3156</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3</v>
      </c>
      <c r="B987" s="1" t="s">
        <v>225</v>
      </c>
      <c r="C987" s="1" t="s">
        <v>989</v>
      </c>
      <c r="D987" s="1" t="s">
        <v>4556</v>
      </c>
      <c r="E987" s="1" t="s">
        <v>3</v>
      </c>
      <c r="F987" s="1" t="s">
        <v>225</v>
      </c>
      <c r="G987" s="1" t="s">
        <v>989</v>
      </c>
      <c r="H987" s="1" t="str">
        <f t="shared" si="1"/>
        <v>DOE Ref Pre-1980OutpatientAnesthesia</v>
      </c>
      <c r="I987" s="1" t="str">
        <f>VLOOKUP(H987,'Interior Lighting'!$A$4:$G$1472,5,FALSE)</f>
        <v>2.1</v>
      </c>
      <c r="J987" s="1"/>
      <c r="K987" s="1"/>
      <c r="L987" s="1"/>
      <c r="M987" s="1">
        <v>0.0</v>
      </c>
      <c r="N987" s="1">
        <v>0.7</v>
      </c>
      <c r="O987" s="1">
        <v>0.2</v>
      </c>
      <c r="P987" s="1" t="s">
        <v>2601</v>
      </c>
      <c r="Q987" s="1" t="s">
        <v>38</v>
      </c>
      <c r="R987" s="1" t="s">
        <v>657</v>
      </c>
      <c r="S987" s="33" t="s">
        <v>691</v>
      </c>
      <c r="T987" s="8" t="str">
        <f t="shared" si="68"/>
        <v>GGHC v2.2Health CareNursery, Exam</v>
      </c>
      <c r="U987" s="1" t="str">
        <f>VLOOKUP(T987,Ventilation!$A$4:$H$321,6,FALSE)</f>
        <v>0.45</v>
      </c>
      <c r="V987" s="1" t="str">
        <f>VLOOKUP(T987,Ventilation!$A$4:$H$321,5,FALSE)</f>
        <v/>
      </c>
      <c r="W987" s="1" t="str">
        <f>VLOOKUP(T987,Ventilation!$A$4:$H$321,7,FALSE)</f>
        <v/>
      </c>
      <c r="X987" s="5">
        <v>8.0</v>
      </c>
      <c r="Y987" s="5">
        <v>0.0</v>
      </c>
      <c r="Z987" s="1" t="s">
        <v>2602</v>
      </c>
      <c r="AA987" s="1" t="s">
        <v>2598</v>
      </c>
      <c r="AB987" s="1"/>
      <c r="AC987" s="8">
        <v>0.2232</v>
      </c>
      <c r="AD987" s="1"/>
      <c r="AE987" s="1" t="s">
        <v>2604</v>
      </c>
      <c r="AF987" s="1"/>
      <c r="AG987" s="1"/>
      <c r="AH987" s="1"/>
      <c r="AI987" s="1"/>
      <c r="AJ987" s="1"/>
      <c r="AK987" s="5">
        <v>2.0</v>
      </c>
      <c r="AL987" s="1">
        <v>0.0</v>
      </c>
      <c r="AM987" s="1">
        <v>0.5</v>
      </c>
      <c r="AN987" s="1">
        <v>0.0</v>
      </c>
      <c r="AO987" s="1" t="s">
        <v>2600</v>
      </c>
      <c r="AP987" s="1" t="s">
        <v>234</v>
      </c>
      <c r="AQ987" s="1" t="s">
        <v>235</v>
      </c>
      <c r="AR987" s="1">
        <v>1.0</v>
      </c>
      <c r="AS987" s="1">
        <v>108.0</v>
      </c>
      <c r="AT987" s="1" t="str">
        <f t="shared" si="74"/>
        <v>0.009259259259</v>
      </c>
      <c r="AU987" s="1">
        <v>43.3</v>
      </c>
      <c r="AV987" s="1">
        <v>0.2</v>
      </c>
      <c r="AW987" s="1">
        <v>0.05</v>
      </c>
      <c r="AX987" s="33" t="s">
        <v>2636</v>
      </c>
      <c r="AY987" s="1">
        <v>1.3333346236599153</v>
      </c>
      <c r="AZ987" s="1">
        <v>144.0</v>
      </c>
      <c r="BA987" s="1" t="str">
        <f t="shared" ref="BA987:BA1046" si="77">IF(ISBLANK(BC987),"",BC987/(AZ987/AY987))</f>
        <v>0.5048215295</v>
      </c>
      <c r="BB987" s="1">
        <v>0.31</v>
      </c>
      <c r="BC987" s="1">
        <v>54.520672421626536</v>
      </c>
      <c r="BD987" s="1">
        <v>1.0</v>
      </c>
      <c r="BE987" s="1"/>
      <c r="BF987" s="1" t="s">
        <v>4577</v>
      </c>
      <c r="BG987" s="1"/>
      <c r="BH987" s="1"/>
      <c r="BJ987" s="1"/>
      <c r="BK987" s="1"/>
      <c r="BL987" s="1"/>
    </row>
    <row r="988" ht="14.25" hidden="1" customHeight="1">
      <c r="A988" s="8" t="s">
        <v>3</v>
      </c>
      <c r="B988" s="8" t="s">
        <v>225</v>
      </c>
      <c r="C988" s="8" t="s">
        <v>994</v>
      </c>
      <c r="D988" s="1" t="s">
        <v>4556</v>
      </c>
      <c r="E988" s="8" t="s">
        <v>3</v>
      </c>
      <c r="F988" s="8" t="s">
        <v>225</v>
      </c>
      <c r="G988" s="8" t="s">
        <v>994</v>
      </c>
      <c r="H988" s="1" t="str">
        <f t="shared" si="1"/>
        <v>DOE Ref Pre-1980OutpatientBioHazard</v>
      </c>
      <c r="I988" s="1" t="str">
        <f>VLOOKUP(H988,'Interior Lighting'!$A$4:$G$1472,5,FALSE)</f>
        <v>1</v>
      </c>
      <c r="J988" s="1"/>
      <c r="K988" s="1"/>
      <c r="L988" s="1"/>
      <c r="M988" s="1">
        <v>0.0</v>
      </c>
      <c r="N988" s="1">
        <v>0.7</v>
      </c>
      <c r="O988" s="1">
        <v>0.2</v>
      </c>
      <c r="P988" s="1" t="s">
        <v>2601</v>
      </c>
      <c r="Q988" s="1" t="s">
        <v>38</v>
      </c>
      <c r="R988" s="1" t="s">
        <v>657</v>
      </c>
      <c r="S988" s="1" t="s">
        <v>663</v>
      </c>
      <c r="T988" s="8" t="str">
        <f t="shared" si="68"/>
        <v>GGHC v2.2Health CareBedpan Room</v>
      </c>
      <c r="U988" s="1" t="str">
        <f>VLOOKUP(T988,Ventilation!$A$4:$H$321,6,FALSE)</f>
        <v>0.15</v>
      </c>
      <c r="V988" s="1" t="str">
        <f>VLOOKUP(T988,Ventilation!$A$4:$H$321,5,FALSE)</f>
        <v/>
      </c>
      <c r="W988" s="1" t="str">
        <f>VLOOKUP(T988,Ventilation!$A$4:$H$321,7,FALSE)</f>
        <v/>
      </c>
      <c r="X988" s="1"/>
      <c r="Y988" s="5">
        <v>0.0</v>
      </c>
      <c r="Z988" s="1" t="s">
        <v>2602</v>
      </c>
      <c r="AA988" s="1" t="s">
        <v>2598</v>
      </c>
      <c r="AB988" s="1"/>
      <c r="AC988" s="8">
        <v>0.2232</v>
      </c>
      <c r="AD988" s="1"/>
      <c r="AE988" s="1" t="s">
        <v>2604</v>
      </c>
      <c r="AF988" s="1"/>
      <c r="AG988" s="1"/>
      <c r="AH988" s="1"/>
      <c r="AI988" s="1"/>
      <c r="AJ988" s="1"/>
      <c r="AK988" s="5">
        <v>0.1</v>
      </c>
      <c r="AL988" s="1">
        <v>0.0</v>
      </c>
      <c r="AM988" s="1">
        <v>0.5</v>
      </c>
      <c r="AN988" s="1">
        <v>0.0</v>
      </c>
      <c r="AO988" s="1" t="s">
        <v>2600</v>
      </c>
      <c r="AP988" s="1" t="s">
        <v>234</v>
      </c>
      <c r="AQ988" s="1" t="s">
        <v>235</v>
      </c>
      <c r="AR988" s="1"/>
      <c r="AS988" s="1"/>
      <c r="AT988" s="1" t="str">
        <f t="shared" si="74"/>
        <v/>
      </c>
      <c r="AU988" s="1"/>
      <c r="AV988" s="1"/>
      <c r="AW988" s="1"/>
      <c r="AX988" s="8"/>
      <c r="AY988" s="1"/>
      <c r="AZ988" s="1"/>
      <c r="BA988" s="1" t="str">
        <f t="shared" si="77"/>
        <v/>
      </c>
      <c r="BB988" s="1"/>
      <c r="BC988" s="1"/>
      <c r="BD988" s="1"/>
      <c r="BE988" s="1"/>
      <c r="BF988" s="1"/>
      <c r="BG988" s="1"/>
      <c r="BH988" s="1"/>
      <c r="BJ988" s="1"/>
      <c r="BK988" s="1"/>
      <c r="BL988" s="1"/>
    </row>
    <row r="989" ht="14.25" hidden="1" customHeight="1">
      <c r="A989" s="8" t="s">
        <v>3</v>
      </c>
      <c r="B989" s="8" t="s">
        <v>225</v>
      </c>
      <c r="C989" s="8" t="s">
        <v>997</v>
      </c>
      <c r="D989" s="1" t="s">
        <v>4549</v>
      </c>
      <c r="E989" s="8" t="s">
        <v>3</v>
      </c>
      <c r="F989" s="8" t="s">
        <v>225</v>
      </c>
      <c r="G989" s="8" t="s">
        <v>997</v>
      </c>
      <c r="H989" s="1" t="str">
        <f t="shared" si="1"/>
        <v>DOE Ref Pre-1980OutpatientCafe</v>
      </c>
      <c r="I989" s="1" t="str">
        <f>VLOOKUP(H989,'Interior Lighting'!$A$4:$G$1472,5,FALSE)</f>
        <v>1.3</v>
      </c>
      <c r="J989" s="1"/>
      <c r="K989" s="1"/>
      <c r="L989" s="1"/>
      <c r="M989" s="1">
        <v>0.0</v>
      </c>
      <c r="N989" s="1">
        <v>0.7</v>
      </c>
      <c r="O989" s="1">
        <v>0.2</v>
      </c>
      <c r="P989" s="8" t="s">
        <v>2601</v>
      </c>
      <c r="Q989" s="1" t="s">
        <v>29</v>
      </c>
      <c r="R989" s="1" t="s">
        <v>477</v>
      </c>
      <c r="S989" s="1" t="s">
        <v>479</v>
      </c>
      <c r="T989" s="8"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5">
        <v>92.9</v>
      </c>
      <c r="Z989" s="8" t="s">
        <v>2602</v>
      </c>
      <c r="AA989" s="8" t="s">
        <v>2598</v>
      </c>
      <c r="AB989" s="1"/>
      <c r="AC989" s="8">
        <v>0.2232</v>
      </c>
      <c r="AD989" s="8"/>
      <c r="AE989" s="8" t="s">
        <v>2604</v>
      </c>
      <c r="AF989" s="1"/>
      <c r="AG989" s="1"/>
      <c r="AH989" s="1"/>
      <c r="AI989" s="1"/>
      <c r="AJ989" s="1"/>
      <c r="AK989" s="5">
        <v>1.0</v>
      </c>
      <c r="AL989" s="1">
        <v>0.0</v>
      </c>
      <c r="AM989" s="1">
        <v>0.5</v>
      </c>
      <c r="AN989" s="1">
        <v>0.0</v>
      </c>
      <c r="AO989" s="8" t="s">
        <v>2600</v>
      </c>
      <c r="AP989" s="8" t="s">
        <v>234</v>
      </c>
      <c r="AQ989" s="8" t="s">
        <v>235</v>
      </c>
      <c r="AR989" s="1"/>
      <c r="AS989" s="1"/>
      <c r="AT989" s="1" t="str">
        <f t="shared" si="74"/>
        <v/>
      </c>
      <c r="AU989" s="1"/>
      <c r="AV989" s="1"/>
      <c r="AW989" s="1"/>
      <c r="AX989" s="1"/>
      <c r="AY989" s="1"/>
      <c r="AZ989" s="1"/>
      <c r="BA989" s="1" t="str">
        <f t="shared" si="77"/>
        <v/>
      </c>
      <c r="BB989" s="1"/>
      <c r="BC989" s="1"/>
      <c r="BD989" s="1"/>
      <c r="BE989" s="1"/>
      <c r="BF989" s="8"/>
      <c r="BG989" s="8"/>
      <c r="BH989" s="1"/>
      <c r="BJ989" s="1"/>
      <c r="BK989" s="1"/>
      <c r="BL989" s="1"/>
    </row>
    <row r="990" ht="14.25" hidden="1" customHeight="1">
      <c r="A990" s="8" t="s">
        <v>3</v>
      </c>
      <c r="B990" s="8" t="s">
        <v>225</v>
      </c>
      <c r="C990" s="8" t="s">
        <v>999</v>
      </c>
      <c r="D990" s="1" t="s">
        <v>4556</v>
      </c>
      <c r="E990" s="8" t="s">
        <v>3</v>
      </c>
      <c r="F990" s="8" t="s">
        <v>225</v>
      </c>
      <c r="G990" s="8" t="s">
        <v>999</v>
      </c>
      <c r="H990" s="1" t="str">
        <f t="shared" si="1"/>
        <v>DOE Ref Pre-1980OutpatientCleanWork</v>
      </c>
      <c r="I990" s="1" t="str">
        <f>VLOOKUP(H990,'Interior Lighting'!$A$4:$G$1472,5,FALSE)</f>
        <v>1.3</v>
      </c>
      <c r="J990" s="1"/>
      <c r="K990" s="1"/>
      <c r="L990" s="1"/>
      <c r="M990" s="1">
        <v>0.0</v>
      </c>
      <c r="N990" s="1">
        <v>0.7</v>
      </c>
      <c r="O990" s="1">
        <v>0.2</v>
      </c>
      <c r="P990" s="8" t="s">
        <v>2601</v>
      </c>
      <c r="Q990" s="1" t="s">
        <v>38</v>
      </c>
      <c r="R990" s="1" t="s">
        <v>657</v>
      </c>
      <c r="S990" s="1" t="s">
        <v>666</v>
      </c>
      <c r="T990" s="8" t="str">
        <f t="shared" si="68"/>
        <v>GGHC v2.2Health CareClean Utility / Workroom</v>
      </c>
      <c r="U990" s="1" t="str">
        <f>VLOOKUP(T990,Ventilation!$A$4:$H$321,6,FALSE)</f>
        <v>0.3</v>
      </c>
      <c r="V990" s="1" t="str">
        <f>VLOOKUP(T990,Ventilation!$A$4:$H$321,5,FALSE)</f>
        <v/>
      </c>
      <c r="W990" s="1" t="str">
        <f>VLOOKUP(T990,Ventilation!$A$4:$H$321,7,FALSE)</f>
        <v/>
      </c>
      <c r="X990" s="5">
        <v>4.0</v>
      </c>
      <c r="Y990" s="5">
        <v>18.58</v>
      </c>
      <c r="Z990" s="8" t="s">
        <v>2602</v>
      </c>
      <c r="AA990" s="8" t="s">
        <v>2598</v>
      </c>
      <c r="AB990" s="1"/>
      <c r="AC990" s="8">
        <v>0.2232</v>
      </c>
      <c r="AD990" s="8"/>
      <c r="AE990" s="8" t="s">
        <v>2604</v>
      </c>
      <c r="AF990" s="1"/>
      <c r="AG990" s="1"/>
      <c r="AH990" s="1"/>
      <c r="AI990" s="1"/>
      <c r="AJ990" s="1"/>
      <c r="AK990" s="5">
        <v>2.0</v>
      </c>
      <c r="AL990" s="1">
        <v>0.0</v>
      </c>
      <c r="AM990" s="1">
        <v>0.5</v>
      </c>
      <c r="AN990" s="1">
        <v>0.0</v>
      </c>
      <c r="AO990" s="8" t="s">
        <v>2600</v>
      </c>
      <c r="AP990" s="8" t="s">
        <v>234</v>
      </c>
      <c r="AQ990" s="8" t="s">
        <v>235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3</v>
      </c>
      <c r="B991" s="1" t="s">
        <v>225</v>
      </c>
      <c r="C991" s="1" t="s">
        <v>1001</v>
      </c>
      <c r="D991" s="1" t="s">
        <v>4563</v>
      </c>
      <c r="E991" s="1" t="s">
        <v>3</v>
      </c>
      <c r="F991" s="1" t="s">
        <v>225</v>
      </c>
      <c r="G991" s="1" t="s">
        <v>1001</v>
      </c>
      <c r="H991" s="1" t="str">
        <f t="shared" si="1"/>
        <v>DOE Ref Pre-1980OutpatientConference</v>
      </c>
      <c r="I991" s="1" t="str">
        <f>VLOOKUP(H991,'Interior Lighting'!$A$4:$G$1472,5,FALSE)</f>
        <v>1.8</v>
      </c>
      <c r="J991" s="1"/>
      <c r="K991" s="1"/>
      <c r="L991" s="1"/>
      <c r="M991" s="1">
        <v>0.0</v>
      </c>
      <c r="N991" s="1">
        <v>0.7</v>
      </c>
      <c r="O991" s="1">
        <v>0.2</v>
      </c>
      <c r="P991" s="8" t="s">
        <v>2601</v>
      </c>
      <c r="Q991" s="1" t="s">
        <v>29</v>
      </c>
      <c r="R991" s="1" t="s">
        <v>486</v>
      </c>
      <c r="S991" s="1" t="s">
        <v>493</v>
      </c>
      <c r="T991" s="8"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5">
        <v>46.45</v>
      </c>
      <c r="Z991" s="8" t="s">
        <v>2602</v>
      </c>
      <c r="AA991" s="8" t="s">
        <v>2598</v>
      </c>
      <c r="AB991" s="1"/>
      <c r="AC991" s="8">
        <v>0.2232</v>
      </c>
      <c r="AD991" s="8"/>
      <c r="AE991" s="8" t="s">
        <v>2604</v>
      </c>
      <c r="AF991" s="1"/>
      <c r="AG991" s="1"/>
      <c r="AH991" s="1"/>
      <c r="AI991" s="1"/>
      <c r="AJ991" s="1"/>
      <c r="AK991" s="5">
        <v>1.0</v>
      </c>
      <c r="AL991" s="1">
        <v>0.0</v>
      </c>
      <c r="AM991" s="1">
        <v>0.5</v>
      </c>
      <c r="AN991" s="1">
        <v>0.0</v>
      </c>
      <c r="AO991" s="8" t="s">
        <v>2600</v>
      </c>
      <c r="AP991" s="8" t="s">
        <v>234</v>
      </c>
      <c r="AQ991" s="8" t="s">
        <v>235</v>
      </c>
      <c r="AR991" s="1"/>
      <c r="AS991" s="1"/>
      <c r="AT991" s="1" t="str">
        <f t="shared" si="74"/>
        <v/>
      </c>
      <c r="AU991" s="1"/>
      <c r="AV991" s="1"/>
      <c r="AW991" s="1"/>
      <c r="AX991" s="1"/>
      <c r="AY991" s="1"/>
      <c r="AZ991" s="1"/>
      <c r="BA991" s="1" t="str">
        <f t="shared" si="77"/>
        <v/>
      </c>
      <c r="BB991" s="1"/>
      <c r="BC991" s="1"/>
      <c r="BD991" s="1"/>
      <c r="BE991" s="1"/>
      <c r="BF991" s="8"/>
      <c r="BG991" s="8"/>
      <c r="BH991" s="1"/>
      <c r="BJ991" s="1"/>
      <c r="BK991" s="1"/>
      <c r="BL991" s="1"/>
    </row>
    <row r="992" ht="14.25" hidden="1" customHeight="1">
      <c r="A992" s="8" t="s">
        <v>3</v>
      </c>
      <c r="B992" s="1" t="s">
        <v>225</v>
      </c>
      <c r="C992" s="1" t="s">
        <v>1005</v>
      </c>
      <c r="D992" s="1" t="s">
        <v>4562</v>
      </c>
      <c r="E992" s="8" t="s">
        <v>3</v>
      </c>
      <c r="F992" s="1" t="s">
        <v>225</v>
      </c>
      <c r="G992" s="1" t="s">
        <v>1005</v>
      </c>
      <c r="H992" s="1" t="str">
        <f t="shared" si="1"/>
        <v>DOE Ref Pre-1980OutpatientDressingRoom</v>
      </c>
      <c r="I992" s="1" t="str">
        <f>VLOOKUP(H992,'Interior Lighting'!$A$4:$G$1472,5,FALSE)</f>
        <v>1.8</v>
      </c>
      <c r="J992" s="1"/>
      <c r="K992" s="1"/>
      <c r="L992" s="1"/>
      <c r="M992" s="1">
        <v>0.0</v>
      </c>
      <c r="N992" s="1">
        <v>0.7</v>
      </c>
      <c r="O992" s="1">
        <v>0.2</v>
      </c>
      <c r="P992" s="1" t="s">
        <v>2601</v>
      </c>
      <c r="Q992" s="1" t="s">
        <v>29</v>
      </c>
      <c r="R992" s="1" t="s">
        <v>497</v>
      </c>
      <c r="S992" s="1" t="s">
        <v>4560</v>
      </c>
      <c r="T992" s="8" t="str">
        <f t="shared" si="68"/>
        <v>ASHRAE 62.1-1999OfficesOffice Space</v>
      </c>
      <c r="U992" s="1" t="str">
        <f>VLOOKUP(T992,Ventilation!$A$4:$H$321,6,FALSE)</f>
        <v>0</v>
      </c>
      <c r="V992" s="1" t="str">
        <f>VLOOKUP(T992,Ventilation!$A$4:$H$321,5,FALSE)</f>
        <v>20</v>
      </c>
      <c r="W992" s="1" t="str">
        <f>VLOOKUP(T992,Ventilation!$A$4:$H$321,7,FALSE)</f>
        <v/>
      </c>
      <c r="X992" s="1"/>
      <c r="Y992" s="5">
        <v>4.65</v>
      </c>
      <c r="Z992" s="1" t="s">
        <v>2602</v>
      </c>
      <c r="AA992" s="1" t="s">
        <v>2598</v>
      </c>
      <c r="AB992" s="1"/>
      <c r="AC992" s="8">
        <v>0.2232</v>
      </c>
      <c r="AD992" s="1"/>
      <c r="AE992" s="1" t="s">
        <v>2604</v>
      </c>
      <c r="AF992" s="1"/>
      <c r="AG992" s="1"/>
      <c r="AH992" s="1"/>
      <c r="AI992" s="1"/>
      <c r="AJ992" s="1"/>
      <c r="AK992" s="5">
        <v>1.1</v>
      </c>
      <c r="AL992" s="1">
        <v>0.0</v>
      </c>
      <c r="AM992" s="1">
        <v>0.5</v>
      </c>
      <c r="AN992" s="1">
        <v>0.0</v>
      </c>
      <c r="AO992" s="1" t="s">
        <v>2600</v>
      </c>
      <c r="AP992" s="1" t="s">
        <v>234</v>
      </c>
      <c r="AQ992" s="1" t="s">
        <v>235</v>
      </c>
      <c r="AR992" s="1"/>
      <c r="AS992" s="1"/>
      <c r="AT992" s="1" t="str">
        <f t="shared" si="74"/>
        <v/>
      </c>
      <c r="AU992" s="1"/>
      <c r="AV992" s="1"/>
      <c r="AW992" s="1"/>
      <c r="AX992" s="8"/>
      <c r="AY992" s="1"/>
      <c r="AZ992" s="1"/>
      <c r="BA992" s="1" t="str">
        <f t="shared" si="77"/>
        <v/>
      </c>
      <c r="BB992" s="1"/>
      <c r="BC992" s="1"/>
      <c r="BD992" s="1"/>
      <c r="BE992" s="1"/>
      <c r="BF992" s="1"/>
      <c r="BG992" s="1"/>
      <c r="BH992" s="1"/>
      <c r="BJ992" s="1"/>
      <c r="BK992" s="1"/>
      <c r="BL992" s="1"/>
    </row>
    <row r="993" ht="14.25" hidden="1" customHeight="1">
      <c r="A993" s="1" t="s">
        <v>3</v>
      </c>
      <c r="B993" s="1" t="s">
        <v>225</v>
      </c>
      <c r="C993" s="1" t="s">
        <v>1007</v>
      </c>
      <c r="D993" s="1" t="s">
        <v>4571</v>
      </c>
      <c r="E993" s="1" t="s">
        <v>3</v>
      </c>
      <c r="F993" s="1" t="s">
        <v>225</v>
      </c>
      <c r="G993" s="1" t="s">
        <v>1007</v>
      </c>
      <c r="H993" s="1" t="str">
        <f t="shared" si="1"/>
        <v>DOE Ref Pre-1980OutpatientElec/MechRoom</v>
      </c>
      <c r="I993" s="1" t="str">
        <f>VLOOKUP(H993,'Interior Lighting'!$A$4:$G$1472,5,FALSE)</f>
        <v>0.7</v>
      </c>
      <c r="J993" s="1"/>
      <c r="K993" s="1"/>
      <c r="L993" s="1"/>
      <c r="M993" s="1">
        <v>0.0</v>
      </c>
      <c r="N993" s="1">
        <v>0.7</v>
      </c>
      <c r="O993" s="1">
        <v>0.2</v>
      </c>
      <c r="P993" s="1" t="s">
        <v>2601</v>
      </c>
      <c r="Q993" s="47" t="s">
        <v>29</v>
      </c>
      <c r="R993" s="1" t="s">
        <v>501</v>
      </c>
      <c r="S993" s="5" t="s">
        <v>503</v>
      </c>
      <c r="T993" s="8" t="str">
        <f t="shared" si="68"/>
        <v>ASHRAE 62.1-1999Public SpacesPublic restrooms</v>
      </c>
      <c r="U993" s="1" t="str">
        <f>VLOOKUP(T993,Ventilation!$A$4:$H$321,6,FALSE)</f>
        <v>0</v>
      </c>
      <c r="V993" s="1" t="str">
        <f>VLOOKUP(T993,Ventilation!$A$4:$H$321,5,FALSE)</f>
        <v>0</v>
      </c>
      <c r="W993" s="1" t="str">
        <f>VLOOKUP(T993,Ventilation!$A$4:$H$321,7,FALSE)</f>
        <v/>
      </c>
      <c r="X993" s="1"/>
      <c r="Y993" s="5">
        <v>0.0</v>
      </c>
      <c r="Z993" s="1" t="s">
        <v>2602</v>
      </c>
      <c r="AA993" s="1" t="s">
        <v>2598</v>
      </c>
      <c r="AB993" s="1"/>
      <c r="AC993" s="8">
        <v>0.2232</v>
      </c>
      <c r="AD993" s="1"/>
      <c r="AE993" s="1" t="s">
        <v>2604</v>
      </c>
      <c r="AF993" s="1"/>
      <c r="AG993" s="1"/>
      <c r="AH993" s="1"/>
      <c r="AI993" s="1"/>
      <c r="AJ993" s="1"/>
      <c r="AK993" s="5">
        <v>5.0</v>
      </c>
      <c r="AL993" s="1">
        <v>0.0</v>
      </c>
      <c r="AM993" s="5">
        <v>0.3</v>
      </c>
      <c r="AN993" s="5">
        <v>0.7</v>
      </c>
      <c r="AO993" s="1" t="s">
        <v>2600</v>
      </c>
      <c r="AP993" s="1" t="s">
        <v>234</v>
      </c>
      <c r="AQ993" s="1" t="s">
        <v>235</v>
      </c>
      <c r="AR993" s="1"/>
      <c r="AS993" s="1"/>
      <c r="AT993" s="1" t="str">
        <f t="shared" si="74"/>
        <v/>
      </c>
      <c r="AU993" s="1"/>
      <c r="AV993" s="1"/>
      <c r="AW993" s="1"/>
      <c r="AX993" s="8"/>
      <c r="AY993" s="1"/>
      <c r="AZ993" s="1"/>
      <c r="BA993" s="1" t="str">
        <f t="shared" si="77"/>
        <v/>
      </c>
      <c r="BB993" s="1"/>
      <c r="BC993" s="1"/>
      <c r="BD993" s="1"/>
      <c r="BE993" s="1"/>
      <c r="BF993" s="1"/>
      <c r="BG993" s="1"/>
      <c r="BH993" s="1"/>
      <c r="BJ993" s="1"/>
      <c r="BK993" s="1"/>
      <c r="BL993" s="1"/>
    </row>
    <row r="994" ht="14.25" hidden="1" customHeight="1">
      <c r="A994" s="1" t="s">
        <v>3</v>
      </c>
      <c r="B994" s="1" t="s">
        <v>225</v>
      </c>
      <c r="C994" s="10" t="s">
        <v>4597</v>
      </c>
      <c r="D994" s="1" t="s">
        <v>4571</v>
      </c>
      <c r="E994" s="1" t="s">
        <v>3</v>
      </c>
      <c r="F994" s="1" t="s">
        <v>225</v>
      </c>
      <c r="G994" s="1" t="s">
        <v>1007</v>
      </c>
      <c r="H994" s="1" t="str">
        <f t="shared" si="1"/>
        <v>DOE Ref Pre-1980OutpatientElec/MechRoom</v>
      </c>
      <c r="I994" s="1" t="str">
        <f>VLOOKUP(H994,'Interior Lighting'!$A$4:$G$1472,5,FALSE)</f>
        <v>0.7</v>
      </c>
      <c r="J994" s="1"/>
      <c r="K994" s="1"/>
      <c r="L994" s="1"/>
      <c r="M994" s="1">
        <v>0.0</v>
      </c>
      <c r="N994" s="1">
        <v>0.7</v>
      </c>
      <c r="O994" s="1">
        <v>0.2</v>
      </c>
      <c r="P994" s="1" t="s">
        <v>2601</v>
      </c>
      <c r="Q994" s="47" t="s">
        <v>29</v>
      </c>
      <c r="R994" s="1" t="s">
        <v>501</v>
      </c>
      <c r="S994" s="5" t="s">
        <v>503</v>
      </c>
      <c r="T994" s="8" t="str">
        <f t="shared" si="68"/>
        <v>ASHRAE 62.1-1999Public SpacesPublic restrooms</v>
      </c>
      <c r="U994" s="1" t="str">
        <f>VLOOKUP(T994,Ventilation!$A$4:$H$321,6,FALSE)</f>
        <v>0</v>
      </c>
      <c r="V994" s="1" t="str">
        <f>VLOOKUP(T994,Ventilation!$A$4:$H$321,5,FALSE)</f>
        <v>0</v>
      </c>
      <c r="W994" s="1" t="str">
        <f>VLOOKUP(T994,Ventilation!$A$4:$H$321,7,FALSE)</f>
        <v/>
      </c>
      <c r="X994" s="1"/>
      <c r="Y994" s="5">
        <v>0.0</v>
      </c>
      <c r="Z994" s="1" t="s">
        <v>2602</v>
      </c>
      <c r="AA994" s="1" t="s">
        <v>2598</v>
      </c>
      <c r="AB994" s="1"/>
      <c r="AC994" s="8">
        <v>0.2232</v>
      </c>
      <c r="AD994" s="1"/>
      <c r="AE994" s="1" t="s">
        <v>2604</v>
      </c>
      <c r="AF994" s="1"/>
      <c r="AG994" s="1"/>
      <c r="AH994" s="1"/>
      <c r="AI994" s="1"/>
      <c r="AJ994" s="1"/>
      <c r="AK994" s="5">
        <v>0.0</v>
      </c>
      <c r="AL994" s="1">
        <v>0.0</v>
      </c>
      <c r="AM994" s="5">
        <v>0.1</v>
      </c>
      <c r="AN994" s="5">
        <v>0.9</v>
      </c>
      <c r="AO994" s="1" t="s">
        <v>2600</v>
      </c>
      <c r="AP994" s="1" t="s">
        <v>234</v>
      </c>
      <c r="AQ994" s="1" t="s">
        <v>235</v>
      </c>
      <c r="AR994" s="1"/>
      <c r="AS994" s="1"/>
      <c r="AT994" s="1" t="str">
        <f t="shared" si="74"/>
        <v/>
      </c>
      <c r="AU994" s="1"/>
      <c r="AV994" s="1"/>
      <c r="AW994" s="1"/>
      <c r="AX994" s="8"/>
      <c r="AY994" s="1"/>
      <c r="AZ994" s="1"/>
      <c r="BA994" s="1" t="str">
        <f t="shared" si="77"/>
        <v/>
      </c>
      <c r="BB994" s="1"/>
      <c r="BC994" s="1"/>
      <c r="BD994" s="1"/>
      <c r="BE994" s="1"/>
      <c r="BF994" s="1"/>
      <c r="BG994" s="1"/>
      <c r="BH994" s="1"/>
      <c r="BJ994" s="1"/>
      <c r="BK994" s="1"/>
      <c r="BL994" s="1"/>
    </row>
    <row r="995" ht="14.25" hidden="1" customHeight="1">
      <c r="A995" s="1" t="s">
        <v>3</v>
      </c>
      <c r="B995" s="1" t="s">
        <v>225</v>
      </c>
      <c r="C995" s="1" t="s">
        <v>1014</v>
      </c>
      <c r="D995" s="1" t="s">
        <v>4562</v>
      </c>
      <c r="E995" s="1" t="s">
        <v>3</v>
      </c>
      <c r="F995" s="1" t="s">
        <v>225</v>
      </c>
      <c r="G995" s="1" t="s">
        <v>1014</v>
      </c>
      <c r="H995" s="1" t="str">
        <f t="shared" si="1"/>
        <v>DOE Ref Pre-1980OutpatientExam</v>
      </c>
      <c r="I995" s="1" t="str">
        <f>VLOOKUP(H995,'Interior Lighting'!$A$4:$G$1472,5,FALSE)</f>
        <v>1.6</v>
      </c>
      <c r="J995" s="1"/>
      <c r="K995" s="1"/>
      <c r="L995" s="1"/>
      <c r="M995" s="1">
        <v>0.0</v>
      </c>
      <c r="N995" s="1">
        <v>0.7</v>
      </c>
      <c r="O995" s="1">
        <v>0.2</v>
      </c>
      <c r="P995" s="1" t="s">
        <v>2601</v>
      </c>
      <c r="Q995" s="1" t="s">
        <v>38</v>
      </c>
      <c r="R995" s="1" t="s">
        <v>657</v>
      </c>
      <c r="S995" s="1" t="s">
        <v>701</v>
      </c>
      <c r="T995" s="8" t="str">
        <f t="shared" si="68"/>
        <v>GGHC v2.2Health CareSpecial Procedure Room, Diagnostic</v>
      </c>
      <c r="U995" s="1" t="str">
        <f>VLOOKUP(T995,Ventilation!$A$4:$H$321,6,FALSE)</f>
        <v>0.3</v>
      </c>
      <c r="V995" s="1" t="str">
        <f>VLOOKUP(T995,Ventilation!$A$4:$H$321,5,FALSE)</f>
        <v/>
      </c>
      <c r="W995" s="1" t="str">
        <f>VLOOKUP(T995,Ventilation!$A$4:$H$321,7,FALSE)</f>
        <v/>
      </c>
      <c r="X995" s="5">
        <v>6.0</v>
      </c>
      <c r="Y995" s="5">
        <v>18.58</v>
      </c>
      <c r="Z995" s="1" t="s">
        <v>2602</v>
      </c>
      <c r="AA995" s="1" t="s">
        <v>2598</v>
      </c>
      <c r="AB995" s="1"/>
      <c r="AC995" s="8">
        <v>0.2232</v>
      </c>
      <c r="AD995" s="1"/>
      <c r="AE995" s="1" t="s">
        <v>2604</v>
      </c>
      <c r="AF995" s="1"/>
      <c r="AG995" s="1"/>
      <c r="AH995" s="1"/>
      <c r="AI995" s="1"/>
      <c r="AJ995" s="1"/>
      <c r="AK995" s="5">
        <v>1.1</v>
      </c>
      <c r="AL995" s="1">
        <v>0.0</v>
      </c>
      <c r="AM995" s="1">
        <v>0.5</v>
      </c>
      <c r="AN995" s="1">
        <v>0.0</v>
      </c>
      <c r="AO995" s="1" t="s">
        <v>2600</v>
      </c>
      <c r="AP995" s="1" t="s">
        <v>234</v>
      </c>
      <c r="AQ995" s="1" t="s">
        <v>235</v>
      </c>
      <c r="AR995" s="1"/>
      <c r="AS995" s="1"/>
      <c r="AT995" s="1" t="str">
        <f t="shared" si="74"/>
        <v/>
      </c>
      <c r="AU995" s="1"/>
      <c r="AV995" s="1"/>
      <c r="AW995" s="1"/>
      <c r="AX995" s="8"/>
      <c r="AY995" s="1"/>
      <c r="AZ995" s="1"/>
      <c r="BA995" s="1" t="str">
        <f t="shared" si="77"/>
        <v/>
      </c>
      <c r="BB995" s="1"/>
      <c r="BC995" s="1"/>
      <c r="BD995" s="1"/>
      <c r="BE995" s="1"/>
      <c r="BF995" s="1"/>
      <c r="BG995" s="1"/>
      <c r="BH995" s="1"/>
      <c r="BJ995" s="1"/>
      <c r="BK995" s="1"/>
      <c r="BL995" s="1"/>
    </row>
    <row r="996" ht="14.25" hidden="1" customHeight="1">
      <c r="A996" s="1" t="s">
        <v>3</v>
      </c>
      <c r="B996" s="1" t="s">
        <v>225</v>
      </c>
      <c r="C996" s="1" t="s">
        <v>1020</v>
      </c>
      <c r="D996" s="1" t="s">
        <v>4551</v>
      </c>
      <c r="E996" s="1" t="s">
        <v>3</v>
      </c>
      <c r="F996" s="1" t="s">
        <v>225</v>
      </c>
      <c r="G996" s="1" t="s">
        <v>1020</v>
      </c>
      <c r="H996" s="1" t="str">
        <f t="shared" si="1"/>
        <v>DOE Ref Pre-1980OutpatientHall</v>
      </c>
      <c r="I996" s="1" t="str">
        <f>VLOOKUP(H996,'Interior Lighting'!$A$4:$G$1472,5,FALSE)</f>
        <v>0.8</v>
      </c>
      <c r="J996" s="1"/>
      <c r="K996" s="1"/>
      <c r="L996" s="1"/>
      <c r="M996" s="1">
        <v>0.0</v>
      </c>
      <c r="N996" s="1">
        <v>0.7</v>
      </c>
      <c r="O996" s="1">
        <v>0.2</v>
      </c>
      <c r="P996" s="8" t="s">
        <v>2601</v>
      </c>
      <c r="Q996" s="1" t="s">
        <v>29</v>
      </c>
      <c r="R996" s="1" t="s">
        <v>501</v>
      </c>
      <c r="S996" s="1" t="s">
        <v>502</v>
      </c>
      <c r="T996" s="8" t="str">
        <f t="shared" si="68"/>
        <v>ASHRAE 62.1-1999Public SpacesCorridors and utilities</v>
      </c>
      <c r="U996" s="1" t="str">
        <f>VLOOKUP(T996,Ventilation!$A$4:$H$321,6,FALSE)</f>
        <v>0.05</v>
      </c>
      <c r="V996" s="1" t="str">
        <f>VLOOKUP(T996,Ventilation!$A$4:$H$321,5,FALSE)</f>
        <v>0</v>
      </c>
      <c r="W996" s="1" t="str">
        <f>VLOOKUP(T996,Ventilation!$A$4:$H$321,7,FALSE)</f>
        <v/>
      </c>
      <c r="X996" s="1"/>
      <c r="Y996" s="5">
        <v>0.0</v>
      </c>
      <c r="Z996" s="8" t="s">
        <v>2602</v>
      </c>
      <c r="AA996" s="8" t="s">
        <v>2598</v>
      </c>
      <c r="AB996" s="1"/>
      <c r="AC996" s="8"/>
      <c r="AD996" s="8"/>
      <c r="AE996" s="8" t="s">
        <v>2604</v>
      </c>
      <c r="AF996" s="1"/>
      <c r="AG996" s="1"/>
      <c r="AH996" s="1"/>
      <c r="AI996" s="1"/>
      <c r="AJ996" s="1"/>
      <c r="AK996" s="5">
        <v>0.4</v>
      </c>
      <c r="AL996" s="1">
        <v>0.0</v>
      </c>
      <c r="AM996" s="1">
        <v>0.5</v>
      </c>
      <c r="AN996" s="1">
        <v>0.0</v>
      </c>
      <c r="AO996" s="8" t="s">
        <v>2600</v>
      </c>
      <c r="AP996" s="8" t="s">
        <v>234</v>
      </c>
      <c r="AQ996" s="8" t="s">
        <v>235</v>
      </c>
      <c r="AR996" s="1"/>
      <c r="AS996" s="1"/>
      <c r="AT996" s="1" t="str">
        <f t="shared" si="74"/>
        <v/>
      </c>
      <c r="AU996" s="1"/>
      <c r="AV996" s="1"/>
      <c r="AW996" s="1"/>
      <c r="AX996" s="8"/>
      <c r="AY996" s="1"/>
      <c r="AZ996" s="1"/>
      <c r="BA996" s="1" t="str">
        <f t="shared" si="77"/>
        <v/>
      </c>
      <c r="BB996" s="1"/>
      <c r="BC996" s="1"/>
      <c r="BD996" s="1"/>
      <c r="BE996" s="1"/>
      <c r="BF996" s="1"/>
      <c r="BG996" s="1"/>
      <c r="BH996" s="1"/>
      <c r="BJ996" s="1"/>
      <c r="BK996" s="1"/>
      <c r="BL996" s="1"/>
    </row>
    <row r="997" ht="14.25" hidden="1" customHeight="1">
      <c r="A997" s="1" t="s">
        <v>3</v>
      </c>
      <c r="B997" s="1" t="s">
        <v>225</v>
      </c>
      <c r="C997" s="5" t="s">
        <v>4598</v>
      </c>
      <c r="D997" s="1" t="s">
        <v>4551</v>
      </c>
      <c r="E997" s="1" t="s">
        <v>3</v>
      </c>
      <c r="F997" s="1" t="s">
        <v>225</v>
      </c>
      <c r="G997" s="1" t="s">
        <v>1020</v>
      </c>
      <c r="H997" s="1" t="str">
        <f t="shared" si="1"/>
        <v>DOE Ref Pre-1980OutpatientHall</v>
      </c>
      <c r="I997" s="1" t="str">
        <f>VLOOKUP(H997,'Interior Lighting'!$A$4:$G$1472,5,FALSE)</f>
        <v>0.8</v>
      </c>
      <c r="J997" s="1"/>
      <c r="K997" s="1"/>
      <c r="L997" s="1"/>
      <c r="M997" s="1">
        <v>0.0</v>
      </c>
      <c r="N997" s="1">
        <v>0.7</v>
      </c>
      <c r="O997" s="1">
        <v>0.2</v>
      </c>
      <c r="P997" s="8" t="s">
        <v>2601</v>
      </c>
      <c r="Q997" s="1" t="s">
        <v>29</v>
      </c>
      <c r="R997" s="1" t="s">
        <v>501</v>
      </c>
      <c r="S997" s="1" t="s">
        <v>502</v>
      </c>
      <c r="T997" s="8" t="str">
        <f t="shared" si="68"/>
        <v>ASHRAE 62.1-1999Public SpacesCorridors and utilities</v>
      </c>
      <c r="U997" s="1" t="str">
        <f>VLOOKUP(T997,Ventilation!$A$4:$H$321,6,FALSE)</f>
        <v>0.05</v>
      </c>
      <c r="V997" s="1" t="str">
        <f>VLOOKUP(T997,Ventilation!$A$4:$H$321,5,FALSE)</f>
        <v>0</v>
      </c>
      <c r="W997" s="1" t="str">
        <f>VLOOKUP(T997,Ventilation!$A$4:$H$321,7,FALSE)</f>
        <v/>
      </c>
      <c r="X997" s="1"/>
      <c r="Y997" s="5">
        <v>0.0</v>
      </c>
      <c r="Z997" s="8" t="s">
        <v>2602</v>
      </c>
      <c r="AA997" s="8" t="s">
        <v>2598</v>
      </c>
      <c r="AB997" s="1"/>
      <c r="AC997" s="8">
        <v>0.2232</v>
      </c>
      <c r="AD997" s="8"/>
      <c r="AE997" s="8" t="s">
        <v>2604</v>
      </c>
      <c r="AF997" s="1"/>
      <c r="AG997" s="1"/>
      <c r="AH997" s="1"/>
      <c r="AI997" s="1"/>
      <c r="AJ997" s="1"/>
      <c r="AK997" s="5">
        <v>0.4</v>
      </c>
      <c r="AL997" s="1">
        <v>0.0</v>
      </c>
      <c r="AM997" s="1">
        <v>0.5</v>
      </c>
      <c r="AN997" s="1">
        <v>0.0</v>
      </c>
      <c r="AO997" s="8" t="s">
        <v>2600</v>
      </c>
      <c r="AP997" s="8" t="s">
        <v>234</v>
      </c>
      <c r="AQ997" s="8" t="s">
        <v>235</v>
      </c>
      <c r="AR997" s="1"/>
      <c r="AS997" s="1"/>
      <c r="AT997" s="1" t="str">
        <f t="shared" si="74"/>
        <v/>
      </c>
      <c r="AU997" s="1"/>
      <c r="AV997" s="1"/>
      <c r="AW997" s="1"/>
      <c r="AX997" s="8"/>
      <c r="AY997" s="1"/>
      <c r="AZ997" s="1"/>
      <c r="BA997" s="1" t="str">
        <f t="shared" si="77"/>
        <v/>
      </c>
      <c r="BB997" s="1"/>
      <c r="BC997" s="1"/>
      <c r="BD997" s="1"/>
      <c r="BE997" s="1"/>
      <c r="BF997" s="1"/>
      <c r="BG997" s="1"/>
      <c r="BH997" s="1"/>
      <c r="BJ997" s="1"/>
      <c r="BK997" s="1"/>
      <c r="BL997" s="1"/>
    </row>
    <row r="998" ht="14.25" hidden="1" customHeight="1">
      <c r="A998" s="1" t="s">
        <v>3</v>
      </c>
      <c r="B998" s="1" t="s">
        <v>225</v>
      </c>
      <c r="C998" s="1" t="s">
        <v>1024</v>
      </c>
      <c r="D998" s="1" t="s">
        <v>4571</v>
      </c>
      <c r="E998" s="1" t="s">
        <v>3</v>
      </c>
      <c r="F998" s="1" t="s">
        <v>225</v>
      </c>
      <c r="G998" s="1" t="s">
        <v>1024</v>
      </c>
      <c r="H998" s="1" t="str">
        <f t="shared" si="1"/>
        <v>DOE Ref Pre-1980OutpatientIT_Room</v>
      </c>
      <c r="I998" s="1" t="str">
        <f>VLOOKUP(H998,'Interior Lighting'!$A$4:$G$1472,5,FALSE)</f>
        <v>1.8</v>
      </c>
      <c r="J998" s="1"/>
      <c r="K998" s="1"/>
      <c r="L998" s="1"/>
      <c r="M998" s="1">
        <v>0.0</v>
      </c>
      <c r="N998" s="1">
        <v>0.7</v>
      </c>
      <c r="O998" s="1">
        <v>0.2</v>
      </c>
      <c r="P998" s="8" t="s">
        <v>2601</v>
      </c>
      <c r="Q998" s="1" t="s">
        <v>29</v>
      </c>
      <c r="R998" s="1" t="s">
        <v>497</v>
      </c>
      <c r="S998" s="1" t="s">
        <v>500</v>
      </c>
      <c r="T998" s="8"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5">
        <v>4.65</v>
      </c>
      <c r="Z998" s="8" t="s">
        <v>2602</v>
      </c>
      <c r="AA998" s="8" t="s">
        <v>2598</v>
      </c>
      <c r="AB998" s="1"/>
      <c r="AC998" s="8">
        <v>0.2232</v>
      </c>
      <c r="AD998" s="8"/>
      <c r="AE998" s="8" t="s">
        <v>2604</v>
      </c>
      <c r="AF998" s="1"/>
      <c r="AG998" s="1"/>
      <c r="AH998" s="1"/>
      <c r="AI998" s="1"/>
      <c r="AJ998" s="1"/>
      <c r="AK998" s="5">
        <v>1.1</v>
      </c>
      <c r="AL998" s="1">
        <v>0.0</v>
      </c>
      <c r="AM998" s="1">
        <v>0.5</v>
      </c>
      <c r="AN998" s="1">
        <v>0.0</v>
      </c>
      <c r="AO998" s="8" t="s">
        <v>2600</v>
      </c>
      <c r="AP998" s="8" t="s">
        <v>234</v>
      </c>
      <c r="AQ998" s="8" t="s">
        <v>235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3</v>
      </c>
      <c r="B999" s="1" t="s">
        <v>225</v>
      </c>
      <c r="C999" s="1" t="s">
        <v>1025</v>
      </c>
      <c r="D999" s="1" t="s">
        <v>4566</v>
      </c>
      <c r="E999" s="1" t="s">
        <v>3</v>
      </c>
      <c r="F999" s="1" t="s">
        <v>225</v>
      </c>
      <c r="G999" s="1" t="s">
        <v>1025</v>
      </c>
      <c r="H999" s="1" t="str">
        <f t="shared" si="1"/>
        <v>DOE Ref Pre-1980OutpatientJanitor</v>
      </c>
      <c r="I999" s="1" t="str">
        <f>VLOOKUP(H999,'Interior Lighting'!$A$4:$G$1472,5,FALSE)</f>
        <v>1</v>
      </c>
      <c r="J999" s="1"/>
      <c r="K999" s="1"/>
      <c r="L999" s="1"/>
      <c r="M999" s="1">
        <v>0.0</v>
      </c>
      <c r="N999" s="1">
        <v>0.7</v>
      </c>
      <c r="O999" s="1">
        <v>0.2</v>
      </c>
      <c r="P999" s="1" t="s">
        <v>2601</v>
      </c>
      <c r="Q999" s="47" t="s">
        <v>29</v>
      </c>
      <c r="R999" s="1" t="s">
        <v>501</v>
      </c>
      <c r="S999" s="5" t="s">
        <v>503</v>
      </c>
      <c r="T999" s="8" t="str">
        <f t="shared" si="68"/>
        <v>ASHRAE 62.1-1999Public SpacesPublic restrooms</v>
      </c>
      <c r="U999" s="1" t="str">
        <f>VLOOKUP(T999,Ventilation!$A$4:$H$321,6,FALSE)</f>
        <v>0</v>
      </c>
      <c r="V999" s="1" t="str">
        <f>VLOOKUP(T999,Ventilation!$A$4:$H$321,5,FALSE)</f>
        <v>0</v>
      </c>
      <c r="W999" s="1" t="str">
        <f>VLOOKUP(T999,Ventilation!$A$4:$H$321,7,FALSE)</f>
        <v/>
      </c>
      <c r="X999" s="1"/>
      <c r="Y999" s="5">
        <v>0.0</v>
      </c>
      <c r="Z999" s="1" t="s">
        <v>2602</v>
      </c>
      <c r="AA999" s="1" t="s">
        <v>2598</v>
      </c>
      <c r="AB999" s="1"/>
      <c r="AC999" s="8">
        <v>0.2232</v>
      </c>
      <c r="AD999" s="1"/>
      <c r="AE999" s="1" t="s">
        <v>2604</v>
      </c>
      <c r="AF999" s="1"/>
      <c r="AG999" s="1"/>
      <c r="AH999" s="1"/>
      <c r="AI999" s="1"/>
      <c r="AJ999" s="1"/>
      <c r="AK999" s="5">
        <v>0.0</v>
      </c>
      <c r="AL999" s="1">
        <v>0.0</v>
      </c>
      <c r="AM999" s="1">
        <v>0.3</v>
      </c>
      <c r="AN999" s="1">
        <v>0.7</v>
      </c>
      <c r="AO999" s="1" t="s">
        <v>2600</v>
      </c>
      <c r="AP999" s="1" t="s">
        <v>234</v>
      </c>
      <c r="AQ999" s="1" t="s">
        <v>235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3</v>
      </c>
      <c r="B1000" s="1" t="s">
        <v>225</v>
      </c>
      <c r="C1000" s="1" t="s">
        <v>684</v>
      </c>
      <c r="D1000" s="1" t="s">
        <v>4570</v>
      </c>
      <c r="E1000" s="1" t="s">
        <v>3</v>
      </c>
      <c r="F1000" s="1" t="s">
        <v>225</v>
      </c>
      <c r="G1000" s="1" t="s">
        <v>684</v>
      </c>
      <c r="H1000" s="1" t="str">
        <f t="shared" si="1"/>
        <v>DOE Ref Pre-1980OutpatientLobby</v>
      </c>
      <c r="I1000" s="1" t="str">
        <f>VLOOKUP(H1000,'Interior Lighting'!$A$4:$G$1472,5,FALSE)</f>
        <v>1</v>
      </c>
      <c r="J1000" s="1"/>
      <c r="K1000" s="1"/>
      <c r="L1000" s="1"/>
      <c r="M1000" s="1">
        <v>0.0</v>
      </c>
      <c r="N1000" s="1">
        <v>0.7</v>
      </c>
      <c r="O1000" s="1">
        <v>0.2</v>
      </c>
      <c r="P1000" s="1" t="s">
        <v>2601</v>
      </c>
      <c r="Q1000" s="1" t="s">
        <v>29</v>
      </c>
      <c r="R1000" s="1" t="s">
        <v>486</v>
      </c>
      <c r="S1000" s="1" t="s">
        <v>492</v>
      </c>
      <c r="T1000" s="8"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5">
        <v>27.9</v>
      </c>
      <c r="Z1000" s="1" t="s">
        <v>2602</v>
      </c>
      <c r="AA1000" s="1" t="s">
        <v>2598</v>
      </c>
      <c r="AB1000" s="1"/>
      <c r="AC1000" s="8">
        <v>0.2232</v>
      </c>
      <c r="AD1000" s="1"/>
      <c r="AE1000" s="1" t="s">
        <v>2604</v>
      </c>
      <c r="AF1000" s="1"/>
      <c r="AG1000" s="1"/>
      <c r="AH1000" s="1"/>
      <c r="AI1000" s="1"/>
      <c r="AJ1000" s="1"/>
      <c r="AK1000" s="5">
        <v>1.1</v>
      </c>
      <c r="AL1000" s="1">
        <v>0.0</v>
      </c>
      <c r="AM1000" s="1">
        <v>0.5</v>
      </c>
      <c r="AN1000" s="1">
        <v>0.0</v>
      </c>
      <c r="AO1000" s="1" t="s">
        <v>2600</v>
      </c>
      <c r="AP1000" s="1" t="s">
        <v>234</v>
      </c>
      <c r="AQ1000" s="1" t="s">
        <v>235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8" t="s">
        <v>3</v>
      </c>
      <c r="B1001" s="1" t="s">
        <v>225</v>
      </c>
      <c r="C1001" s="1" t="s">
        <v>1029</v>
      </c>
      <c r="D1001" s="1" t="s">
        <v>4575</v>
      </c>
      <c r="E1001" s="8" t="s">
        <v>3</v>
      </c>
      <c r="F1001" s="1" t="s">
        <v>225</v>
      </c>
      <c r="G1001" s="1" t="s">
        <v>1029</v>
      </c>
      <c r="H1001" s="1" t="str">
        <f t="shared" si="1"/>
        <v>DOE Ref Pre-1980OutpatientLockerRoom</v>
      </c>
      <c r="I1001" s="1" t="str">
        <f>VLOOKUP(H1001,'Interior Lighting'!$A$4:$G$1472,5,FALSE)</f>
        <v>0.9</v>
      </c>
      <c r="J1001" s="1"/>
      <c r="K1001" s="1"/>
      <c r="L1001" s="1"/>
      <c r="M1001" s="1">
        <v>0.0</v>
      </c>
      <c r="N1001" s="1">
        <v>0.7</v>
      </c>
      <c r="O1001" s="1">
        <v>0.2</v>
      </c>
      <c r="P1001" s="1" t="s">
        <v>2601</v>
      </c>
      <c r="Q1001" s="1" t="s">
        <v>29</v>
      </c>
      <c r="R1001" s="1" t="s">
        <v>486</v>
      </c>
      <c r="S1001" s="1" t="s">
        <v>492</v>
      </c>
      <c r="T1001" s="8"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5">
        <v>13.93</v>
      </c>
      <c r="Z1001" s="1" t="s">
        <v>2602</v>
      </c>
      <c r="AA1001" s="1" t="s">
        <v>2598</v>
      </c>
      <c r="AB1001" s="1"/>
      <c r="AC1001" s="8">
        <v>0.2232</v>
      </c>
      <c r="AD1001" s="1"/>
      <c r="AE1001" s="1" t="s">
        <v>2604</v>
      </c>
      <c r="AF1001" s="1"/>
      <c r="AG1001" s="1"/>
      <c r="AH1001" s="1"/>
      <c r="AI1001" s="1"/>
      <c r="AJ1001" s="1"/>
      <c r="AK1001" s="5">
        <v>3.0</v>
      </c>
      <c r="AL1001" s="1">
        <v>0.0</v>
      </c>
      <c r="AM1001" s="1">
        <v>0.5</v>
      </c>
      <c r="AN1001" s="1">
        <v>0.0</v>
      </c>
      <c r="AO1001" s="1" t="s">
        <v>2600</v>
      </c>
      <c r="AP1001" s="1" t="s">
        <v>234</v>
      </c>
      <c r="AQ1001" s="1" t="s">
        <v>235</v>
      </c>
      <c r="AR1001" s="1"/>
      <c r="AS1001" s="1"/>
      <c r="AT1001" s="1" t="str">
        <f t="shared" si="74"/>
        <v/>
      </c>
      <c r="AU1001" s="1"/>
      <c r="AV1001" s="1"/>
      <c r="AW1001" s="1"/>
      <c r="AX1001" s="8"/>
      <c r="AY1001" s="1"/>
      <c r="AZ1001" s="1"/>
      <c r="BA1001" s="1" t="str">
        <f t="shared" si="77"/>
        <v/>
      </c>
      <c r="BB1001" s="1"/>
      <c r="BC1001" s="1"/>
      <c r="BD1001" s="1"/>
      <c r="BE1001" s="1"/>
      <c r="BF1001" s="1"/>
      <c r="BG1001" s="1"/>
      <c r="BH1001" s="1"/>
      <c r="BJ1001" s="1"/>
      <c r="BK1001" s="1"/>
      <c r="BL1001" s="1"/>
    </row>
    <row r="1002" ht="14.25" hidden="1" customHeight="1">
      <c r="A1002" s="8" t="s">
        <v>3</v>
      </c>
      <c r="B1002" s="8" t="s">
        <v>225</v>
      </c>
      <c r="C1002" s="8" t="s">
        <v>1030</v>
      </c>
      <c r="D1002" s="1" t="s">
        <v>4570</v>
      </c>
      <c r="E1002" s="8" t="s">
        <v>3</v>
      </c>
      <c r="F1002" s="8" t="s">
        <v>225</v>
      </c>
      <c r="G1002" s="8" t="s">
        <v>1030</v>
      </c>
      <c r="H1002" s="1" t="str">
        <f t="shared" si="1"/>
        <v>DOE Ref Pre-1980OutpatientLounge</v>
      </c>
      <c r="I1002" s="1" t="str">
        <f>VLOOKUP(H1002,'Interior Lighting'!$A$4:$G$1472,5,FALSE)</f>
        <v>0.9</v>
      </c>
      <c r="J1002" s="1"/>
      <c r="K1002" s="1"/>
      <c r="L1002" s="1"/>
      <c r="M1002" s="1">
        <v>0.0</v>
      </c>
      <c r="N1002" s="1">
        <v>0.7</v>
      </c>
      <c r="O1002" s="1">
        <v>0.2</v>
      </c>
      <c r="P1002" s="8" t="s">
        <v>2601</v>
      </c>
      <c r="Q1002" s="1" t="s">
        <v>29</v>
      </c>
      <c r="R1002" s="1" t="s">
        <v>486</v>
      </c>
      <c r="S1002" s="1" t="s">
        <v>492</v>
      </c>
      <c r="T1002" s="8"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5">
        <v>13.93</v>
      </c>
      <c r="Z1002" s="8" t="s">
        <v>2602</v>
      </c>
      <c r="AA1002" s="8" t="s">
        <v>2598</v>
      </c>
      <c r="AB1002" s="1"/>
      <c r="AC1002" s="8">
        <v>0.2232</v>
      </c>
      <c r="AD1002" s="8"/>
      <c r="AE1002" s="8" t="s">
        <v>2604</v>
      </c>
      <c r="AF1002" s="1"/>
      <c r="AG1002" s="1"/>
      <c r="AH1002" s="1"/>
      <c r="AI1002" s="1"/>
      <c r="AJ1002" s="1"/>
      <c r="AK1002" s="5">
        <v>3.0</v>
      </c>
      <c r="AL1002" s="1">
        <v>0.0</v>
      </c>
      <c r="AM1002" s="1">
        <v>0.5</v>
      </c>
      <c r="AN1002" s="1">
        <v>0.0</v>
      </c>
      <c r="AO1002" s="8" t="s">
        <v>2600</v>
      </c>
      <c r="AP1002" s="8" t="s">
        <v>234</v>
      </c>
      <c r="AQ1002" s="8" t="s">
        <v>235</v>
      </c>
      <c r="AR1002" s="1"/>
      <c r="AS1002" s="1"/>
      <c r="AT1002" s="1" t="str">
        <f t="shared" si="74"/>
        <v/>
      </c>
      <c r="AU1002" s="1"/>
      <c r="AV1002" s="1"/>
      <c r="AW1002" s="1"/>
      <c r="AX1002" s="1"/>
      <c r="AY1002" s="1"/>
      <c r="AZ1002" s="1"/>
      <c r="BA1002" s="1" t="str">
        <f t="shared" si="77"/>
        <v/>
      </c>
      <c r="BB1002" s="1"/>
      <c r="BC1002" s="1"/>
      <c r="BD1002" s="1"/>
      <c r="BE1002" s="1"/>
      <c r="BF1002" s="8"/>
      <c r="BG1002" s="8"/>
      <c r="BH1002" s="1"/>
      <c r="BJ1002" s="1"/>
      <c r="BK1002" s="1"/>
      <c r="BL1002" s="1"/>
    </row>
    <row r="1003" ht="14.25" hidden="1" customHeight="1">
      <c r="A1003" s="1" t="s">
        <v>3</v>
      </c>
      <c r="B1003" s="1" t="s">
        <v>225</v>
      </c>
      <c r="C1003" s="1" t="s">
        <v>1032</v>
      </c>
      <c r="D1003" s="1" t="s">
        <v>4556</v>
      </c>
      <c r="E1003" s="1" t="s">
        <v>3</v>
      </c>
      <c r="F1003" s="1" t="s">
        <v>225</v>
      </c>
      <c r="G1003" s="1" t="s">
        <v>1032</v>
      </c>
      <c r="H1003" s="1" t="str">
        <f t="shared" si="1"/>
        <v>DOE Ref Pre-1980OutpatientMedGas</v>
      </c>
      <c r="I1003" s="1" t="str">
        <f>VLOOKUP(H1003,'Interior Lighting'!$A$4:$G$1472,5,FALSE)</f>
        <v>1</v>
      </c>
      <c r="J1003" s="1"/>
      <c r="K1003" s="1"/>
      <c r="L1003" s="1"/>
      <c r="M1003" s="1">
        <v>0.0</v>
      </c>
      <c r="N1003" s="1">
        <v>0.7</v>
      </c>
      <c r="O1003" s="1">
        <v>0.2</v>
      </c>
      <c r="P1003" s="1" t="s">
        <v>2601</v>
      </c>
      <c r="Q1003" s="1" t="s">
        <v>29</v>
      </c>
      <c r="R1003" s="1" t="s">
        <v>508</v>
      </c>
      <c r="S1003" s="1" t="s">
        <v>511</v>
      </c>
      <c r="T1003" s="8"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5">
        <v>0.0</v>
      </c>
      <c r="Z1003" s="1" t="s">
        <v>2602</v>
      </c>
      <c r="AA1003" s="1" t="s">
        <v>2598</v>
      </c>
      <c r="AB1003" s="1"/>
      <c r="AC1003" s="8">
        <v>0.2232</v>
      </c>
      <c r="AD1003" s="1"/>
      <c r="AE1003" s="1" t="s">
        <v>2604</v>
      </c>
      <c r="AF1003" s="1"/>
      <c r="AG1003" s="1"/>
      <c r="AH1003" s="1"/>
      <c r="AI1003" s="1"/>
      <c r="AJ1003" s="1"/>
      <c r="AK1003" s="5">
        <v>0.1</v>
      </c>
      <c r="AL1003" s="1">
        <v>0.0</v>
      </c>
      <c r="AM1003" s="1">
        <v>0.5</v>
      </c>
      <c r="AN1003" s="1">
        <v>0.0</v>
      </c>
      <c r="AO1003" s="1" t="s">
        <v>2600</v>
      </c>
      <c r="AP1003" s="1" t="s">
        <v>234</v>
      </c>
      <c r="AQ1003" s="1" t="s">
        <v>235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3</v>
      </c>
      <c r="B1004" s="1" t="s">
        <v>225</v>
      </c>
      <c r="C1004" s="1" t="s">
        <v>1034</v>
      </c>
      <c r="D1004" s="1" t="s">
        <v>4552</v>
      </c>
      <c r="E1004" s="1" t="s">
        <v>3</v>
      </c>
      <c r="F1004" s="1" t="s">
        <v>225</v>
      </c>
      <c r="G1004" s="1" t="s">
        <v>1034</v>
      </c>
      <c r="H1004" s="1" t="str">
        <f t="shared" si="1"/>
        <v>DOE Ref Pre-1980OutpatientMRI</v>
      </c>
      <c r="I1004" s="1" t="str">
        <f>VLOOKUP(H1004,'Interior Lighting'!$A$4:$G$1472,5,FALSE)</f>
        <v>2.1</v>
      </c>
      <c r="J1004" s="1"/>
      <c r="K1004" s="1"/>
      <c r="L1004" s="1"/>
      <c r="M1004" s="1">
        <v>0.0</v>
      </c>
      <c r="N1004" s="1">
        <v>0.7</v>
      </c>
      <c r="O1004" s="1">
        <v>0.2</v>
      </c>
      <c r="P1004" s="1" t="s">
        <v>2601</v>
      </c>
      <c r="Q1004" s="1" t="s">
        <v>38</v>
      </c>
      <c r="R1004" s="1" t="s">
        <v>657</v>
      </c>
      <c r="S1004" s="1" t="s">
        <v>712</v>
      </c>
      <c r="T1004" s="8" t="str">
        <f t="shared" si="68"/>
        <v>GGHC v2.2Health CareX-ray, Diagnostic and Treatment</v>
      </c>
      <c r="U1004" s="1" t="str">
        <f>VLOOKUP(T1004,Ventilation!$A$4:$H$321,6,FALSE)</f>
        <v>0.3</v>
      </c>
      <c r="V1004" s="1" t="str">
        <f>VLOOKUP(T1004,Ventilation!$A$4:$H$321,5,FALSE)</f>
        <v/>
      </c>
      <c r="W1004" s="1" t="str">
        <f>VLOOKUP(T1004,Ventilation!$A$4:$H$321,7,FALSE)</f>
        <v/>
      </c>
      <c r="X1004" s="1"/>
      <c r="Y1004" s="5">
        <v>18.58</v>
      </c>
      <c r="Z1004" s="1" t="s">
        <v>2602</v>
      </c>
      <c r="AA1004" s="1" t="s">
        <v>2598</v>
      </c>
      <c r="AB1004" s="1"/>
      <c r="AC1004" s="8">
        <v>0.2232</v>
      </c>
      <c r="AD1004" s="1"/>
      <c r="AE1004" s="1" t="s">
        <v>2604</v>
      </c>
      <c r="AF1004" s="1"/>
      <c r="AG1004" s="1"/>
      <c r="AH1004" s="1"/>
      <c r="AI1004" s="1"/>
      <c r="AJ1004" s="1"/>
      <c r="AK1004" s="5">
        <v>53.3</v>
      </c>
      <c r="AL1004" s="1">
        <v>0.0</v>
      </c>
      <c r="AM1004" s="1">
        <v>0.5</v>
      </c>
      <c r="AN1004" s="1">
        <v>0.0</v>
      </c>
      <c r="AO1004" s="33" t="s">
        <v>2607</v>
      </c>
      <c r="AP1004" s="1" t="s">
        <v>234</v>
      </c>
      <c r="AQ1004" s="1" t="s">
        <v>235</v>
      </c>
      <c r="AR1004" s="1">
        <v>1.0</v>
      </c>
      <c r="AS1004" s="1">
        <v>440.0</v>
      </c>
      <c r="AT1004" s="1" t="str">
        <f t="shared" si="74"/>
        <v>0.002272727273</v>
      </c>
      <c r="AU1004" s="1">
        <v>43.3</v>
      </c>
      <c r="AV1004" s="1">
        <v>0.2</v>
      </c>
      <c r="AW1004" s="1">
        <v>0.05</v>
      </c>
      <c r="AX1004" s="33" t="s">
        <v>2636</v>
      </c>
      <c r="AY1004" s="1">
        <v>1.0000009677449364</v>
      </c>
      <c r="AZ1004" s="1">
        <v>440.0</v>
      </c>
      <c r="BA1004" s="1" t="str">
        <f t="shared" si="77"/>
        <v>0.3786161471</v>
      </c>
      <c r="BB1004" s="1">
        <v>0.31</v>
      </c>
      <c r="BC1004" s="1">
        <v>166.5909435105255</v>
      </c>
      <c r="BD1004" s="1">
        <v>1.0</v>
      </c>
      <c r="BE1004" s="1"/>
      <c r="BF1004" s="1" t="s">
        <v>4577</v>
      </c>
      <c r="BG1004" s="1"/>
      <c r="BH1004" s="1"/>
      <c r="BJ1004" s="1"/>
      <c r="BK1004" s="1"/>
      <c r="BL1004" s="1"/>
    </row>
    <row r="1005" ht="14.25" hidden="1" customHeight="1">
      <c r="A1005" s="1" t="s">
        <v>3</v>
      </c>
      <c r="B1005" s="1" t="s">
        <v>225</v>
      </c>
      <c r="C1005" s="1" t="s">
        <v>1035</v>
      </c>
      <c r="D1005" s="1" t="s">
        <v>4562</v>
      </c>
      <c r="E1005" s="1" t="s">
        <v>3</v>
      </c>
      <c r="F1005" s="1" t="s">
        <v>225</v>
      </c>
      <c r="G1005" s="1" t="s">
        <v>1035</v>
      </c>
      <c r="H1005" s="1" t="str">
        <f t="shared" si="1"/>
        <v>DOE Ref Pre-1980OutpatientMRI_Control</v>
      </c>
      <c r="I1005" s="1" t="str">
        <f>VLOOKUP(H1005,'Interior Lighting'!$A$4:$G$1472,5,FALSE)</f>
        <v>2.1</v>
      </c>
      <c r="J1005" s="1"/>
      <c r="K1005" s="1"/>
      <c r="L1005" s="1"/>
      <c r="M1005" s="1">
        <v>0.0</v>
      </c>
      <c r="N1005" s="1">
        <v>0.7</v>
      </c>
      <c r="O1005" s="1">
        <v>0.2</v>
      </c>
      <c r="P1005" s="8" t="s">
        <v>2601</v>
      </c>
      <c r="Q1005" s="1" t="s">
        <v>38</v>
      </c>
      <c r="R1005" s="1" t="s">
        <v>657</v>
      </c>
      <c r="S1005" s="1" t="s">
        <v>712</v>
      </c>
      <c r="T1005" s="8" t="str">
        <f t="shared" si="68"/>
        <v>GGHC v2.2Health CareX-ray, Diagnostic and Treatment</v>
      </c>
      <c r="U1005" s="1" t="str">
        <f>VLOOKUP(T1005,Ventilation!$A$4:$H$321,6,FALSE)</f>
        <v>0.3</v>
      </c>
      <c r="V1005" s="1" t="str">
        <f>VLOOKUP(T1005,Ventilation!$A$4:$H$321,5,FALSE)</f>
        <v/>
      </c>
      <c r="W1005" s="1" t="str">
        <f>VLOOKUP(T1005,Ventilation!$A$4:$H$321,7,FALSE)</f>
        <v/>
      </c>
      <c r="X1005" s="1"/>
      <c r="Y1005" s="5">
        <v>18.58</v>
      </c>
      <c r="Z1005" s="8" t="s">
        <v>2602</v>
      </c>
      <c r="AA1005" s="8" t="s">
        <v>2598</v>
      </c>
      <c r="AB1005" s="1"/>
      <c r="AC1005" s="8"/>
      <c r="AD1005" s="8"/>
      <c r="AE1005" s="8" t="s">
        <v>2604</v>
      </c>
      <c r="AF1005" s="1"/>
      <c r="AG1005" s="1"/>
      <c r="AH1005" s="1"/>
      <c r="AI1005" s="1"/>
      <c r="AJ1005" s="1"/>
      <c r="AK1005" s="5">
        <v>1.1</v>
      </c>
      <c r="AL1005" s="1">
        <v>0.0</v>
      </c>
      <c r="AM1005" s="1">
        <v>0.5</v>
      </c>
      <c r="AN1005" s="1">
        <v>0.0</v>
      </c>
      <c r="AO1005" s="8" t="s">
        <v>2600</v>
      </c>
      <c r="AP1005" s="8" t="s">
        <v>234</v>
      </c>
      <c r="AQ1005" s="8" t="s">
        <v>235</v>
      </c>
      <c r="AR1005" s="1">
        <v>1.0</v>
      </c>
      <c r="AS1005" s="1">
        <v>168.0</v>
      </c>
      <c r="AT1005" s="1" t="str">
        <f t="shared" si="74"/>
        <v>0.005952380952</v>
      </c>
      <c r="AU1005" s="1">
        <v>43.3</v>
      </c>
      <c r="AV1005" s="1">
        <v>0.2</v>
      </c>
      <c r="AW1005" s="1">
        <v>0.05</v>
      </c>
      <c r="AX1005" s="33" t="s">
        <v>2636</v>
      </c>
      <c r="AY1005" s="1">
        <v>1.0000009677449364</v>
      </c>
      <c r="AZ1005" s="1">
        <v>168.0</v>
      </c>
      <c r="BA1005" s="1" t="str">
        <f t="shared" si="77"/>
        <v>0.3786161471</v>
      </c>
      <c r="BB1005" s="1">
        <v>0.31</v>
      </c>
      <c r="BC1005" s="1">
        <v>63.6074511585643</v>
      </c>
      <c r="BD1005" s="1">
        <v>1.0</v>
      </c>
      <c r="BE1005" s="1"/>
      <c r="BF1005" s="1" t="s">
        <v>4577</v>
      </c>
      <c r="BG1005" s="1"/>
      <c r="BH1005" s="1"/>
      <c r="BJ1005" s="1"/>
      <c r="BK1005" s="1"/>
      <c r="BL1005" s="1"/>
    </row>
    <row r="1006" ht="14.25" hidden="1" customHeight="1">
      <c r="A1006" s="1" t="s">
        <v>3</v>
      </c>
      <c r="B1006" s="1" t="s">
        <v>225</v>
      </c>
      <c r="C1006" s="1" t="s">
        <v>1036</v>
      </c>
      <c r="D1006" s="1" t="s">
        <v>4554</v>
      </c>
      <c r="E1006" s="1" t="s">
        <v>3</v>
      </c>
      <c r="F1006" s="1" t="s">
        <v>225</v>
      </c>
      <c r="G1006" s="1" t="s">
        <v>1036</v>
      </c>
      <c r="H1006" s="1" t="str">
        <f t="shared" si="1"/>
        <v>DOE Ref Pre-1980OutpatientNurseStation</v>
      </c>
      <c r="I1006" s="1" t="str">
        <f>VLOOKUP(H1006,'Interior Lighting'!$A$4:$G$1472,5,FALSE)</f>
        <v>2.1</v>
      </c>
      <c r="J1006" s="1"/>
      <c r="K1006" s="1"/>
      <c r="L1006" s="1"/>
      <c r="M1006" s="1">
        <v>0.0</v>
      </c>
      <c r="N1006" s="1">
        <v>0.7</v>
      </c>
      <c r="O1006" s="1">
        <v>0.2</v>
      </c>
      <c r="P1006" s="1" t="s">
        <v>2601</v>
      </c>
      <c r="Q1006" s="1" t="s">
        <v>29</v>
      </c>
      <c r="R1006" s="1" t="s">
        <v>497</v>
      </c>
      <c r="S1006" s="1" t="s">
        <v>4560</v>
      </c>
      <c r="T1006" s="8" t="str">
        <f t="shared" si="68"/>
        <v>ASHRAE 62.1-1999OfficesOffice Space</v>
      </c>
      <c r="U1006" s="1" t="str">
        <f>VLOOKUP(T1006,Ventilation!$A$4:$H$321,6,FALSE)</f>
        <v>0</v>
      </c>
      <c r="V1006" s="1" t="str">
        <f>VLOOKUP(T1006,Ventilation!$A$4:$H$321,5,FALSE)</f>
        <v>20</v>
      </c>
      <c r="W1006" s="1" t="str">
        <f>VLOOKUP(T1006,Ventilation!$A$4:$H$321,7,FALSE)</f>
        <v/>
      </c>
      <c r="X1006" s="1"/>
      <c r="Y1006" s="5">
        <v>18.58</v>
      </c>
      <c r="Z1006" s="1" t="s">
        <v>2602</v>
      </c>
      <c r="AA1006" s="1" t="s">
        <v>2598</v>
      </c>
      <c r="AB1006" s="1"/>
      <c r="AC1006" s="8">
        <v>0.2232</v>
      </c>
      <c r="AD1006" s="1"/>
      <c r="AE1006" s="1" t="s">
        <v>2604</v>
      </c>
      <c r="AF1006" s="1"/>
      <c r="AG1006" s="1"/>
      <c r="AH1006" s="1"/>
      <c r="AI1006" s="1"/>
      <c r="AJ1006" s="1"/>
      <c r="AK1006" s="5">
        <v>2.0</v>
      </c>
      <c r="AL1006" s="1">
        <v>0.0</v>
      </c>
      <c r="AM1006" s="1">
        <v>0.5</v>
      </c>
      <c r="AN1006" s="1">
        <v>0.0</v>
      </c>
      <c r="AO1006" s="1" t="s">
        <v>2600</v>
      </c>
      <c r="AP1006" s="1" t="s">
        <v>234</v>
      </c>
      <c r="AQ1006" s="1" t="s">
        <v>235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3</v>
      </c>
      <c r="B1007" s="1" t="s">
        <v>225</v>
      </c>
      <c r="C1007" s="1" t="s">
        <v>344</v>
      </c>
      <c r="D1007" s="1" t="s">
        <v>4559</v>
      </c>
      <c r="E1007" s="1" t="s">
        <v>3</v>
      </c>
      <c r="F1007" s="1" t="s">
        <v>225</v>
      </c>
      <c r="G1007" s="1" t="s">
        <v>344</v>
      </c>
      <c r="H1007" s="1" t="str">
        <f t="shared" si="1"/>
        <v>DOE Ref Pre-1980OutpatientOffice</v>
      </c>
      <c r="I1007" s="1" t="str">
        <f>VLOOKUP(H1007,'Interior Lighting'!$A$4:$G$1472,5,FALSE)</f>
        <v>1.8</v>
      </c>
      <c r="J1007" s="1"/>
      <c r="K1007" s="1"/>
      <c r="L1007" s="1"/>
      <c r="M1007" s="1">
        <v>0.0</v>
      </c>
      <c r="N1007" s="1">
        <v>0.7</v>
      </c>
      <c r="O1007" s="1">
        <v>0.2</v>
      </c>
      <c r="P1007" s="1" t="s">
        <v>2601</v>
      </c>
      <c r="Q1007" s="1" t="s">
        <v>29</v>
      </c>
      <c r="R1007" s="1" t="s">
        <v>497</v>
      </c>
      <c r="S1007" s="1" t="s">
        <v>4560</v>
      </c>
      <c r="T1007" s="8" t="str">
        <f t="shared" si="68"/>
        <v>ASHRAE 62.1-1999OfficesOffice Space</v>
      </c>
      <c r="U1007" s="1" t="str">
        <f>VLOOKUP(T1007,Ventilation!$A$4:$H$321,6,FALSE)</f>
        <v>0</v>
      </c>
      <c r="V1007" s="1" t="str">
        <f>VLOOKUP(T1007,Ventilation!$A$4:$H$321,5,FALSE)</f>
        <v>20</v>
      </c>
      <c r="W1007" s="1" t="str">
        <f>VLOOKUP(T1007,Ventilation!$A$4:$H$321,7,FALSE)</f>
        <v/>
      </c>
      <c r="X1007" s="1"/>
      <c r="Y1007" s="5">
        <v>4.65</v>
      </c>
      <c r="Z1007" s="1" t="s">
        <v>2602</v>
      </c>
      <c r="AA1007" s="1" t="s">
        <v>2598</v>
      </c>
      <c r="AB1007" s="1"/>
      <c r="AC1007" s="8">
        <v>0.2232</v>
      </c>
      <c r="AD1007" s="1"/>
      <c r="AE1007" s="1" t="s">
        <v>2604</v>
      </c>
      <c r="AF1007" s="1"/>
      <c r="AG1007" s="1"/>
      <c r="AH1007" s="1"/>
      <c r="AI1007" s="1"/>
      <c r="AJ1007" s="1"/>
      <c r="AK1007" s="5">
        <v>1.1</v>
      </c>
      <c r="AL1007" s="1">
        <v>0.0</v>
      </c>
      <c r="AM1007" s="1">
        <v>0.5</v>
      </c>
      <c r="AN1007" s="1">
        <v>0.0</v>
      </c>
      <c r="AO1007" s="1" t="s">
        <v>2600</v>
      </c>
      <c r="AP1007" s="1" t="s">
        <v>234</v>
      </c>
      <c r="AQ1007" s="1" t="s">
        <v>235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3</v>
      </c>
      <c r="B1008" s="1" t="s">
        <v>225</v>
      </c>
      <c r="C1008" s="1" t="s">
        <v>1039</v>
      </c>
      <c r="D1008" s="1" t="s">
        <v>4552</v>
      </c>
      <c r="E1008" s="1" t="s">
        <v>3</v>
      </c>
      <c r="F1008" s="1" t="s">
        <v>225</v>
      </c>
      <c r="G1008" s="1" t="s">
        <v>1039</v>
      </c>
      <c r="H1008" s="1" t="str">
        <f t="shared" si="1"/>
        <v>DOE Ref Pre-1980OutpatientOR</v>
      </c>
      <c r="I1008" s="1" t="str">
        <f>VLOOKUP(H1008,'Interior Lighting'!$A$4:$G$1472,5,FALSE)</f>
        <v>7</v>
      </c>
      <c r="J1008" s="1"/>
      <c r="K1008" s="1"/>
      <c r="L1008" s="1"/>
      <c r="M1008" s="1">
        <v>0.0</v>
      </c>
      <c r="N1008" s="1">
        <v>0.7</v>
      </c>
      <c r="O1008" s="1">
        <v>0.2</v>
      </c>
      <c r="P1008" s="1" t="s">
        <v>2601</v>
      </c>
      <c r="Q1008" s="47" t="s">
        <v>29</v>
      </c>
      <c r="R1008" s="1" t="s">
        <v>559</v>
      </c>
      <c r="S1008" s="1" t="s">
        <v>560</v>
      </c>
      <c r="T1008" s="8"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5">
        <v>15.0</v>
      </c>
      <c r="Y1008" s="5">
        <v>18.58</v>
      </c>
      <c r="Z1008" s="1" t="s">
        <v>2602</v>
      </c>
      <c r="AA1008" s="1" t="s">
        <v>2598</v>
      </c>
      <c r="AB1008" s="1"/>
      <c r="AC1008" s="8">
        <v>0.2232</v>
      </c>
      <c r="AD1008" s="1"/>
      <c r="AE1008" s="1" t="s">
        <v>2604</v>
      </c>
      <c r="AF1008" s="5">
        <v>23.87</v>
      </c>
      <c r="AG1008" s="1">
        <v>0.0</v>
      </c>
      <c r="AH1008" s="1">
        <v>0.0</v>
      </c>
      <c r="AI1008" s="1">
        <v>0.5</v>
      </c>
      <c r="AJ1008" s="1" t="s">
        <v>2600</v>
      </c>
      <c r="AK1008" s="5">
        <v>4.0</v>
      </c>
      <c r="AL1008" s="1">
        <v>0.0</v>
      </c>
      <c r="AM1008" s="1">
        <v>0.5</v>
      </c>
      <c r="AN1008" s="1">
        <v>0.0</v>
      </c>
      <c r="AO1008" s="1" t="s">
        <v>2600</v>
      </c>
      <c r="AP1008" s="1" t="s">
        <v>2606</v>
      </c>
      <c r="AQ1008" s="1" t="s">
        <v>2605</v>
      </c>
      <c r="AR1008" s="1">
        <v>6.0</v>
      </c>
      <c r="AS1008" s="5">
        <v>472.0</v>
      </c>
      <c r="AT1008" s="1" t="str">
        <f t="shared" si="74"/>
        <v>0.01271186441</v>
      </c>
      <c r="AU1008" s="1">
        <v>43.3</v>
      </c>
      <c r="AV1008" s="1">
        <v>0.2</v>
      </c>
      <c r="AW1008" s="1">
        <v>0.05</v>
      </c>
      <c r="AX1008" s="33" t="s">
        <v>2636</v>
      </c>
      <c r="AY1008" s="1"/>
      <c r="AZ1008" s="1"/>
      <c r="BA1008" s="1" t="str">
        <f t="shared" si="77"/>
        <v/>
      </c>
      <c r="BB1008" s="1"/>
      <c r="BC1008" s="1"/>
      <c r="BD1008" s="1"/>
      <c r="BE1008" s="1"/>
      <c r="BF1008" s="1"/>
      <c r="BG1008" s="1"/>
      <c r="BH1008" s="1"/>
      <c r="BJ1008" s="1"/>
      <c r="BK1008" s="1"/>
      <c r="BL1008" s="1"/>
    </row>
    <row r="1009" ht="14.25" hidden="1" customHeight="1">
      <c r="A1009" s="1" t="s">
        <v>3</v>
      </c>
      <c r="B1009" s="1" t="s">
        <v>225</v>
      </c>
      <c r="C1009" s="1" t="s">
        <v>1040</v>
      </c>
      <c r="D1009" s="1" t="s">
        <v>4552</v>
      </c>
      <c r="E1009" s="1" t="s">
        <v>3</v>
      </c>
      <c r="F1009" s="1" t="s">
        <v>225</v>
      </c>
      <c r="G1009" s="1" t="s">
        <v>1040</v>
      </c>
      <c r="H1009" s="1" t="str">
        <f t="shared" si="1"/>
        <v>DOE Ref Pre-1980OutpatientPACU</v>
      </c>
      <c r="I1009" s="1" t="str">
        <f>VLOOKUP(H1009,'Interior Lighting'!$A$4:$G$1472,5,FALSE)</f>
        <v>2.3</v>
      </c>
      <c r="J1009" s="1"/>
      <c r="K1009" s="1"/>
      <c r="L1009" s="1"/>
      <c r="M1009" s="1">
        <v>0.0</v>
      </c>
      <c r="N1009" s="1">
        <v>0.7</v>
      </c>
      <c r="O1009" s="1">
        <v>0.2</v>
      </c>
      <c r="P1009" s="1" t="s">
        <v>2601</v>
      </c>
      <c r="Q1009" s="1" t="s">
        <v>38</v>
      </c>
      <c r="R1009" s="1" t="s">
        <v>559</v>
      </c>
      <c r="S1009" s="5" t="s">
        <v>1388</v>
      </c>
      <c r="T1009" s="8"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5">
        <v>6.0</v>
      </c>
      <c r="Y1009" s="5">
        <v>18.58</v>
      </c>
      <c r="Z1009" s="1" t="s">
        <v>2602</v>
      </c>
      <c r="AA1009" s="1" t="s">
        <v>2598</v>
      </c>
      <c r="AB1009" s="1"/>
      <c r="AC1009" s="8">
        <v>0.2232</v>
      </c>
      <c r="AD1009" s="1"/>
      <c r="AE1009" s="1" t="s">
        <v>2604</v>
      </c>
      <c r="AF1009" s="1"/>
      <c r="AG1009" s="1"/>
      <c r="AH1009" s="1"/>
      <c r="AI1009" s="1"/>
      <c r="AJ1009" s="1"/>
      <c r="AK1009" s="5">
        <v>3.0</v>
      </c>
      <c r="AL1009" s="1">
        <v>0.0</v>
      </c>
      <c r="AM1009" s="1">
        <v>0.5</v>
      </c>
      <c r="AN1009" s="1">
        <v>0.0</v>
      </c>
      <c r="AO1009" s="1" t="s">
        <v>2600</v>
      </c>
      <c r="AP1009" s="1" t="s">
        <v>234</v>
      </c>
      <c r="AQ1009" s="1" t="s">
        <v>235</v>
      </c>
      <c r="AR1009" s="1">
        <v>1.0</v>
      </c>
      <c r="AS1009" s="5">
        <v>316.0</v>
      </c>
      <c r="AT1009" s="1" t="str">
        <f t="shared" si="74"/>
        <v>0.003164556962</v>
      </c>
      <c r="AU1009" s="1">
        <v>43.3</v>
      </c>
      <c r="AV1009" s="1">
        <v>0.2</v>
      </c>
      <c r="AW1009" s="1">
        <v>0.05</v>
      </c>
      <c r="AX1009" s="33" t="s">
        <v>2636</v>
      </c>
      <c r="AY1009" s="1"/>
      <c r="AZ1009" s="1"/>
      <c r="BA1009" s="1" t="str">
        <f t="shared" si="77"/>
        <v/>
      </c>
      <c r="BB1009" s="1"/>
      <c r="BC1009" s="1"/>
      <c r="BD1009" s="1"/>
      <c r="BE1009" s="1"/>
      <c r="BF1009" s="1"/>
      <c r="BG1009" s="1"/>
      <c r="BH1009" s="1"/>
      <c r="BJ1009" s="1"/>
      <c r="BK1009" s="1"/>
      <c r="BL1009" s="1"/>
    </row>
    <row r="1010" ht="14.25" hidden="1" customHeight="1">
      <c r="A1010" s="1" t="s">
        <v>3</v>
      </c>
      <c r="B1010" s="1" t="s">
        <v>225</v>
      </c>
      <c r="C1010" s="1" t="s">
        <v>1043</v>
      </c>
      <c r="D1010" s="1" t="s">
        <v>4561</v>
      </c>
      <c r="E1010" s="1" t="s">
        <v>3</v>
      </c>
      <c r="F1010" s="1" t="s">
        <v>225</v>
      </c>
      <c r="G1010" s="1" t="s">
        <v>1043</v>
      </c>
      <c r="H1010" s="1" t="str">
        <f t="shared" si="1"/>
        <v>DOE Ref Pre-1980OutpatientPhysicalTherapy</v>
      </c>
      <c r="I1010" s="1" t="str">
        <f>VLOOKUP(H1010,'Interior Lighting'!$A$4:$G$1472,5,FALSE)</f>
        <v>1.6</v>
      </c>
      <c r="J1010" s="1"/>
      <c r="K1010" s="1"/>
      <c r="L1010" s="1"/>
      <c r="M1010" s="1">
        <v>0.0</v>
      </c>
      <c r="N1010" s="1">
        <v>0.7</v>
      </c>
      <c r="O1010" s="1">
        <v>0.2</v>
      </c>
      <c r="P1010" s="1" t="s">
        <v>2601</v>
      </c>
      <c r="Q1010" s="1" t="s">
        <v>29</v>
      </c>
      <c r="R1010" s="1" t="s">
        <v>559</v>
      </c>
      <c r="S1010" s="1" t="s">
        <v>565</v>
      </c>
      <c r="T1010" s="8"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5">
        <v>6.0</v>
      </c>
      <c r="Y1010" s="5">
        <v>18.58</v>
      </c>
      <c r="Z1010" s="1" t="s">
        <v>2602</v>
      </c>
      <c r="AA1010" s="1" t="s">
        <v>2598</v>
      </c>
      <c r="AB1010" s="1"/>
      <c r="AC1010" s="8">
        <v>0.2232</v>
      </c>
      <c r="AD1010" s="1"/>
      <c r="AE1010" s="1" t="s">
        <v>2604</v>
      </c>
      <c r="AF1010" s="1"/>
      <c r="AG1010" s="1"/>
      <c r="AH1010" s="1"/>
      <c r="AI1010" s="1"/>
      <c r="AJ1010" s="1"/>
      <c r="AK1010" s="5">
        <v>1.5</v>
      </c>
      <c r="AL1010" s="1">
        <v>0.0</v>
      </c>
      <c r="AM1010" s="1">
        <v>0.5</v>
      </c>
      <c r="AN1010" s="1">
        <v>0.0</v>
      </c>
      <c r="AO1010" s="1" t="s">
        <v>2600</v>
      </c>
      <c r="AP1010" s="1" t="s">
        <v>234</v>
      </c>
      <c r="AQ1010" s="1" t="s">
        <v>235</v>
      </c>
      <c r="AR1010" s="1">
        <v>1.0</v>
      </c>
      <c r="AS1010" s="1" t="str">
        <f>(1300+592)/2</f>
        <v>946</v>
      </c>
      <c r="AT1010" s="1" t="str">
        <f t="shared" si="74"/>
        <v>0.001057082452</v>
      </c>
      <c r="AU1010" s="1">
        <v>43.3</v>
      </c>
      <c r="AV1010" s="1">
        <v>0.2</v>
      </c>
      <c r="AW1010" s="1">
        <v>0.05</v>
      </c>
      <c r="AX1010" s="33" t="s">
        <v>2636</v>
      </c>
      <c r="AY1010" s="1"/>
      <c r="AZ1010" s="1"/>
      <c r="BA1010" s="1" t="str">
        <f t="shared" si="77"/>
        <v/>
      </c>
      <c r="BB1010" s="1"/>
      <c r="BC1010" s="1"/>
      <c r="BD1010" s="1"/>
      <c r="BE1010" s="1"/>
      <c r="BF1010" s="1"/>
      <c r="BG1010" s="1"/>
      <c r="BH1010" s="1"/>
      <c r="BJ1010" s="1"/>
      <c r="BK1010" s="1"/>
      <c r="BL1010" s="1"/>
    </row>
    <row r="1011" ht="14.25" hidden="1" customHeight="1">
      <c r="A1011" s="1" t="s">
        <v>3</v>
      </c>
      <c r="B1011" s="1" t="s">
        <v>225</v>
      </c>
      <c r="C1011" s="1" t="s">
        <v>1046</v>
      </c>
      <c r="D1011" s="1" t="s">
        <v>4552</v>
      </c>
      <c r="E1011" s="1" t="s">
        <v>3</v>
      </c>
      <c r="F1011" s="1" t="s">
        <v>225</v>
      </c>
      <c r="G1011" s="1" t="s">
        <v>1046</v>
      </c>
      <c r="H1011" s="1" t="str">
        <f t="shared" si="1"/>
        <v>DOE Ref Pre-1980OutpatientPreOp</v>
      </c>
      <c r="I1011" s="1" t="str">
        <f>VLOOKUP(H1011,'Interior Lighting'!$A$4:$G$1472,5,FALSE)</f>
        <v>1.4</v>
      </c>
      <c r="J1011" s="1"/>
      <c r="K1011" s="1"/>
      <c r="L1011" s="1"/>
      <c r="M1011" s="1">
        <v>0.0</v>
      </c>
      <c r="N1011" s="1">
        <v>0.7</v>
      </c>
      <c r="O1011" s="1">
        <v>0.2</v>
      </c>
      <c r="P1011" s="1" t="s">
        <v>2601</v>
      </c>
      <c r="Q1011" s="1" t="s">
        <v>38</v>
      </c>
      <c r="R1011" s="1" t="s">
        <v>559</v>
      </c>
      <c r="S1011" s="5" t="s">
        <v>1388</v>
      </c>
      <c r="T1011" s="8"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5">
        <v>6.0</v>
      </c>
      <c r="Y1011" s="5">
        <v>9.29</v>
      </c>
      <c r="Z1011" s="1" t="s">
        <v>2602</v>
      </c>
      <c r="AA1011" s="1" t="s">
        <v>2598</v>
      </c>
      <c r="AB1011" s="1"/>
      <c r="AC1011" s="8">
        <v>0.2232</v>
      </c>
      <c r="AD1011" s="1"/>
      <c r="AE1011" s="1" t="s">
        <v>2604</v>
      </c>
      <c r="AF1011" s="1"/>
      <c r="AG1011" s="1"/>
      <c r="AH1011" s="1"/>
      <c r="AI1011" s="1"/>
      <c r="AJ1011" s="1"/>
      <c r="AK1011" s="5">
        <v>2.0</v>
      </c>
      <c r="AL1011" s="1">
        <v>0.0</v>
      </c>
      <c r="AM1011" s="1">
        <v>0.5</v>
      </c>
      <c r="AN1011" s="1">
        <v>0.0</v>
      </c>
      <c r="AO1011" s="1" t="s">
        <v>2600</v>
      </c>
      <c r="AP1011" s="1" t="s">
        <v>234</v>
      </c>
      <c r="AQ1011" s="1" t="s">
        <v>235</v>
      </c>
      <c r="AR1011" s="1">
        <v>1.0</v>
      </c>
      <c r="AS1011" s="1" t="str">
        <f>(189+338)/2</f>
        <v>263.5</v>
      </c>
      <c r="AT1011" s="1" t="str">
        <f t="shared" si="74"/>
        <v>0.003795066414</v>
      </c>
      <c r="AU1011" s="1">
        <v>43.3</v>
      </c>
      <c r="AV1011" s="1">
        <v>0.2</v>
      </c>
      <c r="AW1011" s="1">
        <v>0.05</v>
      </c>
      <c r="AX1011" s="33" t="s">
        <v>2636</v>
      </c>
      <c r="AY1011" s="1"/>
      <c r="AZ1011" s="1"/>
      <c r="BA1011" s="1" t="str">
        <f t="shared" si="77"/>
        <v/>
      </c>
      <c r="BB1011" s="1"/>
      <c r="BC1011" s="1"/>
      <c r="BD1011" s="1"/>
      <c r="BE1011" s="1"/>
      <c r="BF1011" s="1"/>
      <c r="BG1011" s="1"/>
      <c r="BH1011" s="1"/>
      <c r="BJ1011" s="1"/>
      <c r="BK1011" s="1"/>
      <c r="BL1011" s="1"/>
    </row>
    <row r="1012" ht="14.25" hidden="1" customHeight="1">
      <c r="A1012" s="1" t="s">
        <v>3</v>
      </c>
      <c r="B1012" s="1" t="s">
        <v>225</v>
      </c>
      <c r="C1012" s="1" t="s">
        <v>1048</v>
      </c>
      <c r="D1012" s="1" t="s">
        <v>4552</v>
      </c>
      <c r="E1012" s="1" t="s">
        <v>3</v>
      </c>
      <c r="F1012" s="1" t="s">
        <v>225</v>
      </c>
      <c r="G1012" s="1" t="s">
        <v>1048</v>
      </c>
      <c r="H1012" s="1" t="str">
        <f t="shared" si="1"/>
        <v>DOE Ref Pre-1980OutpatientProcedureRoom</v>
      </c>
      <c r="I1012" s="1" t="str">
        <f>VLOOKUP(H1012,'Interior Lighting'!$A$4:$G$1472,5,FALSE)</f>
        <v>1.6</v>
      </c>
      <c r="J1012" s="1"/>
      <c r="K1012" s="1"/>
      <c r="L1012" s="1"/>
      <c r="M1012" s="1">
        <v>0.0</v>
      </c>
      <c r="N1012" s="1">
        <v>0.7</v>
      </c>
      <c r="O1012" s="1">
        <v>0.2</v>
      </c>
      <c r="P1012" s="1" t="s">
        <v>2601</v>
      </c>
      <c r="Q1012" s="47" t="s">
        <v>29</v>
      </c>
      <c r="R1012" s="1" t="s">
        <v>559</v>
      </c>
      <c r="S1012" s="1" t="s">
        <v>560</v>
      </c>
      <c r="T1012" s="8"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5">
        <v>15.0</v>
      </c>
      <c r="Y1012" s="5">
        <v>18.58</v>
      </c>
      <c r="Z1012" s="1" t="s">
        <v>2602</v>
      </c>
      <c r="AA1012" s="1" t="s">
        <v>2598</v>
      </c>
      <c r="AB1012" s="1"/>
      <c r="AC1012" s="8">
        <v>0.2232</v>
      </c>
      <c r="AD1012" s="1"/>
      <c r="AE1012" s="1" t="s">
        <v>2604</v>
      </c>
      <c r="AF1012" s="1"/>
      <c r="AG1012" s="1"/>
      <c r="AH1012" s="1"/>
      <c r="AI1012" s="1"/>
      <c r="AJ1012" s="1"/>
      <c r="AK1012" s="5">
        <v>3.0</v>
      </c>
      <c r="AL1012" s="1">
        <v>0.0</v>
      </c>
      <c r="AM1012" s="1">
        <v>0.5</v>
      </c>
      <c r="AN1012" s="1">
        <v>0.0</v>
      </c>
      <c r="AO1012" s="1" t="s">
        <v>2600</v>
      </c>
      <c r="AP1012" s="1" t="s">
        <v>234</v>
      </c>
      <c r="AQ1012" s="1" t="s">
        <v>235</v>
      </c>
      <c r="AR1012" s="1">
        <v>1.0</v>
      </c>
      <c r="AS1012" s="1">
        <v>285.0</v>
      </c>
      <c r="AT1012" s="1" t="str">
        <f t="shared" si="74"/>
        <v>0.00350877193</v>
      </c>
      <c r="AU1012" s="1">
        <v>43.3</v>
      </c>
      <c r="AV1012" s="1">
        <v>0.2</v>
      </c>
      <c r="AW1012" s="1">
        <v>0.05</v>
      </c>
      <c r="AX1012" s="33" t="s">
        <v>2636</v>
      </c>
      <c r="AY1012" s="1"/>
      <c r="AZ1012" s="1"/>
      <c r="BA1012" s="1" t="str">
        <f t="shared" si="77"/>
        <v/>
      </c>
      <c r="BB1012" s="1"/>
      <c r="BC1012" s="1"/>
      <c r="BD1012" s="1"/>
      <c r="BE1012" s="1"/>
      <c r="BF1012" s="1"/>
      <c r="BG1012" s="1"/>
      <c r="BH1012" s="1"/>
      <c r="BJ1012" s="1"/>
      <c r="BK1012" s="1"/>
      <c r="BL1012" s="1"/>
    </row>
    <row r="1013" ht="14.25" hidden="1" customHeight="1">
      <c r="A1013" s="1" t="s">
        <v>3</v>
      </c>
      <c r="B1013" s="37" t="s">
        <v>225</v>
      </c>
      <c r="C1013" s="5" t="s">
        <v>4600</v>
      </c>
      <c r="D1013" s="1" t="s">
        <v>4570</v>
      </c>
      <c r="E1013" s="1" t="s">
        <v>3</v>
      </c>
      <c r="F1013" s="1" t="s">
        <v>225</v>
      </c>
      <c r="G1013" s="1" t="s">
        <v>684</v>
      </c>
      <c r="H1013" s="1" t="str">
        <f t="shared" si="1"/>
        <v>DOE Ref Pre-1980OutpatientLobby</v>
      </c>
      <c r="I1013" s="1" t="str">
        <f>VLOOKUP(H1013,'Interior Lighting'!$A$4:$G$1472,5,FALSE)</f>
        <v>1</v>
      </c>
      <c r="J1013" s="1"/>
      <c r="K1013" s="1"/>
      <c r="L1013" s="1"/>
      <c r="M1013" s="1">
        <v>0.0</v>
      </c>
      <c r="N1013" s="1">
        <v>0.7</v>
      </c>
      <c r="O1013" s="1">
        <v>0.2</v>
      </c>
      <c r="P1013" s="1" t="s">
        <v>2601</v>
      </c>
      <c r="Q1013" s="1" t="s">
        <v>29</v>
      </c>
      <c r="R1013" s="1" t="s">
        <v>486</v>
      </c>
      <c r="S1013" s="1" t="s">
        <v>492</v>
      </c>
      <c r="T1013" s="8"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5">
        <v>27.9</v>
      </c>
      <c r="Z1013" s="1" t="s">
        <v>2602</v>
      </c>
      <c r="AA1013" s="1" t="s">
        <v>2598</v>
      </c>
      <c r="AB1013" s="1"/>
      <c r="AC1013" s="8">
        <v>0.2232</v>
      </c>
      <c r="AD1013" s="1"/>
      <c r="AE1013" s="1" t="s">
        <v>2604</v>
      </c>
      <c r="AF1013" s="1"/>
      <c r="AG1013" s="1"/>
      <c r="AH1013" s="1"/>
      <c r="AI1013" s="1"/>
      <c r="AJ1013" s="1"/>
      <c r="AK1013" s="5">
        <v>1.1</v>
      </c>
      <c r="AL1013" s="1">
        <v>0.0</v>
      </c>
      <c r="AM1013" s="1">
        <v>0.5</v>
      </c>
      <c r="AN1013" s="1">
        <v>0.0</v>
      </c>
      <c r="AO1013" s="1" t="s">
        <v>2600</v>
      </c>
      <c r="AP1013" s="1" t="s">
        <v>234</v>
      </c>
      <c r="AQ1013" s="1" t="s">
        <v>235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3</v>
      </c>
      <c r="B1014" s="1" t="s">
        <v>225</v>
      </c>
      <c r="C1014" s="1" t="s">
        <v>1052</v>
      </c>
      <c r="D1014" s="1" t="s">
        <v>4556</v>
      </c>
      <c r="E1014" s="1" t="s">
        <v>3</v>
      </c>
      <c r="F1014" s="1" t="s">
        <v>225</v>
      </c>
      <c r="G1014" s="1" t="s">
        <v>1052</v>
      </c>
      <c r="H1014" s="1" t="str">
        <f t="shared" si="1"/>
        <v>DOE Ref Pre-1980OutpatientSoil Work</v>
      </c>
      <c r="I1014" s="1" t="str">
        <f>VLOOKUP(H1014,'Interior Lighting'!$A$4:$G$1472,5,FALSE)</f>
        <v>0.9</v>
      </c>
      <c r="J1014" s="1"/>
      <c r="K1014" s="1"/>
      <c r="L1014" s="1"/>
      <c r="M1014" s="1">
        <v>0.0</v>
      </c>
      <c r="N1014" s="1">
        <v>0.7</v>
      </c>
      <c r="O1014" s="1">
        <v>0.2</v>
      </c>
      <c r="P1014" s="1" t="s">
        <v>2601</v>
      </c>
      <c r="Q1014" s="57" t="s">
        <v>29</v>
      </c>
      <c r="R1014" s="1" t="s">
        <v>559</v>
      </c>
      <c r="S1014" s="5" t="s">
        <v>1390</v>
      </c>
      <c r="T1014" s="8"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5">
        <v>10.0</v>
      </c>
      <c r="Y1014" s="5">
        <v>18.58</v>
      </c>
      <c r="Z1014" s="8" t="s">
        <v>2602</v>
      </c>
      <c r="AA1014" s="8" t="s">
        <v>2598</v>
      </c>
      <c r="AB1014" s="1"/>
      <c r="AC1014" s="8">
        <v>0.2232</v>
      </c>
      <c r="AD1014" s="8"/>
      <c r="AE1014" s="8" t="s">
        <v>2604</v>
      </c>
      <c r="AF1014" s="1"/>
      <c r="AG1014" s="1"/>
      <c r="AH1014" s="1"/>
      <c r="AI1014" s="1"/>
      <c r="AJ1014" s="1"/>
      <c r="AK1014" s="5">
        <v>2.0</v>
      </c>
      <c r="AL1014" s="1">
        <v>0.0</v>
      </c>
      <c r="AM1014" s="1">
        <v>0.5</v>
      </c>
      <c r="AN1014" s="1">
        <v>0.0</v>
      </c>
      <c r="AO1014" s="8" t="s">
        <v>2600</v>
      </c>
      <c r="AP1014" s="8" t="s">
        <v>234</v>
      </c>
      <c r="AQ1014" s="8" t="s">
        <v>235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4577</v>
      </c>
      <c r="BG1014" s="1"/>
      <c r="BH1014" s="1"/>
      <c r="BJ1014" s="1"/>
      <c r="BK1014" s="1"/>
      <c r="BL1014" s="1"/>
    </row>
    <row r="1015" ht="14.25" hidden="1" customHeight="1">
      <c r="A1015" s="8" t="s">
        <v>3</v>
      </c>
      <c r="B1015" s="8" t="s">
        <v>225</v>
      </c>
      <c r="C1015" s="8" t="s">
        <v>1054</v>
      </c>
      <c r="D1015" s="1" t="s">
        <v>4570</v>
      </c>
      <c r="E1015" s="8" t="s">
        <v>3</v>
      </c>
      <c r="F1015" s="8" t="s">
        <v>225</v>
      </c>
      <c r="G1015" s="8" t="s">
        <v>1054</v>
      </c>
      <c r="H1015" s="1" t="str">
        <f t="shared" si="1"/>
        <v>DOE Ref Pre-1980OutpatientStair</v>
      </c>
      <c r="I1015" s="1" t="str">
        <f>VLOOKUP(H1015,'Interior Lighting'!$A$4:$G$1472,5,FALSE)</f>
        <v>0.8</v>
      </c>
      <c r="J1015" s="1"/>
      <c r="K1015" s="1"/>
      <c r="L1015" s="1"/>
      <c r="M1015" s="1">
        <v>0.0</v>
      </c>
      <c r="N1015" s="1">
        <v>0.7</v>
      </c>
      <c r="O1015" s="1">
        <v>0.2</v>
      </c>
      <c r="P1015" s="1" t="s">
        <v>2601</v>
      </c>
      <c r="Q1015" s="47" t="s">
        <v>29</v>
      </c>
      <c r="R1015" s="1" t="s">
        <v>501</v>
      </c>
      <c r="S1015" s="5" t="s">
        <v>503</v>
      </c>
      <c r="T1015" s="8" t="str">
        <f t="shared" si="68"/>
        <v>ASHRAE 62.1-1999Public SpacesPublic restrooms</v>
      </c>
      <c r="U1015" s="1" t="str">
        <f>VLOOKUP(T1015,Ventilation!$A$4:$H$321,6,FALSE)</f>
        <v>0</v>
      </c>
      <c r="V1015" s="1" t="str">
        <f>VLOOKUP(T1015,Ventilation!$A$4:$H$321,5,FALSE)</f>
        <v>0</v>
      </c>
      <c r="W1015" s="1" t="str">
        <f>VLOOKUP(T1015,Ventilation!$A$4:$H$321,7,FALSE)</f>
        <v/>
      </c>
      <c r="X1015" s="1"/>
      <c r="Y1015" s="5">
        <v>0.0</v>
      </c>
      <c r="Z1015" s="1" t="s">
        <v>2602</v>
      </c>
      <c r="AA1015" s="1" t="s">
        <v>2598</v>
      </c>
      <c r="AB1015" s="1"/>
      <c r="AC1015" s="8"/>
      <c r="AD1015" s="16">
        <v>1.0</v>
      </c>
      <c r="AE1015" s="1" t="s">
        <v>2604</v>
      </c>
      <c r="AF1015" s="1"/>
      <c r="AG1015" s="1"/>
      <c r="AH1015" s="1"/>
      <c r="AI1015" s="1"/>
      <c r="AJ1015" s="1"/>
      <c r="AK1015" s="5">
        <v>0.0</v>
      </c>
      <c r="AL1015" s="1">
        <v>0.0</v>
      </c>
      <c r="AM1015" s="1">
        <v>0.5</v>
      </c>
      <c r="AN1015" s="1">
        <v>0.0</v>
      </c>
      <c r="AO1015" s="1" t="s">
        <v>2600</v>
      </c>
      <c r="AP1015" s="1" t="s">
        <v>234</v>
      </c>
      <c r="AQ1015" s="1" t="s">
        <v>235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3</v>
      </c>
      <c r="B1016" s="1" t="s">
        <v>225</v>
      </c>
      <c r="C1016" s="1" t="s">
        <v>1055</v>
      </c>
      <c r="D1016" s="1" t="s">
        <v>4575</v>
      </c>
      <c r="E1016" s="1" t="s">
        <v>3</v>
      </c>
      <c r="F1016" s="1" t="s">
        <v>225</v>
      </c>
      <c r="G1016" s="1" t="s">
        <v>1055</v>
      </c>
      <c r="H1016" s="1" t="str">
        <f t="shared" si="1"/>
        <v>DOE Ref Pre-1980OutpatientToilet</v>
      </c>
      <c r="I1016" s="1" t="str">
        <f>VLOOKUP(H1016,'Interior Lighting'!$A$4:$G$1472,5,FALSE)</f>
        <v>0.8</v>
      </c>
      <c r="J1016" s="1"/>
      <c r="K1016" s="1"/>
      <c r="L1016" s="1"/>
      <c r="M1016" s="1">
        <v>0.0</v>
      </c>
      <c r="N1016" s="1">
        <v>0.7</v>
      </c>
      <c r="O1016" s="1">
        <v>0.2</v>
      </c>
      <c r="P1016" s="1" t="s">
        <v>2601</v>
      </c>
      <c r="Q1016" s="47" t="s">
        <v>29</v>
      </c>
      <c r="R1016" s="1" t="s">
        <v>501</v>
      </c>
      <c r="S1016" s="5" t="s">
        <v>503</v>
      </c>
      <c r="T1016" s="8" t="str">
        <f t="shared" si="68"/>
        <v>ASHRAE 62.1-1999Public SpacesPublic restrooms</v>
      </c>
      <c r="U1016" s="1" t="str">
        <f>VLOOKUP(T1016,Ventilation!$A$4:$H$321,6,FALSE)</f>
        <v>0</v>
      </c>
      <c r="V1016" s="1" t="str">
        <f>VLOOKUP(T1016,Ventilation!$A$4:$H$321,5,FALSE)</f>
        <v>0</v>
      </c>
      <c r="W1016" s="1" t="str">
        <f>VLOOKUP(T1016,Ventilation!$A$4:$H$321,7,FALSE)</f>
        <v/>
      </c>
      <c r="X1016" s="5"/>
      <c r="Y1016" s="5">
        <v>0.0</v>
      </c>
      <c r="Z1016" s="1" t="s">
        <v>2602</v>
      </c>
      <c r="AA1016" s="1" t="s">
        <v>2598</v>
      </c>
      <c r="AB1016" s="1"/>
      <c r="AC1016" s="8">
        <v>0.2232</v>
      </c>
      <c r="AD1016" s="1"/>
      <c r="AE1016" s="1" t="s">
        <v>2604</v>
      </c>
      <c r="AF1016" s="1"/>
      <c r="AG1016" s="1"/>
      <c r="AH1016" s="1"/>
      <c r="AI1016" s="1"/>
      <c r="AJ1016" s="1"/>
      <c r="AK1016" s="5">
        <v>0.7</v>
      </c>
      <c r="AL1016" s="1">
        <v>0.0</v>
      </c>
      <c r="AM1016" s="1">
        <v>0.3</v>
      </c>
      <c r="AN1016" s="1">
        <v>0.7</v>
      </c>
      <c r="AO1016" s="1" t="s">
        <v>2600</v>
      </c>
      <c r="AP1016" s="1" t="s">
        <v>234</v>
      </c>
      <c r="AQ1016" s="1" t="s">
        <v>235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4577</v>
      </c>
      <c r="BG1016" s="1"/>
      <c r="BH1016" s="1"/>
      <c r="BJ1016" s="1"/>
      <c r="BK1016" s="1"/>
      <c r="BL1016" s="1"/>
    </row>
    <row r="1017" ht="14.25" hidden="1" customHeight="1">
      <c r="A1017" s="1" t="s">
        <v>3</v>
      </c>
      <c r="B1017" s="1" t="s">
        <v>225</v>
      </c>
      <c r="C1017" s="5" t="s">
        <v>4601</v>
      </c>
      <c r="D1017" s="1" t="s">
        <v>4566</v>
      </c>
      <c r="E1017" s="1" t="s">
        <v>32</v>
      </c>
      <c r="F1017" s="5" t="s">
        <v>956</v>
      </c>
      <c r="G1017" s="1" t="s">
        <v>870</v>
      </c>
      <c r="H1017" s="1" t="str">
        <f t="shared" si="1"/>
        <v>ASHRAE 90.1-1999AtticsGeneral</v>
      </c>
      <c r="I1017" s="1" t="str">
        <f>VLOOKUP(H1017,'Interior Lighting'!$A$4:$G$1472,5,FALSE)</f>
        <v>0</v>
      </c>
      <c r="J1017" s="1"/>
      <c r="K1017" s="1"/>
      <c r="L1017" s="1"/>
      <c r="M1017" s="1">
        <v>0.0</v>
      </c>
      <c r="N1017" s="1">
        <v>0.7</v>
      </c>
      <c r="O1017" s="1">
        <v>0.2</v>
      </c>
      <c r="P1017" s="1" t="s">
        <v>2601</v>
      </c>
      <c r="Q1017" s="47" t="s">
        <v>29</v>
      </c>
      <c r="R1017" s="1" t="s">
        <v>501</v>
      </c>
      <c r="S1017" s="5" t="s">
        <v>503</v>
      </c>
      <c r="T1017" s="8" t="str">
        <f t="shared" si="68"/>
        <v>ASHRAE 62.1-1999Public SpacesPublic restrooms</v>
      </c>
      <c r="U1017" s="1" t="str">
        <f>VLOOKUP(T1017,Ventilation!$A$4:$H$321,6,FALSE)</f>
        <v>0</v>
      </c>
      <c r="V1017" s="1" t="str">
        <f>VLOOKUP(T1017,Ventilation!$A$4:$H$321,5,FALSE)</f>
        <v>0</v>
      </c>
      <c r="W1017" s="1" t="str">
        <f>VLOOKUP(T1017,Ventilation!$A$4:$H$321,7,FALSE)</f>
        <v/>
      </c>
      <c r="X1017" s="1"/>
      <c r="Y1017" s="5">
        <v>0.0</v>
      </c>
      <c r="Z1017" s="1" t="s">
        <v>2602</v>
      </c>
      <c r="AA1017" s="1" t="s">
        <v>2598</v>
      </c>
      <c r="AB1017" s="1"/>
      <c r="AC1017" s="8">
        <v>0.2232</v>
      </c>
      <c r="AD1017" s="1"/>
      <c r="AE1017" s="1" t="s">
        <v>2604</v>
      </c>
      <c r="AF1017" s="1"/>
      <c r="AG1017" s="1"/>
      <c r="AH1017" s="1"/>
      <c r="AI1017" s="1"/>
      <c r="AJ1017" s="1"/>
      <c r="AK1017" s="5">
        <v>0.0</v>
      </c>
      <c r="AL1017" s="1">
        <v>0.0</v>
      </c>
      <c r="AM1017" s="1">
        <v>0.3</v>
      </c>
      <c r="AN1017" s="1">
        <v>0.7</v>
      </c>
      <c r="AO1017" s="1" t="s">
        <v>2600</v>
      </c>
      <c r="AP1017" s="1" t="s">
        <v>234</v>
      </c>
      <c r="AQ1017" s="1" t="s">
        <v>235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3</v>
      </c>
      <c r="B1018" s="1" t="s">
        <v>225</v>
      </c>
      <c r="C1018" s="1" t="s">
        <v>1060</v>
      </c>
      <c r="D1018" s="1" t="s">
        <v>4552</v>
      </c>
      <c r="E1018" s="1" t="s">
        <v>3</v>
      </c>
      <c r="F1018" s="1" t="s">
        <v>225</v>
      </c>
      <c r="G1018" s="1" t="s">
        <v>1060</v>
      </c>
      <c r="H1018" s="1" t="str">
        <f t="shared" si="1"/>
        <v>DOE Ref Pre-1980OutpatientXray</v>
      </c>
      <c r="I1018" s="1" t="str">
        <f>VLOOKUP(H1018,'Interior Lighting'!$A$4:$G$1472,5,FALSE)</f>
        <v>2.1</v>
      </c>
      <c r="J1018" s="1"/>
      <c r="K1018" s="1"/>
      <c r="L1018" s="1"/>
      <c r="M1018" s="1">
        <v>0.0</v>
      </c>
      <c r="N1018" s="1">
        <v>0.7</v>
      </c>
      <c r="O1018" s="1">
        <v>0.2</v>
      </c>
      <c r="P1018" s="1" t="s">
        <v>2601</v>
      </c>
      <c r="Q1018" s="1" t="s">
        <v>38</v>
      </c>
      <c r="R1018" s="1" t="s">
        <v>657</v>
      </c>
      <c r="S1018" s="1" t="s">
        <v>712</v>
      </c>
      <c r="T1018" s="8" t="str">
        <f t="shared" si="68"/>
        <v>GGHC v2.2Health CareX-ray, Diagnostic and Treatment</v>
      </c>
      <c r="U1018" s="1" t="str">
        <f>VLOOKUP(T1018,Ventilation!$A$4:$H$321,6,FALSE)</f>
        <v>0.3</v>
      </c>
      <c r="V1018" s="1" t="str">
        <f>VLOOKUP(T1018,Ventilation!$A$4:$H$321,5,FALSE)</f>
        <v/>
      </c>
      <c r="W1018" s="1" t="str">
        <f>VLOOKUP(T1018,Ventilation!$A$4:$H$321,7,FALSE)</f>
        <v/>
      </c>
      <c r="X1018" s="1"/>
      <c r="Y1018" s="5">
        <v>18.58</v>
      </c>
      <c r="Z1018" s="1" t="s">
        <v>2602</v>
      </c>
      <c r="AA1018" s="1" t="s">
        <v>2598</v>
      </c>
      <c r="AB1018" s="1"/>
      <c r="AC1018" s="8">
        <v>0.2232</v>
      </c>
      <c r="AD1018" s="1"/>
      <c r="AE1018" s="1" t="s">
        <v>2604</v>
      </c>
      <c r="AF1018" s="1"/>
      <c r="AG1018" s="1"/>
      <c r="AH1018" s="1"/>
      <c r="AI1018" s="1"/>
      <c r="AJ1018" s="1"/>
      <c r="AK1018" s="5">
        <v>1.3</v>
      </c>
      <c r="AL1018" s="1">
        <v>0.0</v>
      </c>
      <c r="AM1018" s="1">
        <v>0.5</v>
      </c>
      <c r="AN1018" s="1">
        <v>0.0</v>
      </c>
      <c r="AO1018" s="33" t="s">
        <v>2607</v>
      </c>
      <c r="AP1018" s="1" t="s">
        <v>234</v>
      </c>
      <c r="AQ1018" s="1" t="s">
        <v>235</v>
      </c>
      <c r="AR1018" s="1">
        <v>1.0</v>
      </c>
      <c r="AS1018" s="1">
        <v>900.0</v>
      </c>
      <c r="AT1018" s="1" t="str">
        <f t="shared" si="74"/>
        <v>0.001111111111</v>
      </c>
      <c r="AU1018" s="1">
        <v>43.3</v>
      </c>
      <c r="AV1018" s="1">
        <v>0.2</v>
      </c>
      <c r="AW1018" s="1">
        <v>0.05</v>
      </c>
      <c r="AX1018" s="33" t="s">
        <v>2636</v>
      </c>
      <c r="AY1018" s="1"/>
      <c r="AZ1018" s="1"/>
      <c r="BA1018" s="1" t="str">
        <f t="shared" si="77"/>
        <v/>
      </c>
      <c r="BB1018" s="1"/>
      <c r="BC1018" s="1"/>
      <c r="BD1018" s="1"/>
      <c r="BE1018" s="1"/>
      <c r="BF1018" s="1"/>
      <c r="BG1018" s="1"/>
      <c r="BH1018" s="1"/>
      <c r="BJ1018" s="1"/>
      <c r="BK1018" s="1"/>
      <c r="BL1018" s="1"/>
    </row>
    <row r="1019" ht="14.25" hidden="1" customHeight="1">
      <c r="A1019" s="1" t="s">
        <v>3</v>
      </c>
      <c r="B1019" s="1" t="s">
        <v>237</v>
      </c>
      <c r="C1019" s="1" t="s">
        <v>1050</v>
      </c>
      <c r="D1019" s="1" t="s">
        <v>4575</v>
      </c>
      <c r="E1019" s="1" t="s">
        <v>3</v>
      </c>
      <c r="F1019" s="1" t="s">
        <v>237</v>
      </c>
      <c r="G1019" s="1" t="s">
        <v>1050</v>
      </c>
      <c r="H1019" s="1" t="str">
        <f t="shared" si="1"/>
        <v>DOE Ref Pre-1980PrimarySchoolRestroom</v>
      </c>
      <c r="I1019" s="229" t="str">
        <f>VLOOKUP(H1019,'Interior Lighting'!$A$4:$G$1080,5,FALSE)</f>
        <v>0.9</v>
      </c>
      <c r="J1019" s="1"/>
      <c r="K1019" s="1"/>
      <c r="L1019" s="1"/>
      <c r="M1019" s="1">
        <v>0.0</v>
      </c>
      <c r="N1019" s="1">
        <v>0.37</v>
      </c>
      <c r="O1019" s="1">
        <v>0.2</v>
      </c>
      <c r="P1019" s="1" t="s">
        <v>2740</v>
      </c>
      <c r="Q1019" s="1" t="s">
        <v>29</v>
      </c>
      <c r="R1019" s="1" t="s">
        <v>501</v>
      </c>
      <c r="S1019" s="1" t="s">
        <v>1330</v>
      </c>
      <c r="T1019" s="8"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2741</v>
      </c>
      <c r="AA1019" s="1" t="s">
        <v>2736</v>
      </c>
      <c r="AB1019" s="1"/>
      <c r="AC1019" s="8">
        <v>0.2232</v>
      </c>
      <c r="AD1019" s="1"/>
      <c r="AE1019" s="1" t="s">
        <v>2748</v>
      </c>
      <c r="AF1019" s="1"/>
      <c r="AG1019" s="1"/>
      <c r="AH1019" s="1"/>
      <c r="AI1019" s="1"/>
      <c r="AJ1019" s="1"/>
      <c r="AK1019" s="1">
        <v>0.37</v>
      </c>
      <c r="AL1019" s="1">
        <v>0.0</v>
      </c>
      <c r="AM1019" s="1">
        <v>0.5</v>
      </c>
      <c r="AN1019" s="1">
        <v>0.0</v>
      </c>
      <c r="AO1019" s="1" t="s">
        <v>2739</v>
      </c>
      <c r="AP1019" s="1" t="s">
        <v>2738</v>
      </c>
      <c r="AQ1019" s="1" t="s">
        <v>2737</v>
      </c>
      <c r="AR1019" s="1">
        <v>56.5</v>
      </c>
      <c r="AS1019" s="1">
        <v>2045.0</v>
      </c>
      <c r="AT1019" s="1" t="str">
        <f t="shared" si="74"/>
        <v>0.02762836186</v>
      </c>
      <c r="AU1019" s="1">
        <v>43.3</v>
      </c>
      <c r="AV1019" s="1">
        <v>0.2</v>
      </c>
      <c r="AW1019" s="1">
        <v>0.05</v>
      </c>
      <c r="AX1019" s="1" t="s">
        <v>4578</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3</v>
      </c>
      <c r="B1020" s="1" t="s">
        <v>237</v>
      </c>
      <c r="C1020" s="1" t="s">
        <v>344</v>
      </c>
      <c r="D1020" s="1" t="s">
        <v>4559</v>
      </c>
      <c r="E1020" s="1" t="s">
        <v>3</v>
      </c>
      <c r="F1020" s="1" t="s">
        <v>237</v>
      </c>
      <c r="G1020" s="1" t="s">
        <v>344</v>
      </c>
      <c r="H1020" s="1" t="str">
        <f t="shared" si="1"/>
        <v>DOE Ref Pre-1980PrimarySchoolOffice</v>
      </c>
      <c r="I1020" s="229" t="str">
        <f>VLOOKUP(H1020,'Interior Lighting'!$A$4:$G$1080,5,FALSE)</f>
        <v>1.89</v>
      </c>
      <c r="J1020" s="1"/>
      <c r="K1020" s="1"/>
      <c r="L1020" s="1"/>
      <c r="M1020" s="1">
        <v>0.0</v>
      </c>
      <c r="N1020" s="1">
        <v>0.37</v>
      </c>
      <c r="O1020" s="1">
        <v>0.2</v>
      </c>
      <c r="P1020" s="1" t="s">
        <v>2740</v>
      </c>
      <c r="Q1020" s="1" t="s">
        <v>29</v>
      </c>
      <c r="R1020" s="1" t="s">
        <v>497</v>
      </c>
      <c r="S1020" s="1" t="s">
        <v>4560</v>
      </c>
      <c r="T1020" s="8"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2741</v>
      </c>
      <c r="AA1020" s="1" t="s">
        <v>2736</v>
      </c>
      <c r="AB1020" s="1"/>
      <c r="AC1020" s="8">
        <v>0.2232</v>
      </c>
      <c r="AD1020" s="1"/>
      <c r="AE1020" s="1" t="s">
        <v>2748</v>
      </c>
      <c r="AF1020" s="1"/>
      <c r="AG1020" s="1"/>
      <c r="AH1020" s="1"/>
      <c r="AI1020" s="1"/>
      <c r="AJ1020" s="1"/>
      <c r="AK1020" s="1">
        <v>1.0</v>
      </c>
      <c r="AL1020" s="1">
        <v>0.0</v>
      </c>
      <c r="AM1020" s="1">
        <v>0.5</v>
      </c>
      <c r="AN1020" s="1">
        <v>0.0</v>
      </c>
      <c r="AO1020" s="1" t="s">
        <v>2739</v>
      </c>
      <c r="AP1020" s="1" t="s">
        <v>2747</v>
      </c>
      <c r="AQ1020" s="1" t="s">
        <v>2743</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3</v>
      </c>
      <c r="B1021" s="1" t="s">
        <v>237</v>
      </c>
      <c r="C1021" s="1" t="s">
        <v>1031</v>
      </c>
      <c r="D1021" s="1" t="s">
        <v>4571</v>
      </c>
      <c r="E1021" s="1" t="s">
        <v>3</v>
      </c>
      <c r="F1021" s="1" t="s">
        <v>237</v>
      </c>
      <c r="G1021" s="1" t="s">
        <v>1031</v>
      </c>
      <c r="H1021" s="1" t="str">
        <f t="shared" si="1"/>
        <v>DOE Ref Pre-1980PrimarySchoolMechanical</v>
      </c>
      <c r="I1021" s="229" t="str">
        <f>VLOOKUP(H1021,'Interior Lighting'!$A$4:$G$1080,5,FALSE)</f>
        <v>0.77</v>
      </c>
      <c r="J1021" s="1"/>
      <c r="K1021" s="1"/>
      <c r="L1021" s="1"/>
      <c r="M1021" s="1">
        <v>0.0</v>
      </c>
      <c r="N1021" s="1">
        <v>0.37</v>
      </c>
      <c r="O1021" s="1">
        <v>0.2</v>
      </c>
      <c r="P1021" s="1" t="s">
        <v>2740</v>
      </c>
      <c r="Q1021" s="1" t="s">
        <v>29</v>
      </c>
      <c r="R1021" s="1" t="s">
        <v>501</v>
      </c>
      <c r="S1021" s="1" t="s">
        <v>502</v>
      </c>
      <c r="T1021" s="8"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2741</v>
      </c>
      <c r="AA1021" s="1" t="s">
        <v>2736</v>
      </c>
      <c r="AB1021" s="1"/>
      <c r="AC1021" s="8">
        <v>0.2232</v>
      </c>
      <c r="AD1021" s="1"/>
      <c r="AE1021" s="1" t="s">
        <v>2748</v>
      </c>
      <c r="AF1021" s="1"/>
      <c r="AG1021" s="1"/>
      <c r="AH1021" s="1"/>
      <c r="AI1021" s="1"/>
      <c r="AJ1021" s="1"/>
      <c r="AK1021" s="1">
        <v>0.37</v>
      </c>
      <c r="AL1021" s="1">
        <v>0.0</v>
      </c>
      <c r="AM1021" s="1">
        <v>0.5</v>
      </c>
      <c r="AN1021" s="1">
        <v>0.0</v>
      </c>
      <c r="AO1021" s="1" t="s">
        <v>2739</v>
      </c>
      <c r="AP1021" s="1" t="s">
        <v>2738</v>
      </c>
      <c r="AQ1021" s="1" t="s">
        <v>2737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3</v>
      </c>
      <c r="B1022" s="1" t="s">
        <v>237</v>
      </c>
      <c r="C1022" s="1" t="s">
        <v>684</v>
      </c>
      <c r="D1022" s="1" t="s">
        <v>4570</v>
      </c>
      <c r="E1022" s="1" t="s">
        <v>3</v>
      </c>
      <c r="F1022" s="1" t="s">
        <v>237</v>
      </c>
      <c r="G1022" s="1" t="s">
        <v>684</v>
      </c>
      <c r="H1022" s="1" t="str">
        <f t="shared" si="1"/>
        <v>DOE Ref Pre-1980PrimarySchoolLobby</v>
      </c>
      <c r="I1022" s="229" t="str">
        <f>VLOOKUP(H1022,'Interior Lighting'!$A$4:$G$1080,5,FALSE)</f>
        <v>1.14</v>
      </c>
      <c r="J1022" s="1"/>
      <c r="K1022" s="1"/>
      <c r="L1022" s="1"/>
      <c r="M1022" s="1">
        <v>0.0</v>
      </c>
      <c r="N1022" s="1">
        <v>0.37</v>
      </c>
      <c r="O1022" s="1">
        <v>0.2</v>
      </c>
      <c r="P1022" s="1" t="s">
        <v>2740</v>
      </c>
      <c r="Q1022" s="1" t="s">
        <v>29</v>
      </c>
      <c r="R1022" s="1" t="s">
        <v>550</v>
      </c>
      <c r="S1022" s="1" t="s">
        <v>557</v>
      </c>
      <c r="T1022" s="8"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2741</v>
      </c>
      <c r="AA1022" s="1" t="s">
        <v>2736</v>
      </c>
      <c r="AB1022" s="1"/>
      <c r="AC1022" s="8">
        <v>0.2232</v>
      </c>
      <c r="AD1022" s="1"/>
      <c r="AE1022" s="1" t="s">
        <v>2748</v>
      </c>
      <c r="AF1022" s="1"/>
      <c r="AG1022" s="1"/>
      <c r="AH1022" s="1"/>
      <c r="AI1022" s="1"/>
      <c r="AJ1022" s="1"/>
      <c r="AK1022" s="1">
        <v>0.37</v>
      </c>
      <c r="AL1022" s="1">
        <v>0.0</v>
      </c>
      <c r="AM1022" s="1">
        <v>0.5</v>
      </c>
      <c r="AN1022" s="1">
        <v>0.0</v>
      </c>
      <c r="AO1022" s="1" t="s">
        <v>2739</v>
      </c>
      <c r="AP1022" s="1" t="s">
        <v>2747</v>
      </c>
      <c r="AQ1022" s="1" t="s">
        <v>2743</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3</v>
      </c>
      <c r="B1023" s="1" t="s">
        <v>237</v>
      </c>
      <c r="C1023" s="1" t="s">
        <v>726</v>
      </c>
      <c r="D1023" s="1" t="s">
        <v>4563</v>
      </c>
      <c r="E1023" s="1" t="s">
        <v>3</v>
      </c>
      <c r="F1023" s="1" t="s">
        <v>237</v>
      </c>
      <c r="G1023" s="1" t="s">
        <v>726</v>
      </c>
      <c r="H1023" s="1" t="str">
        <f t="shared" si="1"/>
        <v>DOE Ref Pre-1980PrimarySchoolLibrary</v>
      </c>
      <c r="I1023" s="229" t="str">
        <f>VLOOKUP(H1023,'Interior Lighting'!$A$4:$G$1080,5,FALSE)</f>
        <v>2.11</v>
      </c>
      <c r="J1023" s="1"/>
      <c r="K1023" s="1"/>
      <c r="L1023" s="1"/>
      <c r="M1023" s="1">
        <v>0.0</v>
      </c>
      <c r="N1023" s="1">
        <v>0.37</v>
      </c>
      <c r="O1023" s="1">
        <v>0.2</v>
      </c>
      <c r="P1023" s="1" t="s">
        <v>2740</v>
      </c>
      <c r="Q1023" s="1" t="s">
        <v>29</v>
      </c>
      <c r="R1023" s="1" t="s">
        <v>550</v>
      </c>
      <c r="S1023" s="1" t="s">
        <v>555</v>
      </c>
      <c r="T1023" s="8"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2741</v>
      </c>
      <c r="AA1023" s="1" t="s">
        <v>2736</v>
      </c>
      <c r="AB1023" s="1"/>
      <c r="AC1023" s="8">
        <v>0.2232</v>
      </c>
      <c r="AD1023" s="1"/>
      <c r="AE1023" s="1" t="s">
        <v>2748</v>
      </c>
      <c r="AF1023" s="1"/>
      <c r="AG1023" s="1"/>
      <c r="AH1023" s="1"/>
      <c r="AI1023" s="1"/>
      <c r="AJ1023" s="1"/>
      <c r="AK1023" s="1">
        <v>1.39</v>
      </c>
      <c r="AL1023" s="1">
        <v>0.0</v>
      </c>
      <c r="AM1023" s="1">
        <v>0.5</v>
      </c>
      <c r="AN1023" s="1">
        <v>0.0</v>
      </c>
      <c r="AO1023" s="1" t="s">
        <v>2739</v>
      </c>
      <c r="AP1023" s="1" t="s">
        <v>2747</v>
      </c>
      <c r="AQ1023" s="1" t="s">
        <v>2743</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3</v>
      </c>
      <c r="B1024" s="1" t="s">
        <v>237</v>
      </c>
      <c r="C1024" s="1" t="s">
        <v>1026</v>
      </c>
      <c r="D1024" s="1" t="s">
        <v>4546</v>
      </c>
      <c r="E1024" s="1" t="s">
        <v>3</v>
      </c>
      <c r="F1024" s="1" t="s">
        <v>237</v>
      </c>
      <c r="G1024" s="1" t="s">
        <v>1026</v>
      </c>
      <c r="H1024" s="1" t="str">
        <f t="shared" si="1"/>
        <v>DOE Ref Pre-1980PrimarySchoolKitchen</v>
      </c>
      <c r="I1024" s="229" t="str">
        <f>VLOOKUP(H1024,'Interior Lighting'!$A$4:$G$1080,5,FALSE)</f>
        <v>1.6</v>
      </c>
      <c r="J1024" s="1"/>
      <c r="K1024" s="1"/>
      <c r="L1024" s="1"/>
      <c r="M1024" s="1">
        <v>0.0</v>
      </c>
      <c r="N1024" s="1">
        <v>0.37</v>
      </c>
      <c r="O1024" s="1">
        <v>0.2</v>
      </c>
      <c r="P1024" s="8" t="s">
        <v>2740</v>
      </c>
      <c r="Q1024" s="1" t="s">
        <v>29</v>
      </c>
      <c r="R1024" s="1" t="s">
        <v>477</v>
      </c>
      <c r="S1024" s="1" t="s">
        <v>481</v>
      </c>
      <c r="T1024" s="8"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8" t="s">
        <v>2741</v>
      </c>
      <c r="AA1024" s="8" t="s">
        <v>2736</v>
      </c>
      <c r="AB1024" s="1"/>
      <c r="AC1024" s="8">
        <v>0.2232</v>
      </c>
      <c r="AD1024" s="8"/>
      <c r="AE1024" s="8" t="s">
        <v>2748</v>
      </c>
      <c r="AF1024" s="1">
        <v>302.6</v>
      </c>
      <c r="AG1024" s="1">
        <v>0.1</v>
      </c>
      <c r="AH1024" s="1">
        <v>0.2</v>
      </c>
      <c r="AI1024" s="1">
        <v>0.7</v>
      </c>
      <c r="AJ1024" s="1" t="s">
        <v>2751</v>
      </c>
      <c r="AK1024" s="1">
        <v>17.7</v>
      </c>
      <c r="AL1024" s="1">
        <v>0.25</v>
      </c>
      <c r="AM1024" s="1">
        <v>0.3</v>
      </c>
      <c r="AN1024" s="1">
        <v>0.2</v>
      </c>
      <c r="AO1024" s="8" t="s">
        <v>2749</v>
      </c>
      <c r="AP1024" s="8" t="s">
        <v>2738</v>
      </c>
      <c r="AQ1024" s="8" t="s">
        <v>2737</v>
      </c>
      <c r="AR1024" s="1">
        <v>100.0</v>
      </c>
      <c r="AS1024" s="1">
        <v>1808.0</v>
      </c>
      <c r="AT1024" s="1" t="str">
        <f t="shared" si="74"/>
        <v>0.05530973451</v>
      </c>
      <c r="AU1024" s="1">
        <v>49.0</v>
      </c>
      <c r="AV1024" s="1">
        <v>0.2</v>
      </c>
      <c r="AW1024" s="1">
        <v>0.05</v>
      </c>
      <c r="AX1024" s="1" t="s">
        <v>4578</v>
      </c>
      <c r="AY1024" s="1">
        <v>0.7</v>
      </c>
      <c r="AZ1024" s="1">
        <v>3300.0</v>
      </c>
      <c r="BA1024" s="1" t="str">
        <f t="shared" si="77"/>
        <v>0.1215379059</v>
      </c>
      <c r="BB1024" s="1">
        <v>0.338</v>
      </c>
      <c r="BC1024" s="1">
        <v>572.9644137011418</v>
      </c>
      <c r="BD1024" s="1">
        <v>0.5</v>
      </c>
      <c r="BE1024" s="1"/>
      <c r="BF1024" s="1" t="s">
        <v>2750</v>
      </c>
      <c r="BG1024" s="1"/>
      <c r="BH1024" s="1"/>
      <c r="BJ1024" s="1"/>
      <c r="BK1024" s="1"/>
      <c r="BL1024" s="1"/>
    </row>
    <row r="1025" ht="14.25" hidden="1" customHeight="1">
      <c r="A1025" s="1" t="s">
        <v>3</v>
      </c>
      <c r="B1025" s="1" t="s">
        <v>237</v>
      </c>
      <c r="C1025" s="1" t="s">
        <v>1019</v>
      </c>
      <c r="D1025" s="1" t="s">
        <v>4561</v>
      </c>
      <c r="E1025" s="1" t="s">
        <v>3</v>
      </c>
      <c r="F1025" s="1" t="s">
        <v>237</v>
      </c>
      <c r="G1025" s="1" t="s">
        <v>1019</v>
      </c>
      <c r="H1025" s="1" t="str">
        <f t="shared" si="1"/>
        <v>DOE Ref Pre-1980PrimarySchoolGym</v>
      </c>
      <c r="I1025" s="229" t="str">
        <f>VLOOKUP(H1025,'Interior Lighting'!$A$4:$G$1080,5,FALSE)</f>
        <v>1.07</v>
      </c>
      <c r="J1025" s="1"/>
      <c r="K1025" s="1"/>
      <c r="L1025" s="1"/>
      <c r="M1025" s="1">
        <v>0.0</v>
      </c>
      <c r="N1025" s="1">
        <v>0.37</v>
      </c>
      <c r="O1025" s="1">
        <v>0.2</v>
      </c>
      <c r="P1025" s="1" t="s">
        <v>2740</v>
      </c>
      <c r="Q1025" s="1" t="s">
        <v>29</v>
      </c>
      <c r="R1025" s="1" t="s">
        <v>525</v>
      </c>
      <c r="S1025" s="1" t="s">
        <v>532</v>
      </c>
      <c r="T1025" s="8"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2746</v>
      </c>
      <c r="AA1025" s="1" t="s">
        <v>2736</v>
      </c>
      <c r="AB1025" s="1"/>
      <c r="AC1025" s="8">
        <v>0.2232</v>
      </c>
      <c r="AD1025" s="1"/>
      <c r="AE1025" s="1" t="s">
        <v>2748</v>
      </c>
      <c r="AF1025" s="1"/>
      <c r="AG1025" s="1"/>
      <c r="AH1025" s="1"/>
      <c r="AI1025" s="1"/>
      <c r="AJ1025" s="1"/>
      <c r="AK1025" s="1">
        <v>0.46</v>
      </c>
      <c r="AL1025" s="1">
        <v>0.0</v>
      </c>
      <c r="AM1025" s="1">
        <v>0.5</v>
      </c>
      <c r="AN1025" s="1">
        <v>0.0</v>
      </c>
      <c r="AO1025" s="1" t="s">
        <v>2739</v>
      </c>
      <c r="AP1025" s="1" t="s">
        <v>2747</v>
      </c>
      <c r="AQ1025" s="1" t="s">
        <v>2743</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3</v>
      </c>
      <c r="B1026" s="1" t="s">
        <v>237</v>
      </c>
      <c r="C1026" s="1" t="s">
        <v>1002</v>
      </c>
      <c r="D1026" s="1" t="s">
        <v>4551</v>
      </c>
      <c r="E1026" s="1" t="s">
        <v>3</v>
      </c>
      <c r="F1026" s="1" t="s">
        <v>237</v>
      </c>
      <c r="G1026" s="1" t="s">
        <v>1002</v>
      </c>
      <c r="H1026" s="1" t="str">
        <f t="shared" si="1"/>
        <v>DOE Ref Pre-1980PrimarySchoolCorridor</v>
      </c>
      <c r="I1026" s="229" t="str">
        <f>VLOOKUP(H1026,'Interior Lighting'!$A$4:$G$1080,5,FALSE)</f>
        <v>0.9</v>
      </c>
      <c r="J1026" s="1"/>
      <c r="K1026" s="1"/>
      <c r="L1026" s="1"/>
      <c r="M1026" s="1">
        <v>0.0</v>
      </c>
      <c r="N1026" s="1">
        <v>0.37</v>
      </c>
      <c r="O1026" s="1">
        <v>0.2</v>
      </c>
      <c r="P1026" s="1" t="s">
        <v>2740</v>
      </c>
      <c r="Q1026" s="1" t="s">
        <v>29</v>
      </c>
      <c r="R1026" s="1" t="s">
        <v>550</v>
      </c>
      <c r="S1026" s="1" t="s">
        <v>557</v>
      </c>
      <c r="T1026" s="8"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2741</v>
      </c>
      <c r="AA1026" s="1" t="s">
        <v>2736</v>
      </c>
      <c r="AB1026" s="1"/>
      <c r="AC1026" s="8">
        <v>0.2232</v>
      </c>
      <c r="AD1026" s="1"/>
      <c r="AE1026" s="1" t="s">
        <v>2748</v>
      </c>
      <c r="AF1026" s="1"/>
      <c r="AG1026" s="1"/>
      <c r="AH1026" s="1"/>
      <c r="AI1026" s="1"/>
      <c r="AJ1026" s="1"/>
      <c r="AK1026" s="1">
        <v>0.37</v>
      </c>
      <c r="AL1026" s="1">
        <v>0.0</v>
      </c>
      <c r="AM1026" s="1">
        <v>0.5</v>
      </c>
      <c r="AN1026" s="1">
        <v>0.0</v>
      </c>
      <c r="AO1026" s="1" t="s">
        <v>2739</v>
      </c>
      <c r="AP1026" s="1" t="s">
        <v>2738</v>
      </c>
      <c r="AQ1026" s="1" t="s">
        <v>2737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8" t="s">
        <v>3</v>
      </c>
      <c r="B1027" s="8" t="s">
        <v>237</v>
      </c>
      <c r="C1027" s="8" t="s">
        <v>551</v>
      </c>
      <c r="D1027" s="1" t="s">
        <v>4559</v>
      </c>
      <c r="E1027" s="8" t="s">
        <v>3</v>
      </c>
      <c r="F1027" s="8" t="s">
        <v>237</v>
      </c>
      <c r="G1027" s="8" t="s">
        <v>551</v>
      </c>
      <c r="H1027" s="1" t="str">
        <f t="shared" si="1"/>
        <v>DOE Ref Pre-1980PrimarySchoolClassroom</v>
      </c>
      <c r="I1027" s="229" t="str">
        <f>VLOOKUP(H1027,'Interior Lighting'!$A$4:$G$1080,5,FALSE)</f>
        <v>2</v>
      </c>
      <c r="J1027" s="1"/>
      <c r="K1027" s="1"/>
      <c r="L1027" s="1"/>
      <c r="M1027" s="1">
        <v>0.0</v>
      </c>
      <c r="N1027" s="1">
        <v>0.37</v>
      </c>
      <c r="O1027" s="1">
        <v>0.2</v>
      </c>
      <c r="P1027" s="8" t="s">
        <v>2740</v>
      </c>
      <c r="Q1027" s="1" t="s">
        <v>29</v>
      </c>
      <c r="R1027" s="1" t="s">
        <v>550</v>
      </c>
      <c r="S1027" s="1" t="s">
        <v>551</v>
      </c>
      <c r="T1027" s="8"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8" t="s">
        <v>2741</v>
      </c>
      <c r="AA1027" s="8" t="s">
        <v>2736</v>
      </c>
      <c r="AB1027" s="1"/>
      <c r="AC1027" s="8">
        <v>0.2232</v>
      </c>
      <c r="AD1027" s="8"/>
      <c r="AE1027" s="8" t="s">
        <v>2748</v>
      </c>
      <c r="AF1027" s="1"/>
      <c r="AG1027" s="1"/>
      <c r="AH1027" s="1"/>
      <c r="AI1027" s="1"/>
      <c r="AJ1027" s="1"/>
      <c r="AK1027" s="1">
        <v>1.39</v>
      </c>
      <c r="AL1027" s="1">
        <v>0.0</v>
      </c>
      <c r="AM1027" s="1">
        <v>0.5</v>
      </c>
      <c r="AN1027" s="1">
        <v>0.0</v>
      </c>
      <c r="AO1027" s="8" t="s">
        <v>2739</v>
      </c>
      <c r="AP1027" s="8" t="s">
        <v>2747</v>
      </c>
      <c r="AQ1027" s="8" t="s">
        <v>2743</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8" t="s">
        <v>3</v>
      </c>
      <c r="B1028" s="8" t="s">
        <v>237</v>
      </c>
      <c r="C1028" s="8" t="s">
        <v>998</v>
      </c>
      <c r="D1028" s="1" t="s">
        <v>4549</v>
      </c>
      <c r="E1028" s="8" t="s">
        <v>3</v>
      </c>
      <c r="F1028" s="8" t="s">
        <v>237</v>
      </c>
      <c r="G1028" s="8" t="s">
        <v>998</v>
      </c>
      <c r="H1028" s="1" t="str">
        <f t="shared" si="1"/>
        <v>DOE Ref Pre-1980PrimarySchoolCafeteria</v>
      </c>
      <c r="I1028" s="229" t="str">
        <f>VLOOKUP(H1028,'Interior Lighting'!$A$4:$G$1080,5,FALSE)</f>
        <v>1.4</v>
      </c>
      <c r="J1028" s="1"/>
      <c r="K1028" s="1"/>
      <c r="L1028" s="1"/>
      <c r="M1028" s="1">
        <v>0.0</v>
      </c>
      <c r="N1028" s="1">
        <v>0.37</v>
      </c>
      <c r="O1028" s="1">
        <v>0.2</v>
      </c>
      <c r="P1028" s="1" t="s">
        <v>2740</v>
      </c>
      <c r="Q1028" s="1" t="s">
        <v>29</v>
      </c>
      <c r="R1028" s="1" t="s">
        <v>477</v>
      </c>
      <c r="S1028" s="1" t="s">
        <v>479</v>
      </c>
      <c r="T1028" s="8"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2742</v>
      </c>
      <c r="AA1028" s="1" t="s">
        <v>2736</v>
      </c>
      <c r="AB1028" s="1"/>
      <c r="AC1028" s="8">
        <v>0.2232</v>
      </c>
      <c r="AD1028" s="1"/>
      <c r="AE1028" s="1" t="s">
        <v>2748</v>
      </c>
      <c r="AF1028" s="1"/>
      <c r="AG1028" s="1"/>
      <c r="AH1028" s="1"/>
      <c r="AI1028" s="1"/>
      <c r="AJ1028" s="1"/>
      <c r="AK1028" s="1">
        <v>2.36</v>
      </c>
      <c r="AL1028" s="1">
        <v>0.0</v>
      </c>
      <c r="AM1028" s="1">
        <v>0.5</v>
      </c>
      <c r="AN1028" s="1">
        <v>0.0</v>
      </c>
      <c r="AO1028" s="1" t="s">
        <v>2739</v>
      </c>
      <c r="AP1028" s="1" t="s">
        <v>2747</v>
      </c>
      <c r="AQ1028" s="1" t="s">
        <v>2743</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8" t="s">
        <v>3</v>
      </c>
      <c r="B1029" s="8" t="s">
        <v>249</v>
      </c>
      <c r="C1029" s="8" t="s">
        <v>1026</v>
      </c>
      <c r="D1029" s="1" t="s">
        <v>4546</v>
      </c>
      <c r="E1029" s="8" t="s">
        <v>3</v>
      </c>
      <c r="F1029" s="8" t="s">
        <v>249</v>
      </c>
      <c r="G1029" s="8" t="s">
        <v>1026</v>
      </c>
      <c r="H1029" s="1" t="str">
        <f t="shared" si="1"/>
        <v>DOE Ref Pre-1980QuickServiceRestaurantKitchen</v>
      </c>
      <c r="I1029" s="1" t="str">
        <f>VLOOKUP(H1029,'Interior Lighting'!$A$4:$G$1472,5,FALSE)</f>
        <v>2.24</v>
      </c>
      <c r="J1029" s="1"/>
      <c r="K1029" s="1"/>
      <c r="L1029" s="1"/>
      <c r="M1029" s="1">
        <v>0.0</v>
      </c>
      <c r="N1029" s="1">
        <v>0.7</v>
      </c>
      <c r="O1029" s="1">
        <v>0.2</v>
      </c>
      <c r="P1029" s="1" t="s">
        <v>2756</v>
      </c>
      <c r="Q1029" s="1" t="s">
        <v>29</v>
      </c>
      <c r="R1029" s="1" t="s">
        <v>477</v>
      </c>
      <c r="S1029" s="1" t="s">
        <v>481</v>
      </c>
      <c r="T1029" s="8"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2757</v>
      </c>
      <c r="AA1029" s="1" t="s">
        <v>2754</v>
      </c>
      <c r="AB1029" s="1"/>
      <c r="AC1029" s="16">
        <v>0.223</v>
      </c>
      <c r="AD1029" s="1"/>
      <c r="AE1029" s="1" t="s">
        <v>2762</v>
      </c>
      <c r="AF1029" s="1">
        <v>409.6</v>
      </c>
      <c r="AG1029" s="1">
        <v>0.1</v>
      </c>
      <c r="AH1029" s="1">
        <v>0.2</v>
      </c>
      <c r="AI1029" s="1">
        <v>0.7</v>
      </c>
      <c r="AJ1029" s="1" t="s">
        <v>2760</v>
      </c>
      <c r="AK1029" s="1">
        <v>28.0</v>
      </c>
      <c r="AL1029" s="1">
        <v>0.25</v>
      </c>
      <c r="AM1029" s="1">
        <v>0.3</v>
      </c>
      <c r="AN1029" s="1">
        <v>0.3</v>
      </c>
      <c r="AO1029" s="1" t="s">
        <v>2755</v>
      </c>
      <c r="AP1029" s="1" t="s">
        <v>2761</v>
      </c>
      <c r="AQ1029" s="1" t="s">
        <v>2758</v>
      </c>
      <c r="AR1029" s="1">
        <v>40.0</v>
      </c>
      <c r="AS1029" s="1">
        <v>1250.0</v>
      </c>
      <c r="AT1029" s="1" t="str">
        <f t="shared" si="74"/>
        <v>0.032</v>
      </c>
      <c r="AU1029" s="1">
        <v>49.0</v>
      </c>
      <c r="AV1029" s="1">
        <v>0.2</v>
      </c>
      <c r="AW1029" s="1">
        <v>0.05</v>
      </c>
      <c r="AX1029" s="33" t="s">
        <v>258</v>
      </c>
      <c r="AY1029" s="1">
        <v>0.7</v>
      </c>
      <c r="AZ1029" s="1">
        <v>3300.0</v>
      </c>
      <c r="BA1029" s="1" t="str">
        <f t="shared" si="77"/>
        <v>0.1221241016</v>
      </c>
      <c r="BB1029" s="1">
        <v>0.338</v>
      </c>
      <c r="BC1029" s="1">
        <v>575.7279076578998</v>
      </c>
      <c r="BD1029" s="1">
        <v>0.502411575562701</v>
      </c>
      <c r="BE1029" s="1"/>
      <c r="BF1029" s="1" t="s">
        <v>2763</v>
      </c>
      <c r="BG1029" s="1"/>
      <c r="BH1029" s="1"/>
      <c r="BJ1029" s="1"/>
      <c r="BK1029" s="1"/>
      <c r="BL1029" s="1"/>
    </row>
    <row r="1030" ht="14.25" hidden="1" customHeight="1">
      <c r="A1030" s="8" t="s">
        <v>3</v>
      </c>
      <c r="B1030" s="8" t="s">
        <v>249</v>
      </c>
      <c r="C1030" s="8" t="s">
        <v>1004</v>
      </c>
      <c r="D1030" s="1" t="s">
        <v>4549</v>
      </c>
      <c r="E1030" s="8" t="s">
        <v>3</v>
      </c>
      <c r="F1030" s="8" t="s">
        <v>249</v>
      </c>
      <c r="G1030" s="8" t="s">
        <v>1004</v>
      </c>
      <c r="H1030" s="1" t="str">
        <f t="shared" si="1"/>
        <v>DOE Ref Pre-1980QuickServiceRestaurantDining</v>
      </c>
      <c r="I1030" s="1" t="str">
        <f>VLOOKUP(H1030,'Interior Lighting'!$A$4:$G$1472,5,FALSE)</f>
        <v>3.7</v>
      </c>
      <c r="J1030" s="1"/>
      <c r="K1030" s="1"/>
      <c r="L1030" s="1"/>
      <c r="M1030" s="1">
        <v>0.0</v>
      </c>
      <c r="N1030" s="1">
        <v>0.37</v>
      </c>
      <c r="O1030" s="1">
        <v>0.2</v>
      </c>
      <c r="P1030" s="8" t="s">
        <v>2756</v>
      </c>
      <c r="Q1030" s="1" t="s">
        <v>29</v>
      </c>
      <c r="R1030" s="1" t="s">
        <v>477</v>
      </c>
      <c r="S1030" s="1" t="s">
        <v>479</v>
      </c>
      <c r="T1030" s="8"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5">
        <v>70.0</v>
      </c>
      <c r="Z1030" s="8" t="s">
        <v>2757</v>
      </c>
      <c r="AA1030" s="8" t="s">
        <v>2754</v>
      </c>
      <c r="AB1030" s="1"/>
      <c r="AC1030" s="16">
        <v>0.223</v>
      </c>
      <c r="AD1030" s="1"/>
      <c r="AE1030" s="1" t="s">
        <v>2762</v>
      </c>
      <c r="AF1030" s="1"/>
      <c r="AG1030" s="1"/>
      <c r="AH1030" s="1"/>
      <c r="AI1030" s="1"/>
      <c r="AJ1030" s="1"/>
      <c r="AK1030" s="1">
        <v>12.0</v>
      </c>
      <c r="AL1030" s="1">
        <v>0.25</v>
      </c>
      <c r="AM1030" s="1">
        <v>0.3</v>
      </c>
      <c r="AN1030" s="1">
        <v>0.0</v>
      </c>
      <c r="AO1030" s="1" t="s">
        <v>2755</v>
      </c>
      <c r="AP1030" s="8" t="s">
        <v>259</v>
      </c>
      <c r="AQ1030" s="8" t="s">
        <v>260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8" t="s">
        <v>3</v>
      </c>
      <c r="B1031" s="1" t="s">
        <v>348</v>
      </c>
      <c r="C1031" s="1" t="s">
        <v>348</v>
      </c>
      <c r="D1031" s="1" t="s">
        <v>4572</v>
      </c>
      <c r="E1031" s="8" t="s">
        <v>3</v>
      </c>
      <c r="F1031" s="1" t="s">
        <v>348</v>
      </c>
      <c r="G1031" s="1" t="s">
        <v>348</v>
      </c>
      <c r="H1031" s="1" t="str">
        <f t="shared" si="1"/>
        <v>DOE Ref Pre-1980RetailRetail</v>
      </c>
      <c r="I1031" s="214">
        <v>3.36774</v>
      </c>
      <c r="J1031" s="1"/>
      <c r="K1031" s="1"/>
      <c r="L1031" s="1"/>
      <c r="M1031" s="1">
        <v>0.0</v>
      </c>
      <c r="N1031" s="1">
        <v>0.7</v>
      </c>
      <c r="O1031" s="1">
        <v>0.2</v>
      </c>
      <c r="P1031" s="1" t="s">
        <v>2874</v>
      </c>
      <c r="Q1031" s="1" t="s">
        <v>29</v>
      </c>
      <c r="R1031" s="1" t="s">
        <v>516</v>
      </c>
      <c r="S1031" s="1" t="s">
        <v>521</v>
      </c>
      <c r="T1031" s="8"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2875</v>
      </c>
      <c r="AA1031" s="1" t="s">
        <v>2872</v>
      </c>
      <c r="AB1031" s="8">
        <v>0.2232</v>
      </c>
      <c r="AD1031" s="1"/>
      <c r="AE1031" s="1" t="s">
        <v>2879</v>
      </c>
      <c r="AF1031" s="1"/>
      <c r="AG1031" s="1"/>
      <c r="AH1031" s="1"/>
      <c r="AI1031" s="1"/>
      <c r="AJ1031" s="1"/>
      <c r="AK1031" s="1">
        <v>0.3</v>
      </c>
      <c r="AL1031" s="1">
        <v>0.0</v>
      </c>
      <c r="AM1031" s="1">
        <v>0.5</v>
      </c>
      <c r="AN1031" s="1">
        <v>0.0</v>
      </c>
      <c r="AO1031" s="1" t="s">
        <v>2873</v>
      </c>
      <c r="AP1031" s="1" t="s">
        <v>272</v>
      </c>
      <c r="AQ1031" s="1" t="s">
        <v>273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3</v>
      </c>
      <c r="B1032" s="1" t="s">
        <v>348</v>
      </c>
      <c r="C1032" s="1" t="s">
        <v>1045</v>
      </c>
      <c r="D1032" s="1" t="s">
        <v>4572</v>
      </c>
      <c r="E1032" s="1" t="s">
        <v>3</v>
      </c>
      <c r="F1032" s="1" t="s">
        <v>348</v>
      </c>
      <c r="G1032" s="1" t="s">
        <v>1045</v>
      </c>
      <c r="H1032" s="1" t="str">
        <f t="shared" si="1"/>
        <v>DOE Ref Pre-1980RetailPoint_of_Sale</v>
      </c>
      <c r="I1032" s="214">
        <v>3.36774</v>
      </c>
      <c r="J1032" s="1"/>
      <c r="K1032" s="1"/>
      <c r="L1032" s="1"/>
      <c r="M1032" s="1">
        <v>0.0</v>
      </c>
      <c r="N1032" s="1">
        <v>0.7</v>
      </c>
      <c r="O1032" s="1">
        <v>0.2</v>
      </c>
      <c r="P1032" s="8" t="s">
        <v>2874</v>
      </c>
      <c r="Q1032" s="1" t="s">
        <v>29</v>
      </c>
      <c r="R1032" s="1" t="s">
        <v>508</v>
      </c>
      <c r="S1032" s="1" t="s">
        <v>509</v>
      </c>
      <c r="T1032" s="8"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8" t="s">
        <v>2875</v>
      </c>
      <c r="AA1032" s="8" t="s">
        <v>2872</v>
      </c>
      <c r="AB1032" s="8">
        <v>0.2232</v>
      </c>
      <c r="AD1032" s="8"/>
      <c r="AE1032" s="8" t="s">
        <v>2879</v>
      </c>
      <c r="AF1032" s="1"/>
      <c r="AG1032" s="1"/>
      <c r="AH1032" s="1"/>
      <c r="AI1032" s="1"/>
      <c r="AJ1032" s="1"/>
      <c r="AK1032" s="1">
        <v>2.0</v>
      </c>
      <c r="AL1032" s="1">
        <v>0.0</v>
      </c>
      <c r="AM1032" s="1">
        <v>0.5</v>
      </c>
      <c r="AN1032" s="1">
        <v>0.0</v>
      </c>
      <c r="AO1032" s="8" t="s">
        <v>2873</v>
      </c>
      <c r="AP1032" s="8" t="s">
        <v>272</v>
      </c>
      <c r="AQ1032" s="8" t="s">
        <v>273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3</v>
      </c>
      <c r="B1033" s="1" t="s">
        <v>348</v>
      </c>
      <c r="C1033" s="1" t="s">
        <v>1009</v>
      </c>
      <c r="D1033" s="1" t="s">
        <v>4551</v>
      </c>
      <c r="E1033" s="1" t="s">
        <v>3</v>
      </c>
      <c r="F1033" s="1" t="s">
        <v>348</v>
      </c>
      <c r="G1033" s="1" t="s">
        <v>1009</v>
      </c>
      <c r="H1033" s="1" t="str">
        <f t="shared" si="1"/>
        <v>DOE Ref Pre-1980RetailEntry</v>
      </c>
      <c r="I1033" s="214">
        <v>3.36774</v>
      </c>
      <c r="J1033" s="1"/>
      <c r="K1033" s="1"/>
      <c r="L1033" s="1"/>
      <c r="M1033" s="1">
        <v>0.0</v>
      </c>
      <c r="N1033" s="1">
        <v>0.7</v>
      </c>
      <c r="O1033" s="1">
        <v>0.2</v>
      </c>
      <c r="P1033" s="8" t="s">
        <v>2874</v>
      </c>
      <c r="Q1033" s="1" t="s">
        <v>29</v>
      </c>
      <c r="R1033" s="1" t="s">
        <v>508</v>
      </c>
      <c r="S1033" s="1" t="s">
        <v>509</v>
      </c>
      <c r="T1033" s="8"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8" t="s">
        <v>2875</v>
      </c>
      <c r="AA1033" s="8" t="s">
        <v>2872</v>
      </c>
      <c r="AB1033" s="8">
        <v>0.2232</v>
      </c>
      <c r="AD1033" s="8"/>
      <c r="AE1033" s="8" t="s">
        <v>2879</v>
      </c>
      <c r="AF1033" s="1"/>
      <c r="AG1033" s="1"/>
      <c r="AH1033" s="1"/>
      <c r="AI1033" s="1"/>
      <c r="AJ1033" s="1"/>
      <c r="AK1033" s="1">
        <v>0.0</v>
      </c>
      <c r="AL1033" s="1">
        <v>0.0</v>
      </c>
      <c r="AM1033" s="1">
        <v>0.5</v>
      </c>
      <c r="AN1033" s="1">
        <v>0.0</v>
      </c>
      <c r="AO1033" s="8" t="s">
        <v>2873</v>
      </c>
      <c r="AP1033" s="8" t="s">
        <v>272</v>
      </c>
      <c r="AQ1033" s="16" t="s">
        <v>2877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3</v>
      </c>
      <c r="B1034" s="1" t="s">
        <v>348</v>
      </c>
      <c r="C1034" s="1" t="s">
        <v>992</v>
      </c>
      <c r="D1034" s="1" t="s">
        <v>4566</v>
      </c>
      <c r="E1034" s="1" t="s">
        <v>3</v>
      </c>
      <c r="F1034" s="1" t="s">
        <v>348</v>
      </c>
      <c r="G1034" s="1" t="s">
        <v>992</v>
      </c>
      <c r="H1034" s="1" t="str">
        <f t="shared" si="1"/>
        <v>DOE Ref Pre-1980RetailBack_Space</v>
      </c>
      <c r="I1034" s="214">
        <v>1.16593</v>
      </c>
      <c r="J1034" s="1"/>
      <c r="K1034" s="1"/>
      <c r="L1034" s="1"/>
      <c r="M1034" s="1">
        <v>0.0</v>
      </c>
      <c r="N1034" s="1">
        <v>0.7</v>
      </c>
      <c r="O1034" s="1">
        <v>0.2</v>
      </c>
      <c r="P1034" s="1" t="s">
        <v>2874</v>
      </c>
      <c r="Q1034" s="1" t="s">
        <v>29</v>
      </c>
      <c r="R1034" s="1" t="s">
        <v>508</v>
      </c>
      <c r="S1034" s="1" t="s">
        <v>511</v>
      </c>
      <c r="T1034" s="8"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2875</v>
      </c>
      <c r="AA1034" s="1" t="s">
        <v>2872</v>
      </c>
      <c r="AB1034" s="8">
        <v>0.2232</v>
      </c>
      <c r="AD1034" s="1"/>
      <c r="AE1034" s="1" t="s">
        <v>2879</v>
      </c>
      <c r="AF1034" s="1"/>
      <c r="AG1034" s="1"/>
      <c r="AH1034" s="1"/>
      <c r="AI1034" s="1"/>
      <c r="AJ1034" s="1"/>
      <c r="AK1034" s="1">
        <v>0.75</v>
      </c>
      <c r="AL1034" s="1">
        <v>0.0</v>
      </c>
      <c r="AM1034" s="1">
        <v>0.5</v>
      </c>
      <c r="AN1034" s="1">
        <v>0.0</v>
      </c>
      <c r="AO1034" s="1" t="s">
        <v>2873</v>
      </c>
      <c r="AP1034" s="1" t="s">
        <v>272</v>
      </c>
      <c r="AQ1034" s="1" t="s">
        <v>273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3</v>
      </c>
      <c r="B1035" s="1" t="s">
        <v>290</v>
      </c>
      <c r="C1035" s="1" t="s">
        <v>1050</v>
      </c>
      <c r="D1035" s="1" t="s">
        <v>4575</v>
      </c>
      <c r="E1035" s="1" t="s">
        <v>3</v>
      </c>
      <c r="F1035" s="1" t="s">
        <v>290</v>
      </c>
      <c r="G1035" s="1" t="s">
        <v>1050</v>
      </c>
      <c r="H1035" s="1" t="str">
        <f t="shared" si="1"/>
        <v>DOE Ref Pre-1980SecondarySchoolRestroom</v>
      </c>
      <c r="I1035" s="1" t="str">
        <f>VLOOKUP(H1035,'Interior Lighting'!$A$4:$G$1080,5,FALSE)</f>
        <v>0.89</v>
      </c>
      <c r="J1035" s="1"/>
      <c r="K1035" s="1"/>
      <c r="L1035" s="1"/>
      <c r="M1035" s="1">
        <v>0.0</v>
      </c>
      <c r="N1035" s="1">
        <v>0.37</v>
      </c>
      <c r="O1035" s="1">
        <v>0.2</v>
      </c>
      <c r="P1035" s="1" t="s">
        <v>3132</v>
      </c>
      <c r="Q1035" s="1" t="s">
        <v>29</v>
      </c>
      <c r="R1035" s="1" t="s">
        <v>501</v>
      </c>
      <c r="S1035" s="1" t="s">
        <v>1330</v>
      </c>
      <c r="T1035" s="8"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3133</v>
      </c>
      <c r="AA1035" s="1" t="s">
        <v>3129</v>
      </c>
      <c r="AB1035" s="1"/>
      <c r="AC1035" s="8">
        <v>0.2232</v>
      </c>
      <c r="AD1035" s="1"/>
      <c r="AE1035" s="1" t="s">
        <v>3143</v>
      </c>
      <c r="AF1035" s="1"/>
      <c r="AG1035" s="1"/>
      <c r="AH1035" s="1"/>
      <c r="AI1035" s="1"/>
      <c r="AJ1035" s="1"/>
      <c r="AK1035" s="1">
        <v>0.37</v>
      </c>
      <c r="AL1035" s="1">
        <v>0.0</v>
      </c>
      <c r="AM1035" s="1">
        <v>0.5</v>
      </c>
      <c r="AN1035" s="1">
        <v>0.0</v>
      </c>
      <c r="AO1035" s="1" t="s">
        <v>3131</v>
      </c>
      <c r="AP1035" s="1" t="s">
        <v>3142</v>
      </c>
      <c r="AQ1035" s="1" t="s">
        <v>3136</v>
      </c>
      <c r="AR1035" s="1">
        <v>52.2</v>
      </c>
      <c r="AS1035" s="1">
        <v>2260.0</v>
      </c>
      <c r="AT1035" s="1" t="str">
        <f t="shared" si="74"/>
        <v>0.02309734513</v>
      </c>
      <c r="AU1035" s="1">
        <v>43.3</v>
      </c>
      <c r="AV1035" s="1">
        <v>0.2</v>
      </c>
      <c r="AW1035" s="1">
        <v>0.05</v>
      </c>
      <c r="AX1035" s="1" t="s">
        <v>4580</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3</v>
      </c>
      <c r="B1036" s="1" t="s">
        <v>290</v>
      </c>
      <c r="C1036" s="1" t="s">
        <v>344</v>
      </c>
      <c r="D1036" s="1" t="s">
        <v>4559</v>
      </c>
      <c r="E1036" s="1" t="s">
        <v>3</v>
      </c>
      <c r="F1036" s="1" t="s">
        <v>290</v>
      </c>
      <c r="G1036" s="1" t="s">
        <v>344</v>
      </c>
      <c r="H1036" s="1" t="str">
        <f t="shared" si="1"/>
        <v>DOE Ref Pre-1980SecondarySchoolOffice</v>
      </c>
      <c r="I1036" s="1" t="str">
        <f>VLOOKUP(H1036,'Interior Lighting'!$A$4:$G$1080,5,FALSE)</f>
        <v>1.87</v>
      </c>
      <c r="J1036" s="1"/>
      <c r="K1036" s="1"/>
      <c r="L1036" s="1"/>
      <c r="M1036" s="1">
        <v>0.0</v>
      </c>
      <c r="N1036" s="1">
        <v>0.37</v>
      </c>
      <c r="O1036" s="1">
        <v>0.2</v>
      </c>
      <c r="P1036" s="1" t="s">
        <v>3132</v>
      </c>
      <c r="Q1036" s="1" t="s">
        <v>29</v>
      </c>
      <c r="R1036" s="1" t="s">
        <v>497</v>
      </c>
      <c r="S1036" s="1" t="s">
        <v>4560</v>
      </c>
      <c r="T1036" s="8"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3147</v>
      </c>
      <c r="AA1036" s="1" t="s">
        <v>3129</v>
      </c>
      <c r="AB1036" s="1"/>
      <c r="AC1036" s="8">
        <v>0.2232</v>
      </c>
      <c r="AD1036" s="1"/>
      <c r="AE1036" s="1" t="s">
        <v>3143</v>
      </c>
      <c r="AF1036" s="1"/>
      <c r="AG1036" s="1"/>
      <c r="AH1036" s="1"/>
      <c r="AI1036" s="1"/>
      <c r="AJ1036" s="1"/>
      <c r="AK1036" s="1">
        <v>1.0</v>
      </c>
      <c r="AL1036" s="1">
        <v>0.0</v>
      </c>
      <c r="AM1036" s="1">
        <v>0.5</v>
      </c>
      <c r="AN1036" s="1">
        <v>0.0</v>
      </c>
      <c r="AO1036" s="1" t="s">
        <v>3131</v>
      </c>
      <c r="AP1036" s="1" t="s">
        <v>3141</v>
      </c>
      <c r="AQ1036" s="1" t="s">
        <v>3135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8" t="s">
        <v>3</v>
      </c>
      <c r="B1037" s="8" t="s">
        <v>290</v>
      </c>
      <c r="C1037" s="8" t="s">
        <v>1031</v>
      </c>
      <c r="D1037" s="1" t="s">
        <v>4571</v>
      </c>
      <c r="E1037" s="8" t="s">
        <v>3</v>
      </c>
      <c r="F1037" s="8" t="s">
        <v>290</v>
      </c>
      <c r="G1037" s="8" t="s">
        <v>1031</v>
      </c>
      <c r="H1037" s="1" t="str">
        <f t="shared" si="1"/>
        <v>DOE Ref Pre-1980SecondarySchoolMechanical</v>
      </c>
      <c r="I1037" s="1" t="str">
        <f>VLOOKUP(H1037,'Interior Lighting'!$A$4:$G$1080,5,FALSE)</f>
        <v>0.75</v>
      </c>
      <c r="J1037" s="1"/>
      <c r="K1037" s="1"/>
      <c r="L1037" s="1"/>
      <c r="M1037" s="1">
        <v>0.0</v>
      </c>
      <c r="N1037" s="1">
        <v>0.37</v>
      </c>
      <c r="O1037" s="1">
        <v>0.2</v>
      </c>
      <c r="P1037" s="1" t="s">
        <v>3132</v>
      </c>
      <c r="Q1037" s="1" t="s">
        <v>29</v>
      </c>
      <c r="R1037" s="1" t="s">
        <v>501</v>
      </c>
      <c r="S1037" s="1" t="s">
        <v>502</v>
      </c>
      <c r="T1037" s="8"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3133</v>
      </c>
      <c r="AA1037" s="1" t="s">
        <v>3129</v>
      </c>
      <c r="AB1037" s="1"/>
      <c r="AC1037" s="8">
        <v>0.2232</v>
      </c>
      <c r="AD1037" s="1"/>
      <c r="AE1037" s="1" t="s">
        <v>3143</v>
      </c>
      <c r="AF1037" s="1"/>
      <c r="AG1037" s="1"/>
      <c r="AH1037" s="1"/>
      <c r="AI1037" s="1"/>
      <c r="AJ1037" s="1"/>
      <c r="AK1037" s="1">
        <v>0.37</v>
      </c>
      <c r="AL1037" s="1">
        <v>0.0</v>
      </c>
      <c r="AM1037" s="1">
        <v>0.5</v>
      </c>
      <c r="AN1037" s="1">
        <v>0.0</v>
      </c>
      <c r="AO1037" s="1" t="s">
        <v>3131</v>
      </c>
      <c r="AP1037" s="1" t="s">
        <v>3142</v>
      </c>
      <c r="AQ1037" s="1" t="s">
        <v>3136</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3</v>
      </c>
      <c r="B1038" s="1" t="s">
        <v>290</v>
      </c>
      <c r="C1038" s="1" t="s">
        <v>684</v>
      </c>
      <c r="D1038" s="1" t="s">
        <v>4570</v>
      </c>
      <c r="E1038" s="1" t="s">
        <v>3</v>
      </c>
      <c r="F1038" s="1" t="s">
        <v>290</v>
      </c>
      <c r="G1038" s="1" t="s">
        <v>684</v>
      </c>
      <c r="H1038" s="1" t="str">
        <f t="shared" si="1"/>
        <v>DOE Ref Pre-1980SecondarySchoolLobby</v>
      </c>
      <c r="I1038" s="1" t="str">
        <f>VLOOKUP(H1038,'Interior Lighting'!$A$4:$G$1080,5,FALSE)</f>
        <v>1.11</v>
      </c>
      <c r="J1038" s="1"/>
      <c r="K1038" s="1"/>
      <c r="L1038" s="1"/>
      <c r="M1038" s="1">
        <v>0.0</v>
      </c>
      <c r="N1038" s="1">
        <v>0.37</v>
      </c>
      <c r="O1038" s="1">
        <v>0.2</v>
      </c>
      <c r="P1038" s="1" t="s">
        <v>3132</v>
      </c>
      <c r="Q1038" s="1" t="s">
        <v>29</v>
      </c>
      <c r="R1038" s="1" t="s">
        <v>550</v>
      </c>
      <c r="S1038" s="1" t="s">
        <v>557</v>
      </c>
      <c r="T1038" s="8"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3133</v>
      </c>
      <c r="AA1038" s="1" t="s">
        <v>3129</v>
      </c>
      <c r="AB1038" s="1"/>
      <c r="AC1038" s="8">
        <v>0.2232</v>
      </c>
      <c r="AD1038" s="1"/>
      <c r="AE1038" s="1" t="s">
        <v>3143</v>
      </c>
      <c r="AF1038" s="1"/>
      <c r="AG1038" s="1"/>
      <c r="AH1038" s="1"/>
      <c r="AI1038" s="1"/>
      <c r="AJ1038" s="1"/>
      <c r="AK1038" s="1">
        <v>0.37</v>
      </c>
      <c r="AL1038" s="1">
        <v>0.0</v>
      </c>
      <c r="AM1038" s="1">
        <v>0.5</v>
      </c>
      <c r="AN1038" s="1">
        <v>0.0</v>
      </c>
      <c r="AO1038" s="1" t="s">
        <v>3131</v>
      </c>
      <c r="AP1038" s="1" t="s">
        <v>3141</v>
      </c>
      <c r="AQ1038" s="1" t="s">
        <v>3135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3</v>
      </c>
      <c r="B1039" s="1" t="s">
        <v>290</v>
      </c>
      <c r="C1039" s="1" t="s">
        <v>726</v>
      </c>
      <c r="D1039" s="1" t="s">
        <v>4563</v>
      </c>
      <c r="E1039" s="1" t="s">
        <v>3</v>
      </c>
      <c r="F1039" s="1" t="s">
        <v>290</v>
      </c>
      <c r="G1039" s="1" t="s">
        <v>726</v>
      </c>
      <c r="H1039" s="1" t="str">
        <f t="shared" si="1"/>
        <v>DOE Ref Pre-1980SecondarySchoolLibrary</v>
      </c>
      <c r="I1039" s="1" t="str">
        <f>VLOOKUP(H1039,'Interior Lighting'!$A$4:$G$1080,5,FALSE)</f>
        <v>1.52</v>
      </c>
      <c r="J1039" s="1"/>
      <c r="K1039" s="1"/>
      <c r="L1039" s="1"/>
      <c r="M1039" s="1">
        <v>0.0</v>
      </c>
      <c r="N1039" s="1">
        <v>0.37</v>
      </c>
      <c r="O1039" s="1">
        <v>0.2</v>
      </c>
      <c r="P1039" s="1" t="s">
        <v>3132</v>
      </c>
      <c r="Q1039" s="1" t="s">
        <v>29</v>
      </c>
      <c r="R1039" s="1" t="s">
        <v>550</v>
      </c>
      <c r="S1039" s="1" t="s">
        <v>555</v>
      </c>
      <c r="T1039" s="8"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3133</v>
      </c>
      <c r="AA1039" s="1" t="s">
        <v>3129</v>
      </c>
      <c r="AB1039" s="1"/>
      <c r="AC1039" s="8">
        <v>0.2232</v>
      </c>
      <c r="AD1039" s="1"/>
      <c r="AE1039" s="1" t="s">
        <v>3143</v>
      </c>
      <c r="AF1039" s="1"/>
      <c r="AG1039" s="1"/>
      <c r="AH1039" s="1"/>
      <c r="AI1039" s="1"/>
      <c r="AJ1039" s="1"/>
      <c r="AK1039" s="1">
        <v>0.93</v>
      </c>
      <c r="AL1039" s="1">
        <v>0.0</v>
      </c>
      <c r="AM1039" s="1">
        <v>0.5</v>
      </c>
      <c r="AN1039" s="1">
        <v>0.0</v>
      </c>
      <c r="AO1039" s="1" t="s">
        <v>3131</v>
      </c>
      <c r="AP1039" s="1" t="s">
        <v>3141</v>
      </c>
      <c r="AQ1039" s="1" t="s">
        <v>3135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8" t="s">
        <v>3</v>
      </c>
      <c r="B1040" s="8" t="s">
        <v>290</v>
      </c>
      <c r="C1040" s="8" t="s">
        <v>1026</v>
      </c>
      <c r="D1040" s="1" t="s">
        <v>4546</v>
      </c>
      <c r="E1040" s="8" t="s">
        <v>3</v>
      </c>
      <c r="F1040" s="8" t="s">
        <v>290</v>
      </c>
      <c r="G1040" s="8" t="s">
        <v>1026</v>
      </c>
      <c r="H1040" s="1" t="str">
        <f t="shared" si="1"/>
        <v>DOE Ref Pre-1980SecondarySchoolKitchen</v>
      </c>
      <c r="I1040" s="1" t="str">
        <f>VLOOKUP(H1040,'Interior Lighting'!$A$4:$G$1080,5,FALSE)</f>
        <v>1.56</v>
      </c>
      <c r="J1040" s="1"/>
      <c r="K1040" s="1"/>
      <c r="L1040" s="1"/>
      <c r="M1040" s="1">
        <v>0.0</v>
      </c>
      <c r="N1040" s="1">
        <v>0.37</v>
      </c>
      <c r="O1040" s="1">
        <v>0.2</v>
      </c>
      <c r="P1040" s="1" t="s">
        <v>3132</v>
      </c>
      <c r="Q1040" s="1" t="s">
        <v>29</v>
      </c>
      <c r="R1040" s="1" t="s">
        <v>477</v>
      </c>
      <c r="S1040" s="1" t="s">
        <v>481</v>
      </c>
      <c r="T1040" s="8"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3133</v>
      </c>
      <c r="AA1040" s="1" t="s">
        <v>3129</v>
      </c>
      <c r="AB1040" s="1"/>
      <c r="AC1040" s="8">
        <v>0.2232</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133.0</v>
      </c>
      <c r="AS1040" s="1">
        <v>2325.0</v>
      </c>
      <c r="AT1040" s="1" t="str">
        <f t="shared" si="74"/>
        <v>0.05720430108</v>
      </c>
      <c r="AU1040" s="1">
        <v>49.0</v>
      </c>
      <c r="AV1040" s="1">
        <v>0.2</v>
      </c>
      <c r="AW1040" s="1">
        <v>0.05</v>
      </c>
      <c r="AX1040" s="1" t="s">
        <v>4580</v>
      </c>
      <c r="AY1040" s="1">
        <v>0.7</v>
      </c>
      <c r="AZ1040" s="1">
        <v>4000.0</v>
      </c>
      <c r="BA1040" s="1" t="str">
        <f t="shared" si="77"/>
        <v>0.1215379059</v>
      </c>
      <c r="BB1040" s="1">
        <v>0.338</v>
      </c>
      <c r="BC1040" s="1">
        <v>694.5023196377475</v>
      </c>
      <c r="BD1040" s="1">
        <v>0.5</v>
      </c>
      <c r="BE1040" s="1"/>
      <c r="BF1040" s="1" t="s">
        <v>3145</v>
      </c>
      <c r="BG1040" s="1"/>
      <c r="BH1040" s="1"/>
      <c r="BJ1040" s="1"/>
      <c r="BK1040" s="1"/>
      <c r="BL1040" s="1"/>
    </row>
    <row r="1041" ht="14.25" hidden="1" customHeight="1">
      <c r="A1041" s="8" t="s">
        <v>3</v>
      </c>
      <c r="B1041" s="1" t="s">
        <v>290</v>
      </c>
      <c r="C1041" s="1" t="s">
        <v>1019</v>
      </c>
      <c r="D1041" s="1" t="s">
        <v>4561</v>
      </c>
      <c r="E1041" s="8" t="s">
        <v>3</v>
      </c>
      <c r="F1041" s="1" t="s">
        <v>290</v>
      </c>
      <c r="G1041" s="1" t="s">
        <v>1019</v>
      </c>
      <c r="H1041" s="1" t="str">
        <f t="shared" si="1"/>
        <v>DOE Ref Pre-1980SecondarySchoolGym</v>
      </c>
      <c r="I1041" s="1" t="str">
        <f>VLOOKUP(H1041,'Interior Lighting'!$A$4:$G$1080,5,FALSE)</f>
        <v>1.06</v>
      </c>
      <c r="J1041" s="1"/>
      <c r="K1041" s="1"/>
      <c r="L1041" s="1"/>
      <c r="M1041" s="1">
        <v>0.0</v>
      </c>
      <c r="N1041" s="1">
        <v>0.37</v>
      </c>
      <c r="O1041" s="1">
        <v>0.2</v>
      </c>
      <c r="P1041" s="1" t="s">
        <v>3132</v>
      </c>
      <c r="Q1041" s="1" t="s">
        <v>29</v>
      </c>
      <c r="R1041" s="1" t="s">
        <v>525</v>
      </c>
      <c r="S1041" s="1" t="s">
        <v>532</v>
      </c>
      <c r="T1041" s="8"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3140</v>
      </c>
      <c r="AA1041" s="1" t="s">
        <v>3129</v>
      </c>
      <c r="AB1041" s="1"/>
      <c r="AC1041" s="8">
        <v>0.2232</v>
      </c>
      <c r="AD1041" s="1"/>
      <c r="AE1041" s="1" t="s">
        <v>3143</v>
      </c>
      <c r="AF1041" s="1"/>
      <c r="AG1041" s="1"/>
      <c r="AH1041" s="1"/>
      <c r="AI1041" s="1"/>
      <c r="AJ1041" s="1"/>
      <c r="AK1041" s="1">
        <v>0.46</v>
      </c>
      <c r="AL1041" s="1">
        <v>0.0</v>
      </c>
      <c r="AM1041" s="1">
        <v>0.5</v>
      </c>
      <c r="AN1041" s="1">
        <v>0.0</v>
      </c>
      <c r="AO1041" s="1" t="s">
        <v>3131</v>
      </c>
      <c r="AP1041" s="1" t="s">
        <v>3141</v>
      </c>
      <c r="AQ1041" s="1" t="s">
        <v>3135</v>
      </c>
      <c r="AR1041" s="1">
        <v>159.5</v>
      </c>
      <c r="AS1041" s="1">
        <v>21269.0</v>
      </c>
      <c r="AT1041" s="1" t="str">
        <f t="shared" si="74"/>
        <v>0.007499177206</v>
      </c>
      <c r="AU1041" s="1">
        <v>43.3</v>
      </c>
      <c r="AV1041" s="1">
        <v>0.2</v>
      </c>
      <c r="AW1041" s="1">
        <v>0.05</v>
      </c>
      <c r="AX1041" s="1" t="s">
        <v>4581</v>
      </c>
      <c r="AY1041" s="1"/>
      <c r="AZ1041" s="1"/>
      <c r="BA1041" s="1" t="str">
        <f t="shared" si="77"/>
        <v/>
      </c>
      <c r="BB1041" s="1"/>
      <c r="BC1041" s="1"/>
      <c r="BD1041" s="1"/>
      <c r="BE1041" s="1"/>
      <c r="BF1041" s="1"/>
      <c r="BG1041" s="1"/>
      <c r="BH1041" s="1"/>
      <c r="BJ1041" s="1"/>
      <c r="BK1041" s="1"/>
      <c r="BL1041" s="1"/>
    </row>
    <row r="1042" ht="14.25" hidden="1" customHeight="1">
      <c r="A1042" s="8" t="s">
        <v>3</v>
      </c>
      <c r="B1042" s="1" t="s">
        <v>290</v>
      </c>
      <c r="C1042" s="5" t="s">
        <v>788</v>
      </c>
      <c r="D1042" s="1" t="s">
        <v>4561</v>
      </c>
      <c r="E1042" s="8" t="s">
        <v>3</v>
      </c>
      <c r="F1042" s="1" t="s">
        <v>290</v>
      </c>
      <c r="G1042" s="1" t="s">
        <v>1019</v>
      </c>
      <c r="H1042" s="1" t="str">
        <f t="shared" si="1"/>
        <v>DOE Ref Pre-1980SecondarySchoolGym</v>
      </c>
      <c r="I1042" s="1" t="str">
        <f>VLOOKUP(H1042,'Interior Lighting'!$A$4:$G$1080,5,FALSE)</f>
        <v>1.06</v>
      </c>
      <c r="J1042" s="1"/>
      <c r="K1042" s="1"/>
      <c r="L1042" s="1"/>
      <c r="M1042" s="1">
        <v>0.0</v>
      </c>
      <c r="N1042" s="1">
        <v>0.37</v>
      </c>
      <c r="O1042" s="1">
        <v>0.2</v>
      </c>
      <c r="P1042" s="1" t="s">
        <v>3132</v>
      </c>
      <c r="Q1042" s="1" t="s">
        <v>29</v>
      </c>
      <c r="R1042" s="1" t="s">
        <v>525</v>
      </c>
      <c r="S1042" s="1" t="s">
        <v>532</v>
      </c>
      <c r="T1042" s="8"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5">
        <v>27.9</v>
      </c>
      <c r="Z1042" s="1" t="s">
        <v>3140</v>
      </c>
      <c r="AA1042" s="1" t="s">
        <v>3129</v>
      </c>
      <c r="AB1042" s="1"/>
      <c r="AC1042" s="8">
        <v>0.2232</v>
      </c>
      <c r="AD1042" s="1"/>
      <c r="AE1042" s="1" t="s">
        <v>3143</v>
      </c>
      <c r="AF1042" s="1"/>
      <c r="AG1042" s="1"/>
      <c r="AH1042" s="1"/>
      <c r="AI1042" s="1"/>
      <c r="AJ1042" s="1"/>
      <c r="AK1042" s="1">
        <v>0.46</v>
      </c>
      <c r="AL1042" s="1">
        <v>0.0</v>
      </c>
      <c r="AM1042" s="1">
        <v>0.5</v>
      </c>
      <c r="AN1042" s="1">
        <v>0.0</v>
      </c>
      <c r="AO1042" s="1" t="s">
        <v>3131</v>
      </c>
      <c r="AP1042" s="1" t="s">
        <v>3141</v>
      </c>
      <c r="AQ1042" s="1" t="s">
        <v>3135</v>
      </c>
      <c r="AR1042" s="1">
        <v>159.5</v>
      </c>
      <c r="AS1042" s="1">
        <v>21269.0</v>
      </c>
      <c r="AT1042" s="1" t="str">
        <f t="shared" si="74"/>
        <v>0.007499177206</v>
      </c>
      <c r="AU1042" s="1">
        <v>43.3</v>
      </c>
      <c r="AV1042" s="1">
        <v>0.2</v>
      </c>
      <c r="AW1042" s="1">
        <v>0.05</v>
      </c>
      <c r="AX1042" s="1" t="s">
        <v>4581</v>
      </c>
      <c r="AY1042" s="1"/>
      <c r="AZ1042" s="1"/>
      <c r="BA1042" s="1" t="str">
        <f t="shared" si="77"/>
        <v/>
      </c>
      <c r="BB1042" s="1"/>
      <c r="BC1042" s="1"/>
      <c r="BD1042" s="1"/>
      <c r="BE1042" s="1"/>
      <c r="BF1042" s="1"/>
      <c r="BG1042" s="1"/>
      <c r="BH1042" s="1"/>
      <c r="BJ1042" s="1"/>
      <c r="BK1042" s="1"/>
      <c r="BL1042" s="1"/>
    </row>
    <row r="1043" ht="14.25" hidden="1" customHeight="1">
      <c r="A1043" s="1" t="s">
        <v>3</v>
      </c>
      <c r="B1043" s="1" t="s">
        <v>290</v>
      </c>
      <c r="C1043" s="1" t="s">
        <v>1002</v>
      </c>
      <c r="D1043" s="1" t="s">
        <v>4551</v>
      </c>
      <c r="E1043" s="1" t="s">
        <v>3</v>
      </c>
      <c r="F1043" s="1" t="s">
        <v>290</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3132</v>
      </c>
      <c r="Q1043" s="1" t="s">
        <v>29</v>
      </c>
      <c r="R1043" s="1" t="s">
        <v>550</v>
      </c>
      <c r="S1043" s="1" t="s">
        <v>557</v>
      </c>
      <c r="T1043" s="8"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3133</v>
      </c>
      <c r="AA1043" s="1" t="s">
        <v>3129</v>
      </c>
      <c r="AB1043" s="1"/>
      <c r="AC1043" s="8">
        <v>0.2232</v>
      </c>
      <c r="AD1043" s="1"/>
      <c r="AE1043" s="1" t="s">
        <v>3143</v>
      </c>
      <c r="AF1043" s="1"/>
      <c r="AG1043" s="1"/>
      <c r="AH1043" s="1"/>
      <c r="AI1043" s="1"/>
      <c r="AJ1043" s="1"/>
      <c r="AK1043" s="1">
        <v>0.37</v>
      </c>
      <c r="AL1043" s="1">
        <v>0.0</v>
      </c>
      <c r="AM1043" s="1">
        <v>0.5</v>
      </c>
      <c r="AN1043" s="1">
        <v>0.0</v>
      </c>
      <c r="AO1043" s="1" t="s">
        <v>3131</v>
      </c>
      <c r="AP1043" s="1" t="s">
        <v>3142</v>
      </c>
      <c r="AQ1043" s="1" t="s">
        <v>3136</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3</v>
      </c>
      <c r="B1044" s="1" t="s">
        <v>290</v>
      </c>
      <c r="C1044" s="1" t="s">
        <v>551</v>
      </c>
      <c r="D1044" s="1" t="s">
        <v>4559</v>
      </c>
      <c r="E1044" s="1" t="s">
        <v>3</v>
      </c>
      <c r="F1044" s="1" t="s">
        <v>290</v>
      </c>
      <c r="G1044" s="1" t="s">
        <v>551</v>
      </c>
      <c r="H1044" s="1" t="str">
        <f t="shared" si="1"/>
        <v>DOE Ref Pre-1980SecondarySchoolClassroom</v>
      </c>
      <c r="I1044" s="1" t="str">
        <f>VLOOKUP(H1044,'Interior Lighting'!$A$4:$G$1080,5,FALSE)</f>
        <v>2</v>
      </c>
      <c r="J1044" s="1"/>
      <c r="K1044" s="1"/>
      <c r="L1044" s="1"/>
      <c r="M1044" s="1">
        <v>0.0</v>
      </c>
      <c r="N1044" s="1">
        <v>0.37</v>
      </c>
      <c r="O1044" s="1">
        <v>0.2</v>
      </c>
      <c r="P1044" s="1" t="s">
        <v>3132</v>
      </c>
      <c r="Q1044" s="1" t="s">
        <v>29</v>
      </c>
      <c r="R1044" s="1" t="s">
        <v>550</v>
      </c>
      <c r="S1044" s="1" t="s">
        <v>551</v>
      </c>
      <c r="T1044" s="8"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3133</v>
      </c>
      <c r="AA1044" s="1" t="s">
        <v>3129</v>
      </c>
      <c r="AB1044" s="1"/>
      <c r="AC1044" s="8">
        <v>0.2232</v>
      </c>
      <c r="AD1044" s="1"/>
      <c r="AE1044" s="1" t="s">
        <v>3143</v>
      </c>
      <c r="AF1044" s="1"/>
      <c r="AG1044" s="1"/>
      <c r="AH1044" s="1"/>
      <c r="AI1044" s="1"/>
      <c r="AJ1044" s="1"/>
      <c r="AK1044" s="1">
        <v>0.93</v>
      </c>
      <c r="AL1044" s="1">
        <v>0.0</v>
      </c>
      <c r="AM1044" s="1">
        <v>0.5</v>
      </c>
      <c r="AN1044" s="1">
        <v>0.0</v>
      </c>
      <c r="AO1044" s="1" t="s">
        <v>3131</v>
      </c>
      <c r="AP1044" s="1" t="s">
        <v>3141</v>
      </c>
      <c r="AQ1044" s="1" t="s">
        <v>3135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3</v>
      </c>
      <c r="B1045" s="1" t="s">
        <v>290</v>
      </c>
      <c r="C1045" s="1" t="s">
        <v>998</v>
      </c>
      <c r="D1045" s="1" t="s">
        <v>4549</v>
      </c>
      <c r="E1045" s="1" t="s">
        <v>3</v>
      </c>
      <c r="F1045" s="1" t="s">
        <v>290</v>
      </c>
      <c r="G1045" s="1" t="s">
        <v>998</v>
      </c>
      <c r="H1045" s="1" t="str">
        <f t="shared" si="1"/>
        <v>DOE Ref Pre-1980SecondarySchoolCafeteria</v>
      </c>
      <c r="I1045" s="1" t="str">
        <f>VLOOKUP(H1045,'Interior Lighting'!$A$4:$G$1080,5,FALSE)</f>
        <v>1.34</v>
      </c>
      <c r="J1045" s="1"/>
      <c r="K1045" s="1"/>
      <c r="L1045" s="1"/>
      <c r="M1045" s="1">
        <v>0.0</v>
      </c>
      <c r="N1045" s="1">
        <v>0.37</v>
      </c>
      <c r="O1045" s="1">
        <v>0.2</v>
      </c>
      <c r="P1045" s="1" t="s">
        <v>3132</v>
      </c>
      <c r="Q1045" s="1" t="s">
        <v>29</v>
      </c>
      <c r="R1045" s="1" t="s">
        <v>477</v>
      </c>
      <c r="S1045" s="1" t="s">
        <v>479</v>
      </c>
      <c r="T1045" s="8"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3133</v>
      </c>
      <c r="AA1045" s="1" t="s">
        <v>3129</v>
      </c>
      <c r="AB1045" s="1"/>
      <c r="AC1045" s="8">
        <v>0.2232</v>
      </c>
      <c r="AD1045" s="1"/>
      <c r="AE1045" s="1" t="s">
        <v>3143</v>
      </c>
      <c r="AF1045" s="1"/>
      <c r="AG1045" s="1"/>
      <c r="AH1045" s="1"/>
      <c r="AI1045" s="1"/>
      <c r="AJ1045" s="1"/>
      <c r="AK1045" s="1">
        <v>1.79</v>
      </c>
      <c r="AL1045" s="1">
        <v>0.0</v>
      </c>
      <c r="AM1045" s="1">
        <v>0.5</v>
      </c>
      <c r="AN1045" s="1">
        <v>0.0</v>
      </c>
      <c r="AO1045" s="1" t="s">
        <v>3144</v>
      </c>
      <c r="AP1045" s="1" t="s">
        <v>3141</v>
      </c>
      <c r="AQ1045" s="1" t="s">
        <v>3135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8" t="s">
        <v>3</v>
      </c>
      <c r="B1046" s="1" t="s">
        <v>290</v>
      </c>
      <c r="C1046" s="1" t="s">
        <v>537</v>
      </c>
      <c r="D1046" s="1" t="s">
        <v>4563</v>
      </c>
      <c r="E1046" s="8" t="s">
        <v>3</v>
      </c>
      <c r="F1046" s="1" t="s">
        <v>290</v>
      </c>
      <c r="G1046" s="1" t="s">
        <v>537</v>
      </c>
      <c r="H1046" s="1" t="str">
        <f t="shared" si="1"/>
        <v>DOE Ref Pre-1980SecondarySchoolAuditorium</v>
      </c>
      <c r="I1046" s="1" t="str">
        <f>VLOOKUP(H1046,'Interior Lighting'!$A$4:$G$1080,5,FALSE)</f>
        <v>1.12</v>
      </c>
      <c r="J1046" s="1"/>
      <c r="K1046" s="1"/>
      <c r="L1046" s="1"/>
      <c r="M1046" s="1">
        <v>0.0</v>
      </c>
      <c r="N1046" s="1">
        <v>0.37</v>
      </c>
      <c r="O1046" s="1">
        <v>0.2</v>
      </c>
      <c r="P1046" s="1" t="s">
        <v>3132</v>
      </c>
      <c r="Q1046" s="1" t="s">
        <v>29</v>
      </c>
      <c r="R1046" s="1" t="s">
        <v>550</v>
      </c>
      <c r="S1046" s="1" t="s">
        <v>537</v>
      </c>
      <c r="T1046" s="8"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3130</v>
      </c>
      <c r="AA1046" s="1" t="s">
        <v>3129</v>
      </c>
      <c r="AB1046" s="1"/>
      <c r="AC1046" s="8">
        <v>0.2232</v>
      </c>
      <c r="AD1046" s="1"/>
      <c r="AE1046" s="1" t="s">
        <v>3143</v>
      </c>
      <c r="AF1046" s="1"/>
      <c r="AG1046" s="1"/>
      <c r="AH1046" s="1"/>
      <c r="AI1046" s="1"/>
      <c r="AJ1046" s="1"/>
      <c r="AK1046" s="1">
        <v>0.46</v>
      </c>
      <c r="AL1046" s="1">
        <v>0.0</v>
      </c>
      <c r="AM1046" s="1">
        <v>0.5</v>
      </c>
      <c r="AN1046" s="1">
        <v>0.0</v>
      </c>
      <c r="AO1046" s="1" t="s">
        <v>3131</v>
      </c>
      <c r="AP1046" s="1" t="s">
        <v>3141</v>
      </c>
      <c r="AQ1046" s="1" t="s">
        <v>3135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8" t="s">
        <v>3</v>
      </c>
      <c r="B1047" s="8" t="s">
        <v>306</v>
      </c>
      <c r="C1047" s="8" t="s">
        <v>991</v>
      </c>
      <c r="D1047" s="8" t="s">
        <v>4566</v>
      </c>
      <c r="E1047" s="8" t="s">
        <v>5</v>
      </c>
      <c r="F1047" s="8" t="s">
        <v>306</v>
      </c>
      <c r="G1047" s="8" t="s">
        <v>991</v>
      </c>
      <c r="H1047" s="1" t="str">
        <f t="shared" si="1"/>
        <v>DOE Ref 1980-2004SmallHotelAttic</v>
      </c>
      <c r="I1047" s="1" t="str">
        <f>VLOOKUP(H1047,'Interior Lighting'!$A$4:$G$1080,5,FALSE)</f>
        <v>0</v>
      </c>
      <c r="J1047" s="1"/>
      <c r="K1047" s="8"/>
      <c r="L1047" s="8"/>
      <c r="M1047" s="8"/>
      <c r="N1047" s="8"/>
      <c r="O1047" s="8"/>
      <c r="P1047" s="8"/>
      <c r="Q1047" s="8"/>
      <c r="R1047" s="8"/>
      <c r="S1047" s="8"/>
      <c r="T1047" s="8" t="str">
        <f t="shared" si="68"/>
        <v/>
      </c>
      <c r="U1047" s="1"/>
      <c r="V1047" s="1"/>
      <c r="W1047" s="1"/>
      <c r="X1047" s="1"/>
      <c r="Y1047" s="8"/>
      <c r="Z1047" s="8"/>
      <c r="AA1047" s="8"/>
      <c r="AB1047" s="8"/>
      <c r="AC1047" s="8">
        <v>0.2232</v>
      </c>
      <c r="AD1047" s="8"/>
      <c r="AE1047" s="8" t="s">
        <v>169</v>
      </c>
      <c r="AF1047" s="8"/>
      <c r="AG1047" s="8"/>
      <c r="AH1047" s="8"/>
      <c r="AI1047" s="8"/>
      <c r="AJ1047" s="8"/>
      <c r="AK1047" s="8"/>
      <c r="AL1047" s="8"/>
      <c r="AM1047" s="8"/>
      <c r="AN1047" s="8"/>
      <c r="AO1047" s="8"/>
      <c r="AP1047" s="8"/>
      <c r="AQ1047" s="8"/>
      <c r="AR1047" s="8"/>
      <c r="AS1047" s="8"/>
      <c r="AT1047" s="1" t="str">
        <f t="shared" si="74"/>
        <v/>
      </c>
      <c r="AU1047" s="8"/>
      <c r="AV1047" s="8"/>
      <c r="AW1047" s="8"/>
      <c r="AX1047" s="8"/>
      <c r="AY1047" s="8"/>
      <c r="AZ1047" s="8"/>
      <c r="BA1047" s="8"/>
      <c r="BB1047" s="8"/>
      <c r="BC1047" s="8"/>
      <c r="BD1047" s="8"/>
      <c r="BE1047" s="8"/>
      <c r="BF1047" s="8"/>
      <c r="BG1047" s="8"/>
      <c r="BH1047" s="8"/>
      <c r="BJ1047" s="8"/>
      <c r="BK1047" s="8"/>
      <c r="BL1047" s="8"/>
    </row>
    <row r="1048" ht="14.25" hidden="1" customHeight="1">
      <c r="A1048" s="1" t="s">
        <v>3</v>
      </c>
      <c r="B1048" s="8" t="s">
        <v>306</v>
      </c>
      <c r="C1048" s="8" t="s">
        <v>1002</v>
      </c>
      <c r="D1048" s="8" t="s">
        <v>4551</v>
      </c>
      <c r="E1048" s="1" t="s">
        <v>3</v>
      </c>
      <c r="F1048" s="8" t="s">
        <v>306</v>
      </c>
      <c r="G1048" s="8" t="s">
        <v>1002</v>
      </c>
      <c r="H1048" s="1" t="str">
        <f t="shared" si="1"/>
        <v>DOE Ref Pre-1980SmallHotelCorridor</v>
      </c>
      <c r="I1048" s="8">
        <v>0.86</v>
      </c>
      <c r="J1048" s="1"/>
      <c r="K1048" s="8"/>
      <c r="L1048" s="8"/>
      <c r="M1048" s="8">
        <v>0.0</v>
      </c>
      <c r="N1048" s="8">
        <v>0.7</v>
      </c>
      <c r="O1048" s="8">
        <v>0.2</v>
      </c>
      <c r="P1048" s="8" t="s">
        <v>169</v>
      </c>
      <c r="Q1048" s="1" t="s">
        <v>29</v>
      </c>
      <c r="R1048" s="8" t="s">
        <v>501</v>
      </c>
      <c r="S1048" s="8" t="s">
        <v>502</v>
      </c>
      <c r="T1048" s="8"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8">
        <v>0.0</v>
      </c>
      <c r="Z1048" s="8" t="s">
        <v>3162</v>
      </c>
      <c r="AA1048" s="8" t="s">
        <v>3158</v>
      </c>
      <c r="AB1048" s="8"/>
      <c r="AC1048" s="8">
        <v>0.2232</v>
      </c>
      <c r="AD1048" s="8"/>
      <c r="AE1048" s="8" t="s">
        <v>3174</v>
      </c>
      <c r="AF1048" s="8"/>
      <c r="AG1048" s="8"/>
      <c r="AH1048" s="8"/>
      <c r="AI1048" s="8"/>
      <c r="AJ1048" s="8"/>
      <c r="AK1048" s="8">
        <v>0.0</v>
      </c>
      <c r="AL1048" s="8">
        <v>0.0</v>
      </c>
      <c r="AM1048" s="8">
        <v>0.5</v>
      </c>
      <c r="AN1048" s="8">
        <v>0.0</v>
      </c>
      <c r="AO1048" s="8" t="s">
        <v>3160</v>
      </c>
      <c r="AP1048" s="8" t="s">
        <v>3172</v>
      </c>
      <c r="AQ1048" s="8" t="s">
        <v>3163</v>
      </c>
      <c r="AR1048" s="8"/>
      <c r="AS1048" s="8"/>
      <c r="AT1048" s="1" t="str">
        <f t="shared" si="74"/>
        <v/>
      </c>
      <c r="AU1048" s="8"/>
      <c r="AV1048" s="8"/>
      <c r="AW1048" s="8"/>
      <c r="AX1048" s="8"/>
      <c r="AY1048" s="8"/>
      <c r="AZ1048" s="8"/>
      <c r="BA1048" s="8" t="str">
        <f t="shared" ref="BA1048:BA1064" si="78">IF(ISBLANK(BC1048),"",BC1048/(AZ1048/AY1048))</f>
        <v/>
      </c>
      <c r="BB1048" s="8"/>
      <c r="BC1048" s="8"/>
      <c r="BD1048" s="8"/>
      <c r="BE1048" s="8"/>
      <c r="BF1048" s="8"/>
      <c r="BG1048" s="8"/>
      <c r="BH1048" s="1"/>
      <c r="BJ1048" s="1"/>
      <c r="BK1048" s="1"/>
      <c r="BL1048" s="1"/>
    </row>
    <row r="1049" ht="14.25" hidden="1" customHeight="1">
      <c r="A1049" s="8" t="s">
        <v>3</v>
      </c>
      <c r="B1049" s="8" t="s">
        <v>306</v>
      </c>
      <c r="C1049" s="8" t="s">
        <v>1007</v>
      </c>
      <c r="D1049" s="8" t="s">
        <v>4618</v>
      </c>
      <c r="E1049" s="8" t="s">
        <v>3</v>
      </c>
      <c r="F1049" s="8" t="s">
        <v>306</v>
      </c>
      <c r="G1049" s="8" t="s">
        <v>1007</v>
      </c>
      <c r="H1049" s="1" t="str">
        <f t="shared" si="1"/>
        <v>DOE Ref Pre-1980SmallHotelElec/MechRoom</v>
      </c>
      <c r="I1049" s="1" t="str">
        <f>VLOOKUP(H1049,'Interior Lighting'!$A$4:$G$1080,5,FALSE)</f>
        <v>0</v>
      </c>
      <c r="J1049" s="1"/>
      <c r="K1049" s="8"/>
      <c r="L1049" s="8"/>
      <c r="M1049" s="8"/>
      <c r="N1049" s="8"/>
      <c r="O1049" s="8"/>
      <c r="P1049" s="8"/>
      <c r="Q1049" s="8" t="s">
        <v>29</v>
      </c>
      <c r="R1049" s="8" t="s">
        <v>501</v>
      </c>
      <c r="S1049" s="8" t="s">
        <v>502</v>
      </c>
      <c r="T1049" s="8"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8">
        <v>0.0</v>
      </c>
      <c r="Z1049" s="8"/>
      <c r="AA1049" s="8"/>
      <c r="AB1049" s="8"/>
      <c r="AC1049" s="8">
        <v>0.2232</v>
      </c>
      <c r="AD1049" s="8"/>
      <c r="AE1049" s="8" t="s">
        <v>3174</v>
      </c>
      <c r="AF1049" s="8"/>
      <c r="AG1049" s="8"/>
      <c r="AH1049" s="8"/>
      <c r="AI1049" s="8"/>
      <c r="AJ1049" s="8"/>
      <c r="AK1049" s="8">
        <v>198.2</v>
      </c>
      <c r="AL1049" s="8">
        <v>0.0</v>
      </c>
      <c r="AM1049" s="8">
        <v>0.5</v>
      </c>
      <c r="AN1049" s="8">
        <v>0.0</v>
      </c>
      <c r="AO1049" s="8" t="s">
        <v>3159</v>
      </c>
      <c r="AP1049" s="8"/>
      <c r="AQ1049" s="8"/>
      <c r="AR1049" s="8"/>
      <c r="AS1049" s="8"/>
      <c r="AT1049" s="1" t="str">
        <f t="shared" si="74"/>
        <v/>
      </c>
      <c r="AU1049" s="8"/>
      <c r="AV1049" s="8"/>
      <c r="AW1049" s="8"/>
      <c r="AX1049" s="8"/>
      <c r="AY1049" s="8"/>
      <c r="AZ1049" s="8"/>
      <c r="BA1049" s="8" t="str">
        <f t="shared" si="78"/>
        <v/>
      </c>
      <c r="BB1049" s="8"/>
      <c r="BC1049" s="8"/>
      <c r="BD1049" s="8"/>
      <c r="BE1049" s="8"/>
      <c r="BF1049" s="8"/>
      <c r="BG1049" s="8"/>
      <c r="BH1049" s="8"/>
      <c r="BJ1049" s="8"/>
      <c r="BK1049" s="8"/>
      <c r="BL1049" s="8"/>
    </row>
    <row r="1050" ht="14.25" hidden="1" customHeight="1">
      <c r="A1050" s="8" t="s">
        <v>3</v>
      </c>
      <c r="B1050" s="8" t="s">
        <v>306</v>
      </c>
      <c r="C1050" s="16" t="s">
        <v>1008</v>
      </c>
      <c r="D1050" s="8" t="s">
        <v>4618</v>
      </c>
      <c r="E1050" s="8" t="s">
        <v>3</v>
      </c>
      <c r="F1050" s="8" t="s">
        <v>306</v>
      </c>
      <c r="G1050" s="16" t="s">
        <v>1008</v>
      </c>
      <c r="H1050" s="1" t="str">
        <f t="shared" si="1"/>
        <v>DOE Ref Pre-1980SmallHotelElevatorCore</v>
      </c>
      <c r="I1050" s="1" t="str">
        <f>VLOOKUP(H1050,'Interior Lighting'!$A$4:$G$1080,5,FALSE)</f>
        <v>0</v>
      </c>
      <c r="J1050" s="1"/>
      <c r="K1050" s="8"/>
      <c r="L1050" s="8"/>
      <c r="M1050" s="8"/>
      <c r="N1050" s="8"/>
      <c r="O1050" s="8"/>
      <c r="P1050" s="8"/>
      <c r="Q1050" s="8" t="s">
        <v>29</v>
      </c>
      <c r="R1050" s="8" t="s">
        <v>501</v>
      </c>
      <c r="S1050" s="16" t="s">
        <v>503</v>
      </c>
      <c r="T1050" s="8" t="str">
        <f t="shared" si="68"/>
        <v>ASHRAE 62.1-1999Public SpacesPublic restrooms</v>
      </c>
      <c r="U1050" s="1" t="str">
        <f>VLOOKUP(T1050,Ventilation!$A$4:$H$321,6,FALSE)</f>
        <v>0</v>
      </c>
      <c r="V1050" s="1" t="str">
        <f>VLOOKUP(T1050,Ventilation!$A$4:$H$321,5,FALSE)</f>
        <v>0</v>
      </c>
      <c r="W1050" s="1" t="str">
        <f>VLOOKUP(T1050,Ventilation!$A$4:$H$321,7,FALSE)</f>
        <v/>
      </c>
      <c r="X1050" s="1"/>
      <c r="Y1050" s="8">
        <v>0.0</v>
      </c>
      <c r="Z1050" s="8"/>
      <c r="AA1050" s="8"/>
      <c r="AB1050" s="8"/>
      <c r="AC1050" s="8">
        <v>0.2232</v>
      </c>
      <c r="AD1050" s="8"/>
      <c r="AE1050" s="8" t="s">
        <v>3174</v>
      </c>
      <c r="AF1050" s="8"/>
      <c r="AG1050" s="8"/>
      <c r="AH1050" s="8"/>
      <c r="AI1050" s="8"/>
      <c r="AJ1050" s="8"/>
      <c r="AK1050" s="8"/>
      <c r="AL1050" s="8">
        <v>0.0</v>
      </c>
      <c r="AM1050" s="8">
        <v>0.5</v>
      </c>
      <c r="AN1050" s="8">
        <v>0.0</v>
      </c>
      <c r="AO1050" s="8" t="s">
        <v>3159</v>
      </c>
      <c r="AP1050" s="8"/>
      <c r="AQ1050" s="8"/>
      <c r="AR1050" s="8"/>
      <c r="AS1050" s="8"/>
      <c r="AT1050" s="1" t="str">
        <f t="shared" si="74"/>
        <v/>
      </c>
      <c r="AU1050" s="8"/>
      <c r="AV1050" s="8"/>
      <c r="AW1050" s="8"/>
      <c r="AX1050" s="8"/>
      <c r="AY1050" s="8"/>
      <c r="AZ1050" s="8"/>
      <c r="BA1050" s="8" t="str">
        <f t="shared" si="78"/>
        <v/>
      </c>
      <c r="BB1050" s="8"/>
      <c r="BC1050" s="8"/>
      <c r="BD1050" s="8"/>
      <c r="BE1050" s="8"/>
      <c r="BF1050" s="8"/>
      <c r="BG1050" s="8"/>
      <c r="BH1050" s="8"/>
      <c r="BJ1050" s="8"/>
      <c r="BK1050" s="8"/>
      <c r="BL1050" s="8"/>
    </row>
    <row r="1051" ht="14.25" hidden="1" customHeight="1">
      <c r="A1051" s="1" t="s">
        <v>3</v>
      </c>
      <c r="B1051" s="8" t="s">
        <v>306</v>
      </c>
      <c r="C1051" s="8" t="s">
        <v>1015</v>
      </c>
      <c r="D1051" s="8" t="s">
        <v>4561</v>
      </c>
      <c r="E1051" s="1" t="s">
        <v>3</v>
      </c>
      <c r="F1051" s="8" t="s">
        <v>306</v>
      </c>
      <c r="G1051" s="8" t="s">
        <v>1015</v>
      </c>
      <c r="H1051" s="1" t="str">
        <f t="shared" si="1"/>
        <v>DOE Ref Pre-1980SmallHotelExercise</v>
      </c>
      <c r="I1051" s="8">
        <v>1.37</v>
      </c>
      <c r="J1051" s="1"/>
      <c r="K1051" s="8"/>
      <c r="L1051" s="8"/>
      <c r="M1051" s="8">
        <v>0.0</v>
      </c>
      <c r="N1051" s="8">
        <v>0.7</v>
      </c>
      <c r="O1051" s="8">
        <v>0.2</v>
      </c>
      <c r="P1051" s="8" t="s">
        <v>3167</v>
      </c>
      <c r="Q1051" s="1" t="s">
        <v>29</v>
      </c>
      <c r="R1051" s="8" t="s">
        <v>525</v>
      </c>
      <c r="S1051" s="8" t="s">
        <v>532</v>
      </c>
      <c r="T1051" s="8"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8">
        <v>31.33</v>
      </c>
      <c r="Z1051" s="8" t="s">
        <v>3168</v>
      </c>
      <c r="AA1051" s="8" t="s">
        <v>3158</v>
      </c>
      <c r="AB1051" s="8"/>
      <c r="AC1051" s="8">
        <v>0.2232</v>
      </c>
      <c r="AD1051" s="8"/>
      <c r="AE1051" s="8" t="s">
        <v>3174</v>
      </c>
      <c r="AF1051" s="8"/>
      <c r="AG1051" s="8"/>
      <c r="AH1051" s="8"/>
      <c r="AI1051" s="8"/>
      <c r="AJ1051" s="8"/>
      <c r="AK1051" s="8">
        <v>1.07</v>
      </c>
      <c r="AL1051" s="8">
        <v>0.0</v>
      </c>
      <c r="AM1051" s="8">
        <v>0.5</v>
      </c>
      <c r="AN1051" s="8">
        <v>0.0</v>
      </c>
      <c r="AO1051" s="8" t="s">
        <v>3166</v>
      </c>
      <c r="AP1051" s="8" t="s">
        <v>3172</v>
      </c>
      <c r="AQ1051" s="8" t="s">
        <v>3163</v>
      </c>
      <c r="AR1051" s="8"/>
      <c r="AS1051" s="8"/>
      <c r="AT1051" s="1" t="str">
        <f t="shared" si="74"/>
        <v/>
      </c>
      <c r="AU1051" s="8"/>
      <c r="AV1051" s="8"/>
      <c r="AW1051" s="8"/>
      <c r="AX1051" s="8"/>
      <c r="AY1051" s="8"/>
      <c r="AZ1051" s="8"/>
      <c r="BA1051" s="8" t="str">
        <f t="shared" si="78"/>
        <v/>
      </c>
      <c r="BB1051" s="8"/>
      <c r="BC1051" s="8"/>
      <c r="BD1051" s="8"/>
      <c r="BE1051" s="8"/>
      <c r="BF1051" s="8"/>
      <c r="BG1051" s="8"/>
      <c r="BH1051" s="1"/>
      <c r="BJ1051" s="1"/>
      <c r="BK1051" s="1"/>
      <c r="BL1051" s="1"/>
    </row>
    <row r="1052" ht="14.25" hidden="1" customHeight="1">
      <c r="A1052" s="8" t="s">
        <v>3</v>
      </c>
      <c r="B1052" s="8" t="s">
        <v>306</v>
      </c>
      <c r="C1052" s="8" t="s">
        <v>1017</v>
      </c>
      <c r="D1052" s="8" t="s">
        <v>4570</v>
      </c>
      <c r="E1052" s="8" t="s">
        <v>3</v>
      </c>
      <c r="F1052" s="8" t="s">
        <v>306</v>
      </c>
      <c r="G1052" s="8" t="s">
        <v>1017</v>
      </c>
      <c r="H1052" s="1" t="str">
        <f t="shared" si="1"/>
        <v>DOE Ref Pre-1980SmallHotelGuestLounge</v>
      </c>
      <c r="I1052" s="8">
        <v>1.31</v>
      </c>
      <c r="J1052" s="1"/>
      <c r="K1052" s="8"/>
      <c r="L1052" s="8"/>
      <c r="M1052" s="8">
        <v>0.0</v>
      </c>
      <c r="N1052" s="8">
        <v>0.7</v>
      </c>
      <c r="O1052" s="8">
        <v>0.2</v>
      </c>
      <c r="P1052" s="8" t="s">
        <v>3187</v>
      </c>
      <c r="Q1052" s="8" t="s">
        <v>29</v>
      </c>
      <c r="R1052" s="8" t="s">
        <v>486</v>
      </c>
      <c r="S1052" s="8" t="s">
        <v>492</v>
      </c>
      <c r="T1052" s="8"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8">
        <v>30.0</v>
      </c>
      <c r="Z1052" s="8" t="s">
        <v>3162</v>
      </c>
      <c r="AA1052" s="8" t="s">
        <v>3158</v>
      </c>
      <c r="AB1052" s="8"/>
      <c r="AC1052" s="8">
        <v>0.2232</v>
      </c>
      <c r="AD1052" s="8"/>
      <c r="AE1052" s="8" t="s">
        <v>3174</v>
      </c>
      <c r="AF1052" s="8"/>
      <c r="AG1052" s="8"/>
      <c r="AH1052" s="8"/>
      <c r="AI1052" s="8"/>
      <c r="AJ1052" s="8"/>
      <c r="AK1052" s="8">
        <v>1.43</v>
      </c>
      <c r="AL1052" s="8">
        <v>0.0</v>
      </c>
      <c r="AM1052" s="8">
        <v>0.5</v>
      </c>
      <c r="AN1052" s="8">
        <v>0.0</v>
      </c>
      <c r="AO1052" s="8" t="s">
        <v>3160</v>
      </c>
      <c r="AP1052" s="8" t="s">
        <v>3172</v>
      </c>
      <c r="AQ1052" s="8" t="s">
        <v>3163</v>
      </c>
      <c r="AR1052" s="8"/>
      <c r="AS1052" s="8"/>
      <c r="AT1052" s="1" t="str">
        <f t="shared" si="74"/>
        <v/>
      </c>
      <c r="AU1052" s="8"/>
      <c r="AV1052" s="8"/>
      <c r="AW1052" s="8"/>
      <c r="AX1052" s="8"/>
      <c r="AY1052" s="8"/>
      <c r="AZ1052" s="8"/>
      <c r="BA1052" s="8" t="str">
        <f t="shared" si="78"/>
        <v/>
      </c>
      <c r="BB1052" s="8"/>
      <c r="BC1052" s="8"/>
      <c r="BD1052" s="8"/>
      <c r="BE1052" s="8"/>
      <c r="BF1052" s="8"/>
      <c r="BG1052" s="8"/>
      <c r="BH1052" s="1"/>
      <c r="BJ1052" s="1"/>
      <c r="BK1052" s="1"/>
      <c r="BL1052" s="1"/>
    </row>
    <row r="1053" ht="14.25" hidden="1" customHeight="1">
      <c r="A1053" s="8" t="s">
        <v>3</v>
      </c>
      <c r="B1053" s="8" t="s">
        <v>306</v>
      </c>
      <c r="C1053" s="8" t="s">
        <v>1018</v>
      </c>
      <c r="D1053" s="8" t="s">
        <v>4555</v>
      </c>
      <c r="E1053" s="8" t="s">
        <v>3</v>
      </c>
      <c r="F1053" s="8" t="s">
        <v>306</v>
      </c>
      <c r="G1053" s="8" t="s">
        <v>1018</v>
      </c>
      <c r="H1053" s="1" t="str">
        <f t="shared" si="1"/>
        <v>DOE Ref Pre-1980SmallHotelGuestRoom</v>
      </c>
      <c r="I1053" s="8">
        <v>1.74</v>
      </c>
      <c r="J1053" s="1"/>
      <c r="K1053" s="8"/>
      <c r="L1053" s="8"/>
      <c r="M1053" s="8">
        <v>0.0</v>
      </c>
      <c r="N1053" s="8">
        <v>0.7</v>
      </c>
      <c r="O1053" s="8">
        <v>0.2</v>
      </c>
      <c r="P1053" s="8" t="s">
        <v>3170</v>
      </c>
      <c r="Q1053" s="8" t="s">
        <v>29</v>
      </c>
      <c r="R1053" s="8" t="s">
        <v>486</v>
      </c>
      <c r="S1053" s="1" t="s">
        <v>489</v>
      </c>
      <c r="T1053" s="8"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8">
        <v>3.97</v>
      </c>
      <c r="Z1053" s="8" t="s">
        <v>3171</v>
      </c>
      <c r="AA1053" s="8" t="s">
        <v>3158</v>
      </c>
      <c r="AB1053" s="8"/>
      <c r="AC1053" s="8">
        <v>0.2232</v>
      </c>
      <c r="AD1053" s="8"/>
      <c r="AE1053" s="8" t="s">
        <v>3174</v>
      </c>
      <c r="AF1053" s="8"/>
      <c r="AG1053" s="8"/>
      <c r="AH1053" s="8"/>
      <c r="AI1053" s="8"/>
      <c r="AJ1053" s="8"/>
      <c r="AK1053" s="8">
        <v>1.33</v>
      </c>
      <c r="AL1053" s="8">
        <v>0.0</v>
      </c>
      <c r="AM1053" s="8">
        <v>0.5</v>
      </c>
      <c r="AN1053" s="8">
        <v>0.0</v>
      </c>
      <c r="AO1053" s="8" t="s">
        <v>3169</v>
      </c>
      <c r="AP1053" s="8" t="s">
        <v>3172</v>
      </c>
      <c r="AQ1053" s="8" t="s">
        <v>3163</v>
      </c>
      <c r="AR1053" s="8">
        <v>1.75</v>
      </c>
      <c r="AS1053" s="8">
        <v>351.0</v>
      </c>
      <c r="AT1053" s="1" t="str">
        <f t="shared" si="74"/>
        <v>0.004985754986</v>
      </c>
      <c r="AU1053" s="8">
        <v>43.3</v>
      </c>
      <c r="AV1053" s="8">
        <v>0.2</v>
      </c>
      <c r="AW1053" s="8">
        <v>0.05</v>
      </c>
      <c r="AX1053" s="8" t="s">
        <v>308</v>
      </c>
      <c r="AY1053" s="8"/>
      <c r="AZ1053" s="8"/>
      <c r="BA1053" s="8" t="str">
        <f t="shared" si="78"/>
        <v/>
      </c>
      <c r="BB1053" s="8"/>
      <c r="BC1053" s="8"/>
      <c r="BD1053" s="8"/>
      <c r="BE1053" s="8"/>
      <c r="BF1053" s="8"/>
      <c r="BG1053" s="8"/>
      <c r="BH1053" s="5" t="s">
        <v>1297</v>
      </c>
      <c r="BJ1053" s="1"/>
      <c r="BK1053" s="1"/>
      <c r="BL1053" s="1"/>
    </row>
    <row r="1054" ht="14.25" hidden="1" customHeight="1">
      <c r="A1054" s="8" t="s">
        <v>3</v>
      </c>
      <c r="B1054" s="8" t="s">
        <v>306</v>
      </c>
      <c r="C1054" s="8" t="s">
        <v>1028</v>
      </c>
      <c r="D1054" s="8" t="s">
        <v>4566</v>
      </c>
      <c r="E1054" s="8" t="s">
        <v>3</v>
      </c>
      <c r="F1054" s="8" t="s">
        <v>306</v>
      </c>
      <c r="G1054" s="8" t="s">
        <v>1028</v>
      </c>
      <c r="H1054" s="1" t="str">
        <f t="shared" si="1"/>
        <v>DOE Ref Pre-1980SmallHotelLaundry</v>
      </c>
      <c r="I1054" s="8">
        <v>1.04</v>
      </c>
      <c r="J1054" s="1"/>
      <c r="K1054" s="8"/>
      <c r="L1054" s="8"/>
      <c r="M1054" s="8">
        <v>0.0</v>
      </c>
      <c r="N1054" s="8">
        <v>0.7</v>
      </c>
      <c r="O1054" s="8">
        <v>0.2</v>
      </c>
      <c r="P1054" s="8" t="s">
        <v>3177</v>
      </c>
      <c r="Q1054" s="1" t="s">
        <v>29</v>
      </c>
      <c r="R1054" s="8" t="s">
        <v>471</v>
      </c>
      <c r="S1054" s="8" t="s">
        <v>4567</v>
      </c>
      <c r="T1054" s="8"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8">
        <v>10.0</v>
      </c>
      <c r="Z1054" s="8" t="s">
        <v>3178</v>
      </c>
      <c r="AA1054" s="8" t="s">
        <v>3158</v>
      </c>
      <c r="AB1054" s="8"/>
      <c r="AC1054" s="8">
        <v>0.2232</v>
      </c>
      <c r="AD1054" s="8"/>
      <c r="AE1054" s="8" t="s">
        <v>3174</v>
      </c>
      <c r="AF1054" s="8">
        <v>58.4</v>
      </c>
      <c r="AG1054" s="8">
        <v>0.0</v>
      </c>
      <c r="AH1054" s="8">
        <v>0.2</v>
      </c>
      <c r="AI1054" s="8">
        <v>0.5</v>
      </c>
      <c r="AJ1054" s="8" t="s">
        <v>3176</v>
      </c>
      <c r="AK1054" s="8">
        <v>2.03</v>
      </c>
      <c r="AL1054" s="8">
        <v>0.0</v>
      </c>
      <c r="AM1054" s="8">
        <v>0.5</v>
      </c>
      <c r="AN1054" s="8">
        <v>0.0</v>
      </c>
      <c r="AO1054" s="8" t="s">
        <v>3175</v>
      </c>
      <c r="AP1054" s="8" t="s">
        <v>3172</v>
      </c>
      <c r="AQ1054" s="8" t="s">
        <v>3163</v>
      </c>
      <c r="AR1054" s="8">
        <v>67.5</v>
      </c>
      <c r="AS1054" s="8">
        <v>1053.0</v>
      </c>
      <c r="AT1054" s="1" t="str">
        <f t="shared" si="74"/>
        <v>0.0641025641</v>
      </c>
      <c r="AU1054" s="8">
        <v>60.0</v>
      </c>
      <c r="AV1054" s="8">
        <v>0.2</v>
      </c>
      <c r="AW1054" s="8">
        <v>0.05</v>
      </c>
      <c r="AX1054" s="8" t="s">
        <v>309</v>
      </c>
      <c r="AY1054" s="8"/>
      <c r="AZ1054" s="8"/>
      <c r="BA1054" s="8" t="str">
        <f t="shared" si="78"/>
        <v/>
      </c>
      <c r="BB1054" s="8"/>
      <c r="BC1054" s="8"/>
      <c r="BD1054" s="8"/>
      <c r="BE1054" s="8"/>
      <c r="BF1054" s="8"/>
      <c r="BG1054" s="8"/>
      <c r="BH1054" s="1"/>
      <c r="BJ1054" s="1"/>
      <c r="BK1054" s="1"/>
      <c r="BL1054" s="1"/>
    </row>
    <row r="1055" ht="14.25" hidden="1" customHeight="1">
      <c r="A1055" s="1" t="s">
        <v>3</v>
      </c>
      <c r="B1055" s="8" t="s">
        <v>306</v>
      </c>
      <c r="C1055" s="8" t="s">
        <v>1031</v>
      </c>
      <c r="D1055" s="8" t="s">
        <v>4571</v>
      </c>
      <c r="E1055" s="1" t="s">
        <v>3</v>
      </c>
      <c r="F1055" s="8" t="s">
        <v>306</v>
      </c>
      <c r="G1055" s="8" t="s">
        <v>1031</v>
      </c>
      <c r="H1055" s="1" t="str">
        <f t="shared" si="1"/>
        <v>DOE Ref Pre-1980SmallHotelMechanical</v>
      </c>
      <c r="I1055" s="8">
        <v>0.96</v>
      </c>
      <c r="J1055" s="1"/>
      <c r="K1055" s="8"/>
      <c r="L1055" s="8"/>
      <c r="M1055" s="8">
        <v>0.0</v>
      </c>
      <c r="N1055" s="8">
        <v>0.7</v>
      </c>
      <c r="O1055" s="8">
        <v>0.2</v>
      </c>
      <c r="P1055" s="8" t="s">
        <v>3161</v>
      </c>
      <c r="Q1055" s="1" t="s">
        <v>29</v>
      </c>
      <c r="R1055" s="8" t="s">
        <v>501</v>
      </c>
      <c r="S1055" s="8" t="s">
        <v>502</v>
      </c>
      <c r="T1055" s="8"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8">
        <v>0.0</v>
      </c>
      <c r="Z1055" s="8" t="s">
        <v>3162</v>
      </c>
      <c r="AA1055" s="8" t="s">
        <v>3158</v>
      </c>
      <c r="AB1055" s="8"/>
      <c r="AC1055" s="8">
        <v>0.2232</v>
      </c>
      <c r="AD1055" s="8"/>
      <c r="AE1055" s="8" t="s">
        <v>3174</v>
      </c>
      <c r="AF1055" s="8"/>
      <c r="AG1055" s="8">
        <v>0.0</v>
      </c>
      <c r="AH1055" s="8">
        <v>0.2</v>
      </c>
      <c r="AI1055" s="8">
        <v>0.5</v>
      </c>
      <c r="AJ1055" s="8"/>
      <c r="AK1055" s="8">
        <v>0.0</v>
      </c>
      <c r="AL1055" s="8">
        <v>0.0</v>
      </c>
      <c r="AM1055" s="8">
        <v>0.2</v>
      </c>
      <c r="AN1055" s="8">
        <v>0.0</v>
      </c>
      <c r="AO1055" s="8" t="s">
        <v>3160</v>
      </c>
      <c r="AP1055" s="8" t="s">
        <v>3172</v>
      </c>
      <c r="AQ1055" s="8" t="s">
        <v>3163</v>
      </c>
      <c r="AR1055" s="8"/>
      <c r="AS1055" s="8"/>
      <c r="AT1055" s="1" t="str">
        <f t="shared" si="74"/>
        <v/>
      </c>
      <c r="AU1055" s="8"/>
      <c r="AV1055" s="8"/>
      <c r="AW1055" s="8"/>
      <c r="AX1055" s="8"/>
      <c r="AY1055" s="8"/>
      <c r="AZ1055" s="8"/>
      <c r="BA1055" s="8" t="str">
        <f t="shared" si="78"/>
        <v/>
      </c>
      <c r="BB1055" s="8"/>
      <c r="BC1055" s="8"/>
      <c r="BD1055" s="8"/>
      <c r="BE1055" s="8"/>
      <c r="BF1055" s="8"/>
      <c r="BG1055" s="8"/>
      <c r="BH1055" s="1"/>
      <c r="BJ1055" s="1"/>
      <c r="BK1055" s="1"/>
      <c r="BL1055" s="1"/>
    </row>
    <row r="1056" ht="14.25" hidden="1" customHeight="1">
      <c r="A1056" s="1" t="s">
        <v>3</v>
      </c>
      <c r="B1056" s="8" t="s">
        <v>306</v>
      </c>
      <c r="C1056" s="8" t="s">
        <v>1033</v>
      </c>
      <c r="D1056" s="8" t="s">
        <v>4563</v>
      </c>
      <c r="E1056" s="1" t="s">
        <v>3</v>
      </c>
      <c r="F1056" s="8" t="s">
        <v>306</v>
      </c>
      <c r="G1056" s="8" t="s">
        <v>1033</v>
      </c>
      <c r="H1056" s="1" t="str">
        <f t="shared" si="1"/>
        <v>DOE Ref Pre-1980SmallHotelMeeting</v>
      </c>
      <c r="I1056" s="8">
        <v>2.13</v>
      </c>
      <c r="J1056" s="1"/>
      <c r="K1056" s="8"/>
      <c r="L1056" s="8"/>
      <c r="M1056" s="8">
        <v>0.0</v>
      </c>
      <c r="N1056" s="8">
        <v>0.7</v>
      </c>
      <c r="O1056" s="8">
        <v>0.2</v>
      </c>
      <c r="P1056" s="8" t="s">
        <v>3181</v>
      </c>
      <c r="Q1056" s="1" t="s">
        <v>29</v>
      </c>
      <c r="R1056" s="8" t="s">
        <v>486</v>
      </c>
      <c r="S1056" s="8" t="s">
        <v>493</v>
      </c>
      <c r="T1056" s="8"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8">
        <v>50.0</v>
      </c>
      <c r="Z1056" s="8" t="s">
        <v>3182</v>
      </c>
      <c r="AA1056" s="8" t="s">
        <v>3158</v>
      </c>
      <c r="AB1056" s="8"/>
      <c r="AC1056" s="8">
        <v>0.2232</v>
      </c>
      <c r="AD1056" s="8"/>
      <c r="AE1056" s="8" t="s">
        <v>3174</v>
      </c>
      <c r="AF1056" s="8"/>
      <c r="AG1056" s="8"/>
      <c r="AH1056" s="8"/>
      <c r="AI1056" s="8"/>
      <c r="AJ1056" s="8"/>
      <c r="AK1056" s="8">
        <v>1.2</v>
      </c>
      <c r="AL1056" s="8">
        <v>0.0</v>
      </c>
      <c r="AM1056" s="8">
        <v>0.5</v>
      </c>
      <c r="AN1056" s="8">
        <v>0.0</v>
      </c>
      <c r="AO1056" s="8" t="s">
        <v>3180</v>
      </c>
      <c r="AP1056" s="8" t="s">
        <v>3172</v>
      </c>
      <c r="AQ1056" s="8" t="s">
        <v>3163</v>
      </c>
      <c r="AR1056" s="8"/>
      <c r="AS1056" s="8"/>
      <c r="AT1056" s="1" t="str">
        <f t="shared" si="74"/>
        <v/>
      </c>
      <c r="AU1056" s="8"/>
      <c r="AV1056" s="8"/>
      <c r="AW1056" s="8"/>
      <c r="AX1056" s="8"/>
      <c r="AY1056" s="8"/>
      <c r="AZ1056" s="8"/>
      <c r="BA1056" s="8" t="str">
        <f t="shared" si="78"/>
        <v/>
      </c>
      <c r="BB1056" s="8"/>
      <c r="BC1056" s="8"/>
      <c r="BD1056" s="8"/>
      <c r="BE1056" s="8"/>
      <c r="BF1056" s="8"/>
      <c r="BG1056" s="8"/>
      <c r="BH1056" s="1"/>
      <c r="BJ1056" s="1"/>
      <c r="BK1056" s="1"/>
      <c r="BL1056" s="1"/>
    </row>
    <row r="1057" ht="14.25" hidden="1" customHeight="1">
      <c r="A1057" s="1" t="s">
        <v>3</v>
      </c>
      <c r="B1057" s="8" t="s">
        <v>306</v>
      </c>
      <c r="C1057" s="8" t="s">
        <v>344</v>
      </c>
      <c r="D1057" s="8" t="s">
        <v>4559</v>
      </c>
      <c r="E1057" s="1" t="s">
        <v>3</v>
      </c>
      <c r="F1057" s="8" t="s">
        <v>306</v>
      </c>
      <c r="G1057" s="8" t="s">
        <v>344</v>
      </c>
      <c r="H1057" s="1" t="str">
        <f t="shared" si="1"/>
        <v>DOE Ref Pre-1980SmallHotelOffice</v>
      </c>
      <c r="I1057" s="8">
        <v>2.01</v>
      </c>
      <c r="J1057" s="1"/>
      <c r="K1057" s="8"/>
      <c r="L1057" s="8"/>
      <c r="M1057" s="8">
        <v>0.0</v>
      </c>
      <c r="N1057" s="8">
        <v>0.7</v>
      </c>
      <c r="O1057" s="8">
        <v>0.2</v>
      </c>
      <c r="P1057" s="8" t="s">
        <v>3184</v>
      </c>
      <c r="Q1057" s="1" t="s">
        <v>29</v>
      </c>
      <c r="R1057" s="8" t="s">
        <v>497</v>
      </c>
      <c r="S1057" s="8" t="s">
        <v>4560</v>
      </c>
      <c r="T1057" s="8" t="str">
        <f t="shared" si="68"/>
        <v>ASHRAE 62.1-1999OfficesOffice Space</v>
      </c>
      <c r="U1057" s="1" t="str">
        <f>VLOOKUP(T1057,Ventilation!$A$4:$H$321,6,FALSE)</f>
        <v>0</v>
      </c>
      <c r="V1057" s="1" t="str">
        <f>VLOOKUP(T1057,Ventilation!$A$4:$H$321,5,FALSE)</f>
        <v>20</v>
      </c>
      <c r="W1057" s="1" t="str">
        <f>VLOOKUP(T1057,Ventilation!$A$4:$H$321,7,FALSE)</f>
        <v/>
      </c>
      <c r="X1057" s="1"/>
      <c r="Y1057" s="8">
        <v>7.14</v>
      </c>
      <c r="Z1057" s="8" t="s">
        <v>3185</v>
      </c>
      <c r="AA1057" s="8" t="s">
        <v>3158</v>
      </c>
      <c r="AB1057" s="8"/>
      <c r="AC1057" s="8">
        <v>0.2232</v>
      </c>
      <c r="AD1057" s="8"/>
      <c r="AE1057" s="8" t="s">
        <v>3174</v>
      </c>
      <c r="AF1057" s="8"/>
      <c r="AG1057" s="8"/>
      <c r="AH1057" s="8"/>
      <c r="AI1057" s="8"/>
      <c r="AJ1057" s="8"/>
      <c r="AK1057" s="8">
        <v>1.2</v>
      </c>
      <c r="AL1057" s="8">
        <v>0.0</v>
      </c>
      <c r="AM1057" s="8">
        <v>0.5</v>
      </c>
      <c r="AN1057" s="8">
        <v>0.0</v>
      </c>
      <c r="AO1057" s="8" t="s">
        <v>3183</v>
      </c>
      <c r="AP1057" s="8" t="s">
        <v>3172</v>
      </c>
      <c r="AQ1057" s="8" t="s">
        <v>3163</v>
      </c>
      <c r="AR1057" s="8"/>
      <c r="AS1057" s="8"/>
      <c r="AT1057" s="1" t="str">
        <f t="shared" si="74"/>
        <v/>
      </c>
      <c r="AU1057" s="8"/>
      <c r="AV1057" s="8"/>
      <c r="AW1057" s="8"/>
      <c r="AX1057" s="8"/>
      <c r="AY1057" s="8"/>
      <c r="AZ1057" s="8"/>
      <c r="BA1057" s="8" t="str">
        <f t="shared" si="78"/>
        <v/>
      </c>
      <c r="BB1057" s="8"/>
      <c r="BC1057" s="8"/>
      <c r="BD1057" s="8"/>
      <c r="BE1057" s="8"/>
      <c r="BF1057" s="8"/>
      <c r="BG1057" s="8"/>
      <c r="BH1057" s="1"/>
      <c r="BJ1057" s="1"/>
      <c r="BK1057" s="1"/>
      <c r="BL1057" s="1"/>
    </row>
    <row r="1058" ht="14.25" hidden="1" customHeight="1">
      <c r="A1058" s="1" t="s">
        <v>3</v>
      </c>
      <c r="B1058" s="8" t="s">
        <v>306</v>
      </c>
      <c r="C1058" s="8" t="s">
        <v>1049</v>
      </c>
      <c r="D1058" s="8" t="s">
        <v>4575</v>
      </c>
      <c r="E1058" s="1" t="s">
        <v>3</v>
      </c>
      <c r="F1058" s="8" t="s">
        <v>306</v>
      </c>
      <c r="G1058" s="8" t="s">
        <v>1049</v>
      </c>
      <c r="H1058" s="1" t="str">
        <f t="shared" si="1"/>
        <v>DOE Ref Pre-1980SmallHotelPublicRestroom</v>
      </c>
      <c r="I1058" s="8">
        <v>1.1</v>
      </c>
      <c r="J1058" s="1"/>
      <c r="K1058" s="8"/>
      <c r="L1058" s="8"/>
      <c r="M1058" s="8">
        <v>0.0</v>
      </c>
      <c r="N1058" s="8">
        <v>0.7</v>
      </c>
      <c r="O1058" s="8">
        <v>0.2</v>
      </c>
      <c r="P1058" s="8" t="s">
        <v>3161</v>
      </c>
      <c r="Q1058" s="1" t="s">
        <v>29</v>
      </c>
      <c r="R1058" s="8" t="s">
        <v>501</v>
      </c>
      <c r="S1058" s="16" t="s">
        <v>503</v>
      </c>
      <c r="T1058" s="8" t="str">
        <f t="shared" si="68"/>
        <v>ASHRAE 62.1-1999Public SpacesPublic restrooms</v>
      </c>
      <c r="U1058" s="1" t="str">
        <f>VLOOKUP(T1058,Ventilation!$A$4:$H$321,6,FALSE)</f>
        <v>0</v>
      </c>
      <c r="V1058" s="1" t="str">
        <f>VLOOKUP(T1058,Ventilation!$A$4:$H$321,5,FALSE)</f>
        <v>0</v>
      </c>
      <c r="W1058" s="1" t="str">
        <f>VLOOKUP(T1058,Ventilation!$A$4:$H$321,7,FALSE)</f>
        <v/>
      </c>
      <c r="X1058" s="1"/>
      <c r="Y1058" s="8">
        <v>2.85</v>
      </c>
      <c r="Z1058" s="8" t="s">
        <v>3162</v>
      </c>
      <c r="AA1058" s="8" t="s">
        <v>3158</v>
      </c>
      <c r="AB1058" s="8"/>
      <c r="AC1058" s="8">
        <v>0.2232</v>
      </c>
      <c r="AD1058" s="8"/>
      <c r="AE1058" s="8" t="s">
        <v>3174</v>
      </c>
      <c r="AF1058" s="8"/>
      <c r="AG1058" s="8"/>
      <c r="AH1058" s="8"/>
      <c r="AI1058" s="8"/>
      <c r="AJ1058" s="8"/>
      <c r="AK1058" s="8">
        <v>1.0</v>
      </c>
      <c r="AL1058" s="8">
        <v>0.0</v>
      </c>
      <c r="AM1058" s="8">
        <v>0.5</v>
      </c>
      <c r="AN1058" s="8">
        <v>0.0</v>
      </c>
      <c r="AO1058" s="8" t="s">
        <v>3160</v>
      </c>
      <c r="AP1058" s="8" t="s">
        <v>3172</v>
      </c>
      <c r="AQ1058" s="8" t="s">
        <v>3163</v>
      </c>
      <c r="AR1058" s="8"/>
      <c r="AS1058" s="8"/>
      <c r="AT1058" s="1" t="str">
        <f t="shared" si="74"/>
        <v/>
      </c>
      <c r="AU1058" s="8"/>
      <c r="AV1058" s="8"/>
      <c r="AW1058" s="8"/>
      <c r="AX1058" s="8"/>
      <c r="AY1058" s="8">
        <v>1.139566144206643</v>
      </c>
      <c r="AZ1058" s="8">
        <v>400.0</v>
      </c>
      <c r="BA1058" s="8" t="str">
        <f t="shared" si="78"/>
        <v>0.1978578326</v>
      </c>
      <c r="BB1058" s="8">
        <v>0.338</v>
      </c>
      <c r="BC1058" s="8">
        <v>69.45023196377475</v>
      </c>
      <c r="BD1058" s="8">
        <v>0.5</v>
      </c>
      <c r="BE1058" s="8"/>
      <c r="BF1058" s="8"/>
      <c r="BG1058" s="8"/>
      <c r="BH1058" s="1"/>
      <c r="BJ1058" s="1"/>
      <c r="BK1058" s="1"/>
      <c r="BL1058" s="1"/>
    </row>
    <row r="1059" ht="14.25" hidden="1" customHeight="1">
      <c r="A1059" s="1" t="s">
        <v>3</v>
      </c>
      <c r="B1059" s="8" t="s">
        <v>306</v>
      </c>
      <c r="C1059" s="8" t="s">
        <v>1053</v>
      </c>
      <c r="D1059" s="8" t="s">
        <v>4549</v>
      </c>
      <c r="E1059" s="1" t="s">
        <v>3</v>
      </c>
      <c r="F1059" s="8" t="s">
        <v>306</v>
      </c>
      <c r="G1059" s="8" t="s">
        <v>1053</v>
      </c>
      <c r="H1059" s="1" t="str">
        <f t="shared" si="1"/>
        <v>DOE Ref Pre-1980SmallHotelStaffLounge</v>
      </c>
      <c r="I1059" s="8">
        <v>1.65</v>
      </c>
      <c r="J1059" s="1"/>
      <c r="K1059" s="8"/>
      <c r="L1059" s="8"/>
      <c r="M1059" s="8">
        <v>0.0</v>
      </c>
      <c r="N1059" s="8">
        <v>0.7</v>
      </c>
      <c r="O1059" s="8">
        <v>0.2</v>
      </c>
      <c r="P1059" s="8" t="s">
        <v>3187</v>
      </c>
      <c r="Q1059" s="1" t="s">
        <v>29</v>
      </c>
      <c r="R1059" s="8" t="s">
        <v>486</v>
      </c>
      <c r="S1059" s="8" t="s">
        <v>492</v>
      </c>
      <c r="T1059" s="8"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8">
        <v>31.34</v>
      </c>
      <c r="Z1059" s="8" t="s">
        <v>3188</v>
      </c>
      <c r="AA1059" s="8" t="s">
        <v>3158</v>
      </c>
      <c r="AB1059" s="8"/>
      <c r="AC1059" s="8">
        <v>0.2232</v>
      </c>
      <c r="AD1059" s="8"/>
      <c r="AE1059" s="8" t="s">
        <v>3174</v>
      </c>
      <c r="AF1059" s="8"/>
      <c r="AG1059" s="8"/>
      <c r="AH1059" s="8"/>
      <c r="AI1059" s="8"/>
      <c r="AJ1059" s="8"/>
      <c r="AK1059" s="8">
        <v>7.17</v>
      </c>
      <c r="AL1059" s="8">
        <v>0.0</v>
      </c>
      <c r="AM1059" s="8">
        <v>0.5</v>
      </c>
      <c r="AN1059" s="8">
        <v>0.0</v>
      </c>
      <c r="AO1059" s="8" t="s">
        <v>3186</v>
      </c>
      <c r="AP1059" s="8" t="s">
        <v>3172</v>
      </c>
      <c r="AQ1059" s="8" t="s">
        <v>3163</v>
      </c>
      <c r="AR1059" s="8"/>
      <c r="AS1059" s="8"/>
      <c r="AT1059" s="1" t="str">
        <f t="shared" si="74"/>
        <v/>
      </c>
      <c r="AU1059" s="8"/>
      <c r="AV1059" s="8"/>
      <c r="AW1059" s="8"/>
      <c r="AX1059" s="8"/>
      <c r="AY1059" s="8"/>
      <c r="AZ1059" s="8"/>
      <c r="BA1059" s="8" t="str">
        <f t="shared" si="78"/>
        <v/>
      </c>
      <c r="BB1059" s="8"/>
      <c r="BC1059" s="8"/>
      <c r="BD1059" s="8"/>
      <c r="BE1059" s="8"/>
      <c r="BF1059" s="8"/>
      <c r="BG1059" s="8"/>
      <c r="BH1059" s="1"/>
      <c r="BJ1059" s="1"/>
      <c r="BK1059" s="1"/>
      <c r="BL1059" s="1"/>
    </row>
    <row r="1060" ht="14.25" hidden="1" customHeight="1">
      <c r="A1060" s="1" t="s">
        <v>3</v>
      </c>
      <c r="B1060" s="1" t="s">
        <v>306</v>
      </c>
      <c r="C1060" s="1" t="s">
        <v>1054</v>
      </c>
      <c r="D1060" s="1" t="s">
        <v>4570</v>
      </c>
      <c r="E1060" s="1" t="s">
        <v>3</v>
      </c>
      <c r="F1060" s="1" t="s">
        <v>306</v>
      </c>
      <c r="G1060" s="1" t="s">
        <v>1054</v>
      </c>
      <c r="H1060" s="1" t="str">
        <f t="shared" si="1"/>
        <v>DOE Ref Pre-1980SmallHotelStair</v>
      </c>
      <c r="I1060" s="1">
        <v>0.82</v>
      </c>
      <c r="J1060" s="1"/>
      <c r="K1060" s="1"/>
      <c r="L1060" s="1"/>
      <c r="M1060" s="1">
        <v>0.0</v>
      </c>
      <c r="N1060" s="1">
        <v>0.7</v>
      </c>
      <c r="O1060" s="1">
        <v>0.2</v>
      </c>
      <c r="P1060" s="8" t="s">
        <v>169</v>
      </c>
      <c r="Q1060" s="1" t="s">
        <v>29</v>
      </c>
      <c r="R1060" s="1" t="s">
        <v>501</v>
      </c>
      <c r="S1060" s="16" t="s">
        <v>503</v>
      </c>
      <c r="T1060" s="8"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8" t="s">
        <v>3162</v>
      </c>
      <c r="AA1060" s="8" t="s">
        <v>3158</v>
      </c>
      <c r="AB1060" s="1"/>
      <c r="AC1060" s="8">
        <v>0.2232</v>
      </c>
      <c r="AD1060" s="8"/>
      <c r="AE1060" s="8" t="s">
        <v>3174</v>
      </c>
      <c r="AF1060" s="1"/>
      <c r="AG1060" s="1"/>
      <c r="AH1060" s="1"/>
      <c r="AI1060" s="1"/>
      <c r="AJ1060" s="1"/>
      <c r="AK1060" s="1">
        <v>0.0</v>
      </c>
      <c r="AL1060" s="1">
        <v>0.0</v>
      </c>
      <c r="AM1060" s="1">
        <v>0.5</v>
      </c>
      <c r="AN1060" s="1">
        <v>0.0</v>
      </c>
      <c r="AO1060" s="8" t="s">
        <v>3160</v>
      </c>
      <c r="AP1060" s="8" t="s">
        <v>3191</v>
      </c>
      <c r="AQ1060" s="8" t="s">
        <v>3190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8" t="s">
        <v>3</v>
      </c>
      <c r="B1061" s="1" t="s">
        <v>306</v>
      </c>
      <c r="C1061" s="1" t="s">
        <v>975</v>
      </c>
      <c r="D1061" s="1" t="s">
        <v>4566</v>
      </c>
      <c r="E1061" s="8" t="s">
        <v>3</v>
      </c>
      <c r="F1061" s="1" t="s">
        <v>306</v>
      </c>
      <c r="G1061" s="1" t="s">
        <v>975</v>
      </c>
      <c r="H1061" s="1" t="str">
        <f t="shared" si="1"/>
        <v>DOE Ref Pre-1980SmallHotelStorage</v>
      </c>
      <c r="I1061" s="1">
        <v>0.45</v>
      </c>
      <c r="J1061" s="1"/>
      <c r="K1061" s="1"/>
      <c r="L1061" s="1"/>
      <c r="M1061" s="1">
        <v>0.0</v>
      </c>
      <c r="N1061" s="1">
        <v>0.7</v>
      </c>
      <c r="O1061" s="1">
        <v>0.2</v>
      </c>
      <c r="P1061" s="1" t="s">
        <v>3189</v>
      </c>
      <c r="Q1061" s="1" t="s">
        <v>29</v>
      </c>
      <c r="R1061" s="1" t="s">
        <v>501</v>
      </c>
      <c r="S1061" s="16" t="s">
        <v>503</v>
      </c>
      <c r="T1061" s="8"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3162</v>
      </c>
      <c r="AA1061" s="1" t="s">
        <v>3158</v>
      </c>
      <c r="AB1061" s="1"/>
      <c r="AC1061" s="8">
        <v>0.2232</v>
      </c>
      <c r="AD1061" s="1"/>
      <c r="AE1061" s="1" t="s">
        <v>3174</v>
      </c>
      <c r="AF1061" s="1"/>
      <c r="AG1061" s="1"/>
      <c r="AH1061" s="1"/>
      <c r="AI1061" s="1"/>
      <c r="AJ1061" s="1"/>
      <c r="AK1061" s="1">
        <v>0.0</v>
      </c>
      <c r="AL1061" s="1">
        <v>0.0</v>
      </c>
      <c r="AM1061" s="1">
        <v>0.5</v>
      </c>
      <c r="AN1061" s="1">
        <v>0.0</v>
      </c>
      <c r="AO1061" s="1" t="s">
        <v>3160</v>
      </c>
      <c r="AP1061" s="8" t="s">
        <v>3191</v>
      </c>
      <c r="AQ1061" s="8" t="s">
        <v>3190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3</v>
      </c>
      <c r="B1062" s="8" t="s">
        <v>349</v>
      </c>
      <c r="C1062" s="9" t="s">
        <v>4612</v>
      </c>
      <c r="D1062" s="8" t="s">
        <v>4572</v>
      </c>
      <c r="E1062" s="1" t="s">
        <v>3</v>
      </c>
      <c r="F1062" s="8" t="s">
        <v>349</v>
      </c>
      <c r="G1062" s="8" t="s">
        <v>714</v>
      </c>
      <c r="H1062" s="1" t="str">
        <f t="shared" si="1"/>
        <v>DOE Ref Pre-1980StripMallWholeBuilding</v>
      </c>
      <c r="I1062" s="230">
        <v>5.5983371904</v>
      </c>
      <c r="J1062" s="1"/>
      <c r="K1062" s="8"/>
      <c r="L1062" s="8"/>
      <c r="M1062" s="8">
        <v>0.0</v>
      </c>
      <c r="N1062" s="8">
        <v>0.7</v>
      </c>
      <c r="O1062" s="8">
        <v>0.2</v>
      </c>
      <c r="P1062" s="8" t="s">
        <v>3196</v>
      </c>
      <c r="Q1062" s="1" t="s">
        <v>29</v>
      </c>
      <c r="R1062" s="8" t="s">
        <v>508</v>
      </c>
      <c r="S1062" s="8" t="s">
        <v>509</v>
      </c>
      <c r="T1062" s="8"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8" t="s">
        <v>3197</v>
      </c>
      <c r="AA1062" s="8" t="s">
        <v>3194</v>
      </c>
      <c r="AB1062" s="16">
        <v>0.22303105</v>
      </c>
      <c r="AD1062" s="8"/>
      <c r="AE1062" s="8" t="s">
        <v>3199</v>
      </c>
      <c r="AF1062" s="8"/>
      <c r="AG1062" s="8"/>
      <c r="AH1062" s="8"/>
      <c r="AI1062" s="8"/>
      <c r="AJ1062" s="8"/>
      <c r="AK1062" s="8">
        <v>0.4</v>
      </c>
      <c r="AL1062" s="8">
        <v>0.0</v>
      </c>
      <c r="AM1062" s="8">
        <v>0.5</v>
      </c>
      <c r="AN1062" s="8">
        <v>0.0</v>
      </c>
      <c r="AO1062" s="8" t="s">
        <v>3195</v>
      </c>
      <c r="AP1062" s="8" t="s">
        <v>288</v>
      </c>
      <c r="AQ1062" s="8" t="s">
        <v>289</v>
      </c>
      <c r="AR1062" s="16">
        <v>1.8</v>
      </c>
      <c r="AS1062" s="8"/>
      <c r="AT1062" s="1"/>
      <c r="AU1062" s="8"/>
      <c r="AV1062" s="8"/>
      <c r="AW1062" s="8"/>
      <c r="AX1062" s="8"/>
      <c r="AY1062" s="8"/>
      <c r="AZ1062" s="8"/>
      <c r="BA1062" s="8" t="str">
        <f t="shared" si="78"/>
        <v/>
      </c>
      <c r="BB1062" s="8"/>
      <c r="BC1062" s="8"/>
      <c r="BD1062" s="8"/>
      <c r="BE1062" s="8"/>
      <c r="BF1062" s="8"/>
      <c r="BG1062" s="8"/>
      <c r="BH1062" s="1"/>
      <c r="BJ1062" s="1"/>
      <c r="BK1062" s="1"/>
      <c r="BL1062" s="1"/>
    </row>
    <row r="1063" ht="14.25" hidden="1" customHeight="1">
      <c r="A1063" s="1" t="s">
        <v>3</v>
      </c>
      <c r="B1063" s="8" t="s">
        <v>349</v>
      </c>
      <c r="C1063" s="9" t="s">
        <v>4613</v>
      </c>
      <c r="D1063" s="8" t="s">
        <v>4572</v>
      </c>
      <c r="E1063" s="1" t="s">
        <v>3</v>
      </c>
      <c r="F1063" s="8" t="s">
        <v>349</v>
      </c>
      <c r="G1063" s="8" t="s">
        <v>714</v>
      </c>
      <c r="H1063" s="1" t="str">
        <f t="shared" si="1"/>
        <v>DOE Ref Pre-1980StripMallWholeBuilding</v>
      </c>
      <c r="I1063" s="230">
        <v>3.2989869504</v>
      </c>
      <c r="J1063" s="1"/>
      <c r="K1063" s="8"/>
      <c r="L1063" s="8"/>
      <c r="M1063" s="8">
        <v>0.0</v>
      </c>
      <c r="N1063" s="8">
        <v>0.7</v>
      </c>
      <c r="O1063" s="8">
        <v>0.2</v>
      </c>
      <c r="P1063" s="8" t="s">
        <v>3196</v>
      </c>
      <c r="Q1063" s="1" t="s">
        <v>29</v>
      </c>
      <c r="R1063" s="8" t="s">
        <v>508</v>
      </c>
      <c r="S1063" s="8" t="s">
        <v>509</v>
      </c>
      <c r="T1063" s="8"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8" t="s">
        <v>3197</v>
      </c>
      <c r="AA1063" s="8" t="s">
        <v>3194</v>
      </c>
      <c r="AB1063" s="16">
        <v>0.22303105</v>
      </c>
      <c r="AD1063" s="8"/>
      <c r="AE1063" s="8" t="s">
        <v>3199</v>
      </c>
      <c r="AF1063" s="8"/>
      <c r="AG1063" s="8"/>
      <c r="AH1063" s="8"/>
      <c r="AI1063" s="8"/>
      <c r="AJ1063" s="8"/>
      <c r="AK1063" s="8">
        <v>0.4</v>
      </c>
      <c r="AL1063" s="8">
        <v>0.0</v>
      </c>
      <c r="AM1063" s="8">
        <v>0.5</v>
      </c>
      <c r="AN1063" s="8">
        <v>0.0</v>
      </c>
      <c r="AO1063" s="8" t="s">
        <v>3195</v>
      </c>
      <c r="AP1063" s="8" t="s">
        <v>288</v>
      </c>
      <c r="AQ1063" s="8" t="s">
        <v>289</v>
      </c>
      <c r="AR1063" s="16">
        <v>1.8</v>
      </c>
      <c r="AS1063" s="8"/>
      <c r="AT1063" s="1"/>
      <c r="AU1063" s="8"/>
      <c r="AV1063" s="8"/>
      <c r="AW1063" s="8"/>
      <c r="AX1063" s="8"/>
      <c r="AY1063" s="8"/>
      <c r="AZ1063" s="8"/>
      <c r="BA1063" s="8" t="str">
        <f t="shared" si="78"/>
        <v/>
      </c>
      <c r="BB1063" s="8"/>
      <c r="BC1063" s="8"/>
      <c r="BD1063" s="8"/>
      <c r="BE1063" s="8"/>
      <c r="BF1063" s="8"/>
      <c r="BG1063" s="8"/>
      <c r="BH1063" s="1"/>
      <c r="BJ1063" s="1"/>
      <c r="BK1063" s="1"/>
      <c r="BL1063" s="1"/>
    </row>
    <row r="1064" ht="14.25" hidden="1" customHeight="1">
      <c r="A1064" s="1" t="s">
        <v>3</v>
      </c>
      <c r="B1064" s="8" t="s">
        <v>349</v>
      </c>
      <c r="C1064" s="9" t="s">
        <v>4614</v>
      </c>
      <c r="D1064" s="8" t="s">
        <v>4572</v>
      </c>
      <c r="E1064" s="1" t="s">
        <v>3</v>
      </c>
      <c r="F1064" s="8" t="s">
        <v>349</v>
      </c>
      <c r="G1064" s="8" t="s">
        <v>714</v>
      </c>
      <c r="H1064" s="1" t="str">
        <f t="shared" si="1"/>
        <v>DOE Ref Pre-1980StripMallWholeBuilding</v>
      </c>
      <c r="I1064" s="230">
        <v>2.698833312</v>
      </c>
      <c r="J1064" s="1"/>
      <c r="K1064" s="8"/>
      <c r="L1064" s="8"/>
      <c r="M1064" s="8">
        <v>0.0</v>
      </c>
      <c r="N1064" s="8">
        <v>0.7</v>
      </c>
      <c r="O1064" s="8">
        <v>0.2</v>
      </c>
      <c r="P1064" s="8" t="s">
        <v>3196</v>
      </c>
      <c r="Q1064" s="1" t="s">
        <v>29</v>
      </c>
      <c r="R1064" s="8" t="s">
        <v>508</v>
      </c>
      <c r="S1064" s="8" t="s">
        <v>509</v>
      </c>
      <c r="T1064" s="8"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8" t="s">
        <v>3197</v>
      </c>
      <c r="AA1064" s="8" t="s">
        <v>3194</v>
      </c>
      <c r="AB1064" s="16">
        <v>0.22303105</v>
      </c>
      <c r="AD1064" s="8"/>
      <c r="AE1064" s="8" t="s">
        <v>3199</v>
      </c>
      <c r="AF1064" s="8"/>
      <c r="AG1064" s="8"/>
      <c r="AH1064" s="8"/>
      <c r="AI1064" s="8"/>
      <c r="AJ1064" s="8"/>
      <c r="AK1064" s="8">
        <v>0.4</v>
      </c>
      <c r="AL1064" s="8">
        <v>0.0</v>
      </c>
      <c r="AM1064" s="8">
        <v>0.5</v>
      </c>
      <c r="AN1064" s="8">
        <v>0.0</v>
      </c>
      <c r="AO1064" s="8" t="s">
        <v>3195</v>
      </c>
      <c r="AP1064" s="8" t="s">
        <v>288</v>
      </c>
      <c r="AQ1064" s="8" t="s">
        <v>289</v>
      </c>
      <c r="AR1064" s="16">
        <v>1.8</v>
      </c>
      <c r="AS1064" s="8"/>
      <c r="AT1064" s="1"/>
      <c r="AU1064" s="8"/>
      <c r="AV1064" s="8"/>
      <c r="AW1064" s="8"/>
      <c r="AX1064" s="8"/>
      <c r="AY1064" s="8"/>
      <c r="AZ1064" s="8"/>
      <c r="BA1064" s="8" t="str">
        <f t="shared" si="78"/>
        <v/>
      </c>
      <c r="BB1064" s="8"/>
      <c r="BC1064" s="8"/>
      <c r="BD1064" s="8"/>
      <c r="BE1064" s="8"/>
      <c r="BF1064" s="8"/>
      <c r="BG1064" s="8"/>
      <c r="BH1064" s="1"/>
      <c r="BJ1064" s="1"/>
      <c r="BK1064" s="1"/>
      <c r="BL1064" s="1"/>
    </row>
    <row r="1065" ht="14.25" hidden="1" customHeight="1">
      <c r="A1065" s="1" t="s">
        <v>3</v>
      </c>
      <c r="B1065" s="8" t="s">
        <v>350</v>
      </c>
      <c r="C1065" s="8" t="s">
        <v>1051</v>
      </c>
      <c r="D1065" s="8" t="s">
        <v>4563</v>
      </c>
      <c r="E1065" s="1" t="s">
        <v>3</v>
      </c>
      <c r="F1065" s="8" t="s">
        <v>350</v>
      </c>
      <c r="G1065" s="8" t="s">
        <v>1051</v>
      </c>
      <c r="H1065" s="1" t="str">
        <f t="shared" si="1"/>
        <v>DOE Ref Pre-1980SuperMarketSales/Produce</v>
      </c>
      <c r="I1065" s="8">
        <v>5.04</v>
      </c>
      <c r="J1065" s="1"/>
      <c r="K1065" s="8"/>
      <c r="L1065" s="8"/>
      <c r="M1065" s="8">
        <v>0.0</v>
      </c>
      <c r="N1065" s="8">
        <v>0.7</v>
      </c>
      <c r="O1065" s="8">
        <v>0.2</v>
      </c>
      <c r="P1065" s="8" t="s">
        <v>3203</v>
      </c>
      <c r="Q1065" s="1" t="s">
        <v>29</v>
      </c>
      <c r="R1065" s="8" t="s">
        <v>516</v>
      </c>
      <c r="S1065" s="8" t="s">
        <v>523</v>
      </c>
      <c r="T1065" s="8" t="str">
        <f t="shared" si="68"/>
        <v>ASHRAE 62.1-1999Specialty ShopsSupermarket</v>
      </c>
      <c r="U1065" s="1" t="str">
        <f>VLOOKUP(T1065,Ventilation!$A$4:$H$321,6,FALSE)</f>
        <v>0</v>
      </c>
      <c r="V1065" s="1" t="str">
        <f>VLOOKUP(T1065,Ventilation!$A$4:$H$321,5,FALSE)</f>
        <v>15</v>
      </c>
      <c r="W1065" s="1" t="str">
        <f>VLOOKUP(T1065,Ventilation!$A$4:$H$321,7,FALSE)</f>
        <v/>
      </c>
      <c r="X1065" s="1"/>
      <c r="Y1065" s="8">
        <v>8.0</v>
      </c>
      <c r="Z1065" s="8" t="s">
        <v>3204</v>
      </c>
      <c r="AA1065" s="8" t="s">
        <v>3201</v>
      </c>
      <c r="AB1065" s="8"/>
      <c r="AC1065" s="8">
        <v>0.2232</v>
      </c>
      <c r="AD1065" s="8"/>
      <c r="AE1065" s="8" t="s">
        <v>3209</v>
      </c>
      <c r="AF1065" s="8"/>
      <c r="AG1065" s="8"/>
      <c r="AH1065" s="8"/>
      <c r="AI1065" s="8"/>
      <c r="AJ1065" s="8"/>
      <c r="AK1065" s="8">
        <v>0.5</v>
      </c>
      <c r="AL1065" s="8">
        <v>0.0</v>
      </c>
      <c r="AM1065" s="8">
        <v>0.5</v>
      </c>
      <c r="AN1065" s="8">
        <v>0.0</v>
      </c>
      <c r="AO1065" s="8" t="s">
        <v>3202</v>
      </c>
      <c r="AP1065" s="8" t="s">
        <v>3208</v>
      </c>
      <c r="AQ1065" s="8" t="s">
        <v>3206</v>
      </c>
      <c r="AR1065" s="8"/>
      <c r="AS1065" s="8"/>
      <c r="AT1065" s="1" t="str">
        <f t="shared" ref="AT1065:AT1071" si="79">IF(AR1065=0,"",AR1065/AS1065)</f>
        <v/>
      </c>
      <c r="AU1065" s="8"/>
      <c r="AV1065" s="8"/>
      <c r="AW1065" s="8"/>
      <c r="AX1065" s="8"/>
      <c r="AY1065" s="8"/>
      <c r="AZ1065" s="8"/>
      <c r="BA1065" s="8"/>
      <c r="BB1065" s="8"/>
      <c r="BC1065" s="8"/>
      <c r="BD1065" s="8"/>
      <c r="BE1065" s="8"/>
      <c r="BF1065" s="8"/>
      <c r="BG1065" s="8"/>
      <c r="BH1065" s="1"/>
      <c r="BJ1065" s="1"/>
      <c r="BK1065" s="1"/>
      <c r="BL1065" s="1"/>
    </row>
    <row r="1066" ht="14.25" hidden="1" customHeight="1">
      <c r="A1066" s="8" t="s">
        <v>3</v>
      </c>
      <c r="B1066" s="8" t="s">
        <v>350</v>
      </c>
      <c r="C1066" s="8" t="s">
        <v>344</v>
      </c>
      <c r="D1066" s="8" t="s">
        <v>4559</v>
      </c>
      <c r="E1066" s="8" t="s">
        <v>3</v>
      </c>
      <c r="F1066" s="8" t="s">
        <v>350</v>
      </c>
      <c r="G1066" s="8" t="s">
        <v>344</v>
      </c>
      <c r="H1066" s="1" t="str">
        <f t="shared" si="1"/>
        <v>DOE Ref Pre-1980SuperMarketOffice</v>
      </c>
      <c r="I1066" s="8">
        <v>2.9</v>
      </c>
      <c r="J1066" s="1"/>
      <c r="K1066" s="8"/>
      <c r="L1066" s="8"/>
      <c r="M1066" s="8">
        <v>0.0</v>
      </c>
      <c r="N1066" s="8">
        <v>0.7</v>
      </c>
      <c r="O1066" s="8">
        <v>0.2</v>
      </c>
      <c r="P1066" s="8" t="s">
        <v>3203</v>
      </c>
      <c r="Q1066" s="1" t="s">
        <v>29</v>
      </c>
      <c r="R1066" s="8" t="s">
        <v>497</v>
      </c>
      <c r="S1066" s="8" t="s">
        <v>4560</v>
      </c>
      <c r="T1066" s="8" t="str">
        <f t="shared" si="68"/>
        <v>ASHRAE 62.1-1999OfficesOffice Space</v>
      </c>
      <c r="U1066" s="1" t="str">
        <f>VLOOKUP(T1066,Ventilation!$A$4:$H$321,6,FALSE)</f>
        <v>0</v>
      </c>
      <c r="V1066" s="1" t="str">
        <f>VLOOKUP(T1066,Ventilation!$A$4:$H$321,5,FALSE)</f>
        <v>20</v>
      </c>
      <c r="W1066" s="1" t="str">
        <f>VLOOKUP(T1066,Ventilation!$A$4:$H$321,7,FALSE)</f>
        <v/>
      </c>
      <c r="X1066" s="1"/>
      <c r="Y1066" s="8">
        <v>5.0</v>
      </c>
      <c r="Z1066" s="8" t="s">
        <v>3204</v>
      </c>
      <c r="AA1066" s="8" t="s">
        <v>3201</v>
      </c>
      <c r="AB1066" s="8"/>
      <c r="AC1066" s="8">
        <v>0.2232</v>
      </c>
      <c r="AD1066" s="8"/>
      <c r="AE1066" s="8" t="s">
        <v>3209</v>
      </c>
      <c r="AF1066" s="8"/>
      <c r="AG1066" s="8"/>
      <c r="AH1066" s="8"/>
      <c r="AI1066" s="8"/>
      <c r="AJ1066" s="8"/>
      <c r="AK1066" s="8">
        <v>0.75</v>
      </c>
      <c r="AL1066" s="8">
        <v>0.0</v>
      </c>
      <c r="AM1066" s="8">
        <v>0.5</v>
      </c>
      <c r="AN1066" s="8">
        <v>0.0</v>
      </c>
      <c r="AO1066" s="8" t="s">
        <v>3202</v>
      </c>
      <c r="AP1066" s="8" t="s">
        <v>3208</v>
      </c>
      <c r="AQ1066" s="8" t="s">
        <v>3206</v>
      </c>
      <c r="AR1066" s="8"/>
      <c r="AS1066" s="8"/>
      <c r="AT1066" s="1" t="str">
        <f t="shared" si="79"/>
        <v/>
      </c>
      <c r="AU1066" s="8"/>
      <c r="AV1066" s="8"/>
      <c r="AW1066" s="8"/>
      <c r="AX1066" s="8"/>
      <c r="AY1066" s="8"/>
      <c r="AZ1066" s="8"/>
      <c r="BA1066" s="8"/>
      <c r="BB1066" s="8"/>
      <c r="BC1066" s="8"/>
      <c r="BD1066" s="8"/>
      <c r="BE1066" s="8"/>
      <c r="BF1066" s="8"/>
      <c r="BG1066" s="8"/>
      <c r="BH1066" s="1"/>
      <c r="BJ1066" s="1"/>
      <c r="BK1066" s="1"/>
      <c r="BL1066" s="1"/>
    </row>
    <row r="1067" ht="14.25" hidden="1" customHeight="1">
      <c r="A1067" s="1" t="s">
        <v>3</v>
      </c>
      <c r="B1067" s="8" t="s">
        <v>350</v>
      </c>
      <c r="C1067" s="8" t="s">
        <v>1006</v>
      </c>
      <c r="D1067" s="8" t="s">
        <v>4566</v>
      </c>
      <c r="E1067" s="1" t="s">
        <v>3</v>
      </c>
      <c r="F1067" s="8" t="s">
        <v>350</v>
      </c>
      <c r="G1067" s="8" t="s">
        <v>1006</v>
      </c>
      <c r="H1067" s="1" t="str">
        <f t="shared" si="1"/>
        <v>DOE Ref Pre-1980SuperMarketDryStorage</v>
      </c>
      <c r="I1067" s="8">
        <v>0.77</v>
      </c>
      <c r="J1067" s="1"/>
      <c r="K1067" s="8"/>
      <c r="L1067" s="8"/>
      <c r="M1067" s="8">
        <v>0.0</v>
      </c>
      <c r="N1067" s="8">
        <v>0.7</v>
      </c>
      <c r="O1067" s="8">
        <v>0.2</v>
      </c>
      <c r="P1067" s="8" t="s">
        <v>3203</v>
      </c>
      <c r="Q1067" s="1" t="s">
        <v>29</v>
      </c>
      <c r="R1067" s="8" t="s">
        <v>508</v>
      </c>
      <c r="S1067" s="8" t="s">
        <v>514</v>
      </c>
      <c r="T1067" s="8"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8">
        <v>3.33</v>
      </c>
      <c r="Z1067" s="8" t="s">
        <v>3204</v>
      </c>
      <c r="AA1067" s="8" t="s">
        <v>3201</v>
      </c>
      <c r="AB1067" s="8"/>
      <c r="AC1067" s="8">
        <v>0.2232</v>
      </c>
      <c r="AD1067" s="8"/>
      <c r="AE1067" s="8" t="s">
        <v>3209</v>
      </c>
      <c r="AF1067" s="8"/>
      <c r="AG1067" s="8"/>
      <c r="AH1067" s="8"/>
      <c r="AI1067" s="8"/>
      <c r="AJ1067" s="8"/>
      <c r="AK1067" s="8">
        <v>0.75</v>
      </c>
      <c r="AL1067" s="8">
        <v>0.0</v>
      </c>
      <c r="AM1067" s="8">
        <v>0.5</v>
      </c>
      <c r="AN1067" s="8">
        <v>0.0</v>
      </c>
      <c r="AO1067" s="8" t="s">
        <v>3202</v>
      </c>
      <c r="AP1067" s="8" t="s">
        <v>3208</v>
      </c>
      <c r="AQ1067" s="8" t="s">
        <v>3206</v>
      </c>
      <c r="AR1067" s="8"/>
      <c r="AS1067" s="8"/>
      <c r="AT1067" s="1" t="str">
        <f t="shared" si="79"/>
        <v/>
      </c>
      <c r="AU1067" s="8"/>
      <c r="AV1067" s="8"/>
      <c r="AW1067" s="8"/>
      <c r="AX1067" s="8"/>
      <c r="AY1067" s="8"/>
      <c r="AZ1067" s="8"/>
      <c r="BA1067" s="8"/>
      <c r="BB1067" s="8"/>
      <c r="BC1067" s="8"/>
      <c r="BD1067" s="8"/>
      <c r="BE1067" s="8"/>
      <c r="BF1067" s="8"/>
      <c r="BG1067" s="8"/>
      <c r="BH1067" s="1"/>
      <c r="BJ1067" s="1"/>
      <c r="BK1067" s="1"/>
      <c r="BL1067" s="1"/>
    </row>
    <row r="1068" ht="14.25" hidden="1" customHeight="1">
      <c r="A1068" s="8" t="s">
        <v>3</v>
      </c>
      <c r="B1068" s="8" t="s">
        <v>350</v>
      </c>
      <c r="C1068" s="8" t="s">
        <v>1003</v>
      </c>
      <c r="D1068" s="8" t="s">
        <v>4549</v>
      </c>
      <c r="E1068" s="8" t="s">
        <v>3</v>
      </c>
      <c r="F1068" s="8" t="s">
        <v>350</v>
      </c>
      <c r="G1068" s="8" t="s">
        <v>1003</v>
      </c>
      <c r="H1068" s="1" t="str">
        <f t="shared" si="1"/>
        <v>DOE Ref Pre-1980SuperMarketDeli/Bakery</v>
      </c>
      <c r="I1068" s="8">
        <v>5.04</v>
      </c>
      <c r="J1068" s="1"/>
      <c r="K1068" s="8"/>
      <c r="L1068" s="8"/>
      <c r="M1068" s="8">
        <v>0.0</v>
      </c>
      <c r="N1068" s="8">
        <v>0.7</v>
      </c>
      <c r="O1068" s="8">
        <v>0.2</v>
      </c>
      <c r="P1068" s="8" t="s">
        <v>3203</v>
      </c>
      <c r="Q1068" s="8" t="s">
        <v>29</v>
      </c>
      <c r="R1068" s="8" t="s">
        <v>516</v>
      </c>
      <c r="S1068" s="8" t="s">
        <v>523</v>
      </c>
      <c r="T1068" s="8" t="str">
        <f t="shared" si="68"/>
        <v>ASHRAE 62.1-1999Specialty ShopsSupermarket</v>
      </c>
      <c r="U1068" s="1" t="str">
        <f>VLOOKUP(T1068,Ventilation!$A$4:$H$321,6,FALSE)</f>
        <v>0</v>
      </c>
      <c r="V1068" s="1" t="str">
        <f>VLOOKUP(T1068,Ventilation!$A$4:$H$321,5,FALSE)</f>
        <v>15</v>
      </c>
      <c r="W1068" s="1" t="str">
        <f>VLOOKUP(T1068,Ventilation!$A$4:$H$321,7,FALSE)</f>
        <v/>
      </c>
      <c r="X1068" s="1"/>
      <c r="Y1068" s="8">
        <v>8.0</v>
      </c>
      <c r="Z1068" s="8" t="s">
        <v>3204</v>
      </c>
      <c r="AA1068" s="8" t="s">
        <v>3201</v>
      </c>
      <c r="AB1068" s="8"/>
      <c r="AC1068" s="8">
        <v>0.2232</v>
      </c>
      <c r="AD1068" s="8"/>
      <c r="AE1068" s="8" t="s">
        <v>3209</v>
      </c>
      <c r="AF1068" s="8">
        <v>8.53</v>
      </c>
      <c r="AG1068" s="8">
        <v>0.0</v>
      </c>
      <c r="AH1068" s="8">
        <v>0.5</v>
      </c>
      <c r="AI1068" s="8">
        <v>0.0</v>
      </c>
      <c r="AJ1068" s="8" t="s">
        <v>3202</v>
      </c>
      <c r="AK1068" s="8">
        <v>5.0</v>
      </c>
      <c r="AL1068" s="8">
        <v>0.0</v>
      </c>
      <c r="AM1068" s="8">
        <v>0.5</v>
      </c>
      <c r="AN1068" s="8">
        <v>0.0</v>
      </c>
      <c r="AO1068" s="8" t="s">
        <v>3202</v>
      </c>
      <c r="AP1068" s="8" t="s">
        <v>3208</v>
      </c>
      <c r="AQ1068" s="8" t="s">
        <v>3206</v>
      </c>
      <c r="AR1068" s="8">
        <v>5.0</v>
      </c>
      <c r="AS1068" s="8" t="str">
        <f>(2419+2250)/2</f>
        <v>2334.5</v>
      </c>
      <c r="AT1068" s="1" t="str">
        <f t="shared" si="79"/>
        <v>0.00214178625</v>
      </c>
      <c r="AU1068" s="8">
        <v>49.0</v>
      </c>
      <c r="AV1068" s="8">
        <v>0.2</v>
      </c>
      <c r="AW1068" s="8">
        <v>0.05</v>
      </c>
      <c r="AX1068" s="8" t="s">
        <v>4585</v>
      </c>
      <c r="AY1068" s="8">
        <v>1.2402518232437685</v>
      </c>
      <c r="AZ1068" s="8">
        <v>3000.0</v>
      </c>
      <c r="BA1068" s="8" t="str">
        <f>IF(ISBLANK(BC1068),"",BC1068/(AZ1068/AY1068))</f>
        <v>0.215339442</v>
      </c>
      <c r="BB1068" s="8">
        <v>0.338</v>
      </c>
      <c r="BC1068" s="8">
        <v>520.8767397283107</v>
      </c>
      <c r="BD1068" s="8">
        <v>0.5</v>
      </c>
      <c r="BE1068" s="8"/>
      <c r="BF1068" s="8" t="s">
        <v>4586</v>
      </c>
      <c r="BG1068" s="8"/>
      <c r="BH1068" s="8"/>
      <c r="BJ1068" s="8"/>
      <c r="BK1068" s="8"/>
      <c r="BL1068" s="8"/>
    </row>
    <row r="1069" ht="14.25" hidden="1" customHeight="1">
      <c r="A1069" s="8" t="s">
        <v>3</v>
      </c>
      <c r="B1069" s="8" t="s">
        <v>334</v>
      </c>
      <c r="C1069" s="8" t="s">
        <v>344</v>
      </c>
      <c r="D1069" s="8" t="s">
        <v>4559</v>
      </c>
      <c r="E1069" s="8" t="s">
        <v>3</v>
      </c>
      <c r="F1069" s="8" t="s">
        <v>334</v>
      </c>
      <c r="G1069" s="8" t="s">
        <v>344</v>
      </c>
      <c r="H1069" s="1" t="str">
        <f t="shared" si="1"/>
        <v>DOE Ref Pre-1980WarehouseOffice</v>
      </c>
      <c r="I1069" s="16">
        <v>2.0150669</v>
      </c>
      <c r="J1069" s="1"/>
      <c r="K1069" s="8"/>
      <c r="L1069" s="8"/>
      <c r="M1069" s="8">
        <v>0.0</v>
      </c>
      <c r="N1069" s="8">
        <v>0.5</v>
      </c>
      <c r="O1069" s="8">
        <v>0.2</v>
      </c>
      <c r="P1069" s="8" t="s">
        <v>3218</v>
      </c>
      <c r="Q1069" s="1" t="s">
        <v>29</v>
      </c>
      <c r="R1069" s="8" t="s">
        <v>497</v>
      </c>
      <c r="S1069" s="8" t="s">
        <v>4560</v>
      </c>
      <c r="T1069" s="8" t="str">
        <f t="shared" si="68"/>
        <v>ASHRAE 62.1-1999OfficesOffice Space</v>
      </c>
      <c r="U1069" s="1" t="str">
        <f>VLOOKUP(T1069,Ventilation!$A$4:$H$321,6,FALSE)</f>
        <v>0</v>
      </c>
      <c r="V1069" s="1" t="str">
        <f>VLOOKUP(T1069,Ventilation!$A$4:$H$321,5,FALSE)</f>
        <v>20</v>
      </c>
      <c r="W1069" s="1" t="str">
        <f>VLOOKUP(T1069,Ventilation!$A$4:$H$321,7,FALSE)</f>
        <v/>
      </c>
      <c r="X1069" s="1"/>
      <c r="Y1069" s="8">
        <v>1.96</v>
      </c>
      <c r="Z1069" s="8" t="s">
        <v>3219</v>
      </c>
      <c r="AA1069" s="8" t="s">
        <v>3212</v>
      </c>
      <c r="AB1069" s="8">
        <v>0.2232</v>
      </c>
      <c r="AD1069" s="8"/>
      <c r="AE1069" s="8" t="s">
        <v>169</v>
      </c>
      <c r="AF1069" s="8"/>
      <c r="AG1069" s="8"/>
      <c r="AH1069" s="8"/>
      <c r="AI1069" s="8"/>
      <c r="AJ1069" s="8"/>
      <c r="AK1069" s="16">
        <v>0.7497275</v>
      </c>
      <c r="AL1069" s="8">
        <v>0.0</v>
      </c>
      <c r="AM1069" s="8">
        <v>0.5</v>
      </c>
      <c r="AN1069" s="8">
        <v>0.0</v>
      </c>
      <c r="AO1069" s="8" t="s">
        <v>3217</v>
      </c>
      <c r="AP1069" s="8" t="s">
        <v>339</v>
      </c>
      <c r="AQ1069" s="16" t="s">
        <v>3224</v>
      </c>
      <c r="AR1069" s="8"/>
      <c r="AS1069" s="8"/>
      <c r="AT1069" s="1" t="str">
        <f t="shared" si="79"/>
        <v/>
      </c>
      <c r="AU1069" s="8"/>
      <c r="AV1069" s="8"/>
      <c r="AW1069" s="8"/>
      <c r="AX1069" s="8"/>
      <c r="AY1069" s="8"/>
      <c r="AZ1069" s="8"/>
      <c r="BA1069" s="8"/>
      <c r="BB1069" s="8"/>
      <c r="BC1069" s="8"/>
      <c r="BD1069" s="8"/>
      <c r="BE1069" s="8"/>
      <c r="BF1069" s="8"/>
      <c r="BG1069" s="8"/>
      <c r="BH1069" s="1"/>
      <c r="BJ1069" s="1"/>
      <c r="BK1069" s="1"/>
      <c r="BL1069" s="1"/>
    </row>
    <row r="1070" ht="14.25" hidden="1" customHeight="1">
      <c r="A1070" s="1" t="s">
        <v>3</v>
      </c>
      <c r="B1070" s="8" t="s">
        <v>334</v>
      </c>
      <c r="C1070" s="8" t="s">
        <v>1016</v>
      </c>
      <c r="D1070" s="8" t="s">
        <v>4566</v>
      </c>
      <c r="E1070" s="1" t="s">
        <v>3</v>
      </c>
      <c r="F1070" s="8" t="s">
        <v>334</v>
      </c>
      <c r="G1070" s="8" t="s">
        <v>1016</v>
      </c>
      <c r="H1070" s="1" t="str">
        <f t="shared" si="1"/>
        <v>DOE Ref Pre-1980WarehouseFine</v>
      </c>
      <c r="I1070" s="16">
        <v>1.0813914</v>
      </c>
      <c r="J1070" s="1"/>
      <c r="K1070" s="8"/>
      <c r="L1070" s="8"/>
      <c r="M1070" s="8">
        <v>0.0</v>
      </c>
      <c r="N1070" s="8">
        <v>0.5</v>
      </c>
      <c r="O1070" s="8">
        <v>0.2</v>
      </c>
      <c r="P1070" s="8" t="s">
        <v>3218</v>
      </c>
      <c r="Q1070" s="1" t="s">
        <v>29</v>
      </c>
      <c r="R1070" s="8" t="s">
        <v>508</v>
      </c>
      <c r="S1070" s="8" t="s">
        <v>515</v>
      </c>
      <c r="T1070" s="8"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8">
        <v>0.0</v>
      </c>
      <c r="Z1070" s="8" t="s">
        <v>3219</v>
      </c>
      <c r="AA1070" s="8" t="s">
        <v>3212</v>
      </c>
      <c r="AB1070" s="8">
        <v>0.2232</v>
      </c>
      <c r="AD1070" s="8"/>
      <c r="AE1070" s="8" t="s">
        <v>169</v>
      </c>
      <c r="AF1070" s="8"/>
      <c r="AG1070" s="8"/>
      <c r="AH1070" s="8"/>
      <c r="AI1070" s="8"/>
      <c r="AJ1070" s="8"/>
      <c r="AK1070" s="8">
        <v>0.0</v>
      </c>
      <c r="AL1070" s="8">
        <v>0.0</v>
      </c>
      <c r="AM1070" s="8">
        <v>0.5</v>
      </c>
      <c r="AN1070" s="8">
        <v>0.0</v>
      </c>
      <c r="AO1070" s="8" t="s">
        <v>3217</v>
      </c>
      <c r="AP1070" s="8" t="s">
        <v>3235</v>
      </c>
      <c r="AQ1070" s="8" t="s">
        <v>3225</v>
      </c>
      <c r="AR1070" s="8"/>
      <c r="AS1070" s="8"/>
      <c r="AT1070" s="1" t="str">
        <f t="shared" si="79"/>
        <v/>
      </c>
      <c r="AU1070" s="8"/>
      <c r="AV1070" s="8"/>
      <c r="AW1070" s="8"/>
      <c r="AX1070" s="8"/>
      <c r="AY1070" s="8"/>
      <c r="AZ1070" s="8"/>
      <c r="BA1070" s="8"/>
      <c r="BB1070" s="8"/>
      <c r="BC1070" s="8"/>
      <c r="BD1070" s="8"/>
      <c r="BE1070" s="8"/>
      <c r="BF1070" s="8"/>
      <c r="BG1070" s="8"/>
      <c r="BH1070" s="1"/>
      <c r="BJ1070" s="1"/>
      <c r="BK1070" s="1"/>
      <c r="BL1070" s="1"/>
    </row>
    <row r="1071" ht="14.25" hidden="1" customHeight="1">
      <c r="A1071" s="8" t="s">
        <v>3</v>
      </c>
      <c r="B1071" s="8" t="s">
        <v>334</v>
      </c>
      <c r="C1071" s="8" t="s">
        <v>996</v>
      </c>
      <c r="D1071" s="8" t="s">
        <v>4571</v>
      </c>
      <c r="E1071" s="8" t="s">
        <v>3</v>
      </c>
      <c r="F1071" s="8" t="s">
        <v>334</v>
      </c>
      <c r="G1071" s="8" t="s">
        <v>996</v>
      </c>
      <c r="H1071" s="1" t="str">
        <f t="shared" si="1"/>
        <v>DOE Ref Pre-1980WarehouseBulk</v>
      </c>
      <c r="I1071" s="16">
        <v>0.3102962</v>
      </c>
      <c r="J1071" s="1"/>
      <c r="K1071" s="8"/>
      <c r="L1071" s="8"/>
      <c r="M1071" s="8">
        <v>0.0</v>
      </c>
      <c r="N1071" s="8">
        <v>0.5</v>
      </c>
      <c r="O1071" s="8">
        <v>0.2</v>
      </c>
      <c r="P1071" s="8" t="s">
        <v>3218</v>
      </c>
      <c r="Q1071" s="8" t="s">
        <v>29</v>
      </c>
      <c r="R1071" s="8" t="s">
        <v>508</v>
      </c>
      <c r="S1071" s="8" t="s">
        <v>515</v>
      </c>
      <c r="T1071" s="8"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8">
        <v>0.0</v>
      </c>
      <c r="Z1071" s="8" t="s">
        <v>3219</v>
      </c>
      <c r="AA1071" s="8" t="s">
        <v>3212</v>
      </c>
      <c r="AB1071" s="8">
        <v>0.2232</v>
      </c>
      <c r="AD1071" s="8"/>
      <c r="AE1071" s="8" t="s">
        <v>169</v>
      </c>
      <c r="AF1071" s="8"/>
      <c r="AG1071" s="8"/>
      <c r="AH1071" s="8"/>
      <c r="AI1071" s="8"/>
      <c r="AJ1071" s="8"/>
      <c r="AK1071" s="16">
        <v>0.2378318</v>
      </c>
      <c r="AL1071" s="8">
        <v>0.0</v>
      </c>
      <c r="AM1071" s="8">
        <v>0.5</v>
      </c>
      <c r="AN1071" s="8">
        <v>0.0</v>
      </c>
      <c r="AO1071" s="8" t="s">
        <v>3217</v>
      </c>
      <c r="AP1071" s="8" t="s">
        <v>351</v>
      </c>
      <c r="AQ1071" s="16" t="s">
        <v>3226</v>
      </c>
      <c r="AR1071" s="8"/>
      <c r="AS1071" s="8"/>
      <c r="AT1071" s="1" t="str">
        <f t="shared" si="79"/>
        <v/>
      </c>
      <c r="AU1071" s="8"/>
      <c r="AV1071" s="8"/>
      <c r="AW1071" s="8"/>
      <c r="AX1071" s="8"/>
      <c r="AY1071" s="8"/>
      <c r="AZ1071" s="8"/>
      <c r="BA1071" s="8"/>
      <c r="BB1071" s="8"/>
      <c r="BC1071" s="8"/>
      <c r="BD1071" s="8"/>
      <c r="BE1071" s="8"/>
      <c r="BF1071" s="8"/>
      <c r="BG1071" s="8"/>
      <c r="BH1071" s="1"/>
      <c r="BJ1071" s="1"/>
      <c r="BK1071" s="1"/>
      <c r="BL1071" s="1"/>
    </row>
    <row r="1072" ht="14.25" hidden="1"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ht="14.25" hidden="1"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ht="14.25" hidden="1"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ht="14.25" hidden="1" customHeight="1">
      <c r="A1075" s="36" t="s">
        <v>17</v>
      </c>
      <c r="B1075" s="36" t="s">
        <v>713</v>
      </c>
      <c r="C1075" s="36" t="s">
        <v>714</v>
      </c>
      <c r="D1075" s="36" t="s">
        <v>4619</v>
      </c>
      <c r="E1075" s="36" t="s">
        <v>17</v>
      </c>
      <c r="F1075" s="36" t="s">
        <v>713</v>
      </c>
      <c r="G1075" s="36" t="s">
        <v>714</v>
      </c>
      <c r="H1075" s="36" t="s">
        <v>4620</v>
      </c>
      <c r="I1075" s="38">
        <v>0.817539948</v>
      </c>
      <c r="J1075" s="37"/>
      <c r="K1075" s="37"/>
      <c r="L1075" s="37"/>
      <c r="M1075" s="38">
        <v>0.0</v>
      </c>
      <c r="N1075" s="38">
        <v>0.5</v>
      </c>
      <c r="O1075" s="38">
        <v>0.2</v>
      </c>
      <c r="P1075" s="36" t="s">
        <v>2339</v>
      </c>
      <c r="Q1075" s="36" t="s">
        <v>17</v>
      </c>
      <c r="R1075" s="36" t="s">
        <v>713</v>
      </c>
      <c r="S1075" s="36" t="s">
        <v>714</v>
      </c>
      <c r="T1075" s="36" t="s">
        <v>4620</v>
      </c>
      <c r="U1075" s="1" t="str">
        <f>VLOOKUP(T1075,Ventilation!$A$4:$H$454,6,FALSE)</f>
        <v>0.226</v>
      </c>
      <c r="V1075" s="1" t="str">
        <f>VLOOKUP(T1075,Ventilation!$A$4:$H$454,5,FALSE)</f>
        <v/>
      </c>
      <c r="W1075" s="1" t="str">
        <f>VLOOKUP(T1075,Ventilation!$A$4:$H$454,7,FALSE)</f>
        <v/>
      </c>
      <c r="X1075" s="1"/>
      <c r="Y1075" s="38">
        <v>4.65</v>
      </c>
      <c r="Z1075" s="36" t="s">
        <v>2340</v>
      </c>
      <c r="AA1075" s="36" t="s">
        <v>2377</v>
      </c>
      <c r="AB1075" s="38">
        <v>0.049225</v>
      </c>
      <c r="AC1075" s="40"/>
      <c r="AD1075" s="40"/>
      <c r="AE1075" s="36" t="s">
        <v>169</v>
      </c>
      <c r="AF1075" s="37"/>
      <c r="AG1075" s="40"/>
      <c r="AH1075" s="37"/>
      <c r="AI1075" s="37"/>
      <c r="AJ1075" s="37"/>
      <c r="AK1075" s="38">
        <v>0.464511334</v>
      </c>
      <c r="AL1075" s="38">
        <v>0.0</v>
      </c>
      <c r="AM1075" s="38">
        <v>0.5</v>
      </c>
      <c r="AN1075" s="38">
        <v>0.0</v>
      </c>
      <c r="AO1075" s="36" t="s">
        <v>2337</v>
      </c>
      <c r="AP1075" s="36" t="s">
        <v>2344</v>
      </c>
      <c r="AQ1075" s="36" t="s">
        <v>2343</v>
      </c>
      <c r="AR1075" s="40"/>
      <c r="AS1075" s="40"/>
      <c r="AT1075" s="231">
        <v>0.002137</v>
      </c>
      <c r="AU1075" s="36">
        <v>60.0</v>
      </c>
      <c r="AV1075" s="37"/>
      <c r="AW1075" s="37"/>
      <c r="AX1075" s="36" t="s">
        <v>2342</v>
      </c>
      <c r="AY1075" s="37"/>
      <c r="AZ1075" s="40"/>
      <c r="BA1075" s="37"/>
      <c r="BB1075" s="37"/>
      <c r="BC1075" s="37"/>
      <c r="BD1075" s="37"/>
      <c r="BE1075" s="37"/>
      <c r="BF1075" s="36" t="s">
        <v>4621</v>
      </c>
      <c r="BG1075" s="37"/>
      <c r="BH1075" s="40"/>
      <c r="BI1075" s="186" t="s">
        <v>4622</v>
      </c>
      <c r="BJ1075" s="37"/>
      <c r="BK1075" s="37"/>
      <c r="BL1075" s="37"/>
    </row>
    <row r="1076" ht="14.25" hidden="1" customHeight="1">
      <c r="A1076" s="36" t="s">
        <v>17</v>
      </c>
      <c r="B1076" s="36" t="s">
        <v>715</v>
      </c>
      <c r="C1076" s="36" t="s">
        <v>714</v>
      </c>
      <c r="D1076" s="36" t="s">
        <v>4619</v>
      </c>
      <c r="E1076" s="36" t="s">
        <v>17</v>
      </c>
      <c r="F1076" s="36" t="s">
        <v>715</v>
      </c>
      <c r="G1076" s="36" t="s">
        <v>714</v>
      </c>
      <c r="H1076" s="36" t="s">
        <v>4623</v>
      </c>
      <c r="I1076" s="38">
        <v>1.077666295</v>
      </c>
      <c r="J1076" s="37"/>
      <c r="K1076" s="37"/>
      <c r="L1076" s="37"/>
      <c r="M1076" s="38">
        <v>0.0</v>
      </c>
      <c r="N1076" s="38">
        <v>0.5</v>
      </c>
      <c r="O1076" s="38">
        <v>0.2</v>
      </c>
      <c r="P1076" s="36" t="s">
        <v>2323</v>
      </c>
      <c r="Q1076" s="36" t="s">
        <v>17</v>
      </c>
      <c r="R1076" s="36" t="s">
        <v>715</v>
      </c>
      <c r="S1076" s="36" t="s">
        <v>714</v>
      </c>
      <c r="T1076" s="36" t="s">
        <v>4623</v>
      </c>
      <c r="U1076" s="1" t="str">
        <f>VLOOKUP(T1076,Ventilation!$A$4:$H$454,6,FALSE)</f>
        <v>0.147</v>
      </c>
      <c r="V1076" s="1" t="str">
        <f>VLOOKUP(T1076,Ventilation!$A$4:$H$454,5,FALSE)</f>
        <v/>
      </c>
      <c r="W1076" s="1" t="str">
        <f>VLOOKUP(T1076,Ventilation!$A$4:$H$454,7,FALSE)</f>
        <v/>
      </c>
      <c r="X1076" s="1"/>
      <c r="Y1076" s="38">
        <v>11.61</v>
      </c>
      <c r="Z1076" s="36" t="s">
        <v>2324</v>
      </c>
      <c r="AA1076" s="36" t="s">
        <v>2377</v>
      </c>
      <c r="AB1076" s="38">
        <v>0.049225</v>
      </c>
      <c r="AC1076" s="40"/>
      <c r="AD1076" s="40"/>
      <c r="AE1076" s="36" t="s">
        <v>169</v>
      </c>
      <c r="AF1076" s="37"/>
      <c r="AG1076" s="40"/>
      <c r="AH1076" s="37"/>
      <c r="AI1076" s="37"/>
      <c r="AJ1076" s="37"/>
      <c r="AK1076" s="38">
        <v>0.232255667</v>
      </c>
      <c r="AL1076" s="38">
        <v>0.0</v>
      </c>
      <c r="AM1076" s="38">
        <v>0.5</v>
      </c>
      <c r="AN1076" s="38">
        <v>0.0</v>
      </c>
      <c r="AO1076" s="36" t="s">
        <v>2321</v>
      </c>
      <c r="AP1076" s="36" t="s">
        <v>2328</v>
      </c>
      <c r="AQ1076" s="36" t="s">
        <v>2327</v>
      </c>
      <c r="AR1076" s="40"/>
      <c r="AS1076" s="40"/>
      <c r="AT1076" s="231">
        <v>0.001781</v>
      </c>
      <c r="AU1076" s="36">
        <v>60.0</v>
      </c>
      <c r="AV1076" s="37"/>
      <c r="AW1076" s="37"/>
      <c r="AX1076" s="36" t="s">
        <v>2326</v>
      </c>
      <c r="AY1076" s="37"/>
      <c r="AZ1076" s="40"/>
      <c r="BA1076" s="37"/>
      <c r="BB1076" s="37"/>
      <c r="BC1076" s="37"/>
      <c r="BD1076" s="37"/>
      <c r="BE1076" s="37"/>
      <c r="BF1076" s="36" t="s">
        <v>4624</v>
      </c>
      <c r="BG1076" s="37"/>
      <c r="BH1076" s="40"/>
      <c r="BI1076" s="186" t="s">
        <v>4625</v>
      </c>
      <c r="BJ1076" s="37"/>
      <c r="BK1076" s="37"/>
      <c r="BL1076" s="37"/>
    </row>
    <row r="1077" ht="14.25" hidden="1" customHeight="1">
      <c r="A1077" s="36" t="s">
        <v>17</v>
      </c>
      <c r="B1077" s="36" t="s">
        <v>716</v>
      </c>
      <c r="C1077" s="36" t="s">
        <v>714</v>
      </c>
      <c r="D1077" s="36" t="s">
        <v>4619</v>
      </c>
      <c r="E1077" s="36" t="s">
        <v>17</v>
      </c>
      <c r="F1077" s="36" t="s">
        <v>716</v>
      </c>
      <c r="G1077" s="36" t="s">
        <v>714</v>
      </c>
      <c r="H1077" s="36" t="s">
        <v>4626</v>
      </c>
      <c r="I1077" s="38">
        <v>1.049795615</v>
      </c>
      <c r="J1077" s="37"/>
      <c r="K1077" s="37"/>
      <c r="L1077" s="37"/>
      <c r="M1077" s="38">
        <v>0.0</v>
      </c>
      <c r="N1077" s="38">
        <v>0.5</v>
      </c>
      <c r="O1077" s="38">
        <v>0.2</v>
      </c>
      <c r="P1077" s="36" t="s">
        <v>2305</v>
      </c>
      <c r="Q1077" s="36" t="s">
        <v>17</v>
      </c>
      <c r="R1077" s="36" t="s">
        <v>716</v>
      </c>
      <c r="S1077" s="36" t="s">
        <v>714</v>
      </c>
      <c r="T1077" s="36" t="s">
        <v>4626</v>
      </c>
      <c r="U1077" s="1" t="str">
        <f>VLOOKUP(T1077,Ventilation!$A$4:$H$454,6,FALSE)</f>
        <v>0.091</v>
      </c>
      <c r="V1077" s="1" t="str">
        <f>VLOOKUP(T1077,Ventilation!$A$4:$H$454,5,FALSE)</f>
        <v/>
      </c>
      <c r="W1077" s="1" t="str">
        <f>VLOOKUP(T1077,Ventilation!$A$4:$H$454,7,FALSE)</f>
        <v/>
      </c>
      <c r="X1077" s="1"/>
      <c r="Y1077" s="38">
        <v>6.19</v>
      </c>
      <c r="Z1077" s="36" t="s">
        <v>2306</v>
      </c>
      <c r="AA1077" s="36" t="s">
        <v>2377</v>
      </c>
      <c r="AB1077" s="38">
        <v>0.049225</v>
      </c>
      <c r="AC1077" s="40"/>
      <c r="AD1077" s="40"/>
      <c r="AE1077" s="36" t="s">
        <v>169</v>
      </c>
      <c r="AF1077" s="37"/>
      <c r="AG1077" s="40"/>
      <c r="AH1077" s="37"/>
      <c r="AI1077" s="37"/>
      <c r="AJ1077" s="37"/>
      <c r="AK1077" s="38">
        <v>0.464511334</v>
      </c>
      <c r="AL1077" s="38">
        <v>0.0</v>
      </c>
      <c r="AM1077" s="38">
        <v>0.5</v>
      </c>
      <c r="AN1077" s="38">
        <v>0.0</v>
      </c>
      <c r="AO1077" s="36" t="s">
        <v>2299</v>
      </c>
      <c r="AP1077" s="36" t="s">
        <v>2312</v>
      </c>
      <c r="AQ1077" s="36" t="s">
        <v>2310</v>
      </c>
      <c r="AR1077" s="40"/>
      <c r="AS1077" s="40"/>
      <c r="AT1077" s="231">
        <v>0.0019</v>
      </c>
      <c r="AU1077" s="36">
        <v>60.0</v>
      </c>
      <c r="AV1077" s="37"/>
      <c r="AW1077" s="37"/>
      <c r="AX1077" s="36" t="s">
        <v>2309</v>
      </c>
      <c r="AY1077" s="37"/>
      <c r="AZ1077" s="40"/>
      <c r="BA1077" s="37"/>
      <c r="BB1077" s="37"/>
      <c r="BC1077" s="37"/>
      <c r="BD1077" s="37"/>
      <c r="BE1077" s="37"/>
      <c r="BF1077" s="36" t="s">
        <v>4627</v>
      </c>
      <c r="BG1077" s="37"/>
      <c r="BH1077" s="40"/>
      <c r="BI1077" s="186" t="s">
        <v>4625</v>
      </c>
      <c r="BJ1077" s="37"/>
      <c r="BK1077" s="37"/>
      <c r="BL1077" s="37"/>
    </row>
    <row r="1078" ht="14.25" hidden="1" customHeight="1">
      <c r="A1078" s="36" t="s">
        <v>17</v>
      </c>
      <c r="B1078" s="36" t="s">
        <v>717</v>
      </c>
      <c r="C1078" s="36" t="s">
        <v>714</v>
      </c>
      <c r="D1078" s="36" t="s">
        <v>4619</v>
      </c>
      <c r="E1078" s="36" t="s">
        <v>17</v>
      </c>
      <c r="F1078" s="36" t="s">
        <v>717</v>
      </c>
      <c r="G1078" s="36" t="s">
        <v>714</v>
      </c>
      <c r="H1078" s="36" t="s">
        <v>4628</v>
      </c>
      <c r="I1078" s="38">
        <v>0.994054255</v>
      </c>
      <c r="J1078" s="37"/>
      <c r="K1078" s="37"/>
      <c r="L1078" s="37"/>
      <c r="M1078" s="38">
        <v>0.0</v>
      </c>
      <c r="N1078" s="38">
        <v>0.5</v>
      </c>
      <c r="O1078" s="38">
        <v>0.2</v>
      </c>
      <c r="P1078" s="36" t="s">
        <v>2315</v>
      </c>
      <c r="Q1078" s="36" t="s">
        <v>17</v>
      </c>
      <c r="R1078" s="36" t="s">
        <v>717</v>
      </c>
      <c r="S1078" s="36" t="s">
        <v>714</v>
      </c>
      <c r="T1078" s="36" t="s">
        <v>4628</v>
      </c>
      <c r="U1078" s="1" t="str">
        <f>VLOOKUP(T1078,Ventilation!$A$4:$H$454,6,FALSE)</f>
        <v>0.25</v>
      </c>
      <c r="V1078" s="1" t="str">
        <f>VLOOKUP(T1078,Ventilation!$A$4:$H$454,5,FALSE)</f>
        <v/>
      </c>
      <c r="W1078" s="1" t="str">
        <f>VLOOKUP(T1078,Ventilation!$A$4:$H$454,7,FALSE)</f>
        <v/>
      </c>
      <c r="X1078" s="1"/>
      <c r="Y1078" s="38">
        <v>9.29</v>
      </c>
      <c r="Z1078" s="36" t="s">
        <v>2316</v>
      </c>
      <c r="AA1078" s="36" t="s">
        <v>2377</v>
      </c>
      <c r="AB1078" s="38">
        <v>0.049225</v>
      </c>
      <c r="AC1078" s="40"/>
      <c r="AD1078" s="40"/>
      <c r="AE1078" s="36" t="s">
        <v>169</v>
      </c>
      <c r="AF1078" s="37"/>
      <c r="AG1078" s="40"/>
      <c r="AH1078" s="37"/>
      <c r="AI1078" s="37"/>
      <c r="AJ1078" s="37"/>
      <c r="AK1078" s="38">
        <v>0.092902267</v>
      </c>
      <c r="AL1078" s="38">
        <v>0.0</v>
      </c>
      <c r="AM1078" s="38">
        <v>0.5</v>
      </c>
      <c r="AN1078" s="38">
        <v>0.0</v>
      </c>
      <c r="AO1078" s="36" t="s">
        <v>2313</v>
      </c>
      <c r="AP1078" s="36" t="s">
        <v>2320</v>
      </c>
      <c r="AQ1078" s="36" t="s">
        <v>2319</v>
      </c>
      <c r="AR1078" s="40"/>
      <c r="AS1078" s="40"/>
      <c r="AT1078" s="231">
        <v>0.005462</v>
      </c>
      <c r="AU1078" s="36">
        <v>60.0</v>
      </c>
      <c r="AV1078" s="37"/>
      <c r="AW1078" s="37"/>
      <c r="AX1078" s="36" t="s">
        <v>2318</v>
      </c>
      <c r="AY1078" s="37"/>
      <c r="AZ1078" s="40"/>
      <c r="BA1078" s="37"/>
      <c r="BB1078" s="37"/>
      <c r="BC1078" s="37"/>
      <c r="BD1078" s="37"/>
      <c r="BE1078" s="37"/>
      <c r="BF1078" s="36" t="s">
        <v>4629</v>
      </c>
      <c r="BG1078" s="37"/>
      <c r="BH1078" s="40"/>
      <c r="BI1078" s="186" t="s">
        <v>4630</v>
      </c>
      <c r="BJ1078" s="37"/>
      <c r="BK1078" s="37"/>
      <c r="BL1078" s="37"/>
    </row>
    <row r="1079" ht="14.25" hidden="1" customHeight="1">
      <c r="A1079" s="36" t="s">
        <v>17</v>
      </c>
      <c r="B1079" s="36" t="s">
        <v>718</v>
      </c>
      <c r="C1079" s="36" t="s">
        <v>714</v>
      </c>
      <c r="D1079" s="36" t="s">
        <v>4619</v>
      </c>
      <c r="E1079" s="36" t="s">
        <v>17</v>
      </c>
      <c r="F1079" s="36" t="s">
        <v>718</v>
      </c>
      <c r="G1079" s="36" t="s">
        <v>714</v>
      </c>
      <c r="H1079" s="36" t="s">
        <v>4631</v>
      </c>
      <c r="I1079" s="38">
        <v>0.901151988</v>
      </c>
      <c r="J1079" s="37"/>
      <c r="K1079" s="37"/>
      <c r="L1079" s="37"/>
      <c r="M1079" s="38">
        <v>0.0</v>
      </c>
      <c r="N1079" s="38">
        <v>0.5</v>
      </c>
      <c r="O1079" s="38">
        <v>0.2</v>
      </c>
      <c r="P1079" s="36" t="s">
        <v>2315</v>
      </c>
      <c r="Q1079" s="36" t="s">
        <v>17</v>
      </c>
      <c r="R1079" s="36" t="s">
        <v>718</v>
      </c>
      <c r="S1079" s="36" t="s">
        <v>714</v>
      </c>
      <c r="T1079" s="36" t="s">
        <v>4631</v>
      </c>
      <c r="U1079" s="1" t="str">
        <f>VLOOKUP(T1079,Ventilation!$A$4:$H$454,6,FALSE)</f>
        <v>0.25</v>
      </c>
      <c r="V1079" s="1" t="str">
        <f>VLOOKUP(T1079,Ventilation!$A$4:$H$454,5,FALSE)</f>
        <v/>
      </c>
      <c r="W1079" s="1" t="str">
        <f>VLOOKUP(T1079,Ventilation!$A$4:$H$454,7,FALSE)</f>
        <v/>
      </c>
      <c r="X1079" s="1"/>
      <c r="Y1079" s="38">
        <v>9.29</v>
      </c>
      <c r="Z1079" s="36" t="s">
        <v>2316</v>
      </c>
      <c r="AA1079" s="36" t="s">
        <v>2377</v>
      </c>
      <c r="AB1079" s="38">
        <v>0.049225</v>
      </c>
      <c r="AC1079" s="40"/>
      <c r="AD1079" s="40"/>
      <c r="AE1079" s="36" t="s">
        <v>169</v>
      </c>
      <c r="AF1079" s="37"/>
      <c r="AG1079" s="40"/>
      <c r="AH1079" s="37"/>
      <c r="AI1079" s="37"/>
      <c r="AJ1079" s="37"/>
      <c r="AK1079" s="38">
        <v>0.092902267</v>
      </c>
      <c r="AL1079" s="38">
        <v>0.0</v>
      </c>
      <c r="AM1079" s="38">
        <v>0.5</v>
      </c>
      <c r="AN1079" s="38">
        <v>0.0</v>
      </c>
      <c r="AO1079" s="36" t="s">
        <v>2313</v>
      </c>
      <c r="AP1079" s="36" t="s">
        <v>2320</v>
      </c>
      <c r="AQ1079" s="36" t="s">
        <v>2319</v>
      </c>
      <c r="AR1079" s="40"/>
      <c r="AS1079" s="40"/>
      <c r="AT1079" s="231">
        <v>0.005462</v>
      </c>
      <c r="AU1079" s="36">
        <v>60.0</v>
      </c>
      <c r="AV1079" s="37"/>
      <c r="AW1079" s="37"/>
      <c r="AX1079" s="36" t="s">
        <v>2318</v>
      </c>
      <c r="AY1079" s="37"/>
      <c r="AZ1079" s="40"/>
      <c r="BA1079" s="37"/>
      <c r="BB1079" s="37"/>
      <c r="BC1079" s="37"/>
      <c r="BD1079" s="37"/>
      <c r="BE1079" s="37"/>
      <c r="BF1079" s="36" t="s">
        <v>4629</v>
      </c>
      <c r="BG1079" s="37"/>
      <c r="BH1079" s="40"/>
      <c r="BI1079" s="186" t="s">
        <v>4630</v>
      </c>
      <c r="BJ1079" s="37"/>
      <c r="BK1079" s="37"/>
      <c r="BL1079" s="37"/>
    </row>
    <row r="1080" ht="14.25" hidden="1" customHeight="1">
      <c r="A1080" s="36" t="s">
        <v>17</v>
      </c>
      <c r="B1080" s="36" t="s">
        <v>719</v>
      </c>
      <c r="C1080" s="36" t="s">
        <v>714</v>
      </c>
      <c r="D1080" s="36" t="s">
        <v>4619</v>
      </c>
      <c r="E1080" s="36" t="s">
        <v>17</v>
      </c>
      <c r="F1080" s="36" t="s">
        <v>719</v>
      </c>
      <c r="G1080" s="36" t="s">
        <v>714</v>
      </c>
      <c r="H1080" s="36" t="s">
        <v>4632</v>
      </c>
      <c r="I1080" s="38">
        <v>0.891861761</v>
      </c>
      <c r="J1080" s="37"/>
      <c r="K1080" s="37"/>
      <c r="L1080" s="37"/>
      <c r="M1080" s="38">
        <v>0.0</v>
      </c>
      <c r="N1080" s="38">
        <v>0.5</v>
      </c>
      <c r="O1080" s="38">
        <v>0.2</v>
      </c>
      <c r="P1080" s="36" t="s">
        <v>2315</v>
      </c>
      <c r="Q1080" s="36" t="s">
        <v>17</v>
      </c>
      <c r="R1080" s="36" t="s">
        <v>719</v>
      </c>
      <c r="S1080" s="36" t="s">
        <v>714</v>
      </c>
      <c r="T1080" s="36" t="s">
        <v>4632</v>
      </c>
      <c r="U1080" s="1" t="str">
        <f>VLOOKUP(T1080,Ventilation!$A$4:$H$454,6,FALSE)</f>
        <v>0.25</v>
      </c>
      <c r="V1080" s="1" t="str">
        <f>VLOOKUP(T1080,Ventilation!$A$4:$H$454,5,FALSE)</f>
        <v/>
      </c>
      <c r="W1080" s="1" t="str">
        <f>VLOOKUP(T1080,Ventilation!$A$4:$H$454,7,FALSE)</f>
        <v/>
      </c>
      <c r="X1080" s="1"/>
      <c r="Y1080" s="38">
        <v>9.29</v>
      </c>
      <c r="Z1080" s="36" t="s">
        <v>2316</v>
      </c>
      <c r="AA1080" s="36" t="s">
        <v>2377</v>
      </c>
      <c r="AB1080" s="38">
        <v>0.049225</v>
      </c>
      <c r="AC1080" s="40"/>
      <c r="AD1080" s="40"/>
      <c r="AE1080" s="36" t="s">
        <v>169</v>
      </c>
      <c r="AF1080" s="37"/>
      <c r="AG1080" s="40"/>
      <c r="AH1080" s="37"/>
      <c r="AI1080" s="37"/>
      <c r="AJ1080" s="37"/>
      <c r="AK1080" s="38">
        <v>0.092902267</v>
      </c>
      <c r="AL1080" s="38">
        <v>0.0</v>
      </c>
      <c r="AM1080" s="38">
        <v>0.5</v>
      </c>
      <c r="AN1080" s="38">
        <v>0.0</v>
      </c>
      <c r="AO1080" s="36" t="s">
        <v>2313</v>
      </c>
      <c r="AP1080" s="36" t="s">
        <v>2320</v>
      </c>
      <c r="AQ1080" s="36" t="s">
        <v>2319</v>
      </c>
      <c r="AR1080" s="40"/>
      <c r="AS1080" s="40"/>
      <c r="AT1080" s="231">
        <v>0.005462</v>
      </c>
      <c r="AU1080" s="36">
        <v>60.0</v>
      </c>
      <c r="AV1080" s="37"/>
      <c r="AW1080" s="37"/>
      <c r="AX1080" s="36" t="s">
        <v>2318</v>
      </c>
      <c r="AY1080" s="37"/>
      <c r="AZ1080" s="40"/>
      <c r="BA1080" s="37"/>
      <c r="BB1080" s="37"/>
      <c r="BC1080" s="37"/>
      <c r="BD1080" s="37"/>
      <c r="BE1080" s="37"/>
      <c r="BF1080" s="36" t="s">
        <v>4629</v>
      </c>
      <c r="BG1080" s="37"/>
      <c r="BH1080" s="40"/>
      <c r="BI1080" s="186" t="s">
        <v>4630</v>
      </c>
      <c r="BJ1080" s="37"/>
      <c r="BK1080" s="37"/>
      <c r="BL1080" s="37"/>
    </row>
    <row r="1081" ht="14.25" hidden="1" customHeight="1">
      <c r="A1081" s="36" t="s">
        <v>17</v>
      </c>
      <c r="B1081" s="36" t="s">
        <v>720</v>
      </c>
      <c r="C1081" s="36" t="s">
        <v>714</v>
      </c>
      <c r="D1081" s="36" t="s">
        <v>4619</v>
      </c>
      <c r="E1081" s="36" t="s">
        <v>17</v>
      </c>
      <c r="F1081" s="36" t="s">
        <v>720</v>
      </c>
      <c r="G1081" s="36" t="s">
        <v>714</v>
      </c>
      <c r="H1081" s="36" t="s">
        <v>4633</v>
      </c>
      <c r="I1081" s="38">
        <v>0.613154961</v>
      </c>
      <c r="J1081" s="37"/>
      <c r="K1081" s="37"/>
      <c r="L1081" s="37"/>
      <c r="M1081" s="38">
        <v>0.0</v>
      </c>
      <c r="N1081" s="38">
        <v>0.5</v>
      </c>
      <c r="O1081" s="38">
        <v>0.2</v>
      </c>
      <c r="P1081" s="36" t="s">
        <v>2355</v>
      </c>
      <c r="Q1081" s="36" t="s">
        <v>17</v>
      </c>
      <c r="R1081" s="36" t="s">
        <v>720</v>
      </c>
      <c r="S1081" s="36" t="s">
        <v>714</v>
      </c>
      <c r="T1081" s="36" t="s">
        <v>4633</v>
      </c>
      <c r="U1081" s="1" t="str">
        <f>VLOOKUP(T1081,Ventilation!$A$4:$H$454,6,FALSE)</f>
        <v>0.075</v>
      </c>
      <c r="V1081" s="1" t="str">
        <f>VLOOKUP(T1081,Ventilation!$A$4:$H$454,5,FALSE)</f>
        <v/>
      </c>
      <c r="W1081" s="1" t="str">
        <f>VLOOKUP(T1081,Ventilation!$A$4:$H$454,7,FALSE)</f>
        <v/>
      </c>
      <c r="X1081" s="1"/>
      <c r="Y1081" s="38">
        <v>3.1</v>
      </c>
      <c r="Z1081" s="36" t="s">
        <v>2356</v>
      </c>
      <c r="AA1081" s="36" t="s">
        <v>2377</v>
      </c>
      <c r="AB1081" s="38">
        <v>0.049225</v>
      </c>
      <c r="AC1081" s="40"/>
      <c r="AD1081" s="40"/>
      <c r="AE1081" s="36" t="s">
        <v>169</v>
      </c>
      <c r="AF1081" s="37"/>
      <c r="AG1081" s="40"/>
      <c r="AH1081" s="37"/>
      <c r="AI1081" s="37"/>
      <c r="AJ1081" s="37"/>
      <c r="AK1081" s="38">
        <v>0.232255667</v>
      </c>
      <c r="AL1081" s="38">
        <v>0.0</v>
      </c>
      <c r="AM1081" s="38">
        <v>0.5</v>
      </c>
      <c r="AN1081" s="38">
        <v>0.0</v>
      </c>
      <c r="AO1081" s="36" t="s">
        <v>2353</v>
      </c>
      <c r="AP1081" s="36" t="s">
        <v>2360</v>
      </c>
      <c r="AQ1081" s="36" t="s">
        <v>2359</v>
      </c>
      <c r="AR1081" s="40"/>
      <c r="AS1081" s="40"/>
      <c r="AT1081" s="231">
        <v>0.007915</v>
      </c>
      <c r="AU1081" s="36">
        <v>60.0</v>
      </c>
      <c r="AV1081" s="37"/>
      <c r="AW1081" s="37"/>
      <c r="AX1081" s="36" t="s">
        <v>2358</v>
      </c>
      <c r="AY1081" s="37"/>
      <c r="AZ1081" s="40"/>
      <c r="BA1081" s="37"/>
      <c r="BB1081" s="37"/>
      <c r="BC1081" s="37"/>
      <c r="BD1081" s="37"/>
      <c r="BE1081" s="37"/>
      <c r="BF1081" s="36" t="s">
        <v>4634</v>
      </c>
      <c r="BG1081" s="37"/>
      <c r="BH1081" s="40"/>
      <c r="BI1081" s="186" t="s">
        <v>4635</v>
      </c>
      <c r="BJ1081" s="37"/>
      <c r="BK1081" s="37"/>
      <c r="BL1081" s="37"/>
    </row>
    <row r="1082" ht="14.25" hidden="1" customHeight="1">
      <c r="A1082" s="36" t="s">
        <v>17</v>
      </c>
      <c r="B1082" s="36" t="s">
        <v>721</v>
      </c>
      <c r="C1082" s="36" t="s">
        <v>714</v>
      </c>
      <c r="D1082" s="36" t="s">
        <v>4619</v>
      </c>
      <c r="E1082" s="36" t="s">
        <v>17</v>
      </c>
      <c r="F1082" s="36" t="s">
        <v>721</v>
      </c>
      <c r="G1082" s="36" t="s">
        <v>714</v>
      </c>
      <c r="H1082" s="36" t="s">
        <v>4636</v>
      </c>
      <c r="I1082" s="38">
        <v>0.882571535</v>
      </c>
      <c r="J1082" s="37"/>
      <c r="K1082" s="37"/>
      <c r="L1082" s="37"/>
      <c r="M1082" s="38">
        <v>0.0</v>
      </c>
      <c r="N1082" s="38">
        <v>0.5</v>
      </c>
      <c r="O1082" s="38">
        <v>0.2</v>
      </c>
      <c r="P1082" s="36" t="s">
        <v>2315</v>
      </c>
      <c r="Q1082" s="36" t="s">
        <v>17</v>
      </c>
      <c r="R1082" s="36" t="s">
        <v>721</v>
      </c>
      <c r="S1082" s="36" t="s">
        <v>714</v>
      </c>
      <c r="T1082" s="36" t="s">
        <v>4636</v>
      </c>
      <c r="U1082" s="1" t="str">
        <f>VLOOKUP(T1082,Ventilation!$A$4:$H$454,6,FALSE)</f>
        <v>0.246</v>
      </c>
      <c r="V1082" s="1" t="str">
        <f>VLOOKUP(T1082,Ventilation!$A$4:$H$454,5,FALSE)</f>
        <v/>
      </c>
      <c r="W1082" s="1" t="str">
        <f>VLOOKUP(T1082,Ventilation!$A$4:$H$454,7,FALSE)</f>
        <v/>
      </c>
      <c r="X1082" s="1"/>
      <c r="Y1082" s="38">
        <v>9.29</v>
      </c>
      <c r="Z1082" s="36" t="s">
        <v>2316</v>
      </c>
      <c r="AA1082" s="36" t="s">
        <v>2377</v>
      </c>
      <c r="AB1082" s="38">
        <v>0.049225</v>
      </c>
      <c r="AC1082" s="40"/>
      <c r="AD1082" s="40"/>
      <c r="AE1082" s="36" t="s">
        <v>169</v>
      </c>
      <c r="AF1082" s="37"/>
      <c r="AG1082" s="40"/>
      <c r="AH1082" s="37"/>
      <c r="AI1082" s="37"/>
      <c r="AJ1082" s="37"/>
      <c r="AK1082" s="38">
        <v>0.092902267</v>
      </c>
      <c r="AL1082" s="38">
        <v>0.0</v>
      </c>
      <c r="AM1082" s="38">
        <v>0.5</v>
      </c>
      <c r="AN1082" s="38">
        <v>0.0</v>
      </c>
      <c r="AO1082" s="36" t="s">
        <v>2313</v>
      </c>
      <c r="AP1082" s="36" t="s">
        <v>2320</v>
      </c>
      <c r="AQ1082" s="36" t="s">
        <v>2319</v>
      </c>
      <c r="AR1082" s="40"/>
      <c r="AS1082" s="40"/>
      <c r="AT1082" s="231">
        <v>0.004274</v>
      </c>
      <c r="AU1082" s="36">
        <v>60.0</v>
      </c>
      <c r="AV1082" s="37"/>
      <c r="AW1082" s="37"/>
      <c r="AX1082" s="36" t="s">
        <v>2318</v>
      </c>
      <c r="AY1082" s="37"/>
      <c r="AZ1082" s="40"/>
      <c r="BA1082" s="37"/>
      <c r="BB1082" s="37"/>
      <c r="BC1082" s="37"/>
      <c r="BD1082" s="37"/>
      <c r="BE1082" s="37"/>
      <c r="BF1082" s="36" t="s">
        <v>4629</v>
      </c>
      <c r="BG1082" s="37"/>
      <c r="BH1082" s="40"/>
      <c r="BI1082" s="186" t="s">
        <v>4637</v>
      </c>
      <c r="BJ1082" s="37"/>
      <c r="BK1082" s="37"/>
      <c r="BL1082" s="37"/>
    </row>
    <row r="1083" ht="14.25" hidden="1" customHeight="1">
      <c r="A1083" s="36" t="s">
        <v>17</v>
      </c>
      <c r="B1083" s="36" t="s">
        <v>722</v>
      </c>
      <c r="C1083" s="36" t="s">
        <v>714</v>
      </c>
      <c r="D1083" s="36" t="s">
        <v>4619</v>
      </c>
      <c r="E1083" s="36" t="s">
        <v>17</v>
      </c>
      <c r="F1083" s="36" t="s">
        <v>722</v>
      </c>
      <c r="G1083" s="36" t="s">
        <v>714</v>
      </c>
      <c r="H1083" s="36" t="s">
        <v>4638</v>
      </c>
      <c r="I1083" s="38">
        <v>0.706057228</v>
      </c>
      <c r="J1083" s="37"/>
      <c r="K1083" s="37"/>
      <c r="L1083" s="37"/>
      <c r="M1083" s="38">
        <v>0.0</v>
      </c>
      <c r="N1083" s="38">
        <v>0.5</v>
      </c>
      <c r="O1083" s="38">
        <v>0.2</v>
      </c>
      <c r="P1083" s="36" t="s">
        <v>2347</v>
      </c>
      <c r="Q1083" s="36" t="s">
        <v>17</v>
      </c>
      <c r="R1083" s="36" t="s">
        <v>722</v>
      </c>
      <c r="S1083" s="36" t="s">
        <v>714</v>
      </c>
      <c r="T1083" s="36" t="s">
        <v>4638</v>
      </c>
      <c r="U1083" s="1" t="str">
        <f>VLOOKUP(T1083,Ventilation!$A$4:$H$454,6,FALSE)</f>
        <v>0.148</v>
      </c>
      <c r="V1083" s="1" t="str">
        <f>VLOOKUP(T1083,Ventilation!$A$4:$H$454,5,FALSE)</f>
        <v/>
      </c>
      <c r="W1083" s="1" t="str">
        <f>VLOOKUP(T1083,Ventilation!$A$4:$H$454,7,FALSE)</f>
        <v/>
      </c>
      <c r="X1083" s="1"/>
      <c r="Y1083" s="38">
        <v>3.72</v>
      </c>
      <c r="Z1083" s="36" t="s">
        <v>2348</v>
      </c>
      <c r="AA1083" s="36" t="s">
        <v>2377</v>
      </c>
      <c r="AB1083" s="38">
        <v>0.049225</v>
      </c>
      <c r="AC1083" s="40"/>
      <c r="AD1083" s="40"/>
      <c r="AE1083" s="36" t="s">
        <v>169</v>
      </c>
      <c r="AF1083" s="37"/>
      <c r="AG1083" s="40"/>
      <c r="AH1083" s="37"/>
      <c r="AI1083" s="37"/>
      <c r="AJ1083" s="37"/>
      <c r="AK1083" s="38">
        <v>0.232255667</v>
      </c>
      <c r="AL1083" s="38">
        <v>0.0</v>
      </c>
      <c r="AM1083" s="38">
        <v>0.5</v>
      </c>
      <c r="AN1083" s="38">
        <v>0.0</v>
      </c>
      <c r="AO1083" s="36" t="s">
        <v>2345</v>
      </c>
      <c r="AP1083" s="36" t="s">
        <v>2352</v>
      </c>
      <c r="AQ1083" s="36" t="s">
        <v>2351</v>
      </c>
      <c r="AR1083" s="40"/>
      <c r="AS1083" s="40"/>
      <c r="AT1083" s="231">
        <v>0.007599</v>
      </c>
      <c r="AU1083" s="36">
        <v>60.0</v>
      </c>
      <c r="AV1083" s="37"/>
      <c r="AW1083" s="37"/>
      <c r="AX1083" s="36" t="s">
        <v>2350</v>
      </c>
      <c r="AY1083" s="37"/>
      <c r="AZ1083" s="40"/>
      <c r="BA1083" s="37"/>
      <c r="BB1083" s="37"/>
      <c r="BC1083" s="37"/>
      <c r="BD1083" s="37"/>
      <c r="BE1083" s="37"/>
      <c r="BF1083" s="36" t="s">
        <v>4639</v>
      </c>
      <c r="BG1083" s="37"/>
      <c r="BH1083" s="40"/>
      <c r="BI1083" s="186" t="s">
        <v>4622</v>
      </c>
      <c r="BJ1083" s="37"/>
      <c r="BK1083" s="37"/>
      <c r="BL1083" s="37"/>
    </row>
    <row r="1084" ht="14.25" hidden="1" customHeight="1">
      <c r="A1084" s="36" t="s">
        <v>17</v>
      </c>
      <c r="B1084" s="36" t="s">
        <v>723</v>
      </c>
      <c r="C1084" s="36" t="s">
        <v>714</v>
      </c>
      <c r="D1084" s="36" t="s">
        <v>4619</v>
      </c>
      <c r="E1084" s="36" t="s">
        <v>17</v>
      </c>
      <c r="F1084" s="36" t="s">
        <v>723</v>
      </c>
      <c r="G1084" s="36" t="s">
        <v>714</v>
      </c>
      <c r="H1084" s="36" t="s">
        <v>4640</v>
      </c>
      <c r="I1084" s="38">
        <v>1.003344482</v>
      </c>
      <c r="J1084" s="37"/>
      <c r="K1084" s="37"/>
      <c r="L1084" s="37"/>
      <c r="M1084" s="38">
        <v>0.0</v>
      </c>
      <c r="N1084" s="38">
        <v>0.5</v>
      </c>
      <c r="O1084" s="38">
        <v>0.2</v>
      </c>
      <c r="P1084" s="36" t="s">
        <v>2315</v>
      </c>
      <c r="Q1084" s="36" t="s">
        <v>17</v>
      </c>
      <c r="R1084" s="36" t="s">
        <v>723</v>
      </c>
      <c r="S1084" s="36" t="s">
        <v>714</v>
      </c>
      <c r="T1084" s="36" t="s">
        <v>4640</v>
      </c>
      <c r="U1084" s="1" t="str">
        <f>VLOOKUP(T1084,Ventilation!$A$4:$H$454,6,FALSE)</f>
        <v>0.246</v>
      </c>
      <c r="V1084" s="1" t="str">
        <f>VLOOKUP(T1084,Ventilation!$A$4:$H$454,5,FALSE)</f>
        <v/>
      </c>
      <c r="W1084" s="1" t="str">
        <f>VLOOKUP(T1084,Ventilation!$A$4:$H$454,7,FALSE)</f>
        <v/>
      </c>
      <c r="X1084" s="1"/>
      <c r="Y1084" s="38">
        <v>9.29</v>
      </c>
      <c r="Z1084" s="36" t="s">
        <v>2316</v>
      </c>
      <c r="AA1084" s="36" t="s">
        <v>2377</v>
      </c>
      <c r="AB1084" s="38">
        <v>0.049225</v>
      </c>
      <c r="AC1084" s="40"/>
      <c r="AD1084" s="40"/>
      <c r="AE1084" s="36" t="s">
        <v>169</v>
      </c>
      <c r="AF1084" s="37"/>
      <c r="AG1084" s="40"/>
      <c r="AH1084" s="37"/>
      <c r="AI1084" s="37"/>
      <c r="AJ1084" s="37"/>
      <c r="AK1084" s="38">
        <v>0.092902267</v>
      </c>
      <c r="AL1084" s="38">
        <v>0.0</v>
      </c>
      <c r="AM1084" s="38">
        <v>0.5</v>
      </c>
      <c r="AN1084" s="38">
        <v>0.0</v>
      </c>
      <c r="AO1084" s="36" t="s">
        <v>2313</v>
      </c>
      <c r="AP1084" s="36" t="s">
        <v>2320</v>
      </c>
      <c r="AQ1084" s="36" t="s">
        <v>2319</v>
      </c>
      <c r="AR1084" s="40"/>
      <c r="AS1084" s="40"/>
      <c r="AT1084" s="231">
        <v>0.004274</v>
      </c>
      <c r="AU1084" s="36">
        <v>60.0</v>
      </c>
      <c r="AV1084" s="37"/>
      <c r="AW1084" s="37"/>
      <c r="AX1084" s="36" t="s">
        <v>2318</v>
      </c>
      <c r="AY1084" s="37"/>
      <c r="AZ1084" s="40"/>
      <c r="BA1084" s="37"/>
      <c r="BB1084" s="37"/>
      <c r="BC1084" s="37"/>
      <c r="BD1084" s="37"/>
      <c r="BE1084" s="37"/>
      <c r="BF1084" s="36" t="s">
        <v>4629</v>
      </c>
      <c r="BG1084" s="37"/>
      <c r="BH1084" s="40"/>
      <c r="BI1084" s="186" t="s">
        <v>4637</v>
      </c>
      <c r="BJ1084" s="37"/>
      <c r="BK1084" s="37"/>
      <c r="BL1084" s="37"/>
    </row>
    <row r="1085" ht="14.25" hidden="1" customHeight="1">
      <c r="A1085" s="36" t="s">
        <v>17</v>
      </c>
      <c r="B1085" s="36" t="s">
        <v>724</v>
      </c>
      <c r="C1085" s="36" t="s">
        <v>714</v>
      </c>
      <c r="D1085" s="36" t="s">
        <v>4619</v>
      </c>
      <c r="E1085" s="36" t="s">
        <v>17</v>
      </c>
      <c r="F1085" s="36" t="s">
        <v>724</v>
      </c>
      <c r="G1085" s="36" t="s">
        <v>714</v>
      </c>
      <c r="H1085" s="36" t="s">
        <v>4641</v>
      </c>
      <c r="I1085" s="38">
        <v>0.873281308</v>
      </c>
      <c r="J1085" s="37"/>
      <c r="K1085" s="37"/>
      <c r="L1085" s="37"/>
      <c r="M1085" s="38">
        <v>0.0</v>
      </c>
      <c r="N1085" s="38">
        <v>0.5</v>
      </c>
      <c r="O1085" s="38">
        <v>0.2</v>
      </c>
      <c r="P1085" s="36" t="s">
        <v>2305</v>
      </c>
      <c r="Q1085" s="36" t="s">
        <v>17</v>
      </c>
      <c r="R1085" s="36" t="s">
        <v>724</v>
      </c>
      <c r="S1085" s="36" t="s">
        <v>714</v>
      </c>
      <c r="T1085" s="36" t="s">
        <v>4641</v>
      </c>
      <c r="U1085" s="1" t="str">
        <f>VLOOKUP(T1085,Ventilation!$A$4:$H$454,6,FALSE)</f>
        <v>0.45</v>
      </c>
      <c r="V1085" s="1" t="str">
        <f>VLOOKUP(T1085,Ventilation!$A$4:$H$454,5,FALSE)</f>
        <v/>
      </c>
      <c r="W1085" s="1" t="str">
        <f>VLOOKUP(T1085,Ventilation!$A$4:$H$454,7,FALSE)</f>
        <v/>
      </c>
      <c r="X1085" s="1"/>
      <c r="Y1085" s="38">
        <v>4.65</v>
      </c>
      <c r="Z1085" s="36" t="s">
        <v>2306</v>
      </c>
      <c r="AA1085" s="36" t="s">
        <v>2377</v>
      </c>
      <c r="AB1085" s="38">
        <v>0.049225</v>
      </c>
      <c r="AC1085" s="40"/>
      <c r="AD1085" s="40"/>
      <c r="AE1085" s="36" t="s">
        <v>169</v>
      </c>
      <c r="AF1085" s="37"/>
      <c r="AG1085" s="40"/>
      <c r="AH1085" s="37"/>
      <c r="AI1085" s="37"/>
      <c r="AJ1085" s="37"/>
      <c r="AK1085" s="38">
        <v>0.696767001</v>
      </c>
      <c r="AL1085" s="38">
        <v>0.0</v>
      </c>
      <c r="AM1085" s="38">
        <v>0.5</v>
      </c>
      <c r="AN1085" s="38">
        <v>0.0</v>
      </c>
      <c r="AO1085" s="36" t="s">
        <v>2299</v>
      </c>
      <c r="AP1085" s="36" t="s">
        <v>2312</v>
      </c>
      <c r="AQ1085" s="36" t="s">
        <v>2310</v>
      </c>
      <c r="AR1085" s="40"/>
      <c r="AS1085" s="40"/>
      <c r="AT1085" s="231">
        <v>0.002137</v>
      </c>
      <c r="AU1085" s="36">
        <v>60.0</v>
      </c>
      <c r="AV1085" s="37"/>
      <c r="AW1085" s="37"/>
      <c r="AX1085" s="36" t="s">
        <v>2309</v>
      </c>
      <c r="AY1085" s="37"/>
      <c r="AZ1085" s="40"/>
      <c r="BA1085" s="37"/>
      <c r="BB1085" s="37"/>
      <c r="BC1085" s="37"/>
      <c r="BD1085" s="37"/>
      <c r="BE1085" s="37"/>
      <c r="BF1085" s="36" t="s">
        <v>4627</v>
      </c>
      <c r="BG1085" s="37"/>
      <c r="BH1085" s="40"/>
      <c r="BI1085" s="186" t="s">
        <v>4637</v>
      </c>
      <c r="BJ1085" s="37"/>
      <c r="BK1085" s="37"/>
      <c r="BL1085" s="37"/>
    </row>
    <row r="1086" ht="14.25" hidden="1" customHeight="1">
      <c r="A1086" s="36" t="s">
        <v>17</v>
      </c>
      <c r="B1086" s="36" t="s">
        <v>150</v>
      </c>
      <c r="C1086" s="36" t="s">
        <v>714</v>
      </c>
      <c r="D1086" s="36" t="s">
        <v>4619</v>
      </c>
      <c r="E1086" s="36" t="s">
        <v>17</v>
      </c>
      <c r="F1086" s="36" t="s">
        <v>150</v>
      </c>
      <c r="G1086" s="36" t="s">
        <v>714</v>
      </c>
      <c r="H1086" s="36" t="s">
        <v>4642</v>
      </c>
      <c r="I1086" s="38">
        <v>1.207729469</v>
      </c>
      <c r="J1086" s="37"/>
      <c r="K1086" s="37"/>
      <c r="L1086" s="40"/>
      <c r="M1086" s="38">
        <v>0.0</v>
      </c>
      <c r="N1086" s="38">
        <v>0.5</v>
      </c>
      <c r="O1086" s="38">
        <v>0.2</v>
      </c>
      <c r="P1086" s="36" t="s">
        <v>2363</v>
      </c>
      <c r="Q1086" s="36" t="s">
        <v>17</v>
      </c>
      <c r="R1086" s="36" t="s">
        <v>150</v>
      </c>
      <c r="S1086" s="36" t="s">
        <v>714</v>
      </c>
      <c r="T1086" s="36" t="s">
        <v>4642</v>
      </c>
      <c r="U1086" s="1" t="str">
        <f>VLOOKUP(T1086,Ventilation!$A$4:$H$454,6,FALSE)</f>
        <v>0.45</v>
      </c>
      <c r="V1086" s="1" t="str">
        <f>VLOOKUP(T1086,Ventilation!$A$4:$H$454,5,FALSE)</f>
        <v/>
      </c>
      <c r="W1086" s="1" t="str">
        <f>VLOOKUP(T1086,Ventilation!$A$4:$H$454,7,FALSE)</f>
        <v/>
      </c>
      <c r="X1086" s="1"/>
      <c r="Y1086" s="38">
        <v>4.65</v>
      </c>
      <c r="Z1086" s="36" t="s">
        <v>2364</v>
      </c>
      <c r="AA1086" s="36" t="s">
        <v>2377</v>
      </c>
      <c r="AB1086" s="38">
        <v>0.049225</v>
      </c>
      <c r="AC1086" s="40"/>
      <c r="AD1086" s="40"/>
      <c r="AE1086" s="36" t="s">
        <v>169</v>
      </c>
      <c r="AF1086" s="37"/>
      <c r="AG1086" s="40"/>
      <c r="AH1086" s="37"/>
      <c r="AI1086" s="37"/>
      <c r="AJ1086" s="40"/>
      <c r="AK1086" s="38">
        <v>0.696767001</v>
      </c>
      <c r="AL1086" s="38">
        <v>0.0</v>
      </c>
      <c r="AM1086" s="38">
        <v>0.5</v>
      </c>
      <c r="AN1086" s="38">
        <v>0.0</v>
      </c>
      <c r="AO1086" s="36" t="s">
        <v>2361</v>
      </c>
      <c r="AP1086" s="36" t="s">
        <v>2368</v>
      </c>
      <c r="AQ1086" s="36" t="s">
        <v>2367</v>
      </c>
      <c r="AR1086" s="40"/>
      <c r="AS1086" s="40"/>
      <c r="AT1086" s="231">
        <v>0.002137</v>
      </c>
      <c r="AU1086" s="36">
        <v>60.0</v>
      </c>
      <c r="AV1086" s="37"/>
      <c r="AW1086" s="40"/>
      <c r="AX1086" s="36" t="s">
        <v>2366</v>
      </c>
      <c r="AY1086" s="37"/>
      <c r="AZ1086" s="40"/>
      <c r="BA1086" s="37"/>
      <c r="BB1086" s="37"/>
      <c r="BC1086" s="37"/>
      <c r="BD1086" s="37"/>
      <c r="BE1086" s="40"/>
      <c r="BF1086" s="36" t="s">
        <v>4643</v>
      </c>
      <c r="BG1086" s="37"/>
      <c r="BH1086" s="40"/>
      <c r="BI1086" s="186" t="s">
        <v>4644</v>
      </c>
      <c r="BJ1086" s="37"/>
      <c r="BK1086" s="37"/>
      <c r="BL1086" s="37"/>
    </row>
    <row r="1087" ht="14.25" hidden="1" customHeight="1">
      <c r="A1087" s="36" t="s">
        <v>17</v>
      </c>
      <c r="B1087" s="36" t="s">
        <v>725</v>
      </c>
      <c r="C1087" s="36" t="s">
        <v>714</v>
      </c>
      <c r="D1087" s="36" t="s">
        <v>4619</v>
      </c>
      <c r="E1087" s="36" t="s">
        <v>17</v>
      </c>
      <c r="F1087" s="36" t="s">
        <v>725</v>
      </c>
      <c r="G1087" s="36" t="s">
        <v>714</v>
      </c>
      <c r="H1087" s="36" t="s">
        <v>4645</v>
      </c>
      <c r="I1087" s="38">
        <v>1.003344482</v>
      </c>
      <c r="J1087" s="37"/>
      <c r="K1087" s="37"/>
      <c r="L1087" s="37"/>
      <c r="M1087" s="38">
        <v>0.0</v>
      </c>
      <c r="N1087" s="38">
        <v>0.5</v>
      </c>
      <c r="O1087" s="38">
        <v>0.2</v>
      </c>
      <c r="P1087" s="36" t="s">
        <v>2347</v>
      </c>
      <c r="Q1087" s="36" t="s">
        <v>17</v>
      </c>
      <c r="R1087" s="36" t="s">
        <v>725</v>
      </c>
      <c r="S1087" s="36" t="s">
        <v>714</v>
      </c>
      <c r="T1087" s="36" t="s">
        <v>4645</v>
      </c>
      <c r="U1087" s="1" t="str">
        <f>VLOOKUP(T1087,Ventilation!$A$4:$H$454,6,FALSE)</f>
        <v>0.079</v>
      </c>
      <c r="V1087" s="1" t="str">
        <f>VLOOKUP(T1087,Ventilation!$A$4:$H$454,5,FALSE)</f>
        <v/>
      </c>
      <c r="W1087" s="1" t="str">
        <f>VLOOKUP(T1087,Ventilation!$A$4:$H$454,7,FALSE)</f>
        <v/>
      </c>
      <c r="X1087" s="1"/>
      <c r="Y1087" s="38">
        <v>3.72</v>
      </c>
      <c r="Z1087" s="36" t="s">
        <v>2348</v>
      </c>
      <c r="AA1087" s="36" t="s">
        <v>2377</v>
      </c>
      <c r="AB1087" s="38">
        <v>0.049225</v>
      </c>
      <c r="AC1087" s="40"/>
      <c r="AD1087" s="40"/>
      <c r="AE1087" s="36" t="s">
        <v>169</v>
      </c>
      <c r="AF1087" s="37"/>
      <c r="AG1087" s="40"/>
      <c r="AH1087" s="37"/>
      <c r="AI1087" s="37"/>
      <c r="AJ1087" s="37"/>
      <c r="AK1087" s="38">
        <v>0.232255667</v>
      </c>
      <c r="AL1087" s="38">
        <v>0.0</v>
      </c>
      <c r="AM1087" s="38">
        <v>0.5</v>
      </c>
      <c r="AN1087" s="38">
        <v>0.0</v>
      </c>
      <c r="AO1087" s="36" t="s">
        <v>2345</v>
      </c>
      <c r="AP1087" s="36" t="s">
        <v>2352</v>
      </c>
      <c r="AQ1087" s="36" t="s">
        <v>2351</v>
      </c>
      <c r="AR1087" s="40"/>
      <c r="AS1087" s="40"/>
      <c r="AT1087" s="231">
        <v>0.009498</v>
      </c>
      <c r="AU1087" s="36">
        <v>60.0</v>
      </c>
      <c r="AV1087" s="37"/>
      <c r="AW1087" s="37"/>
      <c r="AX1087" s="36" t="s">
        <v>2350</v>
      </c>
      <c r="AY1087" s="37"/>
      <c r="AZ1087" s="40"/>
      <c r="BA1087" s="37"/>
      <c r="BB1087" s="37"/>
      <c r="BC1087" s="37"/>
      <c r="BD1087" s="37"/>
      <c r="BE1087" s="37"/>
      <c r="BF1087" s="36" t="s">
        <v>4639</v>
      </c>
      <c r="BG1087" s="37"/>
      <c r="BH1087" s="40"/>
      <c r="BI1087" s="186" t="s">
        <v>4646</v>
      </c>
      <c r="BJ1087" s="37"/>
      <c r="BK1087" s="37"/>
      <c r="BL1087" s="37"/>
    </row>
    <row r="1088" ht="14.25" hidden="1" customHeight="1">
      <c r="A1088" s="36" t="s">
        <v>17</v>
      </c>
      <c r="B1088" s="36" t="s">
        <v>726</v>
      </c>
      <c r="C1088" s="36" t="s">
        <v>714</v>
      </c>
      <c r="D1088" s="36" t="s">
        <v>4619</v>
      </c>
      <c r="E1088" s="36" t="s">
        <v>17</v>
      </c>
      <c r="F1088" s="36" t="s">
        <v>726</v>
      </c>
      <c r="G1088" s="36" t="s">
        <v>714</v>
      </c>
      <c r="H1088" s="36" t="s">
        <v>4647</v>
      </c>
      <c r="I1088" s="38">
        <v>1.179858789</v>
      </c>
      <c r="J1088" s="37"/>
      <c r="K1088" s="37"/>
      <c r="L1088" s="37"/>
      <c r="M1088" s="38">
        <v>0.0</v>
      </c>
      <c r="N1088" s="38">
        <v>0.5</v>
      </c>
      <c r="O1088" s="38">
        <v>0.2</v>
      </c>
      <c r="P1088" s="36" t="s">
        <v>2323</v>
      </c>
      <c r="Q1088" s="36" t="s">
        <v>17</v>
      </c>
      <c r="R1088" s="36" t="s">
        <v>726</v>
      </c>
      <c r="S1088" s="36" t="s">
        <v>714</v>
      </c>
      <c r="T1088" s="36" t="s">
        <v>4647</v>
      </c>
      <c r="U1088" s="1" t="str">
        <f>VLOOKUP(T1088,Ventilation!$A$4:$H$454,6,FALSE)</f>
        <v>0.143</v>
      </c>
      <c r="V1088" s="1" t="str">
        <f>VLOOKUP(T1088,Ventilation!$A$4:$H$454,5,FALSE)</f>
        <v/>
      </c>
      <c r="W1088" s="1" t="str">
        <f>VLOOKUP(T1088,Ventilation!$A$4:$H$454,7,FALSE)</f>
        <v/>
      </c>
      <c r="X1088" s="1"/>
      <c r="Y1088" s="38">
        <v>4.65</v>
      </c>
      <c r="Z1088" s="36" t="s">
        <v>2324</v>
      </c>
      <c r="AA1088" s="36" t="s">
        <v>2377</v>
      </c>
      <c r="AB1088" s="38">
        <v>0.049225</v>
      </c>
      <c r="AC1088" s="40"/>
      <c r="AD1088" s="40"/>
      <c r="AE1088" s="36" t="s">
        <v>169</v>
      </c>
      <c r="AF1088" s="37"/>
      <c r="AG1088" s="40"/>
      <c r="AH1088" s="37"/>
      <c r="AI1088" s="37"/>
      <c r="AJ1088" s="37"/>
      <c r="AK1088" s="38">
        <v>0.232255667</v>
      </c>
      <c r="AL1088" s="38">
        <v>0.0</v>
      </c>
      <c r="AM1088" s="38">
        <v>0.5</v>
      </c>
      <c r="AN1088" s="38">
        <v>0.0</v>
      </c>
      <c r="AO1088" s="36" t="s">
        <v>2321</v>
      </c>
      <c r="AP1088" s="36" t="s">
        <v>2328</v>
      </c>
      <c r="AQ1088" s="36" t="s">
        <v>2327</v>
      </c>
      <c r="AR1088" s="40"/>
      <c r="AS1088" s="40"/>
      <c r="AT1088" s="231">
        <v>0.002137</v>
      </c>
      <c r="AU1088" s="36">
        <v>60.0</v>
      </c>
      <c r="AV1088" s="37"/>
      <c r="AW1088" s="37"/>
      <c r="AX1088" s="36" t="s">
        <v>2326</v>
      </c>
      <c r="AY1088" s="37"/>
      <c r="AZ1088" s="40"/>
      <c r="BA1088" s="37"/>
      <c r="BB1088" s="37"/>
      <c r="BC1088" s="37"/>
      <c r="BD1088" s="37"/>
      <c r="BE1088" s="37"/>
      <c r="BF1088" s="36" t="s">
        <v>4624</v>
      </c>
      <c r="BG1088" s="37"/>
      <c r="BH1088" s="40"/>
      <c r="BI1088" s="186" t="s">
        <v>4648</v>
      </c>
      <c r="BJ1088" s="37"/>
      <c r="BK1088" s="37"/>
      <c r="BL1088" s="37"/>
    </row>
    <row r="1089" ht="14.25" hidden="1" customHeight="1">
      <c r="A1089" s="36" t="s">
        <v>17</v>
      </c>
      <c r="B1089" s="36" t="s">
        <v>727</v>
      </c>
      <c r="C1089" s="36" t="s">
        <v>714</v>
      </c>
      <c r="D1089" s="36" t="s">
        <v>4619</v>
      </c>
      <c r="E1089" s="36" t="s">
        <v>17</v>
      </c>
      <c r="F1089" s="36" t="s">
        <v>727</v>
      </c>
      <c r="G1089" s="36" t="s">
        <v>714</v>
      </c>
      <c r="H1089" s="36" t="s">
        <v>4649</v>
      </c>
      <c r="I1089" s="38">
        <v>1.105536975</v>
      </c>
      <c r="J1089" s="37"/>
      <c r="K1089" s="37"/>
      <c r="L1089" s="37"/>
      <c r="M1089" s="38">
        <v>0.0</v>
      </c>
      <c r="N1089" s="38">
        <v>0.5</v>
      </c>
      <c r="O1089" s="38">
        <v>0.2</v>
      </c>
      <c r="P1089" s="36" t="s">
        <v>2305</v>
      </c>
      <c r="Q1089" s="36" t="s">
        <v>17</v>
      </c>
      <c r="R1089" s="36" t="s">
        <v>727</v>
      </c>
      <c r="S1089" s="36" t="s">
        <v>714</v>
      </c>
      <c r="T1089" s="36" t="s">
        <v>4649</v>
      </c>
      <c r="U1089" s="1" t="str">
        <f>VLOOKUP(T1089,Ventilation!$A$4:$H$454,6,FALSE)</f>
        <v>0.211</v>
      </c>
      <c r="V1089" s="1" t="str">
        <f>VLOOKUP(T1089,Ventilation!$A$4:$H$454,5,FALSE)</f>
        <v/>
      </c>
      <c r="W1089" s="1" t="str">
        <f>VLOOKUP(T1089,Ventilation!$A$4:$H$454,7,FALSE)</f>
        <v/>
      </c>
      <c r="X1089" s="1"/>
      <c r="Y1089" s="38">
        <v>3.1</v>
      </c>
      <c r="Z1089" s="36" t="s">
        <v>2306</v>
      </c>
      <c r="AA1089" s="36" t="s">
        <v>2377</v>
      </c>
      <c r="AB1089" s="38">
        <v>0.049225</v>
      </c>
      <c r="AC1089" s="40"/>
      <c r="AD1089" s="40"/>
      <c r="AE1089" s="36" t="s">
        <v>169</v>
      </c>
      <c r="AF1089" s="37"/>
      <c r="AG1089" s="40"/>
      <c r="AH1089" s="37"/>
      <c r="AI1089" s="37"/>
      <c r="AJ1089" s="37"/>
      <c r="AK1089" s="38">
        <v>0.929022668</v>
      </c>
      <c r="AL1089" s="38">
        <v>0.0</v>
      </c>
      <c r="AM1089" s="38">
        <v>0.5</v>
      </c>
      <c r="AN1089" s="38">
        <v>0.0</v>
      </c>
      <c r="AO1089" s="36" t="s">
        <v>2299</v>
      </c>
      <c r="AP1089" s="36" t="s">
        <v>2312</v>
      </c>
      <c r="AQ1089" s="36" t="s">
        <v>2310</v>
      </c>
      <c r="AR1089" s="40"/>
      <c r="AS1089" s="40"/>
      <c r="AT1089" s="231">
        <v>0.001425</v>
      </c>
      <c r="AU1089" s="36">
        <v>60.0</v>
      </c>
      <c r="AV1089" s="37"/>
      <c r="AW1089" s="37"/>
      <c r="AX1089" s="36" t="s">
        <v>2309</v>
      </c>
      <c r="AY1089" s="37"/>
      <c r="AZ1089" s="40"/>
      <c r="BA1089" s="37"/>
      <c r="BB1089" s="37"/>
      <c r="BC1089" s="37"/>
      <c r="BD1089" s="37"/>
      <c r="BE1089" s="37"/>
      <c r="BF1089" s="36" t="s">
        <v>4627</v>
      </c>
      <c r="BG1089" s="37"/>
      <c r="BH1089" s="40"/>
      <c r="BI1089" s="186" t="s">
        <v>4650</v>
      </c>
      <c r="BJ1089" s="37"/>
      <c r="BK1089" s="37"/>
      <c r="BL1089" s="37"/>
    </row>
    <row r="1090" ht="14.25" hidden="1" customHeight="1">
      <c r="A1090" s="36" t="s">
        <v>17</v>
      </c>
      <c r="B1090" s="36" t="s">
        <v>728</v>
      </c>
      <c r="C1090" s="36" t="s">
        <v>714</v>
      </c>
      <c r="D1090" s="36" t="s">
        <v>4619</v>
      </c>
      <c r="E1090" s="36" t="s">
        <v>17</v>
      </c>
      <c r="F1090" s="36" t="s">
        <v>728</v>
      </c>
      <c r="G1090" s="36" t="s">
        <v>714</v>
      </c>
      <c r="H1090" s="36" t="s">
        <v>4651</v>
      </c>
      <c r="I1090" s="38">
        <v>0.882571535</v>
      </c>
      <c r="J1090" s="37"/>
      <c r="K1090" s="37"/>
      <c r="L1090" s="37"/>
      <c r="M1090" s="38">
        <v>0.0</v>
      </c>
      <c r="N1090" s="38">
        <v>0.5</v>
      </c>
      <c r="O1090" s="38">
        <v>0.2</v>
      </c>
      <c r="P1090" s="36" t="s">
        <v>2347</v>
      </c>
      <c r="Q1090" s="36" t="s">
        <v>17</v>
      </c>
      <c r="R1090" s="36" t="s">
        <v>728</v>
      </c>
      <c r="S1090" s="36" t="s">
        <v>714</v>
      </c>
      <c r="T1090" s="36" t="s">
        <v>4651</v>
      </c>
      <c r="U1090" s="1" t="str">
        <f>VLOOKUP(T1090,Ventilation!$A$4:$H$454,6,FALSE)</f>
        <v>0.079</v>
      </c>
      <c r="V1090" s="1" t="str">
        <f>VLOOKUP(T1090,Ventilation!$A$4:$H$454,5,FALSE)</f>
        <v/>
      </c>
      <c r="W1090" s="1" t="str">
        <f>VLOOKUP(T1090,Ventilation!$A$4:$H$454,7,FALSE)</f>
        <v/>
      </c>
      <c r="X1090" s="1"/>
      <c r="Y1090" s="38">
        <v>3.72</v>
      </c>
      <c r="Z1090" s="36" t="s">
        <v>2348</v>
      </c>
      <c r="AA1090" s="36" t="s">
        <v>2377</v>
      </c>
      <c r="AB1090" s="38">
        <v>0.049225</v>
      </c>
      <c r="AC1090" s="40"/>
      <c r="AD1090" s="40"/>
      <c r="AE1090" s="36" t="s">
        <v>169</v>
      </c>
      <c r="AF1090" s="37"/>
      <c r="AG1090" s="40"/>
      <c r="AH1090" s="37"/>
      <c r="AI1090" s="37"/>
      <c r="AJ1090" s="37"/>
      <c r="AK1090" s="38">
        <v>0.232255667</v>
      </c>
      <c r="AL1090" s="38">
        <v>0.0</v>
      </c>
      <c r="AM1090" s="38">
        <v>0.5</v>
      </c>
      <c r="AN1090" s="38">
        <v>0.0</v>
      </c>
      <c r="AO1090" s="36" t="s">
        <v>2345</v>
      </c>
      <c r="AP1090" s="36" t="s">
        <v>2352</v>
      </c>
      <c r="AQ1090" s="36" t="s">
        <v>2351</v>
      </c>
      <c r="AR1090" s="40"/>
      <c r="AS1090" s="40"/>
      <c r="AT1090" s="231">
        <v>0.009498</v>
      </c>
      <c r="AU1090" s="36">
        <v>60.0</v>
      </c>
      <c r="AV1090" s="37"/>
      <c r="AW1090" s="37"/>
      <c r="AX1090" s="36" t="s">
        <v>2350</v>
      </c>
      <c r="AY1090" s="37"/>
      <c r="AZ1090" s="40"/>
      <c r="BA1090" s="37"/>
      <c r="BB1090" s="37"/>
      <c r="BC1090" s="37"/>
      <c r="BD1090" s="37"/>
      <c r="BE1090" s="37"/>
      <c r="BF1090" s="36" t="s">
        <v>4639</v>
      </c>
      <c r="BG1090" s="37"/>
      <c r="BH1090" s="40"/>
      <c r="BI1090" s="186" t="s">
        <v>4646</v>
      </c>
      <c r="BJ1090" s="37"/>
      <c r="BK1090" s="37"/>
      <c r="BL1090" s="37"/>
    </row>
    <row r="1091" ht="1.5" hidden="1" customHeight="1">
      <c r="A1091" s="36" t="s">
        <v>17</v>
      </c>
      <c r="B1091" s="36" t="s">
        <v>729</v>
      </c>
      <c r="C1091" s="36" t="s">
        <v>714</v>
      </c>
      <c r="D1091" s="36" t="s">
        <v>4619</v>
      </c>
      <c r="E1091" s="36" t="s">
        <v>17</v>
      </c>
      <c r="F1091" s="36" t="s">
        <v>729</v>
      </c>
      <c r="G1091" s="36" t="s">
        <v>714</v>
      </c>
      <c r="H1091" s="36" t="s">
        <v>4652</v>
      </c>
      <c r="I1091" s="38">
        <v>0.826830175</v>
      </c>
      <c r="J1091" s="37"/>
      <c r="K1091" s="37"/>
      <c r="L1091" s="37"/>
      <c r="M1091" s="38">
        <v>0.0</v>
      </c>
      <c r="N1091" s="38">
        <v>0.5</v>
      </c>
      <c r="O1091" s="38">
        <v>0.2</v>
      </c>
      <c r="P1091" s="36" t="s">
        <v>2323</v>
      </c>
      <c r="Q1091" s="36" t="s">
        <v>17</v>
      </c>
      <c r="R1091" s="36" t="s">
        <v>729</v>
      </c>
      <c r="S1091" s="36" t="s">
        <v>714</v>
      </c>
      <c r="T1091" s="36" t="s">
        <v>4652</v>
      </c>
      <c r="U1091" s="1" t="str">
        <f>VLOOKUP(T1091,Ventilation!$A$4:$H$454,6,FALSE)</f>
        <v>0.118</v>
      </c>
      <c r="V1091" s="1" t="str">
        <f>VLOOKUP(T1091,Ventilation!$A$4:$H$454,5,FALSE)</f>
        <v/>
      </c>
      <c r="W1091" s="1" t="str">
        <f>VLOOKUP(T1091,Ventilation!$A$4:$H$454,7,FALSE)</f>
        <v/>
      </c>
      <c r="X1091" s="1"/>
      <c r="Y1091" s="38">
        <v>11.61</v>
      </c>
      <c r="Z1091" s="36" t="s">
        <v>2324</v>
      </c>
      <c r="AA1091" s="36" t="s">
        <v>2377</v>
      </c>
      <c r="AB1091" s="38">
        <v>0.049225</v>
      </c>
      <c r="AC1091" s="40"/>
      <c r="AD1091" s="40"/>
      <c r="AE1091" s="36" t="s">
        <v>169</v>
      </c>
      <c r="AF1091" s="37"/>
      <c r="AG1091" s="40"/>
      <c r="AH1091" s="37"/>
      <c r="AI1091" s="37"/>
      <c r="AJ1091" s="37"/>
      <c r="AK1091" s="38">
        <v>0.092902267</v>
      </c>
      <c r="AL1091" s="38">
        <v>0.0</v>
      </c>
      <c r="AM1091" s="38">
        <v>0.5</v>
      </c>
      <c r="AN1091" s="38">
        <v>0.0</v>
      </c>
      <c r="AO1091" s="36" t="s">
        <v>2321</v>
      </c>
      <c r="AP1091" s="36" t="s">
        <v>2328</v>
      </c>
      <c r="AQ1091" s="36" t="s">
        <v>2327</v>
      </c>
      <c r="AR1091" s="40"/>
      <c r="AS1091" s="40"/>
      <c r="AT1091" s="231">
        <v>0.001781</v>
      </c>
      <c r="AU1091" s="36">
        <v>60.0</v>
      </c>
      <c r="AV1091" s="37"/>
      <c r="AW1091" s="37"/>
      <c r="AX1091" s="36" t="s">
        <v>2326</v>
      </c>
      <c r="AY1091" s="37"/>
      <c r="AZ1091" s="40"/>
      <c r="BA1091" s="37"/>
      <c r="BB1091" s="37"/>
      <c r="BC1091" s="37"/>
      <c r="BD1091" s="37"/>
      <c r="BE1091" s="37"/>
      <c r="BF1091" s="36" t="s">
        <v>4624</v>
      </c>
      <c r="BG1091" s="37"/>
      <c r="BH1091" s="40"/>
      <c r="BI1091" s="186" t="s">
        <v>4625</v>
      </c>
      <c r="BJ1091" s="37"/>
      <c r="BK1091" s="37"/>
      <c r="BL1091" s="37"/>
    </row>
    <row r="1092" ht="14.25" hidden="1" customHeight="1">
      <c r="A1092" s="36" t="s">
        <v>17</v>
      </c>
      <c r="B1092" s="36" t="s">
        <v>730</v>
      </c>
      <c r="C1092" s="36" t="s">
        <v>714</v>
      </c>
      <c r="D1092" s="36" t="s">
        <v>4619</v>
      </c>
      <c r="E1092" s="36" t="s">
        <v>17</v>
      </c>
      <c r="F1092" s="36" t="s">
        <v>730</v>
      </c>
      <c r="G1092" s="36" t="s">
        <v>714</v>
      </c>
      <c r="H1092" s="36" t="s">
        <v>4653</v>
      </c>
      <c r="I1092" s="38">
        <v>0.603864734</v>
      </c>
      <c r="J1092" s="37"/>
      <c r="K1092" s="37"/>
      <c r="L1092" s="37"/>
      <c r="M1092" s="38">
        <v>0.0</v>
      </c>
      <c r="N1092" s="38">
        <v>0.5</v>
      </c>
      <c r="O1092" s="38">
        <v>0.2</v>
      </c>
      <c r="P1092" s="36" t="s">
        <v>2355</v>
      </c>
      <c r="Q1092" s="36" t="s">
        <v>17</v>
      </c>
      <c r="R1092" s="36" t="s">
        <v>730</v>
      </c>
      <c r="S1092" s="36" t="s">
        <v>714</v>
      </c>
      <c r="T1092" s="36" t="s">
        <v>4653</v>
      </c>
      <c r="U1092" s="1" t="str">
        <f>VLOOKUP(T1092,Ventilation!$A$4:$H$454,6,FALSE)</f>
        <v>0.068</v>
      </c>
      <c r="V1092" s="1" t="str">
        <f>VLOOKUP(T1092,Ventilation!$A$4:$H$454,5,FALSE)</f>
        <v/>
      </c>
      <c r="W1092" s="1" t="str">
        <f>VLOOKUP(T1092,Ventilation!$A$4:$H$454,7,FALSE)</f>
        <v/>
      </c>
      <c r="X1092" s="1"/>
      <c r="Y1092" s="38">
        <v>1.55</v>
      </c>
      <c r="Z1092" s="36" t="s">
        <v>2356</v>
      </c>
      <c r="AA1092" s="36" t="s">
        <v>2377</v>
      </c>
      <c r="AB1092" s="38">
        <v>0.049225</v>
      </c>
      <c r="AC1092" s="40"/>
      <c r="AD1092" s="40"/>
      <c r="AE1092" s="36" t="s">
        <v>169</v>
      </c>
      <c r="AF1092" s="37"/>
      <c r="AG1092" s="40"/>
      <c r="AH1092" s="37"/>
      <c r="AI1092" s="37"/>
      <c r="AJ1092" s="37"/>
      <c r="AK1092" s="38">
        <v>0.464511334</v>
      </c>
      <c r="AL1092" s="38">
        <v>0.0</v>
      </c>
      <c r="AM1092" s="38">
        <v>0.5</v>
      </c>
      <c r="AN1092" s="38">
        <v>0.0</v>
      </c>
      <c r="AO1092" s="36" t="s">
        <v>2353</v>
      </c>
      <c r="AP1092" s="36" t="s">
        <v>2360</v>
      </c>
      <c r="AQ1092" s="36" t="s">
        <v>2359</v>
      </c>
      <c r="AR1092" s="40"/>
      <c r="AS1092" s="40"/>
      <c r="AT1092" s="231">
        <v>0.003958</v>
      </c>
      <c r="AU1092" s="36">
        <v>60.0</v>
      </c>
      <c r="AV1092" s="37"/>
      <c r="AW1092" s="37"/>
      <c r="AX1092" s="36" t="s">
        <v>2358</v>
      </c>
      <c r="AY1092" s="37"/>
      <c r="AZ1092" s="40"/>
      <c r="BA1092" s="37"/>
      <c r="BB1092" s="37"/>
      <c r="BC1092" s="37"/>
      <c r="BD1092" s="37"/>
      <c r="BE1092" s="37"/>
      <c r="BF1092" s="36" t="s">
        <v>4634</v>
      </c>
      <c r="BG1092" s="37"/>
      <c r="BH1092" s="40"/>
      <c r="BI1092" s="186" t="s">
        <v>4646</v>
      </c>
      <c r="BJ1092" s="37"/>
      <c r="BK1092" s="37"/>
      <c r="BL1092" s="37"/>
    </row>
    <row r="1093" ht="14.25" hidden="1" customHeight="1">
      <c r="A1093" s="36" t="s">
        <v>17</v>
      </c>
      <c r="B1093" s="36" t="s">
        <v>731</v>
      </c>
      <c r="C1093" s="36" t="s">
        <v>714</v>
      </c>
      <c r="D1093" s="36" t="s">
        <v>4619</v>
      </c>
      <c r="E1093" s="36" t="s">
        <v>17</v>
      </c>
      <c r="F1093" s="36" t="s">
        <v>731</v>
      </c>
      <c r="G1093" s="36" t="s">
        <v>714</v>
      </c>
      <c r="H1093" s="36" t="s">
        <v>4654</v>
      </c>
      <c r="I1093" s="38">
        <v>1.059085842</v>
      </c>
      <c r="J1093" s="37"/>
      <c r="K1093" s="37"/>
      <c r="L1093" s="37"/>
      <c r="M1093" s="38">
        <v>0.0</v>
      </c>
      <c r="N1093" s="38">
        <v>0.5</v>
      </c>
      <c r="O1093" s="38">
        <v>0.2</v>
      </c>
      <c r="P1093" s="36" t="s">
        <v>2323</v>
      </c>
      <c r="Q1093" s="36" t="s">
        <v>17</v>
      </c>
      <c r="R1093" s="36" t="s">
        <v>731</v>
      </c>
      <c r="S1093" s="36" t="s">
        <v>714</v>
      </c>
      <c r="T1093" s="36" t="s">
        <v>4654</v>
      </c>
      <c r="U1093" s="1" t="str">
        <f>VLOOKUP(T1093,Ventilation!$A$4:$H$454,6,FALSE)</f>
        <v>0.095</v>
      </c>
      <c r="V1093" s="1" t="str">
        <f>VLOOKUP(T1093,Ventilation!$A$4:$H$454,5,FALSE)</f>
        <v/>
      </c>
      <c r="W1093" s="1" t="str">
        <f>VLOOKUP(T1093,Ventilation!$A$4:$H$454,7,FALSE)</f>
        <v/>
      </c>
      <c r="X1093" s="1"/>
      <c r="Y1093" s="38">
        <v>4.65</v>
      </c>
      <c r="Z1093" s="36" t="s">
        <v>2324</v>
      </c>
      <c r="AA1093" s="36" t="s">
        <v>2377</v>
      </c>
      <c r="AB1093" s="38">
        <v>0.049225</v>
      </c>
      <c r="AC1093" s="40"/>
      <c r="AD1093" s="40"/>
      <c r="AE1093" s="36" t="s">
        <v>169</v>
      </c>
      <c r="AF1093" s="37"/>
      <c r="AG1093" s="40"/>
      <c r="AH1093" s="37"/>
      <c r="AI1093" s="37"/>
      <c r="AJ1093" s="37"/>
      <c r="AK1093" s="38">
        <v>0.232255667</v>
      </c>
      <c r="AL1093" s="38">
        <v>0.0</v>
      </c>
      <c r="AM1093" s="38">
        <v>0.5</v>
      </c>
      <c r="AN1093" s="38">
        <v>0.0</v>
      </c>
      <c r="AO1093" s="36" t="s">
        <v>2321</v>
      </c>
      <c r="AP1093" s="36" t="s">
        <v>2328</v>
      </c>
      <c r="AQ1093" s="36" t="s">
        <v>2327</v>
      </c>
      <c r="AR1093" s="40"/>
      <c r="AS1093" s="40"/>
      <c r="AT1093" s="231">
        <v>0.001425</v>
      </c>
      <c r="AU1093" s="36">
        <v>60.0</v>
      </c>
      <c r="AV1093" s="37"/>
      <c r="AW1093" s="37"/>
      <c r="AX1093" s="36" t="s">
        <v>2326</v>
      </c>
      <c r="AY1093" s="37"/>
      <c r="AZ1093" s="40"/>
      <c r="BA1093" s="37"/>
      <c r="BB1093" s="37"/>
      <c r="BC1093" s="37"/>
      <c r="BD1093" s="37"/>
      <c r="BE1093" s="37"/>
      <c r="BF1093" s="36" t="s">
        <v>4624</v>
      </c>
      <c r="BG1093" s="37"/>
      <c r="BH1093" s="40"/>
      <c r="BI1093" s="186" t="s">
        <v>4648</v>
      </c>
      <c r="BJ1093" s="37"/>
      <c r="BK1093" s="37"/>
      <c r="BL1093" s="37"/>
    </row>
    <row r="1094" ht="14.25" hidden="1" customHeight="1">
      <c r="A1094" s="5" t="s">
        <v>17</v>
      </c>
      <c r="B1094" s="5" t="s">
        <v>344</v>
      </c>
      <c r="C1094" s="5" t="s">
        <v>714</v>
      </c>
      <c r="D1094" s="5" t="s">
        <v>4619</v>
      </c>
      <c r="E1094" s="5" t="s">
        <v>17</v>
      </c>
      <c r="F1094" s="5" t="s">
        <v>344</v>
      </c>
      <c r="G1094" s="5" t="s">
        <v>714</v>
      </c>
      <c r="H1094" s="1" t="str">
        <f>E1094&amp;F1094&amp;G1094</f>
        <v>NECB 2011OfficeWholeBuilding</v>
      </c>
      <c r="I1094" s="5">
        <v>0.901151988</v>
      </c>
      <c r="J1094" s="1"/>
      <c r="L1094" s="1"/>
      <c r="M1094" s="8">
        <v>0.0</v>
      </c>
      <c r="N1094" s="8">
        <v>0.5</v>
      </c>
      <c r="O1094" s="8">
        <v>0.2</v>
      </c>
      <c r="P1094" s="5" t="s">
        <v>2305</v>
      </c>
      <c r="Q1094" s="5" t="s">
        <v>17</v>
      </c>
      <c r="R1094" s="5" t="s">
        <v>344</v>
      </c>
      <c r="S1094" s="5" t="s">
        <v>714</v>
      </c>
      <c r="T1094" s="8" t="str">
        <f>Q1094&amp;R1094&amp;S1094</f>
        <v>NECB 2011OfficeWholeBuilding</v>
      </c>
      <c r="U1094" s="1" t="str">
        <f>VLOOKUP(T1094,Ventilation!$A$4:$H$454,6,FALSE)</f>
        <v>0.079</v>
      </c>
      <c r="V1094" s="1" t="str">
        <f>VLOOKUP(T1094,Ventilation!$A$4:$H$454,5,FALSE)</f>
        <v/>
      </c>
      <c r="W1094" s="1" t="str">
        <f>VLOOKUP(T1094,Ventilation!$A$4:$H$454,7,FALSE)</f>
        <v/>
      </c>
      <c r="X1094" s="1"/>
      <c r="Y1094" s="5">
        <v>3.72</v>
      </c>
      <c r="Z1094" s="9" t="s">
        <v>2306</v>
      </c>
      <c r="AA1094" s="232" t="s">
        <v>2377</v>
      </c>
      <c r="AB1094" s="5">
        <v>0.049225</v>
      </c>
      <c r="AC1094" s="16"/>
      <c r="AD1094" s="5"/>
      <c r="AE1094" s="5" t="s">
        <v>169</v>
      </c>
      <c r="AF1094" s="1"/>
      <c r="AG1094" s="5"/>
      <c r="AH1094" s="1"/>
      <c r="AI1094" s="1"/>
      <c r="AJ1094" s="1"/>
      <c r="AK1094" s="5">
        <v>0.696767001</v>
      </c>
      <c r="AL1094" s="8">
        <v>0.0</v>
      </c>
      <c r="AM1094" s="8">
        <v>0.5</v>
      </c>
      <c r="AN1094" s="8">
        <v>0.0</v>
      </c>
      <c r="AO1094" s="9" t="s">
        <v>2299</v>
      </c>
      <c r="AP1094" s="5" t="s">
        <v>2312</v>
      </c>
      <c r="AQ1094" s="5" t="s">
        <v>2310</v>
      </c>
      <c r="AR1094" s="5"/>
      <c r="AS1094" s="5"/>
      <c r="AT1094" s="231">
        <v>0.00171</v>
      </c>
      <c r="AU1094" s="36">
        <v>60.0</v>
      </c>
      <c r="AV1094" s="1"/>
      <c r="AW1094" s="1"/>
      <c r="AX1094" s="5" t="s">
        <v>2309</v>
      </c>
      <c r="AY1094" s="1"/>
      <c r="AZ1094" s="5"/>
      <c r="BA1094" s="1"/>
      <c r="BB1094" s="1"/>
      <c r="BC1094" s="1"/>
      <c r="BD1094" s="1"/>
      <c r="BE1094" s="1"/>
      <c r="BF1094" s="5" t="s">
        <v>4627</v>
      </c>
      <c r="BG1094" s="1"/>
      <c r="BH1094" s="5"/>
      <c r="BI1094" s="186" t="s">
        <v>4637</v>
      </c>
      <c r="BJ1094" s="1"/>
      <c r="BK1094" s="1"/>
      <c r="BL1094" s="1"/>
    </row>
    <row r="1095" ht="14.25" hidden="1" customHeight="1">
      <c r="A1095" s="36" t="s">
        <v>17</v>
      </c>
      <c r="B1095" s="36" t="s">
        <v>732</v>
      </c>
      <c r="C1095" s="36" t="s">
        <v>714</v>
      </c>
      <c r="D1095" s="36" t="s">
        <v>4619</v>
      </c>
      <c r="E1095" s="36" t="s">
        <v>17</v>
      </c>
      <c r="F1095" s="36" t="s">
        <v>732</v>
      </c>
      <c r="G1095" s="36" t="s">
        <v>714</v>
      </c>
      <c r="H1095" s="36" t="s">
        <v>4655</v>
      </c>
      <c r="I1095" s="38">
        <v>0.25083612</v>
      </c>
      <c r="J1095" s="37"/>
      <c r="K1095" s="37"/>
      <c r="L1095" s="37"/>
      <c r="M1095" s="38">
        <v>0.0</v>
      </c>
      <c r="N1095" s="38">
        <v>0.5</v>
      </c>
      <c r="O1095" s="38">
        <v>0.2</v>
      </c>
      <c r="P1095" s="36" t="s">
        <v>2363</v>
      </c>
      <c r="Q1095" s="36" t="s">
        <v>17</v>
      </c>
      <c r="R1095" s="36" t="s">
        <v>732</v>
      </c>
      <c r="S1095" s="36" t="s">
        <v>714</v>
      </c>
      <c r="T1095" s="36" t="s">
        <v>4655</v>
      </c>
      <c r="U1095" s="1" t="str">
        <f>VLOOKUP(T1095,Ventilation!$A$4:$H$454,6,FALSE)</f>
        <v>0.061</v>
      </c>
      <c r="V1095" s="1" t="str">
        <f>VLOOKUP(T1095,Ventilation!$A$4:$H$454,5,FALSE)</f>
        <v/>
      </c>
      <c r="W1095" s="1" t="str">
        <f>VLOOKUP(T1095,Ventilation!$A$4:$H$454,7,FALSE)</f>
        <v/>
      </c>
      <c r="X1095" s="1"/>
      <c r="Y1095" s="38">
        <v>0.09</v>
      </c>
      <c r="Z1095" s="36" t="s">
        <v>2364</v>
      </c>
      <c r="AA1095" s="36" t="s">
        <v>2377</v>
      </c>
      <c r="AB1095" s="38">
        <v>0.049225</v>
      </c>
      <c r="AC1095" s="40"/>
      <c r="AD1095" s="40"/>
      <c r="AE1095" s="36" t="s">
        <v>169</v>
      </c>
      <c r="AF1095" s="37"/>
      <c r="AG1095" s="40"/>
      <c r="AH1095" s="37"/>
      <c r="AI1095" s="37"/>
      <c r="AJ1095" s="37"/>
      <c r="AK1095" s="38">
        <v>0.0</v>
      </c>
      <c r="AL1095" s="38">
        <v>0.0</v>
      </c>
      <c r="AM1095" s="38">
        <v>0.5</v>
      </c>
      <c r="AN1095" s="38">
        <v>0.0</v>
      </c>
      <c r="AO1095" s="36" t="s">
        <v>2361</v>
      </c>
      <c r="AP1095" s="36" t="s">
        <v>2368</v>
      </c>
      <c r="AQ1095" s="36" t="s">
        <v>2367</v>
      </c>
      <c r="AR1095" s="40"/>
      <c r="AS1095" s="40"/>
      <c r="AT1095" s="231">
        <v>0.0</v>
      </c>
      <c r="AU1095" s="36">
        <v>60.0</v>
      </c>
      <c r="AV1095" s="37"/>
      <c r="AW1095" s="37"/>
      <c r="AX1095" s="36" t="s">
        <v>2366</v>
      </c>
      <c r="AY1095" s="37"/>
      <c r="AZ1095" s="40"/>
      <c r="BA1095" s="37"/>
      <c r="BB1095" s="37"/>
      <c r="BC1095" s="37"/>
      <c r="BD1095" s="37"/>
      <c r="BE1095" s="37"/>
      <c r="BF1095" s="36" t="s">
        <v>4643</v>
      </c>
      <c r="BG1095" s="37"/>
      <c r="BH1095" s="40"/>
      <c r="BI1095" s="186" t="s">
        <v>4622</v>
      </c>
      <c r="BJ1095" s="37"/>
      <c r="BK1095" s="37"/>
      <c r="BL1095" s="37"/>
    </row>
    <row r="1096" ht="14.25" hidden="1" customHeight="1">
      <c r="A1096" s="36" t="s">
        <v>17</v>
      </c>
      <c r="B1096" s="36" t="s">
        <v>733</v>
      </c>
      <c r="C1096" s="36" t="s">
        <v>714</v>
      </c>
      <c r="D1096" s="36" t="s">
        <v>4619</v>
      </c>
      <c r="E1096" s="36" t="s">
        <v>17</v>
      </c>
      <c r="F1096" s="36" t="s">
        <v>733</v>
      </c>
      <c r="G1096" s="36" t="s">
        <v>714</v>
      </c>
      <c r="H1096" s="36" t="s">
        <v>4656</v>
      </c>
      <c r="I1096" s="38">
        <v>0.966183575</v>
      </c>
      <c r="J1096" s="37"/>
      <c r="K1096" s="37"/>
      <c r="L1096" s="37"/>
      <c r="M1096" s="38">
        <v>0.0</v>
      </c>
      <c r="N1096" s="38">
        <v>0.5</v>
      </c>
      <c r="O1096" s="38">
        <v>0.2</v>
      </c>
      <c r="P1096" s="36" t="s">
        <v>2363</v>
      </c>
      <c r="Q1096" s="36" t="s">
        <v>17</v>
      </c>
      <c r="R1096" s="36" t="s">
        <v>733</v>
      </c>
      <c r="S1096" s="36" t="s">
        <v>714</v>
      </c>
      <c r="T1096" s="36" t="s">
        <v>4656</v>
      </c>
      <c r="U1096" s="1" t="str">
        <f>VLOOKUP(T1096,Ventilation!$A$4:$H$454,6,FALSE)</f>
        <v>0.075</v>
      </c>
      <c r="V1096" s="1" t="str">
        <f>VLOOKUP(T1096,Ventilation!$A$4:$H$454,5,FALSE)</f>
        <v/>
      </c>
      <c r="W1096" s="1" t="str">
        <f>VLOOKUP(T1096,Ventilation!$A$4:$H$454,7,FALSE)</f>
        <v/>
      </c>
      <c r="X1096" s="1"/>
      <c r="Y1096" s="38">
        <v>3.1</v>
      </c>
      <c r="Z1096" s="36" t="s">
        <v>2364</v>
      </c>
      <c r="AA1096" s="36" t="s">
        <v>2377</v>
      </c>
      <c r="AB1096" s="38">
        <v>0.049225</v>
      </c>
      <c r="AC1096" s="40"/>
      <c r="AD1096" s="40"/>
      <c r="AE1096" s="36" t="s">
        <v>169</v>
      </c>
      <c r="AF1096" s="37"/>
      <c r="AG1096" s="40"/>
      <c r="AH1096" s="37"/>
      <c r="AI1096" s="37"/>
      <c r="AJ1096" s="37"/>
      <c r="AK1096" s="38">
        <v>0.232255667</v>
      </c>
      <c r="AL1096" s="38">
        <v>0.0</v>
      </c>
      <c r="AM1096" s="38">
        <v>0.5</v>
      </c>
      <c r="AN1096" s="38">
        <v>0.0</v>
      </c>
      <c r="AO1096" s="36" t="s">
        <v>2361</v>
      </c>
      <c r="AP1096" s="36" t="s">
        <v>2368</v>
      </c>
      <c r="AQ1096" s="36" t="s">
        <v>2367</v>
      </c>
      <c r="AR1096" s="40"/>
      <c r="AS1096" s="40"/>
      <c r="AT1096" s="231">
        <v>0.006332</v>
      </c>
      <c r="AU1096" s="36">
        <v>60.0</v>
      </c>
      <c r="AV1096" s="37"/>
      <c r="AW1096" s="37"/>
      <c r="AX1096" s="36" t="s">
        <v>2366</v>
      </c>
      <c r="AY1096" s="37"/>
      <c r="AZ1096" s="40"/>
      <c r="BA1096" s="37"/>
      <c r="BB1096" s="37"/>
      <c r="BC1096" s="37"/>
      <c r="BD1096" s="37"/>
      <c r="BE1096" s="37"/>
      <c r="BF1096" s="36" t="s">
        <v>4643</v>
      </c>
      <c r="BG1096" s="37"/>
      <c r="BH1096" s="40"/>
      <c r="BI1096" s="186" t="s">
        <v>4635</v>
      </c>
      <c r="BJ1096" s="37"/>
      <c r="BK1096" s="37"/>
      <c r="BL1096" s="37"/>
    </row>
    <row r="1097" ht="14.25" hidden="1" customHeight="1">
      <c r="A1097" s="36" t="s">
        <v>17</v>
      </c>
      <c r="B1097" s="36" t="s">
        <v>734</v>
      </c>
      <c r="C1097" s="36" t="s">
        <v>714</v>
      </c>
      <c r="D1097" s="36" t="s">
        <v>4619</v>
      </c>
      <c r="E1097" s="36" t="s">
        <v>17</v>
      </c>
      <c r="F1097" s="36" t="s">
        <v>734</v>
      </c>
      <c r="G1097" s="36" t="s">
        <v>714</v>
      </c>
      <c r="H1097" s="36" t="s">
        <v>4657</v>
      </c>
      <c r="I1097" s="38">
        <v>1.393534002</v>
      </c>
      <c r="J1097" s="37"/>
      <c r="K1097" s="37"/>
      <c r="L1097" s="37"/>
      <c r="M1097" s="38">
        <v>0.0</v>
      </c>
      <c r="N1097" s="38">
        <v>0.5</v>
      </c>
      <c r="O1097" s="38">
        <v>0.2</v>
      </c>
      <c r="P1097" s="36" t="s">
        <v>2323</v>
      </c>
      <c r="Q1097" s="36" t="s">
        <v>17</v>
      </c>
      <c r="R1097" s="36" t="s">
        <v>734</v>
      </c>
      <c r="S1097" s="36" t="s">
        <v>714</v>
      </c>
      <c r="T1097" s="36" t="s">
        <v>4657</v>
      </c>
      <c r="U1097" s="1" t="str">
        <f>VLOOKUP(T1097,Ventilation!$A$4:$H$454,6,FALSE)</f>
        <v>0.118</v>
      </c>
      <c r="V1097" s="1" t="str">
        <f>VLOOKUP(T1097,Ventilation!$A$4:$H$454,5,FALSE)</f>
        <v/>
      </c>
      <c r="W1097" s="1" t="str">
        <f>VLOOKUP(T1097,Ventilation!$A$4:$H$454,7,FALSE)</f>
        <v/>
      </c>
      <c r="X1097" s="1"/>
      <c r="Y1097" s="38">
        <v>11.61</v>
      </c>
      <c r="Z1097" s="36" t="s">
        <v>2324</v>
      </c>
      <c r="AA1097" s="36" t="s">
        <v>2377</v>
      </c>
      <c r="AB1097" s="38">
        <v>0.049225</v>
      </c>
      <c r="AC1097" s="40"/>
      <c r="AD1097" s="40"/>
      <c r="AE1097" s="36" t="s">
        <v>169</v>
      </c>
      <c r="AF1097" s="37"/>
      <c r="AG1097" s="40"/>
      <c r="AH1097" s="37"/>
      <c r="AI1097" s="37"/>
      <c r="AJ1097" s="37"/>
      <c r="AK1097" s="38">
        <v>0.092902267</v>
      </c>
      <c r="AL1097" s="38">
        <v>0.0</v>
      </c>
      <c r="AM1097" s="38">
        <v>0.5</v>
      </c>
      <c r="AN1097" s="38">
        <v>0.0</v>
      </c>
      <c r="AO1097" s="36" t="s">
        <v>2321</v>
      </c>
      <c r="AP1097" s="36" t="s">
        <v>2328</v>
      </c>
      <c r="AQ1097" s="36" t="s">
        <v>2327</v>
      </c>
      <c r="AR1097" s="40"/>
      <c r="AS1097" s="40"/>
      <c r="AT1097" s="231">
        <v>0.001781</v>
      </c>
      <c r="AU1097" s="36">
        <v>60.0</v>
      </c>
      <c r="AV1097" s="37"/>
      <c r="AW1097" s="37"/>
      <c r="AX1097" s="36" t="s">
        <v>2326</v>
      </c>
      <c r="AY1097" s="37"/>
      <c r="AZ1097" s="40"/>
      <c r="BA1097" s="37"/>
      <c r="BB1097" s="37"/>
      <c r="BC1097" s="37"/>
      <c r="BD1097" s="37"/>
      <c r="BE1097" s="37"/>
      <c r="BF1097" s="36" t="s">
        <v>4624</v>
      </c>
      <c r="BG1097" s="37"/>
      <c r="BH1097" s="40"/>
      <c r="BI1097" s="186" t="s">
        <v>4625</v>
      </c>
      <c r="BJ1097" s="37"/>
      <c r="BK1097" s="37"/>
      <c r="BL1097" s="37"/>
    </row>
    <row r="1098" ht="14.25" hidden="1" customHeight="1">
      <c r="A1098" s="36" t="s">
        <v>17</v>
      </c>
      <c r="B1098" s="36" t="s">
        <v>735</v>
      </c>
      <c r="C1098" s="36" t="s">
        <v>714</v>
      </c>
      <c r="D1098" s="36" t="s">
        <v>4619</v>
      </c>
      <c r="E1098" s="36" t="s">
        <v>17</v>
      </c>
      <c r="F1098" s="36" t="s">
        <v>735</v>
      </c>
      <c r="G1098" s="36" t="s">
        <v>714</v>
      </c>
      <c r="H1098" s="36" t="s">
        <v>4658</v>
      </c>
      <c r="I1098" s="38">
        <v>0.956893348</v>
      </c>
      <c r="J1098" s="37"/>
      <c r="K1098" s="37"/>
      <c r="L1098" s="37"/>
      <c r="M1098" s="38">
        <v>0.0</v>
      </c>
      <c r="N1098" s="38">
        <v>0.5</v>
      </c>
      <c r="O1098" s="38">
        <v>0.2</v>
      </c>
      <c r="P1098" s="36" t="s">
        <v>2363</v>
      </c>
      <c r="Q1098" s="36" t="s">
        <v>17</v>
      </c>
      <c r="R1098" s="36" t="s">
        <v>735</v>
      </c>
      <c r="S1098" s="36" t="s">
        <v>714</v>
      </c>
      <c r="T1098" s="36" t="s">
        <v>4658</v>
      </c>
      <c r="U1098" s="1" t="str">
        <f>VLOOKUP(T1098,Ventilation!$A$4:$H$454,6,FALSE)</f>
        <v>0.079</v>
      </c>
      <c r="V1098" s="1" t="str">
        <f>VLOOKUP(T1098,Ventilation!$A$4:$H$454,5,FALSE)</f>
        <v/>
      </c>
      <c r="W1098" s="1" t="str">
        <f>VLOOKUP(T1098,Ventilation!$A$4:$H$454,7,FALSE)</f>
        <v/>
      </c>
      <c r="X1098" s="1"/>
      <c r="Y1098" s="38">
        <v>3.72</v>
      </c>
      <c r="Z1098" s="36" t="s">
        <v>2364</v>
      </c>
      <c r="AA1098" s="36" t="s">
        <v>2377</v>
      </c>
      <c r="AB1098" s="38">
        <v>0.049225</v>
      </c>
      <c r="AC1098" s="40"/>
      <c r="AD1098" s="40"/>
      <c r="AE1098" s="36" t="s">
        <v>169</v>
      </c>
      <c r="AF1098" s="37"/>
      <c r="AG1098" s="40"/>
      <c r="AH1098" s="37"/>
      <c r="AI1098" s="37"/>
      <c r="AJ1098" s="37"/>
      <c r="AK1098" s="38">
        <v>0.696767001</v>
      </c>
      <c r="AL1098" s="38">
        <v>0.0</v>
      </c>
      <c r="AM1098" s="38">
        <v>0.5</v>
      </c>
      <c r="AN1098" s="38">
        <v>0.0</v>
      </c>
      <c r="AO1098" s="36" t="s">
        <v>2361</v>
      </c>
      <c r="AP1098" s="36" t="s">
        <v>2368</v>
      </c>
      <c r="AQ1098" s="36" t="s">
        <v>2367</v>
      </c>
      <c r="AR1098" s="40"/>
      <c r="AS1098" s="40"/>
      <c r="AT1098" s="231">
        <v>0.00171</v>
      </c>
      <c r="AU1098" s="36">
        <v>60.0</v>
      </c>
      <c r="AV1098" s="37"/>
      <c r="AW1098" s="37"/>
      <c r="AX1098" s="36" t="s">
        <v>2366</v>
      </c>
      <c r="AY1098" s="37"/>
      <c r="AZ1098" s="40"/>
      <c r="BA1098" s="37"/>
      <c r="BB1098" s="37"/>
      <c r="BC1098" s="37"/>
      <c r="BD1098" s="37"/>
      <c r="BE1098" s="37"/>
      <c r="BF1098" s="36" t="s">
        <v>4643</v>
      </c>
      <c r="BG1098" s="37"/>
      <c r="BH1098" s="40"/>
      <c r="BI1098" s="186" t="s">
        <v>4625</v>
      </c>
      <c r="BJ1098" s="37"/>
      <c r="BK1098" s="37"/>
      <c r="BL1098" s="37"/>
    </row>
    <row r="1099" ht="14.25" hidden="1" customHeight="1">
      <c r="A1099" s="36" t="s">
        <v>17</v>
      </c>
      <c r="B1099" s="36" t="s">
        <v>736</v>
      </c>
      <c r="C1099" s="36" t="s">
        <v>714</v>
      </c>
      <c r="D1099" s="36" t="s">
        <v>4619</v>
      </c>
      <c r="E1099" s="36" t="s">
        <v>17</v>
      </c>
      <c r="F1099" s="36" t="s">
        <v>736</v>
      </c>
      <c r="G1099" s="36" t="s">
        <v>714</v>
      </c>
      <c r="H1099" s="36" t="s">
        <v>4659</v>
      </c>
      <c r="I1099" s="38">
        <v>0.873281308</v>
      </c>
      <c r="J1099" s="37"/>
      <c r="K1099" s="37"/>
      <c r="L1099" s="37"/>
      <c r="M1099" s="38">
        <v>0.0</v>
      </c>
      <c r="N1099" s="38">
        <v>0.5</v>
      </c>
      <c r="O1099" s="38">
        <v>0.2</v>
      </c>
      <c r="P1099" s="36" t="s">
        <v>2305</v>
      </c>
      <c r="Q1099" s="36" t="s">
        <v>17</v>
      </c>
      <c r="R1099" s="36" t="s">
        <v>736</v>
      </c>
      <c r="S1099" s="36" t="s">
        <v>714</v>
      </c>
      <c r="T1099" s="36" t="s">
        <v>4659</v>
      </c>
      <c r="U1099" s="1" t="str">
        <f>VLOOKUP(T1099,Ventilation!$A$4:$H$454,6,FALSE)</f>
        <v>0.148</v>
      </c>
      <c r="V1099" s="1" t="str">
        <f>VLOOKUP(T1099,Ventilation!$A$4:$H$454,5,FALSE)</f>
        <v/>
      </c>
      <c r="W1099" s="1" t="str">
        <f>VLOOKUP(T1099,Ventilation!$A$4:$H$454,7,FALSE)</f>
        <v/>
      </c>
      <c r="X1099" s="1"/>
      <c r="Y1099" s="38">
        <v>3.72</v>
      </c>
      <c r="Z1099" s="36" t="s">
        <v>2306</v>
      </c>
      <c r="AA1099" s="36" t="s">
        <v>2377</v>
      </c>
      <c r="AB1099" s="38">
        <v>0.049225</v>
      </c>
      <c r="AC1099" s="40"/>
      <c r="AD1099" s="40"/>
      <c r="AE1099" s="36" t="s">
        <v>169</v>
      </c>
      <c r="AF1099" s="37"/>
      <c r="AG1099" s="40"/>
      <c r="AH1099" s="37"/>
      <c r="AI1099" s="37"/>
      <c r="AJ1099" s="37"/>
      <c r="AK1099" s="38">
        <v>0.696767001</v>
      </c>
      <c r="AL1099" s="38">
        <v>0.0</v>
      </c>
      <c r="AM1099" s="38">
        <v>0.5</v>
      </c>
      <c r="AN1099" s="38">
        <v>0.0</v>
      </c>
      <c r="AO1099" s="36" t="s">
        <v>2299</v>
      </c>
      <c r="AP1099" s="36" t="s">
        <v>2312</v>
      </c>
      <c r="AQ1099" s="36" t="s">
        <v>2310</v>
      </c>
      <c r="AR1099" s="40"/>
      <c r="AS1099" s="40"/>
      <c r="AT1099" s="231">
        <v>0.00171</v>
      </c>
      <c r="AU1099" s="36">
        <v>60.0</v>
      </c>
      <c r="AV1099" s="37"/>
      <c r="AW1099" s="37"/>
      <c r="AX1099" s="36" t="s">
        <v>2309</v>
      </c>
      <c r="AY1099" s="37"/>
      <c r="AZ1099" s="40"/>
      <c r="BA1099" s="37"/>
      <c r="BB1099" s="37"/>
      <c r="BC1099" s="37"/>
      <c r="BD1099" s="37"/>
      <c r="BE1099" s="37"/>
      <c r="BF1099" s="36" t="s">
        <v>4627</v>
      </c>
      <c r="BG1099" s="37"/>
      <c r="BH1099" s="40"/>
      <c r="BI1099" s="186" t="s">
        <v>4637</v>
      </c>
      <c r="BJ1099" s="37"/>
      <c r="BK1099" s="37"/>
      <c r="BL1099" s="37"/>
    </row>
    <row r="1100" ht="14.25" hidden="1" customHeight="1">
      <c r="A1100" s="36" t="s">
        <v>17</v>
      </c>
      <c r="B1100" s="36" t="s">
        <v>737</v>
      </c>
      <c r="C1100" s="36" t="s">
        <v>714</v>
      </c>
      <c r="D1100" s="36" t="s">
        <v>4619</v>
      </c>
      <c r="E1100" s="36" t="s">
        <v>17</v>
      </c>
      <c r="F1100" s="36" t="s">
        <v>737</v>
      </c>
      <c r="G1100" s="36" t="s">
        <v>714</v>
      </c>
      <c r="H1100" s="36" t="s">
        <v>4660</v>
      </c>
      <c r="I1100" s="38">
        <v>1.049795615</v>
      </c>
      <c r="J1100" s="37"/>
      <c r="K1100" s="37"/>
      <c r="L1100" s="37"/>
      <c r="M1100" s="38">
        <v>0.0</v>
      </c>
      <c r="N1100" s="38">
        <v>0.5</v>
      </c>
      <c r="O1100" s="38">
        <v>0.2</v>
      </c>
      <c r="P1100" s="36" t="s">
        <v>2371</v>
      </c>
      <c r="Q1100" s="36" t="s">
        <v>17</v>
      </c>
      <c r="R1100" s="36" t="s">
        <v>737</v>
      </c>
      <c r="S1100" s="36" t="s">
        <v>714</v>
      </c>
      <c r="T1100" s="36" t="s">
        <v>4660</v>
      </c>
      <c r="U1100" s="1" t="str">
        <f>VLOOKUP(T1100,Ventilation!$A$4:$H$454,6,FALSE)</f>
        <v>0.153</v>
      </c>
      <c r="V1100" s="1" t="str">
        <f>VLOOKUP(T1100,Ventilation!$A$4:$H$454,5,FALSE)</f>
        <v/>
      </c>
      <c r="W1100" s="1" t="str">
        <f>VLOOKUP(T1100,Ventilation!$A$4:$H$454,7,FALSE)</f>
        <v/>
      </c>
      <c r="X1100" s="1"/>
      <c r="Y1100" s="38">
        <v>18.58</v>
      </c>
      <c r="Z1100" s="36" t="s">
        <v>2372</v>
      </c>
      <c r="AA1100" s="36" t="s">
        <v>2377</v>
      </c>
      <c r="AB1100" s="38">
        <v>0.049225</v>
      </c>
      <c r="AC1100" s="40"/>
      <c r="AD1100" s="40"/>
      <c r="AE1100" s="36" t="s">
        <v>169</v>
      </c>
      <c r="AF1100" s="37"/>
      <c r="AG1100" s="40"/>
      <c r="AH1100" s="37"/>
      <c r="AI1100" s="37"/>
      <c r="AJ1100" s="37"/>
      <c r="AK1100" s="38">
        <v>0.092902267</v>
      </c>
      <c r="AL1100" s="38">
        <v>0.0</v>
      </c>
      <c r="AM1100" s="38">
        <v>0.5</v>
      </c>
      <c r="AN1100" s="38">
        <v>0.0</v>
      </c>
      <c r="AO1100" s="36" t="s">
        <v>2369</v>
      </c>
      <c r="AP1100" s="36" t="s">
        <v>2376</v>
      </c>
      <c r="AQ1100" s="36" t="s">
        <v>2375</v>
      </c>
      <c r="AR1100" s="40"/>
      <c r="AS1100" s="40"/>
      <c r="AT1100" s="231">
        <v>0.001425</v>
      </c>
      <c r="AU1100" s="36">
        <v>60.0</v>
      </c>
      <c r="AV1100" s="37"/>
      <c r="AW1100" s="37"/>
      <c r="AX1100" s="36" t="s">
        <v>2374</v>
      </c>
      <c r="AY1100" s="37"/>
      <c r="AZ1100" s="40"/>
      <c r="BA1100" s="37"/>
      <c r="BB1100" s="37"/>
      <c r="BC1100" s="37"/>
      <c r="BD1100" s="37"/>
      <c r="BE1100" s="37"/>
      <c r="BF1100" s="36" t="s">
        <v>4661</v>
      </c>
      <c r="BG1100" s="37"/>
      <c r="BH1100" s="40"/>
      <c r="BI1100" s="186" t="s">
        <v>4625</v>
      </c>
      <c r="BJ1100" s="37"/>
      <c r="BK1100" s="37"/>
      <c r="BL1100" s="37"/>
    </row>
    <row r="1101" ht="14.25" hidden="1" customHeight="1">
      <c r="A1101" s="5" t="s">
        <v>17</v>
      </c>
      <c r="B1101" s="5" t="s">
        <v>348</v>
      </c>
      <c r="C1101" s="5" t="s">
        <v>714</v>
      </c>
      <c r="D1101" s="5" t="s">
        <v>4619</v>
      </c>
      <c r="E1101" s="5" t="s">
        <v>17</v>
      </c>
      <c r="F1101" s="5" t="s">
        <v>348</v>
      </c>
      <c r="G1101" s="5" t="s">
        <v>714</v>
      </c>
      <c r="H1101" s="1" t="str">
        <f>E1101&amp;F1101&amp;G1101</f>
        <v>NECB 2011RetailWholeBuilding</v>
      </c>
      <c r="I1101" s="5">
        <v>1.402824229</v>
      </c>
      <c r="J1101" s="1"/>
      <c r="L1101" s="1"/>
      <c r="M1101" s="8">
        <v>0.0</v>
      </c>
      <c r="N1101" s="8">
        <v>0.5</v>
      </c>
      <c r="O1101" s="8">
        <v>0.2</v>
      </c>
      <c r="P1101" s="5" t="s">
        <v>2323</v>
      </c>
      <c r="Q1101" s="5" t="s">
        <v>17</v>
      </c>
      <c r="R1101" s="5" t="s">
        <v>348</v>
      </c>
      <c r="S1101" s="5" t="s">
        <v>714</v>
      </c>
      <c r="T1101" s="8" t="str">
        <f>Q1101&amp;R1101&amp;S1101</f>
        <v>NECB 2011RetailWholeBuilding</v>
      </c>
      <c r="U1101" s="1" t="str">
        <f>VLOOKUP(T1101,Ventilation!$A$4:$H$454,6,FALSE)</f>
        <v>0.083</v>
      </c>
      <c r="V1101" s="1" t="str">
        <f>VLOOKUP(T1101,Ventilation!$A$4:$H$454,5,FALSE)</f>
        <v/>
      </c>
      <c r="W1101" s="1" t="str">
        <f>VLOOKUP(T1101,Ventilation!$A$4:$H$454,7,FALSE)</f>
        <v/>
      </c>
      <c r="X1101" s="1"/>
      <c r="Y1101" s="5">
        <v>3.1</v>
      </c>
      <c r="Z1101" s="9" t="s">
        <v>2324</v>
      </c>
      <c r="AA1101" s="232" t="s">
        <v>2377</v>
      </c>
      <c r="AB1101" s="5">
        <v>0.049225</v>
      </c>
      <c r="AC1101" s="16"/>
      <c r="AD1101" s="5"/>
      <c r="AE1101" s="5" t="s">
        <v>169</v>
      </c>
      <c r="AF1101" s="1"/>
      <c r="AG1101" s="5"/>
      <c r="AH1101" s="1"/>
      <c r="AI1101" s="1"/>
      <c r="AJ1101" s="1"/>
      <c r="AK1101" s="5">
        <v>0.232255667</v>
      </c>
      <c r="AL1101" s="8">
        <v>0.0</v>
      </c>
      <c r="AM1101" s="8">
        <v>0.5</v>
      </c>
      <c r="AN1101" s="8">
        <v>0.0</v>
      </c>
      <c r="AO1101" s="9" t="s">
        <v>2321</v>
      </c>
      <c r="AP1101" s="5" t="s">
        <v>2328</v>
      </c>
      <c r="AQ1101" s="5" t="s">
        <v>2327</v>
      </c>
      <c r="AR1101" s="5"/>
      <c r="AS1101" s="5"/>
      <c r="AT1101" s="231">
        <v>6.33E-4</v>
      </c>
      <c r="AU1101" s="36">
        <v>60.0</v>
      </c>
      <c r="AV1101" s="1"/>
      <c r="AW1101" s="1"/>
      <c r="AX1101" s="5" t="s">
        <v>2326</v>
      </c>
      <c r="AY1101" s="1"/>
      <c r="AZ1101" s="5"/>
      <c r="BA1101" s="1"/>
      <c r="BB1101" s="1"/>
      <c r="BC1101" s="1"/>
      <c r="BD1101" s="1"/>
      <c r="BE1101" s="1"/>
      <c r="BF1101" s="5" t="s">
        <v>4624</v>
      </c>
      <c r="BG1101" s="1"/>
      <c r="BH1101" s="5"/>
      <c r="BI1101" s="186" t="s">
        <v>4637</v>
      </c>
      <c r="BJ1101" s="1"/>
      <c r="BK1101" s="1"/>
      <c r="BL1101" s="1"/>
    </row>
    <row r="1102" ht="14.25" hidden="1" customHeight="1">
      <c r="A1102" s="36" t="s">
        <v>17</v>
      </c>
      <c r="B1102" s="36" t="s">
        <v>738</v>
      </c>
      <c r="C1102" s="36" t="s">
        <v>714</v>
      </c>
      <c r="D1102" s="36" t="s">
        <v>4619</v>
      </c>
      <c r="E1102" s="36" t="s">
        <v>17</v>
      </c>
      <c r="F1102" s="36" t="s">
        <v>738</v>
      </c>
      <c r="G1102" s="36" t="s">
        <v>714</v>
      </c>
      <c r="H1102" s="36" t="s">
        <v>4662</v>
      </c>
      <c r="I1102" s="38">
        <v>0.994054255</v>
      </c>
      <c r="J1102" s="37"/>
      <c r="K1102" s="37"/>
      <c r="L1102" s="37"/>
      <c r="M1102" s="38">
        <v>0.0</v>
      </c>
      <c r="N1102" s="38">
        <v>0.5</v>
      </c>
      <c r="O1102" s="38">
        <v>0.2</v>
      </c>
      <c r="P1102" s="36" t="s">
        <v>2331</v>
      </c>
      <c r="Q1102" s="36" t="s">
        <v>17</v>
      </c>
      <c r="R1102" s="36" t="s">
        <v>738</v>
      </c>
      <c r="S1102" s="36" t="s">
        <v>714</v>
      </c>
      <c r="T1102" s="36" t="s">
        <v>4662</v>
      </c>
      <c r="U1102" s="1" t="str">
        <f>VLOOKUP(T1102,Ventilation!$A$4:$H$454,6,FALSE)</f>
        <v>0.147</v>
      </c>
      <c r="V1102" s="1" t="str">
        <f>VLOOKUP(T1102,Ventilation!$A$4:$H$454,5,FALSE)</f>
        <v/>
      </c>
      <c r="W1102" s="1" t="str">
        <f>VLOOKUP(T1102,Ventilation!$A$4:$H$454,7,FALSE)</f>
        <v/>
      </c>
      <c r="X1102" s="1"/>
      <c r="Y1102" s="38">
        <v>11.61</v>
      </c>
      <c r="Z1102" s="36" t="s">
        <v>2332</v>
      </c>
      <c r="AA1102" s="36" t="s">
        <v>2377</v>
      </c>
      <c r="AB1102" s="38">
        <v>0.049225</v>
      </c>
      <c r="AC1102" s="40"/>
      <c r="AD1102" s="40"/>
      <c r="AE1102" s="36" t="s">
        <v>169</v>
      </c>
      <c r="AF1102" s="37"/>
      <c r="AG1102" s="40"/>
      <c r="AH1102" s="37"/>
      <c r="AI1102" s="37"/>
      <c r="AJ1102" s="37"/>
      <c r="AK1102" s="38">
        <v>0.464511334</v>
      </c>
      <c r="AL1102" s="38">
        <v>0.0</v>
      </c>
      <c r="AM1102" s="38">
        <v>0.5</v>
      </c>
      <c r="AN1102" s="38">
        <v>0.0</v>
      </c>
      <c r="AO1102" s="36" t="s">
        <v>2329</v>
      </c>
      <c r="AP1102" s="36" t="s">
        <v>2336</v>
      </c>
      <c r="AQ1102" s="36" t="s">
        <v>2335</v>
      </c>
      <c r="AR1102" s="40"/>
      <c r="AS1102" s="40"/>
      <c r="AT1102" s="231">
        <v>0.003562</v>
      </c>
      <c r="AU1102" s="36">
        <v>60.0</v>
      </c>
      <c r="AV1102" s="37"/>
      <c r="AW1102" s="37"/>
      <c r="AX1102" s="36" t="s">
        <v>2334</v>
      </c>
      <c r="AY1102" s="37"/>
      <c r="AZ1102" s="40"/>
      <c r="BA1102" s="37"/>
      <c r="BB1102" s="37"/>
      <c r="BC1102" s="37"/>
      <c r="BD1102" s="37"/>
      <c r="BE1102" s="37"/>
      <c r="BF1102" s="36" t="s">
        <v>4663</v>
      </c>
      <c r="BG1102" s="37"/>
      <c r="BH1102" s="40"/>
      <c r="BI1102" s="186" t="s">
        <v>4625</v>
      </c>
      <c r="BJ1102" s="37"/>
      <c r="BK1102" s="37"/>
      <c r="BL1102" s="37"/>
    </row>
    <row r="1103" ht="14.25" customHeight="1">
      <c r="A1103" s="36" t="s">
        <v>17</v>
      </c>
      <c r="B1103" s="36" t="s">
        <v>742</v>
      </c>
      <c r="C1103" s="36" t="s">
        <v>4664</v>
      </c>
      <c r="D1103" s="36" t="s">
        <v>4619</v>
      </c>
      <c r="E1103" s="36" t="s">
        <v>17</v>
      </c>
      <c r="F1103" s="36" t="s">
        <v>742</v>
      </c>
      <c r="G1103" s="36" t="s">
        <v>4664</v>
      </c>
      <c r="H1103" s="36" t="s">
        <v>4665</v>
      </c>
      <c r="I1103" s="38">
        <v>0.0</v>
      </c>
      <c r="J1103" s="37"/>
      <c r="K1103" s="37"/>
      <c r="L1103" s="37"/>
      <c r="M1103" s="38">
        <v>0.0</v>
      </c>
      <c r="N1103" s="38">
        <v>0.5</v>
      </c>
      <c r="O1103" s="38">
        <v>0.2</v>
      </c>
      <c r="P1103" s="36" t="s">
        <v>2378</v>
      </c>
      <c r="Q1103" s="36" t="s">
        <v>17</v>
      </c>
      <c r="R1103" s="36" t="s">
        <v>742</v>
      </c>
      <c r="S1103" s="36" t="s">
        <v>4664</v>
      </c>
      <c r="T1103" s="36" t="s">
        <v>4665</v>
      </c>
      <c r="U1103" s="5">
        <v>0.0</v>
      </c>
      <c r="V1103" s="5"/>
      <c r="W1103" s="5"/>
      <c r="X1103" s="5"/>
      <c r="Y1103" s="38">
        <v>0.0</v>
      </c>
      <c r="Z1103" s="36" t="s">
        <v>2379</v>
      </c>
      <c r="AA1103" s="36" t="s">
        <v>2377</v>
      </c>
      <c r="AB1103" s="38">
        <v>0.049225</v>
      </c>
      <c r="AC1103" s="40"/>
      <c r="AD1103" s="40"/>
      <c r="AE1103" s="36" t="s">
        <v>169</v>
      </c>
      <c r="AF1103" s="37"/>
      <c r="AG1103" s="40"/>
      <c r="AH1103" s="37"/>
      <c r="AI1103" s="37"/>
      <c r="AJ1103" s="37"/>
      <c r="AK1103" s="38">
        <v>0.0</v>
      </c>
      <c r="AL1103" s="38">
        <v>0.0</v>
      </c>
      <c r="AM1103" s="38">
        <v>0.5</v>
      </c>
      <c r="AN1103" s="38">
        <v>0.0</v>
      </c>
      <c r="AO1103" s="36" t="s">
        <v>2380</v>
      </c>
      <c r="AP1103" s="36" t="s">
        <v>2381</v>
      </c>
      <c r="AQ1103" s="36" t="s">
        <v>2382</v>
      </c>
      <c r="AR1103" s="40"/>
      <c r="AS1103" s="40"/>
      <c r="AT1103" s="38">
        <v>0.0</v>
      </c>
      <c r="AU1103" s="38">
        <v>60.0</v>
      </c>
      <c r="AV1103" s="37"/>
      <c r="AW1103" s="37"/>
      <c r="AX1103" s="36" t="s">
        <v>2383</v>
      </c>
      <c r="AY1103" s="37"/>
      <c r="AZ1103" s="40"/>
      <c r="BA1103" s="37"/>
      <c r="BB1103" s="37"/>
      <c r="BC1103" s="37"/>
      <c r="BD1103" s="37"/>
      <c r="BE1103" s="37"/>
      <c r="BF1103" s="36" t="s">
        <v>2384</v>
      </c>
      <c r="BG1103" s="37"/>
      <c r="BH1103" s="40"/>
      <c r="BI1103" s="186" t="s">
        <v>4666</v>
      </c>
      <c r="BJ1103" s="186" t="str">
        <f t="shared" ref="BJ1103:BJ1205" si="80">MID(BF1103,6,1)</f>
        <v>*</v>
      </c>
      <c r="BK1103" s="37"/>
      <c r="BL1103" s="37"/>
    </row>
    <row r="1104" ht="14.25" customHeight="1">
      <c r="A1104" s="36" t="s">
        <v>17</v>
      </c>
      <c r="B1104" s="36" t="s">
        <v>742</v>
      </c>
      <c r="C1104" s="36" t="s">
        <v>743</v>
      </c>
      <c r="D1104" s="36" t="s">
        <v>4619</v>
      </c>
      <c r="E1104" s="36" t="s">
        <v>17</v>
      </c>
      <c r="F1104" s="36" t="s">
        <v>742</v>
      </c>
      <c r="G1104" s="36" t="s">
        <v>743</v>
      </c>
      <c r="H1104" s="36" t="s">
        <v>4667</v>
      </c>
      <c r="I1104" s="38">
        <v>0.464511334</v>
      </c>
      <c r="J1104" s="37"/>
      <c r="K1104" s="37"/>
      <c r="L1104" s="37"/>
      <c r="M1104" s="38">
        <v>0.0</v>
      </c>
      <c r="N1104" s="38">
        <v>0.5</v>
      </c>
      <c r="O1104" s="38">
        <v>0.2</v>
      </c>
      <c r="P1104" s="36" t="s">
        <v>2355</v>
      </c>
      <c r="Q1104" s="36" t="s">
        <v>17</v>
      </c>
      <c r="R1104" s="36" t="s">
        <v>742</v>
      </c>
      <c r="S1104" s="36" t="s">
        <v>743</v>
      </c>
      <c r="T1104" s="36" t="s">
        <v>4667</v>
      </c>
      <c r="U1104" s="1" t="str">
        <f>VLOOKUP(T1104,Ventilation!$A$4:$H$454,6,FALSE)</f>
        <v>0.068</v>
      </c>
      <c r="V1104" s="1" t="str">
        <f>VLOOKUP(T1104,Ventilation!$A$4:$H$454,5,FALSE)</f>
        <v/>
      </c>
      <c r="W1104" s="1" t="str">
        <f>VLOOKUP(T1104,Ventilation!$A$4:$H$454,7,FALSE)</f>
        <v/>
      </c>
      <c r="X1104" s="1"/>
      <c r="Y1104" s="38">
        <v>1.55</v>
      </c>
      <c r="Z1104" s="36" t="s">
        <v>2356</v>
      </c>
      <c r="AA1104" s="36" t="s">
        <v>2377</v>
      </c>
      <c r="AB1104" s="38">
        <v>0.049225</v>
      </c>
      <c r="AC1104" s="40"/>
      <c r="AD1104" s="40"/>
      <c r="AE1104" s="36" t="s">
        <v>169</v>
      </c>
      <c r="AF1104" s="37"/>
      <c r="AG1104" s="40"/>
      <c r="AH1104" s="37"/>
      <c r="AI1104" s="37"/>
      <c r="AJ1104" s="37"/>
      <c r="AK1104" s="38">
        <v>0.464511334</v>
      </c>
      <c r="AL1104" s="38">
        <v>0.0</v>
      </c>
      <c r="AM1104" s="38">
        <v>0.5</v>
      </c>
      <c r="AN1104" s="38">
        <v>0.0</v>
      </c>
      <c r="AO1104" s="36" t="s">
        <v>2353</v>
      </c>
      <c r="AP1104" s="36" t="s">
        <v>2360</v>
      </c>
      <c r="AQ1104" s="36" t="s">
        <v>2359</v>
      </c>
      <c r="AR1104" s="40"/>
      <c r="AS1104" s="40"/>
      <c r="AT1104" s="38">
        <v>0.003961647</v>
      </c>
      <c r="AU1104" s="38">
        <v>60.0</v>
      </c>
      <c r="AV1104" s="37"/>
      <c r="AW1104" s="37"/>
      <c r="AX1104" s="36" t="s">
        <v>2358</v>
      </c>
      <c r="AY1104" s="37"/>
      <c r="AZ1104" s="40"/>
      <c r="BA1104" s="37"/>
      <c r="BB1104" s="37"/>
      <c r="BC1104" s="37"/>
      <c r="BD1104" s="37"/>
      <c r="BE1104" s="37"/>
      <c r="BF1104" s="36" t="s">
        <v>4634</v>
      </c>
      <c r="BG1104" s="37"/>
      <c r="BH1104" s="40"/>
      <c r="BI1104" s="186" t="s">
        <v>4646</v>
      </c>
      <c r="BJ1104" s="186" t="str">
        <f t="shared" si="80"/>
        <v>G</v>
      </c>
      <c r="BK1104" s="37"/>
      <c r="BL1104" s="37"/>
    </row>
    <row r="1105" ht="14.25" customHeight="1">
      <c r="A1105" s="36" t="s">
        <v>17</v>
      </c>
      <c r="B1105" s="36" t="s">
        <v>742</v>
      </c>
      <c r="C1105" s="36" t="s">
        <v>744</v>
      </c>
      <c r="D1105" s="36" t="s">
        <v>4619</v>
      </c>
      <c r="E1105" s="36" t="s">
        <v>17</v>
      </c>
      <c r="F1105" s="36" t="s">
        <v>742</v>
      </c>
      <c r="G1105" s="36" t="s">
        <v>744</v>
      </c>
      <c r="H1105" s="36" t="s">
        <v>4668</v>
      </c>
      <c r="I1105" s="38">
        <v>0.0</v>
      </c>
      <c r="J1105" s="37"/>
      <c r="K1105" s="37"/>
      <c r="L1105" s="37"/>
      <c r="M1105" s="38">
        <v>0.0</v>
      </c>
      <c r="N1105" s="38">
        <v>0.5</v>
      </c>
      <c r="O1105" s="38">
        <v>0.2</v>
      </c>
      <c r="P1105" s="36" t="s">
        <v>2323</v>
      </c>
      <c r="Q1105" s="36" t="s">
        <v>17</v>
      </c>
      <c r="R1105" s="36" t="s">
        <v>742</v>
      </c>
      <c r="S1105" s="36" t="s">
        <v>744</v>
      </c>
      <c r="T1105" s="36" t="s">
        <v>4668</v>
      </c>
      <c r="U1105" s="1" t="str">
        <f>VLOOKUP(T1105,Ventilation!$A$4:$H$454,6,FALSE)</f>
        <v>0.06</v>
      </c>
      <c r="V1105" s="1" t="str">
        <f>VLOOKUP(T1105,Ventilation!$A$4:$H$454,5,FALSE)</f>
        <v/>
      </c>
      <c r="W1105" s="1" t="str">
        <f>VLOOKUP(T1105,Ventilation!$A$4:$H$454,7,FALSE)</f>
        <v/>
      </c>
      <c r="X1105" s="1"/>
      <c r="Y1105" s="38">
        <v>9.29</v>
      </c>
      <c r="Z1105" s="36" t="s">
        <v>2324</v>
      </c>
      <c r="AA1105" s="36" t="s">
        <v>2377</v>
      </c>
      <c r="AB1105" s="38">
        <v>0.049225</v>
      </c>
      <c r="AC1105" s="40"/>
      <c r="AD1105" s="40"/>
      <c r="AE1105" s="36" t="s">
        <v>169</v>
      </c>
      <c r="AF1105" s="37"/>
      <c r="AG1105" s="40"/>
      <c r="AH1105" s="37"/>
      <c r="AI1105" s="37"/>
      <c r="AJ1105" s="37"/>
      <c r="AK1105" s="38">
        <v>0.232255667</v>
      </c>
      <c r="AL1105" s="38">
        <v>0.0</v>
      </c>
      <c r="AM1105" s="38">
        <v>0.5</v>
      </c>
      <c r="AN1105" s="38">
        <v>0.0</v>
      </c>
      <c r="AO1105" s="36" t="s">
        <v>2321</v>
      </c>
      <c r="AP1105" s="36" t="s">
        <v>2328</v>
      </c>
      <c r="AQ1105" s="36" t="s">
        <v>2327</v>
      </c>
      <c r="AR1105" s="40"/>
      <c r="AS1105" s="40"/>
      <c r="AT1105" s="38">
        <v>0.0</v>
      </c>
      <c r="AU1105" s="38">
        <v>60.0</v>
      </c>
      <c r="AV1105" s="37"/>
      <c r="AW1105" s="37"/>
      <c r="AX1105" s="36" t="s">
        <v>2326</v>
      </c>
      <c r="AY1105" s="37"/>
      <c r="AZ1105" s="40"/>
      <c r="BA1105" s="37"/>
      <c r="BB1105" s="37"/>
      <c r="BC1105" s="37"/>
      <c r="BD1105" s="37"/>
      <c r="BE1105" s="37"/>
      <c r="BF1105" s="36" t="s">
        <v>4624</v>
      </c>
      <c r="BG1105" s="37"/>
      <c r="BH1105" s="40"/>
      <c r="BI1105" s="186" t="s">
        <v>4637</v>
      </c>
      <c r="BJ1105" s="186" t="str">
        <f t="shared" si="80"/>
        <v>C</v>
      </c>
      <c r="BK1105" s="37"/>
      <c r="BL1105" s="37"/>
    </row>
    <row r="1106" ht="14.25" customHeight="1">
      <c r="A1106" s="36" t="s">
        <v>17</v>
      </c>
      <c r="B1106" s="36" t="s">
        <v>742</v>
      </c>
      <c r="C1106" s="36" t="s">
        <v>745</v>
      </c>
      <c r="D1106" s="36" t="s">
        <v>4619</v>
      </c>
      <c r="E1106" s="36" t="s">
        <v>17</v>
      </c>
      <c r="F1106" s="36" t="s">
        <v>742</v>
      </c>
      <c r="G1106" s="36" t="s">
        <v>745</v>
      </c>
      <c r="H1106" s="36" t="s">
        <v>4669</v>
      </c>
      <c r="I1106" s="38">
        <v>0.0</v>
      </c>
      <c r="J1106" s="37"/>
      <c r="K1106" s="37"/>
      <c r="L1106" s="37"/>
      <c r="M1106" s="38">
        <v>0.0</v>
      </c>
      <c r="N1106" s="38">
        <v>0.5</v>
      </c>
      <c r="O1106" s="38">
        <v>0.2</v>
      </c>
      <c r="P1106" s="36" t="s">
        <v>2323</v>
      </c>
      <c r="Q1106" s="36" t="s">
        <v>17</v>
      </c>
      <c r="R1106" s="36" t="s">
        <v>742</v>
      </c>
      <c r="S1106" s="36" t="s">
        <v>745</v>
      </c>
      <c r="T1106" s="36" t="s">
        <v>4669</v>
      </c>
      <c r="U1106" s="1" t="str">
        <f>VLOOKUP(T1106,Ventilation!$A$4:$H$454,6,FALSE)</f>
        <v>0.06</v>
      </c>
      <c r="V1106" s="1" t="str">
        <f>VLOOKUP(T1106,Ventilation!$A$4:$H$454,5,FALSE)</f>
        <v/>
      </c>
      <c r="W1106" s="1" t="str">
        <f>VLOOKUP(T1106,Ventilation!$A$4:$H$454,7,FALSE)</f>
        <v/>
      </c>
      <c r="X1106" s="1"/>
      <c r="Y1106" s="38">
        <v>9.29</v>
      </c>
      <c r="Z1106" s="36" t="s">
        <v>2324</v>
      </c>
      <c r="AA1106" s="36" t="s">
        <v>2377</v>
      </c>
      <c r="AB1106" s="38">
        <v>0.049225</v>
      </c>
      <c r="AC1106" s="40"/>
      <c r="AD1106" s="40"/>
      <c r="AE1106" s="36" t="s">
        <v>169</v>
      </c>
      <c r="AF1106" s="37"/>
      <c r="AG1106" s="40"/>
      <c r="AH1106" s="37"/>
      <c r="AI1106" s="37"/>
      <c r="AJ1106" s="37"/>
      <c r="AK1106" s="38">
        <v>0.232255667</v>
      </c>
      <c r="AL1106" s="38">
        <v>0.0</v>
      </c>
      <c r="AM1106" s="38">
        <v>0.5</v>
      </c>
      <c r="AN1106" s="38">
        <v>0.0</v>
      </c>
      <c r="AO1106" s="36" t="s">
        <v>2321</v>
      </c>
      <c r="AP1106" s="36" t="s">
        <v>2328</v>
      </c>
      <c r="AQ1106" s="36" t="s">
        <v>2327</v>
      </c>
      <c r="AR1106" s="40"/>
      <c r="AS1106" s="40"/>
      <c r="AT1106" s="38">
        <v>0.0</v>
      </c>
      <c r="AU1106" s="38">
        <v>60.0</v>
      </c>
      <c r="AV1106" s="37"/>
      <c r="AW1106" s="37"/>
      <c r="AX1106" s="36" t="s">
        <v>2326</v>
      </c>
      <c r="AY1106" s="37"/>
      <c r="AZ1106" s="40"/>
      <c r="BA1106" s="37"/>
      <c r="BB1106" s="37"/>
      <c r="BC1106" s="37"/>
      <c r="BD1106" s="37"/>
      <c r="BE1106" s="37"/>
      <c r="BF1106" s="36" t="s">
        <v>4624</v>
      </c>
      <c r="BG1106" s="37"/>
      <c r="BH1106" s="40"/>
      <c r="BI1106" s="186" t="s">
        <v>4637</v>
      </c>
      <c r="BJ1106" s="186" t="str">
        <f t="shared" si="80"/>
        <v>C</v>
      </c>
      <c r="BK1106" s="37"/>
      <c r="BL1106" s="37"/>
    </row>
    <row r="1107" ht="14.25" customHeight="1">
      <c r="A1107" s="36" t="s">
        <v>17</v>
      </c>
      <c r="B1107" s="36" t="s">
        <v>742</v>
      </c>
      <c r="C1107" s="36" t="s">
        <v>746</v>
      </c>
      <c r="D1107" s="36" t="s">
        <v>4619</v>
      </c>
      <c r="E1107" s="36" t="s">
        <v>17</v>
      </c>
      <c r="F1107" s="36" t="s">
        <v>742</v>
      </c>
      <c r="G1107" s="36" t="s">
        <v>746</v>
      </c>
      <c r="H1107" s="36" t="s">
        <v>4670</v>
      </c>
      <c r="I1107" s="38">
        <v>0.789669268</v>
      </c>
      <c r="J1107" s="37"/>
      <c r="K1107" s="37"/>
      <c r="L1107" s="37"/>
      <c r="M1107" s="38">
        <v>0.0</v>
      </c>
      <c r="N1107" s="38">
        <v>0.5</v>
      </c>
      <c r="O1107" s="38">
        <v>0.2</v>
      </c>
      <c r="P1107" s="36" t="s">
        <v>2323</v>
      </c>
      <c r="Q1107" s="36" t="s">
        <v>17</v>
      </c>
      <c r="R1107" s="36" t="s">
        <v>742</v>
      </c>
      <c r="S1107" s="36" t="s">
        <v>746</v>
      </c>
      <c r="T1107" s="36" t="s">
        <v>4670</v>
      </c>
      <c r="U1107" s="1" t="str">
        <f>VLOOKUP(T1107,Ventilation!$A$4:$H$454,6,FALSE)</f>
        <v>0.81</v>
      </c>
      <c r="V1107" s="1" t="str">
        <f>VLOOKUP(T1107,Ventilation!$A$4:$H$454,5,FALSE)</f>
        <v/>
      </c>
      <c r="W1107" s="1" t="str">
        <f>VLOOKUP(T1107,Ventilation!$A$4:$H$454,7,FALSE)</f>
        <v/>
      </c>
      <c r="X1107" s="1"/>
      <c r="Y1107" s="38">
        <v>18.58</v>
      </c>
      <c r="Z1107" s="36" t="s">
        <v>2324</v>
      </c>
      <c r="AA1107" s="36" t="s">
        <v>2377</v>
      </c>
      <c r="AB1107" s="38">
        <v>0.049225</v>
      </c>
      <c r="AC1107" s="40"/>
      <c r="AD1107" s="40"/>
      <c r="AE1107" s="36" t="s">
        <v>169</v>
      </c>
      <c r="AF1107" s="37"/>
      <c r="AG1107" s="40"/>
      <c r="AH1107" s="37"/>
      <c r="AI1107" s="37"/>
      <c r="AJ1107" s="37"/>
      <c r="AK1107" s="38">
        <v>0.232255667</v>
      </c>
      <c r="AL1107" s="38">
        <v>0.0</v>
      </c>
      <c r="AM1107" s="38">
        <v>0.5</v>
      </c>
      <c r="AN1107" s="38">
        <v>0.0</v>
      </c>
      <c r="AO1107" s="36" t="s">
        <v>2321</v>
      </c>
      <c r="AP1107" s="36" t="s">
        <v>2328</v>
      </c>
      <c r="AQ1107" s="36" t="s">
        <v>2327</v>
      </c>
      <c r="AR1107" s="40"/>
      <c r="AS1107" s="40"/>
      <c r="AT1107" s="38">
        <v>0.002839298</v>
      </c>
      <c r="AU1107" s="38">
        <v>60.0</v>
      </c>
      <c r="AV1107" s="37"/>
      <c r="AW1107" s="37"/>
      <c r="AX1107" s="36" t="s">
        <v>2326</v>
      </c>
      <c r="AY1107" s="37"/>
      <c r="AZ1107" s="40"/>
      <c r="BA1107" s="37"/>
      <c r="BB1107" s="37"/>
      <c r="BC1107" s="37"/>
      <c r="BD1107" s="37"/>
      <c r="BE1107" s="37"/>
      <c r="BF1107" s="36" t="s">
        <v>4624</v>
      </c>
      <c r="BG1107" s="37"/>
      <c r="BH1107" s="40"/>
      <c r="BI1107" s="186" t="s">
        <v>4625</v>
      </c>
      <c r="BJ1107" s="186" t="str">
        <f t="shared" si="80"/>
        <v>C</v>
      </c>
      <c r="BK1107" s="37"/>
      <c r="BL1107" s="37"/>
    </row>
    <row r="1108" ht="14.25" customHeight="1">
      <c r="A1108" s="36" t="s">
        <v>17</v>
      </c>
      <c r="B1108" s="36" t="s">
        <v>742</v>
      </c>
      <c r="C1108" s="36" t="s">
        <v>747</v>
      </c>
      <c r="D1108" s="36" t="s">
        <v>4619</v>
      </c>
      <c r="E1108" s="36" t="s">
        <v>17</v>
      </c>
      <c r="F1108" s="36" t="s">
        <v>742</v>
      </c>
      <c r="G1108" s="36" t="s">
        <v>747</v>
      </c>
      <c r="H1108" s="36" t="s">
        <v>4671</v>
      </c>
      <c r="I1108" s="38">
        <v>2.434039391</v>
      </c>
      <c r="J1108" s="37"/>
      <c r="K1108" s="37"/>
      <c r="L1108" s="37"/>
      <c r="M1108" s="38">
        <v>0.0</v>
      </c>
      <c r="N1108" s="38">
        <v>0.5</v>
      </c>
      <c r="O1108" s="38">
        <v>0.2</v>
      </c>
      <c r="P1108" s="36" t="s">
        <v>2323</v>
      </c>
      <c r="Q1108" s="36" t="s">
        <v>17</v>
      </c>
      <c r="R1108" s="36" t="s">
        <v>742</v>
      </c>
      <c r="S1108" s="36" t="s">
        <v>747</v>
      </c>
      <c r="T1108" s="36" t="s">
        <v>4671</v>
      </c>
      <c r="U1108" s="1" t="str">
        <f>VLOOKUP(T1108,Ventilation!$A$4:$H$454,6,FALSE)</f>
        <v>0.81</v>
      </c>
      <c r="V1108" s="1" t="str">
        <f>VLOOKUP(T1108,Ventilation!$A$4:$H$454,5,FALSE)</f>
        <v/>
      </c>
      <c r="W1108" s="1" t="str">
        <f>VLOOKUP(T1108,Ventilation!$A$4:$H$454,7,FALSE)</f>
        <v/>
      </c>
      <c r="X1108" s="1"/>
      <c r="Y1108" s="38">
        <v>12.39</v>
      </c>
      <c r="Z1108" s="36" t="s">
        <v>2324</v>
      </c>
      <c r="AA1108" s="36" t="s">
        <v>2377</v>
      </c>
      <c r="AB1108" s="38">
        <v>0.049225</v>
      </c>
      <c r="AC1108" s="40"/>
      <c r="AD1108" s="40"/>
      <c r="AE1108" s="36" t="s">
        <v>169</v>
      </c>
      <c r="AF1108" s="37"/>
      <c r="AG1108" s="40"/>
      <c r="AH1108" s="37"/>
      <c r="AI1108" s="37"/>
      <c r="AJ1108" s="37"/>
      <c r="AK1108" s="38">
        <v>0.232255667</v>
      </c>
      <c r="AL1108" s="38">
        <v>0.0</v>
      </c>
      <c r="AM1108" s="38">
        <v>0.5</v>
      </c>
      <c r="AN1108" s="38">
        <v>0.0</v>
      </c>
      <c r="AO1108" s="36" t="s">
        <v>2321</v>
      </c>
      <c r="AP1108" s="36" t="s">
        <v>2328</v>
      </c>
      <c r="AQ1108" s="36" t="s">
        <v>2327</v>
      </c>
      <c r="AR1108" s="40"/>
      <c r="AS1108" s="40"/>
      <c r="AT1108" s="38">
        <v>0.001893375</v>
      </c>
      <c r="AU1108" s="38">
        <v>60.0</v>
      </c>
      <c r="AV1108" s="37"/>
      <c r="AW1108" s="37"/>
      <c r="AX1108" s="36" t="s">
        <v>2326</v>
      </c>
      <c r="AY1108" s="37"/>
      <c r="AZ1108" s="40"/>
      <c r="BA1108" s="37"/>
      <c r="BB1108" s="37"/>
      <c r="BC1108" s="37"/>
      <c r="BD1108" s="37"/>
      <c r="BE1108" s="37"/>
      <c r="BF1108" s="36" t="s">
        <v>4624</v>
      </c>
      <c r="BG1108" s="37"/>
      <c r="BH1108" s="40"/>
      <c r="BI1108" s="186" t="s">
        <v>4625</v>
      </c>
      <c r="BJ1108" s="186" t="str">
        <f t="shared" si="80"/>
        <v>C</v>
      </c>
      <c r="BK1108" s="37"/>
      <c r="BL1108" s="37"/>
    </row>
    <row r="1109" ht="14.25" customHeight="1">
      <c r="A1109" s="36" t="s">
        <v>17</v>
      </c>
      <c r="B1109" s="36" t="s">
        <v>742</v>
      </c>
      <c r="C1109" s="36" t="s">
        <v>748</v>
      </c>
      <c r="D1109" s="36" t="s">
        <v>4619</v>
      </c>
      <c r="E1109" s="36" t="s">
        <v>17</v>
      </c>
      <c r="F1109" s="36" t="s">
        <v>742</v>
      </c>
      <c r="G1109" s="36" t="s">
        <v>748</v>
      </c>
      <c r="H1109" s="36" t="s">
        <v>4672</v>
      </c>
      <c r="I1109" s="38">
        <v>1.142697882</v>
      </c>
      <c r="J1109" s="37"/>
      <c r="K1109" s="37"/>
      <c r="L1109" s="37"/>
      <c r="M1109" s="38">
        <v>0.0</v>
      </c>
      <c r="N1109" s="38">
        <v>0.5</v>
      </c>
      <c r="O1109" s="38">
        <v>0.2</v>
      </c>
      <c r="P1109" s="36" t="s">
        <v>2323</v>
      </c>
      <c r="Q1109" s="36" t="s">
        <v>17</v>
      </c>
      <c r="R1109" s="36" t="s">
        <v>742</v>
      </c>
      <c r="S1109" s="36" t="s">
        <v>748</v>
      </c>
      <c r="T1109" s="36" t="s">
        <v>4672</v>
      </c>
      <c r="U1109" s="1" t="str">
        <f>VLOOKUP(T1109,Ventilation!$A$4:$H$454,6,FALSE)</f>
        <v>0.81</v>
      </c>
      <c r="V1109" s="1" t="str">
        <f>VLOOKUP(T1109,Ventilation!$A$4:$H$454,5,FALSE)</f>
        <v/>
      </c>
      <c r="W1109" s="1" t="str">
        <f>VLOOKUP(T1109,Ventilation!$A$4:$H$454,7,FALSE)</f>
        <v/>
      </c>
      <c r="X1109" s="1"/>
      <c r="Y1109" s="38">
        <v>18.58</v>
      </c>
      <c r="Z1109" s="36" t="s">
        <v>2324</v>
      </c>
      <c r="AA1109" s="36" t="s">
        <v>2377</v>
      </c>
      <c r="AB1109" s="38">
        <v>0.049225</v>
      </c>
      <c r="AC1109" s="40"/>
      <c r="AD1109" s="40"/>
      <c r="AE1109" s="36" t="s">
        <v>169</v>
      </c>
      <c r="AF1109" s="37"/>
      <c r="AG1109" s="40"/>
      <c r="AH1109" s="37"/>
      <c r="AI1109" s="37"/>
      <c r="AJ1109" s="37"/>
      <c r="AK1109" s="38">
        <v>0.232255667</v>
      </c>
      <c r="AL1109" s="38">
        <v>0.0</v>
      </c>
      <c r="AM1109" s="38">
        <v>0.5</v>
      </c>
      <c r="AN1109" s="38">
        <v>0.0</v>
      </c>
      <c r="AO1109" s="36" t="s">
        <v>2321</v>
      </c>
      <c r="AP1109" s="36" t="s">
        <v>2328</v>
      </c>
      <c r="AQ1109" s="36" t="s">
        <v>2327</v>
      </c>
      <c r="AR1109" s="40"/>
      <c r="AS1109" s="40"/>
      <c r="AT1109" s="38">
        <v>0.002839298</v>
      </c>
      <c r="AU1109" s="38">
        <v>60.0</v>
      </c>
      <c r="AV1109" s="37"/>
      <c r="AW1109" s="37"/>
      <c r="AX1109" s="36" t="s">
        <v>2326</v>
      </c>
      <c r="AY1109" s="37"/>
      <c r="AZ1109" s="40"/>
      <c r="BA1109" s="37"/>
      <c r="BB1109" s="37"/>
      <c r="BC1109" s="37"/>
      <c r="BD1109" s="37"/>
      <c r="BE1109" s="37"/>
      <c r="BF1109" s="36" t="s">
        <v>4624</v>
      </c>
      <c r="BG1109" s="37"/>
      <c r="BH1109" s="40"/>
      <c r="BI1109" s="186" t="s">
        <v>4625</v>
      </c>
      <c r="BJ1109" s="186" t="str">
        <f t="shared" si="80"/>
        <v>C</v>
      </c>
      <c r="BK1109" s="37"/>
      <c r="BL1109" s="37"/>
    </row>
    <row r="1110" ht="14.25" customHeight="1">
      <c r="A1110" s="36" t="s">
        <v>17</v>
      </c>
      <c r="B1110" s="36" t="s">
        <v>742</v>
      </c>
      <c r="C1110" s="36" t="s">
        <v>749</v>
      </c>
      <c r="D1110" s="36" t="s">
        <v>4619</v>
      </c>
      <c r="E1110" s="36" t="s">
        <v>17</v>
      </c>
      <c r="F1110" s="36" t="s">
        <v>742</v>
      </c>
      <c r="G1110" s="36" t="s">
        <v>749</v>
      </c>
      <c r="H1110" s="36" t="s">
        <v>4673</v>
      </c>
      <c r="I1110" s="38">
        <v>1.235600149</v>
      </c>
      <c r="J1110" s="37"/>
      <c r="K1110" s="37"/>
      <c r="L1110" s="37"/>
      <c r="M1110" s="38">
        <v>0.0</v>
      </c>
      <c r="N1110" s="38">
        <v>0.5</v>
      </c>
      <c r="O1110" s="38">
        <v>0.2</v>
      </c>
      <c r="P1110" s="36" t="s">
        <v>2331</v>
      </c>
      <c r="Q1110" s="36" t="s">
        <v>17</v>
      </c>
      <c r="R1110" s="36" t="s">
        <v>742</v>
      </c>
      <c r="S1110" s="36" t="s">
        <v>749</v>
      </c>
      <c r="T1110" s="36" t="s">
        <v>4673</v>
      </c>
      <c r="U1110" s="1" t="str">
        <f>VLOOKUP(T1110,Ventilation!$A$4:$H$454,6,FALSE)</f>
        <v>0.548</v>
      </c>
      <c r="V1110" s="1" t="str">
        <f>VLOOKUP(T1110,Ventilation!$A$4:$H$454,5,FALSE)</f>
        <v/>
      </c>
      <c r="W1110" s="1" t="str">
        <f>VLOOKUP(T1110,Ventilation!$A$4:$H$454,7,FALSE)</f>
        <v/>
      </c>
      <c r="X1110" s="1"/>
      <c r="Y1110" s="38">
        <v>12.39</v>
      </c>
      <c r="Z1110" s="36" t="s">
        <v>2332</v>
      </c>
      <c r="AA1110" s="36" t="s">
        <v>2377</v>
      </c>
      <c r="AB1110" s="38">
        <v>0.049225</v>
      </c>
      <c r="AC1110" s="40"/>
      <c r="AD1110" s="40"/>
      <c r="AE1110" s="36" t="s">
        <v>169</v>
      </c>
      <c r="AF1110" s="37"/>
      <c r="AG1110" s="40"/>
      <c r="AH1110" s="37"/>
      <c r="AI1110" s="37"/>
      <c r="AJ1110" s="37"/>
      <c r="AK1110" s="38">
        <v>0.464511334</v>
      </c>
      <c r="AL1110" s="38">
        <v>0.0</v>
      </c>
      <c r="AM1110" s="38">
        <v>0.5</v>
      </c>
      <c r="AN1110" s="38">
        <v>0.0</v>
      </c>
      <c r="AO1110" s="36" t="s">
        <v>2329</v>
      </c>
      <c r="AP1110" s="36" t="s">
        <v>2336</v>
      </c>
      <c r="AQ1110" s="36" t="s">
        <v>2335</v>
      </c>
      <c r="AR1110" s="40"/>
      <c r="AS1110" s="40"/>
      <c r="AT1110" s="38">
        <v>0.004120874</v>
      </c>
      <c r="AU1110" s="38">
        <v>60.0</v>
      </c>
      <c r="AV1110" s="37"/>
      <c r="AW1110" s="37"/>
      <c r="AX1110" s="36" t="s">
        <v>2334</v>
      </c>
      <c r="AY1110" s="37"/>
      <c r="AZ1110" s="40"/>
      <c r="BA1110" s="37"/>
      <c r="BB1110" s="37"/>
      <c r="BC1110" s="37"/>
      <c r="BD1110" s="37"/>
      <c r="BE1110" s="37"/>
      <c r="BF1110" s="36" t="s">
        <v>4663</v>
      </c>
      <c r="BG1110" s="37"/>
      <c r="BH1110" s="40"/>
      <c r="BI1110" s="186" t="s">
        <v>4625</v>
      </c>
      <c r="BJ1110" s="186" t="str">
        <f t="shared" si="80"/>
        <v>D</v>
      </c>
      <c r="BK1110" s="37"/>
      <c r="BL1110" s="37"/>
    </row>
    <row r="1111" ht="14.25" customHeight="1">
      <c r="A1111" s="36" t="s">
        <v>17</v>
      </c>
      <c r="B1111" s="36" t="s">
        <v>742</v>
      </c>
      <c r="C1111" s="36" t="s">
        <v>750</v>
      </c>
      <c r="D1111" s="36" t="s">
        <v>4619</v>
      </c>
      <c r="E1111" s="36" t="s">
        <v>17</v>
      </c>
      <c r="F1111" s="36" t="s">
        <v>742</v>
      </c>
      <c r="G1111" s="36" t="s">
        <v>750</v>
      </c>
      <c r="H1111" s="36" t="s">
        <v>4674</v>
      </c>
      <c r="I1111" s="38">
        <v>1.226309922</v>
      </c>
      <c r="J1111" s="37"/>
      <c r="K1111" s="37"/>
      <c r="L1111" s="37"/>
      <c r="M1111" s="38">
        <v>0.0</v>
      </c>
      <c r="N1111" s="38">
        <v>0.5</v>
      </c>
      <c r="O1111" s="38">
        <v>0.2</v>
      </c>
      <c r="P1111" s="36" t="s">
        <v>2323</v>
      </c>
      <c r="Q1111" s="36" t="s">
        <v>17</v>
      </c>
      <c r="R1111" s="36" t="s">
        <v>742</v>
      </c>
      <c r="S1111" s="36" t="s">
        <v>750</v>
      </c>
      <c r="T1111" s="36" t="s">
        <v>4674</v>
      </c>
      <c r="U1111" s="1" t="str">
        <f>VLOOKUP(T1111,Ventilation!$A$4:$H$454,6,FALSE)</f>
        <v>0.31</v>
      </c>
      <c r="V1111" s="1" t="str">
        <f>VLOOKUP(T1111,Ventilation!$A$4:$H$454,5,FALSE)</f>
        <v/>
      </c>
      <c r="W1111" s="1" t="str">
        <f>VLOOKUP(T1111,Ventilation!$A$4:$H$454,7,FALSE)</f>
        <v/>
      </c>
      <c r="X1111" s="1"/>
      <c r="Y1111" s="38">
        <v>18.58</v>
      </c>
      <c r="Z1111" s="36" t="s">
        <v>2324</v>
      </c>
      <c r="AA1111" s="36" t="s">
        <v>2377</v>
      </c>
      <c r="AB1111" s="38">
        <v>0.049225</v>
      </c>
      <c r="AC1111" s="40"/>
      <c r="AD1111" s="40"/>
      <c r="AE1111" s="36" t="s">
        <v>169</v>
      </c>
      <c r="AF1111" s="37"/>
      <c r="AG1111" s="40"/>
      <c r="AH1111" s="37"/>
      <c r="AI1111" s="37"/>
      <c r="AJ1111" s="37"/>
      <c r="AK1111" s="38">
        <v>0.092902267</v>
      </c>
      <c r="AL1111" s="38">
        <v>0.0</v>
      </c>
      <c r="AM1111" s="38">
        <v>0.5</v>
      </c>
      <c r="AN1111" s="38">
        <v>0.0</v>
      </c>
      <c r="AO1111" s="36" t="s">
        <v>2321</v>
      </c>
      <c r="AP1111" s="36" t="s">
        <v>2328</v>
      </c>
      <c r="AQ1111" s="36" t="s">
        <v>2327</v>
      </c>
      <c r="AR1111" s="40"/>
      <c r="AS1111" s="40"/>
      <c r="AT1111" s="38">
        <v>0.004286783</v>
      </c>
      <c r="AU1111" s="38">
        <v>60.0</v>
      </c>
      <c r="AV1111" s="37"/>
      <c r="AW1111" s="37"/>
      <c r="AX1111" s="36" t="s">
        <v>2326</v>
      </c>
      <c r="AY1111" s="37"/>
      <c r="AZ1111" s="40"/>
      <c r="BA1111" s="37"/>
      <c r="BB1111" s="37"/>
      <c r="BC1111" s="37"/>
      <c r="BD1111" s="37"/>
      <c r="BE1111" s="37"/>
      <c r="BF1111" s="36" t="s">
        <v>4624</v>
      </c>
      <c r="BG1111" s="37"/>
      <c r="BH1111" s="40"/>
      <c r="BI1111" s="186" t="s">
        <v>4625</v>
      </c>
      <c r="BJ1111" s="186" t="str">
        <f t="shared" si="80"/>
        <v>C</v>
      </c>
      <c r="BK1111" s="37"/>
      <c r="BL1111" s="37"/>
    </row>
    <row r="1112" ht="14.25" customHeight="1">
      <c r="A1112" s="36" t="s">
        <v>17</v>
      </c>
      <c r="B1112" s="36" t="s">
        <v>742</v>
      </c>
      <c r="C1112" s="36" t="s">
        <v>751</v>
      </c>
      <c r="D1112" s="36" t="s">
        <v>4619</v>
      </c>
      <c r="E1112" s="36" t="s">
        <v>17</v>
      </c>
      <c r="F1112" s="36" t="s">
        <v>742</v>
      </c>
      <c r="G1112" s="36" t="s">
        <v>751</v>
      </c>
      <c r="H1112" s="36" t="s">
        <v>4675</v>
      </c>
      <c r="I1112" s="38">
        <v>0.659606094</v>
      </c>
      <c r="J1112" s="37"/>
      <c r="K1112" s="37"/>
      <c r="L1112" s="37"/>
      <c r="M1112" s="38">
        <v>0.0</v>
      </c>
      <c r="N1112" s="38">
        <v>0.5</v>
      </c>
      <c r="O1112" s="38">
        <v>0.2</v>
      </c>
      <c r="P1112" s="36" t="s">
        <v>2378</v>
      </c>
      <c r="Q1112" s="36" t="s">
        <v>17</v>
      </c>
      <c r="R1112" s="36" t="s">
        <v>742</v>
      </c>
      <c r="S1112" s="36" t="s">
        <v>751</v>
      </c>
      <c r="T1112" s="36" t="s">
        <v>4675</v>
      </c>
      <c r="U1112" s="1" t="str">
        <f>VLOOKUP(T1112,Ventilation!$A$4:$H$454,6,FALSE)</f>
        <v>0.06</v>
      </c>
      <c r="V1112" s="1" t="str">
        <f>VLOOKUP(T1112,Ventilation!$A$4:$H$454,5,FALSE)</f>
        <v/>
      </c>
      <c r="W1112" s="1" t="str">
        <f>VLOOKUP(T1112,Ventilation!$A$4:$H$454,7,FALSE)</f>
        <v/>
      </c>
      <c r="X1112" s="1"/>
      <c r="Y1112" s="38">
        <v>0.93</v>
      </c>
      <c r="Z1112" s="36" t="s">
        <v>2379</v>
      </c>
      <c r="AA1112" s="36" t="s">
        <v>2377</v>
      </c>
      <c r="AB1112" s="38">
        <v>0.049225</v>
      </c>
      <c r="AC1112" s="40"/>
      <c r="AD1112" s="40"/>
      <c r="AE1112" s="36" t="s">
        <v>169</v>
      </c>
      <c r="AF1112" s="37"/>
      <c r="AG1112" s="40"/>
      <c r="AH1112" s="37"/>
      <c r="AI1112" s="37"/>
      <c r="AJ1112" s="37"/>
      <c r="AK1112" s="38">
        <v>0.0</v>
      </c>
      <c r="AL1112" s="38">
        <v>0.0</v>
      </c>
      <c r="AM1112" s="38">
        <v>0.5</v>
      </c>
      <c r="AN1112" s="38">
        <v>0.0</v>
      </c>
      <c r="AO1112" s="36" t="s">
        <v>2380</v>
      </c>
      <c r="AP1112" s="36" t="s">
        <v>2381</v>
      </c>
      <c r="AQ1112" s="36" t="s">
        <v>2382</v>
      </c>
      <c r="AR1112" s="40"/>
      <c r="AS1112" s="40"/>
      <c r="AT1112" s="38">
        <v>0.0</v>
      </c>
      <c r="AU1112" s="38">
        <v>60.0</v>
      </c>
      <c r="AV1112" s="37"/>
      <c r="AW1112" s="37"/>
      <c r="AX1112" s="36" t="s">
        <v>2383</v>
      </c>
      <c r="AY1112" s="37"/>
      <c r="AZ1112" s="40"/>
      <c r="BA1112" s="37"/>
      <c r="BB1112" s="37"/>
      <c r="BC1112" s="37"/>
      <c r="BD1112" s="37"/>
      <c r="BE1112" s="37"/>
      <c r="BF1112" s="36" t="s">
        <v>2384</v>
      </c>
      <c r="BG1112" s="37"/>
      <c r="BH1112" s="40"/>
      <c r="BI1112" s="186" t="s">
        <v>4666</v>
      </c>
      <c r="BJ1112" s="186" t="str">
        <f t="shared" si="80"/>
        <v>*</v>
      </c>
      <c r="BK1112" s="37"/>
      <c r="BL1112" s="37"/>
    </row>
    <row r="1113" ht="14.25" customHeight="1">
      <c r="A1113" s="36" t="s">
        <v>17</v>
      </c>
      <c r="B1113" s="36" t="s">
        <v>742</v>
      </c>
      <c r="C1113" s="36" t="s">
        <v>752</v>
      </c>
      <c r="D1113" s="36" t="s">
        <v>4619</v>
      </c>
      <c r="E1113" s="36" t="s">
        <v>17</v>
      </c>
      <c r="F1113" s="36" t="s">
        <v>742</v>
      </c>
      <c r="G1113" s="36" t="s">
        <v>752</v>
      </c>
      <c r="H1113" s="36" t="s">
        <v>4676</v>
      </c>
      <c r="I1113" s="38">
        <v>0.780379041</v>
      </c>
      <c r="J1113" s="37"/>
      <c r="K1113" s="37"/>
      <c r="L1113" s="37"/>
      <c r="M1113" s="38">
        <v>0.0</v>
      </c>
      <c r="N1113" s="38">
        <v>0.5</v>
      </c>
      <c r="O1113" s="38">
        <v>0.2</v>
      </c>
      <c r="P1113" s="36" t="s">
        <v>2378</v>
      </c>
      <c r="Q1113" s="36" t="s">
        <v>17</v>
      </c>
      <c r="R1113" s="36" t="s">
        <v>742</v>
      </c>
      <c r="S1113" s="36" t="s">
        <v>752</v>
      </c>
      <c r="T1113" s="36" t="s">
        <v>4676</v>
      </c>
      <c r="U1113" s="1" t="str">
        <f>VLOOKUP(T1113,Ventilation!$A$4:$H$454,6,FALSE)</f>
        <v>0.06</v>
      </c>
      <c r="V1113" s="1" t="str">
        <f>VLOOKUP(T1113,Ventilation!$A$4:$H$454,5,FALSE)</f>
        <v/>
      </c>
      <c r="W1113" s="1" t="str">
        <f>VLOOKUP(T1113,Ventilation!$A$4:$H$454,7,FALSE)</f>
        <v/>
      </c>
      <c r="X1113" s="1"/>
      <c r="Y1113" s="38">
        <v>0.93</v>
      </c>
      <c r="Z1113" s="36" t="s">
        <v>2379</v>
      </c>
      <c r="AA1113" s="36" t="s">
        <v>2377</v>
      </c>
      <c r="AB1113" s="38">
        <v>0.049225</v>
      </c>
      <c r="AC1113" s="40"/>
      <c r="AD1113" s="40"/>
      <c r="AE1113" s="36" t="s">
        <v>169</v>
      </c>
      <c r="AF1113" s="37"/>
      <c r="AG1113" s="40"/>
      <c r="AH1113" s="37"/>
      <c r="AI1113" s="37"/>
      <c r="AJ1113" s="37"/>
      <c r="AK1113" s="38">
        <v>0.0</v>
      </c>
      <c r="AL1113" s="38">
        <v>0.0</v>
      </c>
      <c r="AM1113" s="38">
        <v>0.5</v>
      </c>
      <c r="AN1113" s="38">
        <v>0.0</v>
      </c>
      <c r="AO1113" s="36" t="s">
        <v>2380</v>
      </c>
      <c r="AP1113" s="36" t="s">
        <v>2381</v>
      </c>
      <c r="AQ1113" s="36" t="s">
        <v>2382</v>
      </c>
      <c r="AR1113" s="40"/>
      <c r="AS1113" s="40"/>
      <c r="AT1113" s="38">
        <v>0.0</v>
      </c>
      <c r="AU1113" s="38">
        <v>60.0</v>
      </c>
      <c r="AV1113" s="37"/>
      <c r="AW1113" s="37"/>
      <c r="AX1113" s="36" t="s">
        <v>2383</v>
      </c>
      <c r="AY1113" s="37"/>
      <c r="AZ1113" s="40"/>
      <c r="BA1113" s="37"/>
      <c r="BB1113" s="37"/>
      <c r="BC1113" s="37"/>
      <c r="BD1113" s="37"/>
      <c r="BE1113" s="37"/>
      <c r="BF1113" s="36" t="s">
        <v>2384</v>
      </c>
      <c r="BG1113" s="37"/>
      <c r="BH1113" s="40"/>
      <c r="BI1113" s="186" t="s">
        <v>4666</v>
      </c>
      <c r="BJ1113" s="186" t="str">
        <f t="shared" si="80"/>
        <v>*</v>
      </c>
      <c r="BK1113" s="37"/>
      <c r="BL1113" s="37"/>
    </row>
    <row r="1114" ht="14.25" customHeight="1">
      <c r="A1114" s="36" t="s">
        <v>17</v>
      </c>
      <c r="B1114" s="36" t="s">
        <v>742</v>
      </c>
      <c r="C1114" s="36" t="s">
        <v>753</v>
      </c>
      <c r="D1114" s="36" t="s">
        <v>4619</v>
      </c>
      <c r="E1114" s="36" t="s">
        <v>17</v>
      </c>
      <c r="F1114" s="36" t="s">
        <v>742</v>
      </c>
      <c r="G1114" s="36" t="s">
        <v>753</v>
      </c>
      <c r="H1114" s="36" t="s">
        <v>4677</v>
      </c>
      <c r="I1114" s="38">
        <v>1.309921962</v>
      </c>
      <c r="J1114" s="37"/>
      <c r="K1114" s="37"/>
      <c r="L1114" s="37"/>
      <c r="M1114" s="38">
        <v>0.0</v>
      </c>
      <c r="N1114" s="38">
        <v>0.5</v>
      </c>
      <c r="O1114" s="38">
        <v>0.2</v>
      </c>
      <c r="P1114" s="36" t="s">
        <v>2315</v>
      </c>
      <c r="Q1114" s="36" t="s">
        <v>17</v>
      </c>
      <c r="R1114" s="36" t="s">
        <v>742</v>
      </c>
      <c r="S1114" s="36" t="s">
        <v>753</v>
      </c>
      <c r="T1114" s="36" t="s">
        <v>4677</v>
      </c>
      <c r="U1114" s="1" t="str">
        <f>VLOOKUP(T1114,Ventilation!$A$4:$H$454,6,FALSE)</f>
        <v>0.705</v>
      </c>
      <c r="V1114" s="1" t="str">
        <f>VLOOKUP(T1114,Ventilation!$A$4:$H$454,5,FALSE)</f>
        <v/>
      </c>
      <c r="W1114" s="1" t="str">
        <f>VLOOKUP(T1114,Ventilation!$A$4:$H$454,7,FALSE)</f>
        <v/>
      </c>
      <c r="X1114" s="1"/>
      <c r="Y1114" s="38">
        <v>9.29</v>
      </c>
      <c r="Z1114" s="36" t="s">
        <v>2316</v>
      </c>
      <c r="AA1114" s="36" t="s">
        <v>2377</v>
      </c>
      <c r="AB1114" s="38">
        <v>0.049225</v>
      </c>
      <c r="AC1114" s="40"/>
      <c r="AD1114" s="40"/>
      <c r="AE1114" s="36" t="s">
        <v>169</v>
      </c>
      <c r="AF1114" s="37"/>
      <c r="AG1114" s="40"/>
      <c r="AH1114" s="37"/>
      <c r="AI1114" s="37"/>
      <c r="AJ1114" s="37"/>
      <c r="AK1114" s="38">
        <v>0.092902267</v>
      </c>
      <c r="AL1114" s="38">
        <v>0.0</v>
      </c>
      <c r="AM1114" s="38">
        <v>0.5</v>
      </c>
      <c r="AN1114" s="38">
        <v>0.0</v>
      </c>
      <c r="AO1114" s="36" t="s">
        <v>2313</v>
      </c>
      <c r="AP1114" s="36" t="s">
        <v>2320</v>
      </c>
      <c r="AQ1114" s="36" t="s">
        <v>2319</v>
      </c>
      <c r="AR1114" s="40"/>
      <c r="AS1114" s="40"/>
      <c r="AT1114" s="38">
        <v>0.004272865</v>
      </c>
      <c r="AU1114" s="38">
        <v>60.0</v>
      </c>
      <c r="AV1114" s="37"/>
      <c r="AW1114" s="37"/>
      <c r="AX1114" s="36" t="s">
        <v>2318</v>
      </c>
      <c r="AY1114" s="37"/>
      <c r="AZ1114" s="40"/>
      <c r="BA1114" s="37"/>
      <c r="BB1114" s="37"/>
      <c r="BC1114" s="37"/>
      <c r="BD1114" s="37"/>
      <c r="BE1114" s="37"/>
      <c r="BF1114" s="36" t="s">
        <v>4629</v>
      </c>
      <c r="BG1114" s="37"/>
      <c r="BH1114" s="40"/>
      <c r="BI1114" s="186" t="s">
        <v>4630</v>
      </c>
      <c r="BJ1114" s="186" t="str">
        <f t="shared" si="80"/>
        <v>B</v>
      </c>
      <c r="BK1114" s="37"/>
      <c r="BL1114" s="37"/>
    </row>
    <row r="1115" ht="14.25" customHeight="1">
      <c r="A1115" s="36" t="s">
        <v>17</v>
      </c>
      <c r="B1115" s="36" t="s">
        <v>742</v>
      </c>
      <c r="C1115" s="36" t="s">
        <v>754</v>
      </c>
      <c r="D1115" s="36" t="s">
        <v>4619</v>
      </c>
      <c r="E1115" s="36" t="s">
        <v>17</v>
      </c>
      <c r="F1115" s="36" t="s">
        <v>742</v>
      </c>
      <c r="G1115" s="36" t="s">
        <v>754</v>
      </c>
      <c r="H1115" s="36" t="s">
        <v>4678</v>
      </c>
      <c r="I1115" s="38">
        <v>0.891861761</v>
      </c>
      <c r="J1115" s="37"/>
      <c r="K1115" s="37"/>
      <c r="L1115" s="37"/>
      <c r="M1115" s="38">
        <v>0.0</v>
      </c>
      <c r="N1115" s="38">
        <v>0.5</v>
      </c>
      <c r="O1115" s="38">
        <v>0.2</v>
      </c>
      <c r="P1115" s="36" t="s">
        <v>2315</v>
      </c>
      <c r="Q1115" s="36" t="s">
        <v>17</v>
      </c>
      <c r="R1115" s="36" t="s">
        <v>742</v>
      </c>
      <c r="S1115" s="36" t="s">
        <v>754</v>
      </c>
      <c r="T1115" s="36" t="s">
        <v>4678</v>
      </c>
      <c r="U1115" s="1" t="str">
        <f>VLOOKUP(T1115,Ventilation!$A$4:$H$454,6,FALSE)</f>
        <v>0.705</v>
      </c>
      <c r="V1115" s="1" t="str">
        <f>VLOOKUP(T1115,Ventilation!$A$4:$H$454,5,FALSE)</f>
        <v/>
      </c>
      <c r="W1115" s="1" t="str">
        <f>VLOOKUP(T1115,Ventilation!$A$4:$H$454,7,FALSE)</f>
        <v/>
      </c>
      <c r="X1115" s="1"/>
      <c r="Y1115" s="38">
        <v>9.29</v>
      </c>
      <c r="Z1115" s="36" t="s">
        <v>2316</v>
      </c>
      <c r="AA1115" s="36" t="s">
        <v>2377</v>
      </c>
      <c r="AB1115" s="38">
        <v>0.049225</v>
      </c>
      <c r="AC1115" s="40"/>
      <c r="AD1115" s="40"/>
      <c r="AE1115" s="36" t="s">
        <v>169</v>
      </c>
      <c r="AF1115" s="37"/>
      <c r="AG1115" s="40"/>
      <c r="AH1115" s="37"/>
      <c r="AI1115" s="37"/>
      <c r="AJ1115" s="37"/>
      <c r="AK1115" s="38">
        <v>0.092902267</v>
      </c>
      <c r="AL1115" s="38">
        <v>0.0</v>
      </c>
      <c r="AM1115" s="38">
        <v>0.5</v>
      </c>
      <c r="AN1115" s="38">
        <v>0.0</v>
      </c>
      <c r="AO1115" s="36" t="s">
        <v>2313</v>
      </c>
      <c r="AP1115" s="36" t="s">
        <v>2320</v>
      </c>
      <c r="AQ1115" s="36" t="s">
        <v>2319</v>
      </c>
      <c r="AR1115" s="40"/>
      <c r="AS1115" s="40"/>
      <c r="AT1115" s="38">
        <v>0.005692514</v>
      </c>
      <c r="AU1115" s="38">
        <v>60.0</v>
      </c>
      <c r="AV1115" s="37"/>
      <c r="AW1115" s="37"/>
      <c r="AX1115" s="36" t="s">
        <v>2318</v>
      </c>
      <c r="AY1115" s="37"/>
      <c r="AZ1115" s="40"/>
      <c r="BA1115" s="37"/>
      <c r="BB1115" s="37"/>
      <c r="BC1115" s="37"/>
      <c r="BD1115" s="37"/>
      <c r="BE1115" s="37"/>
      <c r="BF1115" s="36" t="s">
        <v>4629</v>
      </c>
      <c r="BG1115" s="37"/>
      <c r="BH1115" s="40"/>
      <c r="BI1115" s="186" t="s">
        <v>4630</v>
      </c>
      <c r="BJ1115" s="186" t="str">
        <f t="shared" si="80"/>
        <v>B</v>
      </c>
      <c r="BK1115" s="37"/>
      <c r="BL1115" s="37"/>
    </row>
    <row r="1116" ht="14.25" customHeight="1">
      <c r="A1116" s="36" t="s">
        <v>17</v>
      </c>
      <c r="B1116" s="36" t="s">
        <v>742</v>
      </c>
      <c r="C1116" s="36" t="s">
        <v>755</v>
      </c>
      <c r="D1116" s="36" t="s">
        <v>4619</v>
      </c>
      <c r="E1116" s="36" t="s">
        <v>17</v>
      </c>
      <c r="F1116" s="36" t="s">
        <v>742</v>
      </c>
      <c r="G1116" s="36" t="s">
        <v>755</v>
      </c>
      <c r="H1116" s="36" t="s">
        <v>4679</v>
      </c>
      <c r="I1116" s="38">
        <v>0.650315868</v>
      </c>
      <c r="J1116" s="37"/>
      <c r="K1116" s="37"/>
      <c r="L1116" s="37"/>
      <c r="M1116" s="38">
        <v>0.0</v>
      </c>
      <c r="N1116" s="38">
        <v>0.5</v>
      </c>
      <c r="O1116" s="38">
        <v>0.2</v>
      </c>
      <c r="P1116" s="36" t="s">
        <v>2315</v>
      </c>
      <c r="Q1116" s="36" t="s">
        <v>17</v>
      </c>
      <c r="R1116" s="36" t="s">
        <v>742</v>
      </c>
      <c r="S1116" s="36" t="s">
        <v>755</v>
      </c>
      <c r="T1116" s="36" t="s">
        <v>4679</v>
      </c>
      <c r="U1116" s="1" t="str">
        <f>VLOOKUP(T1116,Ventilation!$A$4:$H$454,6,FALSE)</f>
        <v>0.705</v>
      </c>
      <c r="V1116" s="1" t="str">
        <f>VLOOKUP(T1116,Ventilation!$A$4:$H$454,5,FALSE)</f>
        <v/>
      </c>
      <c r="W1116" s="1" t="str">
        <f>VLOOKUP(T1116,Ventilation!$A$4:$H$454,7,FALSE)</f>
        <v/>
      </c>
      <c r="X1116" s="1"/>
      <c r="Y1116" s="38">
        <v>9.29</v>
      </c>
      <c r="Z1116" s="36" t="s">
        <v>2316</v>
      </c>
      <c r="AA1116" s="36" t="s">
        <v>2377</v>
      </c>
      <c r="AB1116" s="38">
        <v>0.049225</v>
      </c>
      <c r="AC1116" s="40"/>
      <c r="AD1116" s="40"/>
      <c r="AE1116" s="36" t="s">
        <v>169</v>
      </c>
      <c r="AF1116" s="37"/>
      <c r="AG1116" s="40"/>
      <c r="AH1116" s="37"/>
      <c r="AI1116" s="37"/>
      <c r="AJ1116" s="37"/>
      <c r="AK1116" s="38">
        <v>0.092902267</v>
      </c>
      <c r="AL1116" s="38">
        <v>0.0</v>
      </c>
      <c r="AM1116" s="38">
        <v>0.5</v>
      </c>
      <c r="AN1116" s="38">
        <v>0.0</v>
      </c>
      <c r="AO1116" s="36" t="s">
        <v>2313</v>
      </c>
      <c r="AP1116" s="36" t="s">
        <v>2320</v>
      </c>
      <c r="AQ1116" s="36" t="s">
        <v>2319</v>
      </c>
      <c r="AR1116" s="40"/>
      <c r="AS1116" s="40"/>
      <c r="AT1116" s="38">
        <v>0.005692514</v>
      </c>
      <c r="AU1116" s="38">
        <v>60.0</v>
      </c>
      <c r="AV1116" s="37"/>
      <c r="AW1116" s="37"/>
      <c r="AX1116" s="36" t="s">
        <v>2318</v>
      </c>
      <c r="AY1116" s="37"/>
      <c r="AZ1116" s="40"/>
      <c r="BA1116" s="37"/>
      <c r="BB1116" s="37"/>
      <c r="BC1116" s="37"/>
      <c r="BD1116" s="37"/>
      <c r="BE1116" s="37"/>
      <c r="BF1116" s="36" t="s">
        <v>4629</v>
      </c>
      <c r="BG1116" s="37"/>
      <c r="BH1116" s="40"/>
      <c r="BI1116" s="186" t="s">
        <v>4630</v>
      </c>
      <c r="BJ1116" s="186" t="str">
        <f t="shared" si="80"/>
        <v>B</v>
      </c>
      <c r="BK1116" s="37"/>
      <c r="BL1116" s="37"/>
    </row>
    <row r="1117" ht="14.25" customHeight="1">
      <c r="A1117" s="36" t="s">
        <v>17</v>
      </c>
      <c r="B1117" s="36" t="s">
        <v>742</v>
      </c>
      <c r="C1117" s="36" t="s">
        <v>756</v>
      </c>
      <c r="D1117" s="36" t="s">
        <v>4619</v>
      </c>
      <c r="E1117" s="36" t="s">
        <v>17</v>
      </c>
      <c r="F1117" s="36" t="s">
        <v>742</v>
      </c>
      <c r="G1117" s="36" t="s">
        <v>756</v>
      </c>
      <c r="H1117" s="36" t="s">
        <v>4680</v>
      </c>
      <c r="I1117" s="38">
        <v>0.399479747</v>
      </c>
      <c r="J1117" s="37"/>
      <c r="K1117" s="37"/>
      <c r="L1117" s="37"/>
      <c r="M1117" s="38">
        <v>0.0</v>
      </c>
      <c r="N1117" s="38">
        <v>0.5</v>
      </c>
      <c r="O1117" s="38">
        <v>0.2</v>
      </c>
      <c r="P1117" s="36" t="s">
        <v>2323</v>
      </c>
      <c r="Q1117" s="36" t="s">
        <v>17</v>
      </c>
      <c r="R1117" s="36" t="s">
        <v>742</v>
      </c>
      <c r="S1117" s="36" t="s">
        <v>756</v>
      </c>
      <c r="T1117" s="36" t="s">
        <v>4680</v>
      </c>
      <c r="U1117" s="1" t="str">
        <f>VLOOKUP(T1117,Ventilation!$A$4:$H$454,6,FALSE)</f>
        <v>0.233</v>
      </c>
      <c r="V1117" s="1" t="str">
        <f>VLOOKUP(T1117,Ventilation!$A$4:$H$454,5,FALSE)</f>
        <v/>
      </c>
      <c r="W1117" s="1" t="str">
        <f>VLOOKUP(T1117,Ventilation!$A$4:$H$454,7,FALSE)</f>
        <v/>
      </c>
      <c r="X1117" s="1"/>
      <c r="Y1117" s="38">
        <v>3.1</v>
      </c>
      <c r="Z1117" s="36" t="s">
        <v>2324</v>
      </c>
      <c r="AA1117" s="36" t="s">
        <v>2377</v>
      </c>
      <c r="AB1117" s="38">
        <v>0.049225</v>
      </c>
      <c r="AC1117" s="40"/>
      <c r="AD1117" s="40"/>
      <c r="AE1117" s="36" t="s">
        <v>169</v>
      </c>
      <c r="AF1117" s="37"/>
      <c r="AG1117" s="40"/>
      <c r="AH1117" s="37"/>
      <c r="AI1117" s="37"/>
      <c r="AJ1117" s="37"/>
      <c r="AK1117" s="38">
        <v>0.232255667</v>
      </c>
      <c r="AL1117" s="38">
        <v>0.0</v>
      </c>
      <c r="AM1117" s="38">
        <v>0.5</v>
      </c>
      <c r="AN1117" s="38">
        <v>0.0</v>
      </c>
      <c r="AO1117" s="36" t="s">
        <v>2321</v>
      </c>
      <c r="AP1117" s="36" t="s">
        <v>2328</v>
      </c>
      <c r="AQ1117" s="36" t="s">
        <v>2327</v>
      </c>
      <c r="AR1117" s="40"/>
      <c r="AS1117" s="40"/>
      <c r="AT1117" s="38">
        <v>6.31634E-4</v>
      </c>
      <c r="AU1117" s="38">
        <v>60.0</v>
      </c>
      <c r="AV1117" s="37"/>
      <c r="AW1117" s="37"/>
      <c r="AX1117" s="36" t="s">
        <v>2326</v>
      </c>
      <c r="AY1117" s="37"/>
      <c r="AZ1117" s="40"/>
      <c r="BA1117" s="37"/>
      <c r="BB1117" s="37"/>
      <c r="BC1117" s="37"/>
      <c r="BD1117" s="37"/>
      <c r="BE1117" s="37"/>
      <c r="BF1117" s="36" t="s">
        <v>4624</v>
      </c>
      <c r="BG1117" s="37"/>
      <c r="BH1117" s="40"/>
      <c r="BI1117" s="186" t="s">
        <v>4625</v>
      </c>
      <c r="BJ1117" s="186" t="str">
        <f t="shared" si="80"/>
        <v>C</v>
      </c>
      <c r="BK1117" s="37"/>
      <c r="BL1117" s="37"/>
    </row>
    <row r="1118" ht="14.25" customHeight="1">
      <c r="A1118" s="36" t="s">
        <v>17</v>
      </c>
      <c r="B1118" s="36" t="s">
        <v>742</v>
      </c>
      <c r="C1118" s="36" t="s">
        <v>757</v>
      </c>
      <c r="D1118" s="36" t="s">
        <v>4619</v>
      </c>
      <c r="E1118" s="36" t="s">
        <v>17</v>
      </c>
      <c r="F1118" s="36" t="s">
        <v>742</v>
      </c>
      <c r="G1118" s="36" t="s">
        <v>757</v>
      </c>
      <c r="H1118" s="36" t="s">
        <v>4681</v>
      </c>
      <c r="I1118" s="38">
        <v>1.235600149</v>
      </c>
      <c r="J1118" s="37"/>
      <c r="K1118" s="37"/>
      <c r="L1118" s="37"/>
      <c r="M1118" s="38">
        <v>0.0</v>
      </c>
      <c r="N1118" s="38">
        <v>0.5</v>
      </c>
      <c r="O1118" s="38">
        <v>0.2</v>
      </c>
      <c r="P1118" s="36" t="s">
        <v>2378</v>
      </c>
      <c r="Q1118" s="36" t="s">
        <v>17</v>
      </c>
      <c r="R1118" s="36" t="s">
        <v>742</v>
      </c>
      <c r="S1118" s="36" t="s">
        <v>757</v>
      </c>
      <c r="T1118" s="36" t="s">
        <v>4681</v>
      </c>
      <c r="U1118" s="1" t="str">
        <f>VLOOKUP(T1118,Ventilation!$A$4:$H$454,6,FALSE)</f>
        <v>0.06</v>
      </c>
      <c r="V1118" s="1" t="str">
        <f>VLOOKUP(T1118,Ventilation!$A$4:$H$454,5,FALSE)</f>
        <v/>
      </c>
      <c r="W1118" s="1" t="str">
        <f>VLOOKUP(T1118,Ventilation!$A$4:$H$454,7,FALSE)</f>
        <v/>
      </c>
      <c r="X1118" s="1"/>
      <c r="Y1118" s="38">
        <v>0.46</v>
      </c>
      <c r="Z1118" s="36" t="s">
        <v>2379</v>
      </c>
      <c r="AA1118" s="36" t="s">
        <v>2377</v>
      </c>
      <c r="AB1118" s="38">
        <v>0.049225</v>
      </c>
      <c r="AC1118" s="40"/>
      <c r="AD1118" s="40"/>
      <c r="AE1118" s="36" t="s">
        <v>169</v>
      </c>
      <c r="AF1118" s="37"/>
      <c r="AG1118" s="40"/>
      <c r="AH1118" s="37"/>
      <c r="AI1118" s="37"/>
      <c r="AJ1118" s="37"/>
      <c r="AK1118" s="38">
        <v>0.092902267</v>
      </c>
      <c r="AL1118" s="38">
        <v>0.0</v>
      </c>
      <c r="AM1118" s="38">
        <v>0.5</v>
      </c>
      <c r="AN1118" s="38">
        <v>0.0</v>
      </c>
      <c r="AO1118" s="36" t="s">
        <v>2380</v>
      </c>
      <c r="AP1118" s="36" t="s">
        <v>2381</v>
      </c>
      <c r="AQ1118" s="36" t="s">
        <v>2382</v>
      </c>
      <c r="AR1118" s="40"/>
      <c r="AS1118" s="40"/>
      <c r="AT1118" s="38">
        <v>0.0</v>
      </c>
      <c r="AU1118" s="38">
        <v>60.0</v>
      </c>
      <c r="AV1118" s="37"/>
      <c r="AW1118" s="37"/>
      <c r="AX1118" s="36" t="s">
        <v>2383</v>
      </c>
      <c r="AY1118" s="37"/>
      <c r="AZ1118" s="40"/>
      <c r="BA1118" s="37"/>
      <c r="BB1118" s="37"/>
      <c r="BC1118" s="37"/>
      <c r="BD1118" s="37"/>
      <c r="BE1118" s="37"/>
      <c r="BF1118" s="36" t="s">
        <v>2384</v>
      </c>
      <c r="BG1118" s="37"/>
      <c r="BH1118" s="40"/>
      <c r="BI1118" s="186" t="s">
        <v>4666</v>
      </c>
      <c r="BJ1118" s="186" t="str">
        <f t="shared" si="80"/>
        <v>*</v>
      </c>
      <c r="BK1118" s="37"/>
      <c r="BL1118" s="37"/>
    </row>
    <row r="1119" ht="14.25" customHeight="1">
      <c r="A1119" s="36" t="s">
        <v>17</v>
      </c>
      <c r="B1119" s="36" t="s">
        <v>742</v>
      </c>
      <c r="C1119" s="36" t="s">
        <v>758</v>
      </c>
      <c r="D1119" s="36" t="s">
        <v>4619</v>
      </c>
      <c r="E1119" s="36" t="s">
        <v>17</v>
      </c>
      <c r="F1119" s="36" t="s">
        <v>742</v>
      </c>
      <c r="G1119" s="36" t="s">
        <v>758</v>
      </c>
      <c r="H1119" s="36" t="s">
        <v>4682</v>
      </c>
      <c r="I1119" s="38">
        <v>0.994054255</v>
      </c>
      <c r="J1119" s="37"/>
      <c r="K1119" s="37"/>
      <c r="L1119" s="37"/>
      <c r="M1119" s="38">
        <v>0.0</v>
      </c>
      <c r="N1119" s="38">
        <v>0.5</v>
      </c>
      <c r="O1119" s="38">
        <v>0.2</v>
      </c>
      <c r="P1119" s="36" t="s">
        <v>2315</v>
      </c>
      <c r="Q1119" s="36" t="s">
        <v>17</v>
      </c>
      <c r="R1119" s="36" t="s">
        <v>742</v>
      </c>
      <c r="S1119" s="36" t="s">
        <v>758</v>
      </c>
      <c r="T1119" s="36" t="s">
        <v>4682</v>
      </c>
      <c r="U1119" s="1" t="str">
        <f>VLOOKUP(T1119,Ventilation!$A$4:$H$454,6,FALSE)</f>
        <v>0.27</v>
      </c>
      <c r="V1119" s="1" t="str">
        <f>VLOOKUP(T1119,Ventilation!$A$4:$H$454,5,FALSE)</f>
        <v/>
      </c>
      <c r="W1119" s="1" t="str">
        <f>VLOOKUP(T1119,Ventilation!$A$4:$H$454,7,FALSE)</f>
        <v/>
      </c>
      <c r="X1119" s="1"/>
      <c r="Y1119" s="38">
        <v>4.65</v>
      </c>
      <c r="Z1119" s="36" t="s">
        <v>2316</v>
      </c>
      <c r="AA1119" s="36" t="s">
        <v>2377</v>
      </c>
      <c r="AB1119" s="38">
        <v>0.049225</v>
      </c>
      <c r="AC1119" s="40"/>
      <c r="AD1119" s="40"/>
      <c r="AE1119" s="36" t="s">
        <v>169</v>
      </c>
      <c r="AF1119" s="37"/>
      <c r="AG1119" s="40"/>
      <c r="AH1119" s="37"/>
      <c r="AI1119" s="37"/>
      <c r="AJ1119" s="37"/>
      <c r="AK1119" s="38">
        <v>0.929022668</v>
      </c>
      <c r="AL1119" s="38">
        <v>0.0</v>
      </c>
      <c r="AM1119" s="38">
        <v>0.5</v>
      </c>
      <c r="AN1119" s="38">
        <v>0.0</v>
      </c>
      <c r="AO1119" s="36" t="s">
        <v>2313</v>
      </c>
      <c r="AP1119" s="36" t="s">
        <v>2320</v>
      </c>
      <c r="AQ1119" s="36" t="s">
        <v>2319</v>
      </c>
      <c r="AR1119" s="40"/>
      <c r="AS1119" s="40"/>
      <c r="AT1119" s="38">
        <v>0.002849321</v>
      </c>
      <c r="AU1119" s="38">
        <v>60.0</v>
      </c>
      <c r="AV1119" s="37"/>
      <c r="AW1119" s="37"/>
      <c r="AX1119" s="36" t="s">
        <v>2318</v>
      </c>
      <c r="AY1119" s="37"/>
      <c r="AZ1119" s="40"/>
      <c r="BA1119" s="37"/>
      <c r="BB1119" s="37"/>
      <c r="BC1119" s="37"/>
      <c r="BD1119" s="37"/>
      <c r="BE1119" s="37"/>
      <c r="BF1119" s="36" t="s">
        <v>4629</v>
      </c>
      <c r="BG1119" s="37"/>
      <c r="BH1119" s="40"/>
      <c r="BI1119" s="186" t="s">
        <v>4630</v>
      </c>
      <c r="BJ1119" s="186" t="str">
        <f t="shared" si="80"/>
        <v>B</v>
      </c>
      <c r="BK1119" s="37"/>
      <c r="BL1119" s="37"/>
    </row>
    <row r="1120" ht="14.25" customHeight="1">
      <c r="A1120" s="36" t="s">
        <v>17</v>
      </c>
      <c r="B1120" s="36" t="s">
        <v>742</v>
      </c>
      <c r="C1120" s="36" t="s">
        <v>4683</v>
      </c>
      <c r="D1120" s="36" t="s">
        <v>4619</v>
      </c>
      <c r="E1120" s="36" t="s">
        <v>17</v>
      </c>
      <c r="F1120" s="36" t="s">
        <v>742</v>
      </c>
      <c r="G1120" s="36" t="s">
        <v>758</v>
      </c>
      <c r="H1120" s="36" t="s">
        <v>4682</v>
      </c>
      <c r="I1120" s="38">
        <v>0.994054255</v>
      </c>
      <c r="J1120" s="37"/>
      <c r="K1120" s="37"/>
      <c r="L1120" s="37"/>
      <c r="M1120" s="38">
        <v>0.0</v>
      </c>
      <c r="N1120" s="38">
        <v>0.5</v>
      </c>
      <c r="O1120" s="38">
        <v>0.2</v>
      </c>
      <c r="P1120" s="36" t="s">
        <v>2315</v>
      </c>
      <c r="Q1120" s="36" t="s">
        <v>17</v>
      </c>
      <c r="R1120" s="36" t="s">
        <v>742</v>
      </c>
      <c r="S1120" s="36" t="s">
        <v>758</v>
      </c>
      <c r="T1120" s="36" t="s">
        <v>4682</v>
      </c>
      <c r="U1120" s="1" t="str">
        <f>VLOOKUP(T1120,Ventilation!$A$4:$H$454,6,FALSE)</f>
        <v>0.27</v>
      </c>
      <c r="V1120" s="1" t="str">
        <f>VLOOKUP(T1120,Ventilation!$A$4:$H$454,5,FALSE)</f>
        <v/>
      </c>
      <c r="W1120" s="1" t="str">
        <f>VLOOKUP(T1120,Ventilation!$A$4:$H$454,7,FALSE)</f>
        <v/>
      </c>
      <c r="X1120" s="1"/>
      <c r="Y1120" s="38">
        <v>4.65</v>
      </c>
      <c r="Z1120" s="36" t="s">
        <v>2316</v>
      </c>
      <c r="AA1120" s="36" t="s">
        <v>2377</v>
      </c>
      <c r="AB1120" s="38">
        <v>0.049225</v>
      </c>
      <c r="AC1120" s="40"/>
      <c r="AD1120" s="40"/>
      <c r="AE1120" s="36" t="s">
        <v>169</v>
      </c>
      <c r="AF1120" s="37"/>
      <c r="AG1120" s="40"/>
      <c r="AH1120" s="37"/>
      <c r="AI1120" s="37"/>
      <c r="AJ1120" s="37"/>
      <c r="AK1120" s="38">
        <v>0.929022668</v>
      </c>
      <c r="AL1120" s="38">
        <v>0.0</v>
      </c>
      <c r="AM1120" s="38">
        <v>0.5</v>
      </c>
      <c r="AN1120" s="38">
        <v>0.0</v>
      </c>
      <c r="AO1120" s="36" t="s">
        <v>2313</v>
      </c>
      <c r="AP1120" s="36" t="s">
        <v>2320</v>
      </c>
      <c r="AQ1120" s="36" t="s">
        <v>2319</v>
      </c>
      <c r="AR1120" s="40"/>
      <c r="AS1120" s="40"/>
      <c r="AT1120" s="38">
        <v>0.002849321</v>
      </c>
      <c r="AU1120" s="38">
        <v>60.0</v>
      </c>
      <c r="AV1120" s="37"/>
      <c r="AW1120" s="37"/>
      <c r="AX1120" s="36" t="s">
        <v>2318</v>
      </c>
      <c r="AY1120" s="37"/>
      <c r="AZ1120" s="40"/>
      <c r="BA1120" s="37"/>
      <c r="BB1120" s="37"/>
      <c r="BC1120" s="37"/>
      <c r="BD1120" s="37"/>
      <c r="BE1120" s="37"/>
      <c r="BF1120" s="36" t="s">
        <v>4629</v>
      </c>
      <c r="BG1120" s="37"/>
      <c r="BH1120" s="40"/>
      <c r="BI1120" s="186" t="s">
        <v>4630</v>
      </c>
      <c r="BJ1120" s="186" t="str">
        <f t="shared" si="80"/>
        <v>B</v>
      </c>
      <c r="BK1120" s="37"/>
      <c r="BL1120" s="37"/>
    </row>
    <row r="1121" ht="14.25" customHeight="1">
      <c r="A1121" s="36" t="s">
        <v>17</v>
      </c>
      <c r="B1121" s="36" t="s">
        <v>742</v>
      </c>
      <c r="C1121" s="36" t="s">
        <v>4684</v>
      </c>
      <c r="D1121" s="36" t="s">
        <v>4685</v>
      </c>
      <c r="E1121" s="36" t="s">
        <v>4686</v>
      </c>
      <c r="F1121" s="36" t="s">
        <v>742</v>
      </c>
      <c r="G1121" s="36" t="s">
        <v>758</v>
      </c>
      <c r="H1121" s="36" t="s">
        <v>4682</v>
      </c>
      <c r="I1121" s="38">
        <v>0.994054255</v>
      </c>
      <c r="J1121" s="37"/>
      <c r="K1121" s="37"/>
      <c r="L1121" s="37"/>
      <c r="M1121" s="38">
        <v>0.0</v>
      </c>
      <c r="N1121" s="38">
        <v>0.5</v>
      </c>
      <c r="O1121" s="38">
        <v>0.2</v>
      </c>
      <c r="P1121" s="36" t="s">
        <v>2315</v>
      </c>
      <c r="Q1121" s="36" t="s">
        <v>4686</v>
      </c>
      <c r="R1121" s="36" t="s">
        <v>742</v>
      </c>
      <c r="S1121" s="36" t="s">
        <v>758</v>
      </c>
      <c r="T1121" s="36" t="s">
        <v>4682</v>
      </c>
      <c r="U1121" s="1" t="str">
        <f>VLOOKUP(T1121,Ventilation!$A$4:$H$454,6,FALSE)</f>
        <v>0.27</v>
      </c>
      <c r="V1121" s="1" t="str">
        <f>VLOOKUP(T1121,Ventilation!$A$4:$H$454,5,FALSE)</f>
        <v/>
      </c>
      <c r="W1121" s="1" t="str">
        <f>VLOOKUP(T1121,Ventilation!$A$4:$H$454,7,FALSE)</f>
        <v/>
      </c>
      <c r="X1121" s="1"/>
      <c r="Y1121" s="38">
        <v>4.65</v>
      </c>
      <c r="Z1121" s="36" t="s">
        <v>2316</v>
      </c>
      <c r="AA1121" s="36" t="s">
        <v>2377</v>
      </c>
      <c r="AB1121" s="38">
        <v>0.049225</v>
      </c>
      <c r="AC1121" s="40"/>
      <c r="AD1121" s="40"/>
      <c r="AE1121" s="36" t="s">
        <v>169</v>
      </c>
      <c r="AF1121" s="37"/>
      <c r="AG1121" s="40"/>
      <c r="AH1121" s="37"/>
      <c r="AI1121" s="37"/>
      <c r="AJ1121" s="37"/>
      <c r="AK1121" s="38">
        <v>0.929022668</v>
      </c>
      <c r="AL1121" s="38">
        <v>0.0</v>
      </c>
      <c r="AM1121" s="38">
        <v>0.5</v>
      </c>
      <c r="AN1121" s="38">
        <v>0.0</v>
      </c>
      <c r="AO1121" s="36" t="s">
        <v>2313</v>
      </c>
      <c r="AP1121" s="36" t="s">
        <v>2320</v>
      </c>
      <c r="AQ1121" s="36" t="s">
        <v>2319</v>
      </c>
      <c r="AR1121" s="40"/>
      <c r="AS1121" s="40"/>
      <c r="AT1121" s="38">
        <v>0.002849321</v>
      </c>
      <c r="AU1121" s="38">
        <v>60.0</v>
      </c>
      <c r="AV1121" s="37"/>
      <c r="AW1121" s="37"/>
      <c r="AX1121" s="36" t="s">
        <v>2318</v>
      </c>
      <c r="AY1121" s="37"/>
      <c r="AZ1121" s="40"/>
      <c r="BA1121" s="37"/>
      <c r="BB1121" s="37"/>
      <c r="BC1121" s="37"/>
      <c r="BD1121" s="37"/>
      <c r="BE1121" s="37"/>
      <c r="BF1121" s="36" t="s">
        <v>4629</v>
      </c>
      <c r="BG1121" s="37"/>
      <c r="BH1121" s="40"/>
      <c r="BI1121" s="186" t="s">
        <v>4630</v>
      </c>
      <c r="BJ1121" s="186" t="str">
        <f t="shared" si="80"/>
        <v>B</v>
      </c>
      <c r="BK1121" s="37"/>
      <c r="BL1121" s="37"/>
    </row>
    <row r="1122" ht="14.25" customHeight="1">
      <c r="A1122" s="36" t="s">
        <v>17</v>
      </c>
      <c r="B1122" s="36" t="s">
        <v>742</v>
      </c>
      <c r="C1122" s="36" t="s">
        <v>759</v>
      </c>
      <c r="D1122" s="36" t="s">
        <v>4619</v>
      </c>
      <c r="E1122" s="36" t="s">
        <v>17</v>
      </c>
      <c r="F1122" s="36" t="s">
        <v>742</v>
      </c>
      <c r="G1122" s="36" t="s">
        <v>759</v>
      </c>
      <c r="H1122" s="36" t="s">
        <v>4687</v>
      </c>
      <c r="I1122" s="38">
        <v>1.597918989</v>
      </c>
      <c r="J1122" s="37"/>
      <c r="K1122" s="37"/>
      <c r="L1122" s="37"/>
      <c r="M1122" s="38">
        <v>0.0</v>
      </c>
      <c r="N1122" s="38">
        <v>0.5</v>
      </c>
      <c r="O1122" s="38">
        <v>0.2</v>
      </c>
      <c r="P1122" s="36" t="s">
        <v>2331</v>
      </c>
      <c r="Q1122" s="36" t="s">
        <v>17</v>
      </c>
      <c r="R1122" s="36" t="s">
        <v>742</v>
      </c>
      <c r="S1122" s="36" t="s">
        <v>759</v>
      </c>
      <c r="T1122" s="36" t="s">
        <v>4687</v>
      </c>
      <c r="U1122" s="1" t="str">
        <f>VLOOKUP(T1122,Ventilation!$A$4:$H$454,6,FALSE)</f>
        <v>0.43</v>
      </c>
      <c r="V1122" s="1" t="str">
        <f>VLOOKUP(T1122,Ventilation!$A$4:$H$454,5,FALSE)</f>
        <v/>
      </c>
      <c r="W1122" s="1" t="str">
        <f>VLOOKUP(T1122,Ventilation!$A$4:$H$454,7,FALSE)</f>
        <v/>
      </c>
      <c r="X1122" s="1"/>
      <c r="Y1122" s="38">
        <v>4.65</v>
      </c>
      <c r="Z1122" s="36" t="s">
        <v>2332</v>
      </c>
      <c r="AA1122" s="36" t="s">
        <v>2377</v>
      </c>
      <c r="AB1122" s="38">
        <v>0.049225</v>
      </c>
      <c r="AC1122" s="40"/>
      <c r="AD1122" s="40"/>
      <c r="AE1122" s="36" t="s">
        <v>169</v>
      </c>
      <c r="AF1122" s="37"/>
      <c r="AG1122" s="40"/>
      <c r="AH1122" s="37"/>
      <c r="AI1122" s="37"/>
      <c r="AJ1122" s="37"/>
      <c r="AK1122" s="38">
        <v>0.929022668</v>
      </c>
      <c r="AL1122" s="38">
        <v>0.0</v>
      </c>
      <c r="AM1122" s="38">
        <v>0.5</v>
      </c>
      <c r="AN1122" s="38">
        <v>0.0</v>
      </c>
      <c r="AO1122" s="36" t="s">
        <v>2329</v>
      </c>
      <c r="AP1122" s="36" t="s">
        <v>2336</v>
      </c>
      <c r="AQ1122" s="36" t="s">
        <v>2335</v>
      </c>
      <c r="AR1122" s="40"/>
      <c r="AS1122" s="40"/>
      <c r="AT1122" s="38">
        <v>0.004277465</v>
      </c>
      <c r="AU1122" s="38">
        <v>60.0</v>
      </c>
      <c r="AV1122" s="37"/>
      <c r="AW1122" s="37"/>
      <c r="AX1122" s="36" t="s">
        <v>2334</v>
      </c>
      <c r="AY1122" s="37"/>
      <c r="AZ1122" s="40"/>
      <c r="BA1122" s="37"/>
      <c r="BB1122" s="37"/>
      <c r="BC1122" s="37"/>
      <c r="BD1122" s="37"/>
      <c r="BE1122" s="37"/>
      <c r="BF1122" s="36" t="s">
        <v>4663</v>
      </c>
      <c r="BG1122" s="37"/>
      <c r="BH1122" s="40"/>
      <c r="BI1122" s="186" t="s">
        <v>4644</v>
      </c>
      <c r="BJ1122" s="186" t="str">
        <f t="shared" si="80"/>
        <v>D</v>
      </c>
      <c r="BK1122" s="37"/>
      <c r="BL1122" s="37"/>
    </row>
    <row r="1123" ht="14.25" customHeight="1">
      <c r="A1123" s="36" t="s">
        <v>17</v>
      </c>
      <c r="B1123" s="36" t="s">
        <v>742</v>
      </c>
      <c r="C1123" s="36" t="s">
        <v>760</v>
      </c>
      <c r="D1123" s="36" t="s">
        <v>4619</v>
      </c>
      <c r="E1123" s="36" t="s">
        <v>17</v>
      </c>
      <c r="F1123" s="36" t="s">
        <v>742</v>
      </c>
      <c r="G1123" s="36" t="s">
        <v>760</v>
      </c>
      <c r="H1123" s="36" t="s">
        <v>4688</v>
      </c>
      <c r="I1123" s="38">
        <v>2.192493497</v>
      </c>
      <c r="J1123" s="37"/>
      <c r="K1123" s="37"/>
      <c r="L1123" s="37"/>
      <c r="M1123" s="38">
        <v>0.0</v>
      </c>
      <c r="N1123" s="38">
        <v>0.5</v>
      </c>
      <c r="O1123" s="38">
        <v>0.2</v>
      </c>
      <c r="P1123" s="36" t="s">
        <v>2305</v>
      </c>
      <c r="Q1123" s="36" t="s">
        <v>17</v>
      </c>
      <c r="R1123" s="36" t="s">
        <v>742</v>
      </c>
      <c r="S1123" s="36" t="s">
        <v>760</v>
      </c>
      <c r="T1123" s="36" t="s">
        <v>4688</v>
      </c>
      <c r="U1123" s="1" t="str">
        <f>VLOOKUP(T1123,Ventilation!$A$4:$H$454,6,FALSE)</f>
        <v>0.43</v>
      </c>
      <c r="V1123" s="1" t="str">
        <f>VLOOKUP(T1123,Ventilation!$A$4:$H$454,5,FALSE)</f>
        <v/>
      </c>
      <c r="W1123" s="1" t="str">
        <f>VLOOKUP(T1123,Ventilation!$A$4:$H$454,7,FALSE)</f>
        <v/>
      </c>
      <c r="X1123" s="1"/>
      <c r="Y1123" s="38">
        <v>4.65</v>
      </c>
      <c r="Z1123" s="36" t="s">
        <v>2306</v>
      </c>
      <c r="AA1123" s="36" t="s">
        <v>2377</v>
      </c>
      <c r="AB1123" s="38">
        <v>0.049225</v>
      </c>
      <c r="AC1123" s="40"/>
      <c r="AD1123" s="40"/>
      <c r="AE1123" s="36" t="s">
        <v>169</v>
      </c>
      <c r="AF1123" s="37"/>
      <c r="AG1123" s="40"/>
      <c r="AH1123" s="37"/>
      <c r="AI1123" s="37"/>
      <c r="AJ1123" s="37"/>
      <c r="AK1123" s="38">
        <v>0.929022668</v>
      </c>
      <c r="AL1123" s="38">
        <v>0.0</v>
      </c>
      <c r="AM1123" s="38">
        <v>0.5</v>
      </c>
      <c r="AN1123" s="38">
        <v>0.0</v>
      </c>
      <c r="AO1123" s="36" t="s">
        <v>2299</v>
      </c>
      <c r="AP1123" s="36" t="s">
        <v>2312</v>
      </c>
      <c r="AQ1123" s="36" t="s">
        <v>2310</v>
      </c>
      <c r="AR1123" s="40"/>
      <c r="AS1123" s="40"/>
      <c r="AT1123" s="38">
        <v>0.004277465</v>
      </c>
      <c r="AU1123" s="38">
        <v>60.0</v>
      </c>
      <c r="AV1123" s="37"/>
      <c r="AW1123" s="37"/>
      <c r="AX1123" s="36" t="s">
        <v>2309</v>
      </c>
      <c r="AY1123" s="37"/>
      <c r="AZ1123" s="40"/>
      <c r="BA1123" s="37"/>
      <c r="BB1123" s="37"/>
      <c r="BC1123" s="37"/>
      <c r="BD1123" s="37"/>
      <c r="BE1123" s="37"/>
      <c r="BF1123" s="36" t="s">
        <v>4627</v>
      </c>
      <c r="BG1123" s="37"/>
      <c r="BH1123" s="40"/>
      <c r="BI1123" s="186" t="s">
        <v>4644</v>
      </c>
      <c r="BJ1123" s="186" t="str">
        <f t="shared" si="80"/>
        <v>A</v>
      </c>
      <c r="BK1123" s="37"/>
      <c r="BL1123" s="37"/>
    </row>
    <row r="1124" ht="14.25" customHeight="1">
      <c r="A1124" s="36" t="s">
        <v>17</v>
      </c>
      <c r="B1124" s="36" t="s">
        <v>742</v>
      </c>
      <c r="C1124" s="36" t="s">
        <v>761</v>
      </c>
      <c r="D1124" s="36" t="s">
        <v>4619</v>
      </c>
      <c r="E1124" s="36" t="s">
        <v>17</v>
      </c>
      <c r="F1124" s="36" t="s">
        <v>742</v>
      </c>
      <c r="G1124" s="36" t="s">
        <v>761</v>
      </c>
      <c r="H1124" s="36" t="s">
        <v>4689</v>
      </c>
      <c r="I1124" s="38">
        <v>0.641025641</v>
      </c>
      <c r="J1124" s="37"/>
      <c r="K1124" s="37"/>
      <c r="L1124" s="37"/>
      <c r="M1124" s="38">
        <v>0.0</v>
      </c>
      <c r="N1124" s="38">
        <v>0.5</v>
      </c>
      <c r="O1124" s="38">
        <v>0.2</v>
      </c>
      <c r="P1124" s="36" t="s">
        <v>2323</v>
      </c>
      <c r="Q1124" s="36" t="s">
        <v>17</v>
      </c>
      <c r="R1124" s="36" t="s">
        <v>742</v>
      </c>
      <c r="S1124" s="36" t="s">
        <v>761</v>
      </c>
      <c r="T1124" s="36" t="s">
        <v>4689</v>
      </c>
      <c r="U1124" s="1" t="str">
        <f>VLOOKUP(T1124,Ventilation!$A$4:$H$454,6,FALSE)</f>
        <v>0.81</v>
      </c>
      <c r="V1124" s="1" t="str">
        <f>VLOOKUP(T1124,Ventilation!$A$4:$H$454,5,FALSE)</f>
        <v/>
      </c>
      <c r="W1124" s="1" t="str">
        <f>VLOOKUP(T1124,Ventilation!$A$4:$H$454,7,FALSE)</f>
        <v/>
      </c>
      <c r="X1124" s="1"/>
      <c r="Y1124" s="38">
        <v>9.29</v>
      </c>
      <c r="Z1124" s="36" t="s">
        <v>2324</v>
      </c>
      <c r="AA1124" s="36" t="s">
        <v>2377</v>
      </c>
      <c r="AB1124" s="38">
        <v>0.049225</v>
      </c>
      <c r="AC1124" s="40"/>
      <c r="AD1124" s="40"/>
      <c r="AE1124" s="36" t="s">
        <v>169</v>
      </c>
      <c r="AF1124" s="37"/>
      <c r="AG1124" s="40"/>
      <c r="AH1124" s="37"/>
      <c r="AI1124" s="37"/>
      <c r="AJ1124" s="37"/>
      <c r="AK1124" s="38">
        <v>0.092902267</v>
      </c>
      <c r="AL1124" s="38">
        <v>0.0</v>
      </c>
      <c r="AM1124" s="38">
        <v>0.5</v>
      </c>
      <c r="AN1124" s="38">
        <v>0.0</v>
      </c>
      <c r="AO1124" s="36" t="s">
        <v>2321</v>
      </c>
      <c r="AP1124" s="36" t="s">
        <v>2328</v>
      </c>
      <c r="AQ1124" s="36" t="s">
        <v>2327</v>
      </c>
      <c r="AR1124" s="40"/>
      <c r="AS1124" s="40"/>
      <c r="AT1124" s="38">
        <v>0.0</v>
      </c>
      <c r="AU1124" s="38">
        <v>60.0</v>
      </c>
      <c r="AV1124" s="37"/>
      <c r="AW1124" s="37"/>
      <c r="AX1124" s="36" t="s">
        <v>2326</v>
      </c>
      <c r="AY1124" s="37"/>
      <c r="AZ1124" s="40"/>
      <c r="BA1124" s="37"/>
      <c r="BB1124" s="37"/>
      <c r="BC1124" s="37"/>
      <c r="BD1124" s="37"/>
      <c r="BE1124" s="37"/>
      <c r="BF1124" s="36" t="s">
        <v>4624</v>
      </c>
      <c r="BG1124" s="37"/>
      <c r="BH1124" s="40"/>
      <c r="BI1124" s="186" t="s">
        <v>4625</v>
      </c>
      <c r="BJ1124" s="186" t="str">
        <f t="shared" si="80"/>
        <v>C</v>
      </c>
      <c r="BK1124" s="37"/>
      <c r="BL1124" s="37"/>
    </row>
    <row r="1125" ht="14.25" customHeight="1">
      <c r="A1125" s="36" t="s">
        <v>17</v>
      </c>
      <c r="B1125" s="36" t="s">
        <v>742</v>
      </c>
      <c r="C1125" s="36" t="s">
        <v>762</v>
      </c>
      <c r="D1125" s="36" t="s">
        <v>4619</v>
      </c>
      <c r="E1125" s="36" t="s">
        <v>17</v>
      </c>
      <c r="F1125" s="36" t="s">
        <v>742</v>
      </c>
      <c r="G1125" s="36" t="s">
        <v>762</v>
      </c>
      <c r="H1125" s="36" t="s">
        <v>4690</v>
      </c>
      <c r="I1125" s="38">
        <v>1.997398737</v>
      </c>
      <c r="J1125" s="37"/>
      <c r="K1125" s="37"/>
      <c r="L1125" s="37"/>
      <c r="M1125" s="38">
        <v>0.0</v>
      </c>
      <c r="N1125" s="38">
        <v>0.5</v>
      </c>
      <c r="O1125" s="38">
        <v>0.2</v>
      </c>
      <c r="P1125" s="36" t="s">
        <v>2323</v>
      </c>
      <c r="Q1125" s="36" t="s">
        <v>17</v>
      </c>
      <c r="R1125" s="36" t="s">
        <v>742</v>
      </c>
      <c r="S1125" s="36" t="s">
        <v>762</v>
      </c>
      <c r="T1125" s="36" t="s">
        <v>4690</v>
      </c>
      <c r="U1125" s="1" t="str">
        <f>VLOOKUP(T1125,Ventilation!$A$4:$H$454,6,FALSE)</f>
        <v>0.81</v>
      </c>
      <c r="V1125" s="1" t="str">
        <f>VLOOKUP(T1125,Ventilation!$A$4:$H$454,5,FALSE)</f>
        <v/>
      </c>
      <c r="W1125" s="1" t="str">
        <f>VLOOKUP(T1125,Ventilation!$A$4:$H$454,7,FALSE)</f>
        <v/>
      </c>
      <c r="X1125" s="1"/>
      <c r="Y1125" s="38">
        <v>9.29</v>
      </c>
      <c r="Z1125" s="36" t="s">
        <v>2324</v>
      </c>
      <c r="AA1125" s="36" t="s">
        <v>2377</v>
      </c>
      <c r="AB1125" s="38">
        <v>0.049225</v>
      </c>
      <c r="AC1125" s="40"/>
      <c r="AD1125" s="40"/>
      <c r="AE1125" s="36" t="s">
        <v>169</v>
      </c>
      <c r="AF1125" s="37"/>
      <c r="AG1125" s="40"/>
      <c r="AH1125" s="37"/>
      <c r="AI1125" s="37"/>
      <c r="AJ1125" s="37"/>
      <c r="AK1125" s="38">
        <v>0.092902267</v>
      </c>
      <c r="AL1125" s="38">
        <v>0.0</v>
      </c>
      <c r="AM1125" s="38">
        <v>0.5</v>
      </c>
      <c r="AN1125" s="38">
        <v>0.0</v>
      </c>
      <c r="AO1125" s="36" t="s">
        <v>2321</v>
      </c>
      <c r="AP1125" s="36" t="s">
        <v>2328</v>
      </c>
      <c r="AQ1125" s="36" t="s">
        <v>2327</v>
      </c>
      <c r="AR1125" s="40"/>
      <c r="AS1125" s="40"/>
      <c r="AT1125" s="38">
        <v>0.0</v>
      </c>
      <c r="AU1125" s="38">
        <v>60.0</v>
      </c>
      <c r="AV1125" s="37"/>
      <c r="AW1125" s="37"/>
      <c r="AX1125" s="36" t="s">
        <v>2326</v>
      </c>
      <c r="AY1125" s="37"/>
      <c r="AZ1125" s="40"/>
      <c r="BA1125" s="37"/>
      <c r="BB1125" s="37"/>
      <c r="BC1125" s="37"/>
      <c r="BD1125" s="37"/>
      <c r="BE1125" s="37"/>
      <c r="BF1125" s="36" t="s">
        <v>4624</v>
      </c>
      <c r="BG1125" s="37"/>
      <c r="BH1125" s="40"/>
      <c r="BI1125" s="186" t="s">
        <v>4625</v>
      </c>
      <c r="BJ1125" s="186" t="str">
        <f t="shared" si="80"/>
        <v>C</v>
      </c>
      <c r="BK1125" s="37"/>
      <c r="BL1125" s="37"/>
    </row>
    <row r="1126" ht="14.25" customHeight="1">
      <c r="A1126" s="36" t="s">
        <v>17</v>
      </c>
      <c r="B1126" s="36" t="s">
        <v>742</v>
      </c>
      <c r="C1126" s="36" t="s">
        <v>763</v>
      </c>
      <c r="D1126" s="36" t="s">
        <v>4619</v>
      </c>
      <c r="E1126" s="36" t="s">
        <v>17</v>
      </c>
      <c r="F1126" s="36" t="s">
        <v>742</v>
      </c>
      <c r="G1126" s="36" t="s">
        <v>763</v>
      </c>
      <c r="H1126" s="36" t="s">
        <v>4691</v>
      </c>
      <c r="I1126" s="38">
        <v>0.520252694</v>
      </c>
      <c r="J1126" s="37"/>
      <c r="K1126" s="37"/>
      <c r="L1126" s="37"/>
      <c r="M1126" s="38">
        <v>0.0</v>
      </c>
      <c r="N1126" s="38">
        <v>0.5</v>
      </c>
      <c r="O1126" s="38">
        <v>0.2</v>
      </c>
      <c r="P1126" s="36" t="s">
        <v>2323</v>
      </c>
      <c r="Q1126" s="36" t="s">
        <v>17</v>
      </c>
      <c r="R1126" s="36" t="s">
        <v>742</v>
      </c>
      <c r="S1126" s="36" t="s">
        <v>763</v>
      </c>
      <c r="T1126" s="36" t="s">
        <v>4691</v>
      </c>
      <c r="U1126" s="1" t="str">
        <f>VLOOKUP(T1126,Ventilation!$A$4:$H$454,6,FALSE)</f>
        <v>0.81</v>
      </c>
      <c r="V1126" s="1" t="str">
        <f>VLOOKUP(T1126,Ventilation!$A$4:$H$454,5,FALSE)</f>
        <v/>
      </c>
      <c r="W1126" s="1" t="str">
        <f>VLOOKUP(T1126,Ventilation!$A$4:$H$454,7,FALSE)</f>
        <v/>
      </c>
      <c r="X1126" s="1"/>
      <c r="Y1126" s="38">
        <v>9.29</v>
      </c>
      <c r="Z1126" s="36" t="s">
        <v>2324</v>
      </c>
      <c r="AA1126" s="36" t="s">
        <v>2377</v>
      </c>
      <c r="AB1126" s="38">
        <v>0.049225</v>
      </c>
      <c r="AC1126" s="40"/>
      <c r="AD1126" s="40"/>
      <c r="AE1126" s="36" t="s">
        <v>169</v>
      </c>
      <c r="AF1126" s="37"/>
      <c r="AG1126" s="40"/>
      <c r="AH1126" s="37"/>
      <c r="AI1126" s="37"/>
      <c r="AJ1126" s="37"/>
      <c r="AK1126" s="38">
        <v>0.092902267</v>
      </c>
      <c r="AL1126" s="38">
        <v>0.0</v>
      </c>
      <c r="AM1126" s="38">
        <v>0.5</v>
      </c>
      <c r="AN1126" s="38">
        <v>0.0</v>
      </c>
      <c r="AO1126" s="36" t="s">
        <v>2321</v>
      </c>
      <c r="AP1126" s="36" t="s">
        <v>2328</v>
      </c>
      <c r="AQ1126" s="36" t="s">
        <v>2327</v>
      </c>
      <c r="AR1126" s="40"/>
      <c r="AS1126" s="40"/>
      <c r="AT1126" s="38">
        <v>0.0</v>
      </c>
      <c r="AU1126" s="38">
        <v>60.0</v>
      </c>
      <c r="AV1126" s="37"/>
      <c r="AW1126" s="37"/>
      <c r="AX1126" s="36" t="s">
        <v>2326</v>
      </c>
      <c r="AY1126" s="37"/>
      <c r="AZ1126" s="40"/>
      <c r="BA1126" s="37"/>
      <c r="BB1126" s="37"/>
      <c r="BC1126" s="37"/>
      <c r="BD1126" s="37"/>
      <c r="BE1126" s="37"/>
      <c r="BF1126" s="36" t="s">
        <v>4624</v>
      </c>
      <c r="BG1126" s="37"/>
      <c r="BH1126" s="40"/>
      <c r="BI1126" s="186" t="s">
        <v>4625</v>
      </c>
      <c r="BJ1126" s="186" t="str">
        <f t="shared" si="80"/>
        <v>C</v>
      </c>
      <c r="BK1126" s="37"/>
      <c r="BL1126" s="37"/>
    </row>
    <row r="1127" ht="14.25" customHeight="1">
      <c r="A1127" s="36" t="s">
        <v>17</v>
      </c>
      <c r="B1127" s="36" t="s">
        <v>742</v>
      </c>
      <c r="C1127" s="36" t="s">
        <v>764</v>
      </c>
      <c r="D1127" s="36" t="s">
        <v>4619</v>
      </c>
      <c r="E1127" s="36" t="s">
        <v>17</v>
      </c>
      <c r="F1127" s="36" t="s">
        <v>742</v>
      </c>
      <c r="G1127" s="36" t="s">
        <v>764</v>
      </c>
      <c r="H1127" s="36" t="s">
        <v>4692</v>
      </c>
      <c r="I1127" s="38">
        <v>0.901151988</v>
      </c>
      <c r="J1127" s="37"/>
      <c r="K1127" s="37"/>
      <c r="L1127" s="37"/>
      <c r="M1127" s="38">
        <v>0.0</v>
      </c>
      <c r="N1127" s="38">
        <v>0.5</v>
      </c>
      <c r="O1127" s="38">
        <v>0.2</v>
      </c>
      <c r="P1127" s="36" t="s">
        <v>2323</v>
      </c>
      <c r="Q1127" s="36" t="s">
        <v>17</v>
      </c>
      <c r="R1127" s="36" t="s">
        <v>742</v>
      </c>
      <c r="S1127" s="36" t="s">
        <v>764</v>
      </c>
      <c r="T1127" s="36" t="s">
        <v>4692</v>
      </c>
      <c r="U1127" s="1" t="str">
        <f>VLOOKUP(T1127,Ventilation!$A$4:$H$454,6,FALSE)</f>
        <v>0.81</v>
      </c>
      <c r="V1127" s="1" t="str">
        <f>VLOOKUP(T1127,Ventilation!$A$4:$H$454,5,FALSE)</f>
        <v/>
      </c>
      <c r="W1127" s="1" t="str">
        <f>VLOOKUP(T1127,Ventilation!$A$4:$H$454,7,FALSE)</f>
        <v/>
      </c>
      <c r="X1127" s="1"/>
      <c r="Y1127" s="38">
        <v>9.29</v>
      </c>
      <c r="Z1127" s="36" t="s">
        <v>2324</v>
      </c>
      <c r="AA1127" s="36" t="s">
        <v>2377</v>
      </c>
      <c r="AB1127" s="38">
        <v>0.049225</v>
      </c>
      <c r="AC1127" s="40"/>
      <c r="AD1127" s="40"/>
      <c r="AE1127" s="36" t="s">
        <v>169</v>
      </c>
      <c r="AF1127" s="37"/>
      <c r="AG1127" s="40"/>
      <c r="AH1127" s="37"/>
      <c r="AI1127" s="37"/>
      <c r="AJ1127" s="37"/>
      <c r="AK1127" s="38">
        <v>0.092902267</v>
      </c>
      <c r="AL1127" s="38">
        <v>0.0</v>
      </c>
      <c r="AM1127" s="38">
        <v>0.5</v>
      </c>
      <c r="AN1127" s="38">
        <v>0.0</v>
      </c>
      <c r="AO1127" s="36" t="s">
        <v>2321</v>
      </c>
      <c r="AP1127" s="36" t="s">
        <v>2328</v>
      </c>
      <c r="AQ1127" s="36" t="s">
        <v>2327</v>
      </c>
      <c r="AR1127" s="40"/>
      <c r="AS1127" s="40"/>
      <c r="AT1127" s="38">
        <v>0.0</v>
      </c>
      <c r="AU1127" s="38">
        <v>60.0</v>
      </c>
      <c r="AV1127" s="37"/>
      <c r="AW1127" s="37"/>
      <c r="AX1127" s="36" t="s">
        <v>2326</v>
      </c>
      <c r="AY1127" s="37"/>
      <c r="AZ1127" s="40"/>
      <c r="BA1127" s="37"/>
      <c r="BB1127" s="37"/>
      <c r="BC1127" s="37"/>
      <c r="BD1127" s="37"/>
      <c r="BE1127" s="37"/>
      <c r="BF1127" s="36" t="s">
        <v>4624</v>
      </c>
      <c r="BG1127" s="37"/>
      <c r="BH1127" s="40"/>
      <c r="BI1127" s="186" t="s">
        <v>4625</v>
      </c>
      <c r="BJ1127" s="186" t="str">
        <f t="shared" si="80"/>
        <v>C</v>
      </c>
      <c r="BK1127" s="37"/>
      <c r="BL1127" s="37"/>
    </row>
    <row r="1128" ht="14.25" customHeight="1">
      <c r="A1128" s="36" t="s">
        <v>17</v>
      </c>
      <c r="B1128" s="36" t="s">
        <v>742</v>
      </c>
      <c r="C1128" s="36" t="s">
        <v>765</v>
      </c>
      <c r="D1128" s="36" t="s">
        <v>4619</v>
      </c>
      <c r="E1128" s="36" t="s">
        <v>17</v>
      </c>
      <c r="F1128" s="36" t="s">
        <v>742</v>
      </c>
      <c r="G1128" s="36" t="s">
        <v>765</v>
      </c>
      <c r="H1128" s="36" t="s">
        <v>4693</v>
      </c>
      <c r="I1128" s="38">
        <v>0.910442215</v>
      </c>
      <c r="J1128" s="37"/>
      <c r="K1128" s="37"/>
      <c r="L1128" s="37"/>
      <c r="M1128" s="38">
        <v>0.0</v>
      </c>
      <c r="N1128" s="38">
        <v>0.5</v>
      </c>
      <c r="O1128" s="38">
        <v>0.2</v>
      </c>
      <c r="P1128" s="36" t="s">
        <v>2378</v>
      </c>
      <c r="Q1128" s="36" t="s">
        <v>17</v>
      </c>
      <c r="R1128" s="36" t="s">
        <v>742</v>
      </c>
      <c r="S1128" s="36" t="s">
        <v>765</v>
      </c>
      <c r="T1128" s="36" t="s">
        <v>4693</v>
      </c>
      <c r="U1128" s="1" t="str">
        <f>VLOOKUP(T1128,Ventilation!$A$4:$H$454,6,FALSE)</f>
        <v>0.185</v>
      </c>
      <c r="V1128" s="1" t="str">
        <f>VLOOKUP(T1128,Ventilation!$A$4:$H$454,5,FALSE)</f>
        <v/>
      </c>
      <c r="W1128" s="1" t="str">
        <f>VLOOKUP(T1128,Ventilation!$A$4:$H$454,7,FALSE)</f>
        <v/>
      </c>
      <c r="X1128" s="1"/>
      <c r="Y1128" s="38">
        <v>9.29</v>
      </c>
      <c r="Z1128" s="36" t="s">
        <v>2379</v>
      </c>
      <c r="AA1128" s="36" t="s">
        <v>2377</v>
      </c>
      <c r="AB1128" s="38">
        <v>0.049225</v>
      </c>
      <c r="AC1128" s="40"/>
      <c r="AD1128" s="40"/>
      <c r="AE1128" s="36" t="s">
        <v>169</v>
      </c>
      <c r="AF1128" s="37"/>
      <c r="AG1128" s="40"/>
      <c r="AH1128" s="37"/>
      <c r="AI1128" s="37"/>
      <c r="AJ1128" s="37"/>
      <c r="AK1128" s="38">
        <v>0.232255667</v>
      </c>
      <c r="AL1128" s="38">
        <v>0.0</v>
      </c>
      <c r="AM1128" s="38">
        <v>0.5</v>
      </c>
      <c r="AN1128" s="38">
        <v>0.0</v>
      </c>
      <c r="AO1128" s="36" t="s">
        <v>2380</v>
      </c>
      <c r="AP1128" s="36" t="s">
        <v>2381</v>
      </c>
      <c r="AQ1128" s="36" t="s">
        <v>2382</v>
      </c>
      <c r="AR1128" s="40"/>
      <c r="AS1128" s="40"/>
      <c r="AT1128" s="38">
        <v>0.0</v>
      </c>
      <c r="AU1128" s="38">
        <v>60.0</v>
      </c>
      <c r="AV1128" s="37"/>
      <c r="AW1128" s="37"/>
      <c r="AX1128" s="36" t="s">
        <v>2383</v>
      </c>
      <c r="AY1128" s="37"/>
      <c r="AZ1128" s="40"/>
      <c r="BA1128" s="37"/>
      <c r="BB1128" s="37"/>
      <c r="BC1128" s="37"/>
      <c r="BD1128" s="37"/>
      <c r="BE1128" s="37"/>
      <c r="BF1128" s="36" t="s">
        <v>2384</v>
      </c>
      <c r="BG1128" s="37"/>
      <c r="BH1128" s="40"/>
      <c r="BI1128" s="186" t="s">
        <v>4637</v>
      </c>
      <c r="BJ1128" s="186" t="str">
        <f t="shared" si="80"/>
        <v>*</v>
      </c>
      <c r="BK1128" s="37"/>
      <c r="BL1128" s="37"/>
    </row>
    <row r="1129" ht="14.25" customHeight="1">
      <c r="A1129" s="36" t="s">
        <v>17</v>
      </c>
      <c r="B1129" s="36" t="s">
        <v>742</v>
      </c>
      <c r="C1129" s="36" t="s">
        <v>766</v>
      </c>
      <c r="D1129" s="36" t="s">
        <v>4619</v>
      </c>
      <c r="E1129" s="36" t="s">
        <v>17</v>
      </c>
      <c r="F1129" s="36" t="s">
        <v>742</v>
      </c>
      <c r="G1129" s="36" t="s">
        <v>766</v>
      </c>
      <c r="H1129" s="36" t="s">
        <v>4694</v>
      </c>
      <c r="I1129" s="38">
        <v>0.873281308</v>
      </c>
      <c r="J1129" s="37"/>
      <c r="K1129" s="37"/>
      <c r="L1129" s="37"/>
      <c r="M1129" s="38">
        <v>0.0</v>
      </c>
      <c r="N1129" s="38">
        <v>0.5</v>
      </c>
      <c r="O1129" s="38">
        <v>0.2</v>
      </c>
      <c r="P1129" s="36" t="s">
        <v>2315</v>
      </c>
      <c r="Q1129" s="36" t="s">
        <v>17</v>
      </c>
      <c r="R1129" s="36" t="s">
        <v>742</v>
      </c>
      <c r="S1129" s="36" t="s">
        <v>766</v>
      </c>
      <c r="T1129" s="36" t="s">
        <v>4694</v>
      </c>
      <c r="U1129" s="1" t="str">
        <f>VLOOKUP(T1129,Ventilation!$A$4:$H$454,6,FALSE)</f>
        <v>0.185</v>
      </c>
      <c r="V1129" s="1" t="str">
        <f>VLOOKUP(T1129,Ventilation!$A$4:$H$454,5,FALSE)</f>
        <v/>
      </c>
      <c r="W1129" s="1" t="str">
        <f>VLOOKUP(T1129,Ventilation!$A$4:$H$454,7,FALSE)</f>
        <v/>
      </c>
      <c r="X1129" s="1"/>
      <c r="Y1129" s="38">
        <v>9.29</v>
      </c>
      <c r="Z1129" s="36" t="s">
        <v>2316</v>
      </c>
      <c r="AA1129" s="36" t="s">
        <v>2377</v>
      </c>
      <c r="AB1129" s="38">
        <v>0.049225</v>
      </c>
      <c r="AC1129" s="40"/>
      <c r="AD1129" s="40"/>
      <c r="AE1129" s="36" t="s">
        <v>169</v>
      </c>
      <c r="AF1129" s="37"/>
      <c r="AG1129" s="40"/>
      <c r="AH1129" s="37"/>
      <c r="AI1129" s="37"/>
      <c r="AJ1129" s="37"/>
      <c r="AK1129" s="38">
        <v>0.092902267</v>
      </c>
      <c r="AL1129" s="38">
        <v>0.0</v>
      </c>
      <c r="AM1129" s="38">
        <v>0.5</v>
      </c>
      <c r="AN1129" s="38">
        <v>0.0</v>
      </c>
      <c r="AO1129" s="36" t="s">
        <v>2313</v>
      </c>
      <c r="AP1129" s="36" t="s">
        <v>2320</v>
      </c>
      <c r="AQ1129" s="36" t="s">
        <v>2319</v>
      </c>
      <c r="AR1129" s="40"/>
      <c r="AS1129" s="40"/>
      <c r="AT1129" s="38">
        <v>0.002853216</v>
      </c>
      <c r="AU1129" s="38">
        <v>60.0</v>
      </c>
      <c r="AV1129" s="37"/>
      <c r="AW1129" s="37"/>
      <c r="AX1129" s="36" t="s">
        <v>2318</v>
      </c>
      <c r="AY1129" s="37"/>
      <c r="AZ1129" s="40"/>
      <c r="BA1129" s="37"/>
      <c r="BB1129" s="37"/>
      <c r="BC1129" s="37"/>
      <c r="BD1129" s="37"/>
      <c r="BE1129" s="37"/>
      <c r="BF1129" s="36" t="s">
        <v>4629</v>
      </c>
      <c r="BG1129" s="37"/>
      <c r="BH1129" s="40"/>
      <c r="BI1129" s="186" t="s">
        <v>4630</v>
      </c>
      <c r="BJ1129" s="186" t="str">
        <f t="shared" si="80"/>
        <v>B</v>
      </c>
      <c r="BK1129" s="37"/>
      <c r="BL1129" s="37"/>
    </row>
    <row r="1130" ht="14.25" customHeight="1">
      <c r="A1130" s="36" t="s">
        <v>17</v>
      </c>
      <c r="B1130" s="36" t="s">
        <v>742</v>
      </c>
      <c r="C1130" s="36" t="s">
        <v>767</v>
      </c>
      <c r="D1130" s="36" t="s">
        <v>4619</v>
      </c>
      <c r="E1130" s="36" t="s">
        <v>17</v>
      </c>
      <c r="F1130" s="36" t="s">
        <v>742</v>
      </c>
      <c r="G1130" s="36" t="s">
        <v>767</v>
      </c>
      <c r="H1130" s="36" t="s">
        <v>4695</v>
      </c>
      <c r="I1130" s="38">
        <v>1.105536975</v>
      </c>
      <c r="J1130" s="37"/>
      <c r="K1130" s="37"/>
      <c r="L1130" s="37"/>
      <c r="M1130" s="38">
        <v>0.0</v>
      </c>
      <c r="N1130" s="38">
        <v>0.5</v>
      </c>
      <c r="O1130" s="38">
        <v>0.2</v>
      </c>
      <c r="P1130" s="36" t="s">
        <v>2305</v>
      </c>
      <c r="Q1130" s="36" t="s">
        <v>17</v>
      </c>
      <c r="R1130" s="36" t="s">
        <v>742</v>
      </c>
      <c r="S1130" s="36" t="s">
        <v>767</v>
      </c>
      <c r="T1130" s="36" t="s">
        <v>4695</v>
      </c>
      <c r="U1130" s="1" t="str">
        <f>VLOOKUP(T1130,Ventilation!$A$4:$H$454,6,FALSE)</f>
        <v>0.085</v>
      </c>
      <c r="V1130" s="1" t="str">
        <f>VLOOKUP(T1130,Ventilation!$A$4:$H$454,5,FALSE)</f>
        <v/>
      </c>
      <c r="W1130" s="1" t="str">
        <f>VLOOKUP(T1130,Ventilation!$A$4:$H$454,7,FALSE)</f>
        <v/>
      </c>
      <c r="X1130" s="1"/>
      <c r="Y1130" s="38">
        <v>4.65</v>
      </c>
      <c r="Z1130" s="36" t="s">
        <v>2306</v>
      </c>
      <c r="AA1130" s="36" t="s">
        <v>2377</v>
      </c>
      <c r="AB1130" s="38">
        <v>0.049225</v>
      </c>
      <c r="AC1130" s="40"/>
      <c r="AD1130" s="40"/>
      <c r="AE1130" s="36" t="s">
        <v>169</v>
      </c>
      <c r="AF1130" s="37"/>
      <c r="AG1130" s="40"/>
      <c r="AH1130" s="37"/>
      <c r="AI1130" s="37"/>
      <c r="AJ1130" s="37"/>
      <c r="AK1130" s="38">
        <v>0.696767001</v>
      </c>
      <c r="AL1130" s="38">
        <v>0.0</v>
      </c>
      <c r="AM1130" s="38">
        <v>0.5</v>
      </c>
      <c r="AN1130" s="38">
        <v>0.0</v>
      </c>
      <c r="AO1130" s="36" t="s">
        <v>2299</v>
      </c>
      <c r="AP1130" s="36" t="s">
        <v>2312</v>
      </c>
      <c r="AQ1130" s="36" t="s">
        <v>2310</v>
      </c>
      <c r="AR1130" s="40"/>
      <c r="AS1130" s="40"/>
      <c r="AT1130" s="38">
        <v>0.002138732</v>
      </c>
      <c r="AU1130" s="38">
        <v>60.0</v>
      </c>
      <c r="AV1130" s="37"/>
      <c r="AW1130" s="37"/>
      <c r="AX1130" s="36" t="s">
        <v>2309</v>
      </c>
      <c r="AY1130" s="37"/>
      <c r="AZ1130" s="40"/>
      <c r="BA1130" s="37"/>
      <c r="BB1130" s="37"/>
      <c r="BC1130" s="37"/>
      <c r="BD1130" s="37"/>
      <c r="BE1130" s="37"/>
      <c r="BF1130" s="36" t="s">
        <v>4627</v>
      </c>
      <c r="BG1130" s="37"/>
      <c r="BH1130" s="40"/>
      <c r="BI1130" s="186" t="s">
        <v>4637</v>
      </c>
      <c r="BJ1130" s="186" t="str">
        <f t="shared" si="80"/>
        <v>A</v>
      </c>
      <c r="BK1130" s="37"/>
      <c r="BL1130" s="37"/>
    </row>
    <row r="1131" ht="14.25" customHeight="1">
      <c r="A1131" s="36" t="s">
        <v>17</v>
      </c>
      <c r="B1131" s="36" t="s">
        <v>742</v>
      </c>
      <c r="C1131" s="36" t="s">
        <v>768</v>
      </c>
      <c r="D1131" s="36" t="s">
        <v>4619</v>
      </c>
      <c r="E1131" s="36" t="s">
        <v>17</v>
      </c>
      <c r="F1131" s="36" t="s">
        <v>742</v>
      </c>
      <c r="G1131" s="36" t="s">
        <v>768</v>
      </c>
      <c r="H1131" s="36" t="s">
        <v>4696</v>
      </c>
      <c r="I1131" s="38">
        <v>1.021924935</v>
      </c>
      <c r="J1131" s="37"/>
      <c r="K1131" s="37"/>
      <c r="L1131" s="37"/>
      <c r="M1131" s="38">
        <v>0.0</v>
      </c>
      <c r="N1131" s="38">
        <v>0.5</v>
      </c>
      <c r="O1131" s="38">
        <v>0.2</v>
      </c>
      <c r="P1131" s="36" t="s">
        <v>2305</v>
      </c>
      <c r="Q1131" s="36" t="s">
        <v>17</v>
      </c>
      <c r="R1131" s="36" t="s">
        <v>742</v>
      </c>
      <c r="S1131" s="36" t="s">
        <v>768</v>
      </c>
      <c r="T1131" s="36" t="s">
        <v>4696</v>
      </c>
      <c r="U1131" s="1" t="str">
        <f>VLOOKUP(T1131,Ventilation!$A$4:$H$454,6,FALSE)</f>
        <v>0.085</v>
      </c>
      <c r="V1131" s="1" t="str">
        <f>VLOOKUP(T1131,Ventilation!$A$4:$H$454,5,FALSE)</f>
        <v/>
      </c>
      <c r="W1131" s="1" t="str">
        <f>VLOOKUP(T1131,Ventilation!$A$4:$H$454,7,FALSE)</f>
        <v/>
      </c>
      <c r="X1131" s="1"/>
      <c r="Y1131" s="38">
        <v>4.65</v>
      </c>
      <c r="Z1131" s="36" t="s">
        <v>2306</v>
      </c>
      <c r="AA1131" s="36" t="s">
        <v>2377</v>
      </c>
      <c r="AB1131" s="38">
        <v>0.049225</v>
      </c>
      <c r="AC1131" s="40"/>
      <c r="AD1131" s="40"/>
      <c r="AE1131" s="36" t="s">
        <v>169</v>
      </c>
      <c r="AF1131" s="37"/>
      <c r="AG1131" s="40"/>
      <c r="AH1131" s="37"/>
      <c r="AI1131" s="37"/>
      <c r="AJ1131" s="37"/>
      <c r="AK1131" s="38">
        <v>0.696767001</v>
      </c>
      <c r="AL1131" s="38">
        <v>0.0</v>
      </c>
      <c r="AM1131" s="38">
        <v>0.5</v>
      </c>
      <c r="AN1131" s="38">
        <v>0.0</v>
      </c>
      <c r="AO1131" s="36" t="s">
        <v>2299</v>
      </c>
      <c r="AP1131" s="36" t="s">
        <v>2312</v>
      </c>
      <c r="AQ1131" s="36" t="s">
        <v>2310</v>
      </c>
      <c r="AR1131" s="40"/>
      <c r="AS1131" s="40"/>
      <c r="AT1131" s="38">
        <v>0.002138732</v>
      </c>
      <c r="AU1131" s="38">
        <v>60.0</v>
      </c>
      <c r="AV1131" s="37"/>
      <c r="AW1131" s="37"/>
      <c r="AX1131" s="36" t="s">
        <v>2309</v>
      </c>
      <c r="AY1131" s="37"/>
      <c r="AZ1131" s="40"/>
      <c r="BA1131" s="37"/>
      <c r="BB1131" s="37"/>
      <c r="BC1131" s="37"/>
      <c r="BD1131" s="37"/>
      <c r="BE1131" s="37"/>
      <c r="BF1131" s="36" t="s">
        <v>4627</v>
      </c>
      <c r="BG1131" s="37"/>
      <c r="BH1131" s="40"/>
      <c r="BI1131" s="186" t="s">
        <v>4637</v>
      </c>
      <c r="BJ1131" s="186" t="str">
        <f t="shared" si="80"/>
        <v>A</v>
      </c>
      <c r="BK1131" s="37"/>
      <c r="BL1131" s="37"/>
    </row>
    <row r="1132" ht="14.25" customHeight="1">
      <c r="A1132" s="36" t="s">
        <v>17</v>
      </c>
      <c r="B1132" s="36" t="s">
        <v>742</v>
      </c>
      <c r="C1132" s="36" t="s">
        <v>769</v>
      </c>
      <c r="D1132" s="36" t="s">
        <v>4619</v>
      </c>
      <c r="E1132" s="36" t="s">
        <v>17</v>
      </c>
      <c r="F1132" s="36" t="s">
        <v>742</v>
      </c>
      <c r="G1132" s="36" t="s">
        <v>769</v>
      </c>
      <c r="H1132" s="36" t="s">
        <v>4697</v>
      </c>
      <c r="I1132" s="38">
        <v>1.681531029</v>
      </c>
      <c r="J1132" s="37"/>
      <c r="K1132" s="37"/>
      <c r="L1132" s="37"/>
      <c r="M1132" s="38">
        <v>0.0</v>
      </c>
      <c r="N1132" s="38">
        <v>0.5</v>
      </c>
      <c r="O1132" s="38">
        <v>0.2</v>
      </c>
      <c r="P1132" s="36" t="s">
        <v>2323</v>
      </c>
      <c r="Q1132" s="36" t="s">
        <v>17</v>
      </c>
      <c r="R1132" s="36" t="s">
        <v>742</v>
      </c>
      <c r="S1132" s="36" t="s">
        <v>769</v>
      </c>
      <c r="T1132" s="36" t="s">
        <v>4697</v>
      </c>
      <c r="U1132" s="1" t="str">
        <f>VLOOKUP(T1132,Ventilation!$A$4:$H$454,6,FALSE)</f>
        <v>0.233</v>
      </c>
      <c r="V1132" s="1" t="str">
        <f>VLOOKUP(T1132,Ventilation!$A$4:$H$454,5,FALSE)</f>
        <v/>
      </c>
      <c r="W1132" s="1" t="str">
        <f>VLOOKUP(T1132,Ventilation!$A$4:$H$454,7,FALSE)</f>
        <v/>
      </c>
      <c r="X1132" s="1"/>
      <c r="Y1132" s="38">
        <v>3.1</v>
      </c>
      <c r="Z1132" s="36" t="s">
        <v>2324</v>
      </c>
      <c r="AA1132" s="36" t="s">
        <v>2377</v>
      </c>
      <c r="AB1132" s="38">
        <v>0.049225</v>
      </c>
      <c r="AC1132" s="40"/>
      <c r="AD1132" s="40"/>
      <c r="AE1132" s="36" t="s">
        <v>169</v>
      </c>
      <c r="AF1132" s="37"/>
      <c r="AG1132" s="40"/>
      <c r="AH1132" s="37"/>
      <c r="AI1132" s="37"/>
      <c r="AJ1132" s="37"/>
      <c r="AK1132" s="38">
        <v>0.232255667</v>
      </c>
      <c r="AL1132" s="38">
        <v>0.0</v>
      </c>
      <c r="AM1132" s="38">
        <v>0.5</v>
      </c>
      <c r="AN1132" s="38">
        <v>0.0</v>
      </c>
      <c r="AO1132" s="36" t="s">
        <v>2321</v>
      </c>
      <c r="AP1132" s="36" t="s">
        <v>2328</v>
      </c>
      <c r="AQ1132" s="36" t="s">
        <v>2327</v>
      </c>
      <c r="AR1132" s="40"/>
      <c r="AS1132" s="40"/>
      <c r="AT1132" s="38">
        <v>6.31634E-4</v>
      </c>
      <c r="AU1132" s="38">
        <v>60.0</v>
      </c>
      <c r="AV1132" s="37"/>
      <c r="AW1132" s="37"/>
      <c r="AX1132" s="36" t="s">
        <v>2326</v>
      </c>
      <c r="AY1132" s="37"/>
      <c r="AZ1132" s="40"/>
      <c r="BA1132" s="37"/>
      <c r="BB1132" s="37"/>
      <c r="BC1132" s="37"/>
      <c r="BD1132" s="37"/>
      <c r="BE1132" s="37"/>
      <c r="BF1132" s="36" t="s">
        <v>4624</v>
      </c>
      <c r="BG1132" s="37"/>
      <c r="BH1132" s="40"/>
      <c r="BI1132" s="186" t="s">
        <v>4637</v>
      </c>
      <c r="BJ1132" s="186" t="str">
        <f t="shared" si="80"/>
        <v>C</v>
      </c>
      <c r="BK1132" s="37"/>
      <c r="BL1132" s="37"/>
    </row>
    <row r="1133" ht="14.25" customHeight="1">
      <c r="A1133" s="36" t="s">
        <v>17</v>
      </c>
      <c r="B1133" s="36" t="s">
        <v>742</v>
      </c>
      <c r="C1133" s="36" t="s">
        <v>770</v>
      </c>
      <c r="D1133" s="36" t="s">
        <v>4619</v>
      </c>
      <c r="E1133" s="36" t="s">
        <v>17</v>
      </c>
      <c r="F1133" s="36" t="s">
        <v>742</v>
      </c>
      <c r="G1133" s="36" t="s">
        <v>770</v>
      </c>
      <c r="H1133" s="36" t="s">
        <v>4698</v>
      </c>
      <c r="I1133" s="38">
        <v>0.687476774</v>
      </c>
      <c r="J1133" s="37"/>
      <c r="K1133" s="37"/>
      <c r="L1133" s="37"/>
      <c r="M1133" s="38">
        <v>0.0</v>
      </c>
      <c r="N1133" s="38">
        <v>0.5</v>
      </c>
      <c r="O1133" s="38">
        <v>0.2</v>
      </c>
      <c r="P1133" s="36" t="s">
        <v>2378</v>
      </c>
      <c r="Q1133" s="36" t="s">
        <v>17</v>
      </c>
      <c r="R1133" s="36" t="s">
        <v>742</v>
      </c>
      <c r="S1133" s="36" t="s">
        <v>770</v>
      </c>
      <c r="T1133" s="36" t="s">
        <v>4698</v>
      </c>
      <c r="U1133" s="1" t="str">
        <f>VLOOKUP(T1133,Ventilation!$A$4:$H$454,6,FALSE)</f>
        <v>0.06</v>
      </c>
      <c r="V1133" s="1" t="str">
        <f>VLOOKUP(T1133,Ventilation!$A$4:$H$454,5,FALSE)</f>
        <v/>
      </c>
      <c r="W1133" s="1" t="str">
        <f>VLOOKUP(T1133,Ventilation!$A$4:$H$454,7,FALSE)</f>
        <v/>
      </c>
      <c r="X1133" s="1"/>
      <c r="Y1133" s="38">
        <v>0.46</v>
      </c>
      <c r="Z1133" s="36" t="s">
        <v>2379</v>
      </c>
      <c r="AA1133" s="36" t="s">
        <v>2377</v>
      </c>
      <c r="AB1133" s="38">
        <v>0.049225</v>
      </c>
      <c r="AC1133" s="40"/>
      <c r="AD1133" s="40"/>
      <c r="AE1133" s="36" t="s">
        <v>169</v>
      </c>
      <c r="AF1133" s="37"/>
      <c r="AG1133" s="40"/>
      <c r="AH1133" s="37"/>
      <c r="AI1133" s="37"/>
      <c r="AJ1133" s="37"/>
      <c r="AK1133" s="38">
        <v>0.0</v>
      </c>
      <c r="AL1133" s="38">
        <v>0.0</v>
      </c>
      <c r="AM1133" s="38">
        <v>0.5</v>
      </c>
      <c r="AN1133" s="38">
        <v>0.0</v>
      </c>
      <c r="AO1133" s="36" t="s">
        <v>2380</v>
      </c>
      <c r="AP1133" s="36" t="s">
        <v>2381</v>
      </c>
      <c r="AQ1133" s="36" t="s">
        <v>2382</v>
      </c>
      <c r="AR1133" s="40"/>
      <c r="AS1133" s="40"/>
      <c r="AT1133" s="38">
        <v>0.0</v>
      </c>
      <c r="AU1133" s="38">
        <v>60.0</v>
      </c>
      <c r="AV1133" s="37"/>
      <c r="AW1133" s="37"/>
      <c r="AX1133" s="36" t="s">
        <v>2383</v>
      </c>
      <c r="AY1133" s="37"/>
      <c r="AZ1133" s="40"/>
      <c r="BA1133" s="37"/>
      <c r="BB1133" s="37"/>
      <c r="BC1133" s="37"/>
      <c r="BD1133" s="37"/>
      <c r="BE1133" s="37"/>
      <c r="BF1133" s="36" t="s">
        <v>2384</v>
      </c>
      <c r="BG1133" s="37"/>
      <c r="BH1133" s="40"/>
      <c r="BI1133" s="186" t="s">
        <v>4666</v>
      </c>
      <c r="BJ1133" s="186" t="str">
        <f t="shared" si="80"/>
        <v>*</v>
      </c>
      <c r="BK1133" s="37"/>
      <c r="BL1133" s="37"/>
    </row>
    <row r="1134" ht="14.25" customHeight="1">
      <c r="A1134" s="36" t="s">
        <v>17</v>
      </c>
      <c r="B1134" s="36" t="s">
        <v>742</v>
      </c>
      <c r="C1134" s="36" t="s">
        <v>771</v>
      </c>
      <c r="D1134" s="36" t="s">
        <v>4619</v>
      </c>
      <c r="E1134" s="36" t="s">
        <v>17</v>
      </c>
      <c r="F1134" s="36" t="s">
        <v>742</v>
      </c>
      <c r="G1134" s="36" t="s">
        <v>771</v>
      </c>
      <c r="H1134" s="36" t="s">
        <v>4699</v>
      </c>
      <c r="I1134" s="38">
        <v>0.631735414</v>
      </c>
      <c r="J1134" s="37"/>
      <c r="K1134" s="37"/>
      <c r="L1134" s="37"/>
      <c r="M1134" s="38">
        <v>0.0</v>
      </c>
      <c r="N1134" s="38">
        <v>0.5</v>
      </c>
      <c r="O1134" s="38">
        <v>0.2</v>
      </c>
      <c r="P1134" s="36" t="s">
        <v>2339</v>
      </c>
      <c r="Q1134" s="36" t="s">
        <v>17</v>
      </c>
      <c r="R1134" s="36" t="s">
        <v>742</v>
      </c>
      <c r="S1134" s="36" t="s">
        <v>771</v>
      </c>
      <c r="T1134" s="36" t="s">
        <v>4699</v>
      </c>
      <c r="U1134" s="1" t="str">
        <f>VLOOKUP(T1134,Ventilation!$A$4:$H$454,6,FALSE)</f>
        <v>0.07</v>
      </c>
      <c r="V1134" s="1" t="str">
        <f>VLOOKUP(T1134,Ventilation!$A$4:$H$454,5,FALSE)</f>
        <v/>
      </c>
      <c r="W1134" s="1" t="str">
        <f>VLOOKUP(T1134,Ventilation!$A$4:$H$454,7,FALSE)</f>
        <v/>
      </c>
      <c r="X1134" s="1"/>
      <c r="Y1134" s="38">
        <v>0.93</v>
      </c>
      <c r="Z1134" s="36" t="s">
        <v>2340</v>
      </c>
      <c r="AA1134" s="36" t="s">
        <v>2377</v>
      </c>
      <c r="AB1134" s="38">
        <v>0.049225</v>
      </c>
      <c r="AC1134" s="40"/>
      <c r="AD1134" s="40"/>
      <c r="AE1134" s="36" t="s">
        <v>169</v>
      </c>
      <c r="AF1134" s="37"/>
      <c r="AG1134" s="40"/>
      <c r="AH1134" s="37"/>
      <c r="AI1134" s="37"/>
      <c r="AJ1134" s="37"/>
      <c r="AK1134" s="38">
        <v>0.092902267</v>
      </c>
      <c r="AL1134" s="38">
        <v>0.0</v>
      </c>
      <c r="AM1134" s="38">
        <v>0.5</v>
      </c>
      <c r="AN1134" s="38">
        <v>0.0</v>
      </c>
      <c r="AO1134" s="36" t="s">
        <v>2337</v>
      </c>
      <c r="AP1134" s="36" t="s">
        <v>2344</v>
      </c>
      <c r="AQ1134" s="36" t="s">
        <v>2343</v>
      </c>
      <c r="AR1134" s="40"/>
      <c r="AS1134" s="40"/>
      <c r="AT1134" s="38">
        <v>0.00142675</v>
      </c>
      <c r="AU1134" s="38">
        <v>60.0</v>
      </c>
      <c r="AV1134" s="37"/>
      <c r="AW1134" s="37"/>
      <c r="AX1134" s="36" t="s">
        <v>2342</v>
      </c>
      <c r="AY1134" s="37"/>
      <c r="AZ1134" s="40"/>
      <c r="BA1134" s="37"/>
      <c r="BB1134" s="37"/>
      <c r="BC1134" s="37"/>
      <c r="BD1134" s="37"/>
      <c r="BE1134" s="37"/>
      <c r="BF1134" s="36" t="s">
        <v>4621</v>
      </c>
      <c r="BG1134" s="37"/>
      <c r="BH1134" s="40"/>
      <c r="BI1134" s="186" t="s">
        <v>4700</v>
      </c>
      <c r="BJ1134" s="186" t="str">
        <f t="shared" si="80"/>
        <v>E</v>
      </c>
      <c r="BK1134" s="37"/>
      <c r="BL1134" s="37"/>
    </row>
    <row r="1135" ht="14.25" customHeight="1">
      <c r="A1135" s="36" t="s">
        <v>17</v>
      </c>
      <c r="B1135" s="36" t="s">
        <v>742</v>
      </c>
      <c r="C1135" s="36" t="s">
        <v>772</v>
      </c>
      <c r="D1135" s="36" t="s">
        <v>4619</v>
      </c>
      <c r="E1135" s="36" t="s">
        <v>17</v>
      </c>
      <c r="F1135" s="36" t="s">
        <v>742</v>
      </c>
      <c r="G1135" s="36" t="s">
        <v>772</v>
      </c>
      <c r="H1135" s="36" t="s">
        <v>4701</v>
      </c>
      <c r="I1135" s="38">
        <v>0.975473802</v>
      </c>
      <c r="J1135" s="37"/>
      <c r="K1135" s="37"/>
      <c r="L1135" s="37"/>
      <c r="M1135" s="38">
        <v>0.0</v>
      </c>
      <c r="N1135" s="38">
        <v>0.5</v>
      </c>
      <c r="O1135" s="38">
        <v>0.2</v>
      </c>
      <c r="P1135" s="36" t="s">
        <v>2378</v>
      </c>
      <c r="Q1135" s="36" t="s">
        <v>17</v>
      </c>
      <c r="R1135" s="36" t="s">
        <v>742</v>
      </c>
      <c r="S1135" s="36" t="s">
        <v>772</v>
      </c>
      <c r="T1135" s="36" t="s">
        <v>4701</v>
      </c>
      <c r="U1135" s="1" t="str">
        <f>VLOOKUP(T1135,Ventilation!$A$4:$H$454,6,FALSE)</f>
        <v>0.06</v>
      </c>
      <c r="V1135" s="1" t="str">
        <f>VLOOKUP(T1135,Ventilation!$A$4:$H$454,5,FALSE)</f>
        <v/>
      </c>
      <c r="W1135" s="1" t="str">
        <f>VLOOKUP(T1135,Ventilation!$A$4:$H$454,7,FALSE)</f>
        <v/>
      </c>
      <c r="X1135" s="1"/>
      <c r="Y1135" s="38">
        <v>3.1</v>
      </c>
      <c r="Z1135" s="36" t="s">
        <v>2379</v>
      </c>
      <c r="AA1135" s="36" t="s">
        <v>2377</v>
      </c>
      <c r="AB1135" s="38">
        <v>0.049225</v>
      </c>
      <c r="AC1135" s="40"/>
      <c r="AD1135" s="40"/>
      <c r="AE1135" s="36" t="s">
        <v>169</v>
      </c>
      <c r="AF1135" s="37"/>
      <c r="AG1135" s="40"/>
      <c r="AH1135" s="37"/>
      <c r="AI1135" s="37"/>
      <c r="AJ1135" s="37"/>
      <c r="AK1135" s="38">
        <v>0.092902267</v>
      </c>
      <c r="AL1135" s="38">
        <v>0.0</v>
      </c>
      <c r="AM1135" s="38">
        <v>0.5</v>
      </c>
      <c r="AN1135" s="38">
        <v>0.0</v>
      </c>
      <c r="AO1135" s="36" t="s">
        <v>2380</v>
      </c>
      <c r="AP1135" s="36" t="s">
        <v>2381</v>
      </c>
      <c r="AQ1135" s="36" t="s">
        <v>2382</v>
      </c>
      <c r="AR1135" s="40"/>
      <c r="AS1135" s="40"/>
      <c r="AT1135" s="38">
        <v>0.0</v>
      </c>
      <c r="AU1135" s="38">
        <v>60.0</v>
      </c>
      <c r="AV1135" s="37"/>
      <c r="AW1135" s="37"/>
      <c r="AX1135" s="36" t="s">
        <v>2383</v>
      </c>
      <c r="AY1135" s="37"/>
      <c r="AZ1135" s="40"/>
      <c r="BA1135" s="37"/>
      <c r="BB1135" s="37"/>
      <c r="BC1135" s="37"/>
      <c r="BD1135" s="37"/>
      <c r="BE1135" s="37"/>
      <c r="BF1135" s="36" t="s">
        <v>2384</v>
      </c>
      <c r="BG1135" s="37"/>
      <c r="BH1135" s="40"/>
      <c r="BI1135" s="186" t="s">
        <v>4666</v>
      </c>
      <c r="BJ1135" s="186" t="str">
        <f t="shared" si="80"/>
        <v>*</v>
      </c>
      <c r="BK1135" s="37"/>
      <c r="BL1135" s="37"/>
    </row>
    <row r="1136" ht="14.25" customHeight="1">
      <c r="A1136" s="36" t="s">
        <v>17</v>
      </c>
      <c r="B1136" s="36" t="s">
        <v>742</v>
      </c>
      <c r="C1136" s="36" t="s">
        <v>773</v>
      </c>
      <c r="D1136" s="36" t="s">
        <v>4619</v>
      </c>
      <c r="E1136" s="36" t="s">
        <v>17</v>
      </c>
      <c r="F1136" s="36" t="s">
        <v>742</v>
      </c>
      <c r="G1136" s="36" t="s">
        <v>773</v>
      </c>
      <c r="H1136" s="36" t="s">
        <v>4702</v>
      </c>
      <c r="I1136" s="38">
        <v>1.588628763</v>
      </c>
      <c r="J1136" s="37"/>
      <c r="K1136" s="37"/>
      <c r="L1136" s="37"/>
      <c r="M1136" s="38">
        <v>0.0</v>
      </c>
      <c r="N1136" s="38">
        <v>0.5</v>
      </c>
      <c r="O1136" s="38">
        <v>0.2</v>
      </c>
      <c r="P1136" s="36" t="s">
        <v>2305</v>
      </c>
      <c r="Q1136" s="36" t="s">
        <v>17</v>
      </c>
      <c r="R1136" s="36" t="s">
        <v>742</v>
      </c>
      <c r="S1136" s="36" t="s">
        <v>773</v>
      </c>
      <c r="T1136" s="36" t="s">
        <v>4702</v>
      </c>
      <c r="U1136" s="1" t="str">
        <f>VLOOKUP(T1136,Ventilation!$A$4:$H$454,6,FALSE)</f>
        <v>0.38</v>
      </c>
      <c r="V1136" s="1" t="str">
        <f>VLOOKUP(T1136,Ventilation!$A$4:$H$454,5,FALSE)</f>
        <v/>
      </c>
      <c r="W1136" s="1" t="str">
        <f>VLOOKUP(T1136,Ventilation!$A$4:$H$454,7,FALSE)</f>
        <v/>
      </c>
      <c r="X1136" s="1"/>
      <c r="Y1136" s="38">
        <v>3.1</v>
      </c>
      <c r="Z1136" s="36" t="s">
        <v>2306</v>
      </c>
      <c r="AA1136" s="36" t="s">
        <v>2377</v>
      </c>
      <c r="AB1136" s="38">
        <v>0.049225</v>
      </c>
      <c r="AC1136" s="40"/>
      <c r="AD1136" s="40"/>
      <c r="AE1136" s="36" t="s">
        <v>169</v>
      </c>
      <c r="AF1136" s="37"/>
      <c r="AG1136" s="40"/>
      <c r="AH1136" s="37"/>
      <c r="AI1136" s="37"/>
      <c r="AJ1136" s="37"/>
      <c r="AK1136" s="38">
        <v>0.929022668</v>
      </c>
      <c r="AL1136" s="38">
        <v>0.0</v>
      </c>
      <c r="AM1136" s="38">
        <v>0.5</v>
      </c>
      <c r="AN1136" s="38">
        <v>0.0</v>
      </c>
      <c r="AO1136" s="36" t="s">
        <v>2299</v>
      </c>
      <c r="AP1136" s="36" t="s">
        <v>2312</v>
      </c>
      <c r="AQ1136" s="36" t="s">
        <v>2310</v>
      </c>
      <c r="AR1136" s="40"/>
      <c r="AS1136" s="40"/>
      <c r="AT1136" s="38">
        <v>0.001425822</v>
      </c>
      <c r="AU1136" s="38">
        <v>60.0</v>
      </c>
      <c r="AV1136" s="37"/>
      <c r="AW1136" s="37"/>
      <c r="AX1136" s="36" t="s">
        <v>2309</v>
      </c>
      <c r="AY1136" s="37"/>
      <c r="AZ1136" s="40"/>
      <c r="BA1136" s="37"/>
      <c r="BB1136" s="37"/>
      <c r="BC1136" s="37"/>
      <c r="BD1136" s="37"/>
      <c r="BE1136" s="37"/>
      <c r="BF1136" s="36" t="s">
        <v>4627</v>
      </c>
      <c r="BG1136" s="37"/>
      <c r="BH1136" s="40"/>
      <c r="BI1136" s="186" t="s">
        <v>4650</v>
      </c>
      <c r="BJ1136" s="186" t="str">
        <f t="shared" si="80"/>
        <v>A</v>
      </c>
      <c r="BK1136" s="37"/>
      <c r="BL1136" s="37"/>
    </row>
    <row r="1137" ht="14.25" customHeight="1">
      <c r="A1137" s="36" t="s">
        <v>17</v>
      </c>
      <c r="B1137" s="36" t="s">
        <v>742</v>
      </c>
      <c r="C1137" s="36" t="s">
        <v>774</v>
      </c>
      <c r="D1137" s="36" t="s">
        <v>4619</v>
      </c>
      <c r="E1137" s="36" t="s">
        <v>17</v>
      </c>
      <c r="F1137" s="36" t="s">
        <v>742</v>
      </c>
      <c r="G1137" s="36" t="s">
        <v>774</v>
      </c>
      <c r="H1137" s="36" t="s">
        <v>4703</v>
      </c>
      <c r="I1137" s="38">
        <v>0.668896321</v>
      </c>
      <c r="J1137" s="37"/>
      <c r="K1137" s="37"/>
      <c r="L1137" s="37"/>
      <c r="M1137" s="38">
        <v>0.0</v>
      </c>
      <c r="N1137" s="38">
        <v>0.5</v>
      </c>
      <c r="O1137" s="38">
        <v>0.2</v>
      </c>
      <c r="P1137" s="36" t="s">
        <v>2339</v>
      </c>
      <c r="Q1137" s="36" t="s">
        <v>17</v>
      </c>
      <c r="R1137" s="36" t="s">
        <v>742</v>
      </c>
      <c r="S1137" s="36" t="s">
        <v>774</v>
      </c>
      <c r="T1137" s="36" t="s">
        <v>4703</v>
      </c>
      <c r="U1137" s="1" t="str">
        <f>VLOOKUP(T1137,Ventilation!$A$4:$H$454,6,FALSE)</f>
        <v>0.25</v>
      </c>
      <c r="V1137" s="1" t="str">
        <f>VLOOKUP(T1137,Ventilation!$A$4:$H$454,5,FALSE)</f>
        <v/>
      </c>
      <c r="W1137" s="1" t="str">
        <f>VLOOKUP(T1137,Ventilation!$A$4:$H$454,7,FALSE)</f>
        <v/>
      </c>
      <c r="X1137" s="1"/>
      <c r="Y1137" s="38">
        <v>4.65</v>
      </c>
      <c r="Z1137" s="36" t="s">
        <v>2340</v>
      </c>
      <c r="AA1137" s="36" t="s">
        <v>2377</v>
      </c>
      <c r="AB1137" s="38">
        <v>0.049225</v>
      </c>
      <c r="AC1137" s="40"/>
      <c r="AD1137" s="40"/>
      <c r="AE1137" s="36" t="s">
        <v>169</v>
      </c>
      <c r="AF1137" s="37"/>
      <c r="AG1137" s="40"/>
      <c r="AH1137" s="37"/>
      <c r="AI1137" s="37"/>
      <c r="AJ1137" s="37"/>
      <c r="AK1137" s="38">
        <v>0.464511334</v>
      </c>
      <c r="AL1137" s="38">
        <v>0.0</v>
      </c>
      <c r="AM1137" s="38">
        <v>0.5</v>
      </c>
      <c r="AN1137" s="38">
        <v>0.0</v>
      </c>
      <c r="AO1137" s="36" t="s">
        <v>2337</v>
      </c>
      <c r="AP1137" s="36" t="s">
        <v>2344</v>
      </c>
      <c r="AQ1137" s="36" t="s">
        <v>2343</v>
      </c>
      <c r="AR1137" s="40"/>
      <c r="AS1137" s="40"/>
      <c r="AT1137" s="38">
        <v>0.002138732</v>
      </c>
      <c r="AU1137" s="38">
        <v>60.0</v>
      </c>
      <c r="AV1137" s="37"/>
      <c r="AW1137" s="37"/>
      <c r="AX1137" s="36" t="s">
        <v>2342</v>
      </c>
      <c r="AY1137" s="37"/>
      <c r="AZ1137" s="40"/>
      <c r="BA1137" s="37"/>
      <c r="BB1137" s="37"/>
      <c r="BC1137" s="37"/>
      <c r="BD1137" s="37"/>
      <c r="BE1137" s="37"/>
      <c r="BF1137" s="36" t="s">
        <v>4621</v>
      </c>
      <c r="BG1137" s="37"/>
      <c r="BH1137" s="40"/>
      <c r="BI1137" s="186" t="s">
        <v>4622</v>
      </c>
      <c r="BJ1137" s="186" t="str">
        <f t="shared" si="80"/>
        <v>E</v>
      </c>
      <c r="BK1137" s="37"/>
      <c r="BL1137" s="37"/>
    </row>
    <row r="1138" ht="14.25" customHeight="1">
      <c r="A1138" s="36" t="s">
        <v>17</v>
      </c>
      <c r="B1138" s="36" t="s">
        <v>742</v>
      </c>
      <c r="C1138" s="36" t="s">
        <v>775</v>
      </c>
      <c r="D1138" s="36" t="s">
        <v>4619</v>
      </c>
      <c r="E1138" s="36" t="s">
        <v>17</v>
      </c>
      <c r="F1138" s="36" t="s">
        <v>742</v>
      </c>
      <c r="G1138" s="36" t="s">
        <v>775</v>
      </c>
      <c r="H1138" s="36" t="s">
        <v>4704</v>
      </c>
      <c r="I1138" s="38">
        <v>1.384243776</v>
      </c>
      <c r="J1138" s="37"/>
      <c r="K1138" s="37"/>
      <c r="L1138" s="37"/>
      <c r="M1138" s="38">
        <v>0.0</v>
      </c>
      <c r="N1138" s="38">
        <v>0.5</v>
      </c>
      <c r="O1138" s="38">
        <v>0.2</v>
      </c>
      <c r="P1138" s="36" t="s">
        <v>2305</v>
      </c>
      <c r="Q1138" s="36" t="s">
        <v>17</v>
      </c>
      <c r="R1138" s="36" t="s">
        <v>742</v>
      </c>
      <c r="S1138" s="36" t="s">
        <v>775</v>
      </c>
      <c r="T1138" s="36" t="s">
        <v>4704</v>
      </c>
      <c r="U1138" s="1" t="str">
        <f>VLOOKUP(T1138,Ventilation!$A$4:$H$454,6,FALSE)</f>
        <v>0.173</v>
      </c>
      <c r="V1138" s="1" t="str">
        <f>VLOOKUP(T1138,Ventilation!$A$4:$H$454,5,FALSE)</f>
        <v/>
      </c>
      <c r="W1138" s="1" t="str">
        <f>VLOOKUP(T1138,Ventilation!$A$4:$H$454,7,FALSE)</f>
        <v/>
      </c>
      <c r="X1138" s="1"/>
      <c r="Y1138" s="38">
        <v>3.72</v>
      </c>
      <c r="Z1138" s="36" t="s">
        <v>2306</v>
      </c>
      <c r="AA1138" s="36" t="s">
        <v>2377</v>
      </c>
      <c r="AB1138" s="38">
        <v>0.049225</v>
      </c>
      <c r="AC1138" s="40"/>
      <c r="AD1138" s="40"/>
      <c r="AE1138" s="36" t="s">
        <v>169</v>
      </c>
      <c r="AF1138" s="37"/>
      <c r="AG1138" s="40"/>
      <c r="AH1138" s="37"/>
      <c r="AI1138" s="37"/>
      <c r="AJ1138" s="37"/>
      <c r="AK1138" s="38">
        <v>0.464511334</v>
      </c>
      <c r="AL1138" s="38">
        <v>0.0</v>
      </c>
      <c r="AM1138" s="38">
        <v>0.5</v>
      </c>
      <c r="AN1138" s="38">
        <v>0.0</v>
      </c>
      <c r="AO1138" s="36" t="s">
        <v>2299</v>
      </c>
      <c r="AP1138" s="36" t="s">
        <v>2312</v>
      </c>
      <c r="AQ1138" s="36" t="s">
        <v>2310</v>
      </c>
      <c r="AR1138" s="40"/>
      <c r="AS1138" s="40"/>
      <c r="AT1138" s="38">
        <v>0.001142515</v>
      </c>
      <c r="AU1138" s="38">
        <v>60.0</v>
      </c>
      <c r="AV1138" s="37"/>
      <c r="AW1138" s="37"/>
      <c r="AX1138" s="36" t="s">
        <v>2309</v>
      </c>
      <c r="AY1138" s="37"/>
      <c r="AZ1138" s="40"/>
      <c r="BA1138" s="37"/>
      <c r="BB1138" s="37"/>
      <c r="BC1138" s="37"/>
      <c r="BD1138" s="37"/>
      <c r="BE1138" s="37"/>
      <c r="BF1138" s="36" t="s">
        <v>4627</v>
      </c>
      <c r="BG1138" s="37"/>
      <c r="BH1138" s="40"/>
      <c r="BI1138" s="186" t="s">
        <v>4637</v>
      </c>
      <c r="BJ1138" s="186" t="str">
        <f t="shared" si="80"/>
        <v>A</v>
      </c>
      <c r="BK1138" s="37"/>
      <c r="BL1138" s="37"/>
    </row>
    <row r="1139" ht="14.25" customHeight="1">
      <c r="A1139" s="36" t="s">
        <v>17</v>
      </c>
      <c r="B1139" s="36" t="s">
        <v>742</v>
      </c>
      <c r="C1139" s="36" t="s">
        <v>776</v>
      </c>
      <c r="D1139" s="36" t="s">
        <v>4619</v>
      </c>
      <c r="E1139" s="36" t="s">
        <v>17</v>
      </c>
      <c r="F1139" s="36" t="s">
        <v>742</v>
      </c>
      <c r="G1139" s="36" t="s">
        <v>776</v>
      </c>
      <c r="H1139" s="36" t="s">
        <v>4705</v>
      </c>
      <c r="I1139" s="38">
        <v>0.817539948</v>
      </c>
      <c r="J1139" s="37"/>
      <c r="K1139" s="37"/>
      <c r="L1139" s="37"/>
      <c r="M1139" s="38">
        <v>0.0</v>
      </c>
      <c r="N1139" s="38">
        <v>0.5</v>
      </c>
      <c r="O1139" s="38">
        <v>0.2</v>
      </c>
      <c r="P1139" s="36" t="s">
        <v>2323</v>
      </c>
      <c r="Q1139" s="36" t="s">
        <v>17</v>
      </c>
      <c r="R1139" s="36" t="s">
        <v>742</v>
      </c>
      <c r="S1139" s="36" t="s">
        <v>776</v>
      </c>
      <c r="T1139" s="36" t="s">
        <v>4705</v>
      </c>
      <c r="U1139" s="1" t="str">
        <f>VLOOKUP(T1139,Ventilation!$A$4:$H$454,6,FALSE)</f>
        <v>0.81</v>
      </c>
      <c r="V1139" s="1" t="str">
        <f>VLOOKUP(T1139,Ventilation!$A$4:$H$454,5,FALSE)</f>
        <v/>
      </c>
      <c r="W1139" s="1" t="str">
        <f>VLOOKUP(T1139,Ventilation!$A$4:$H$454,7,FALSE)</f>
        <v/>
      </c>
      <c r="X1139" s="1"/>
      <c r="Y1139" s="38">
        <v>18.58</v>
      </c>
      <c r="Z1139" s="36" t="s">
        <v>2324</v>
      </c>
      <c r="AA1139" s="36" t="s">
        <v>2377</v>
      </c>
      <c r="AB1139" s="38">
        <v>0.049225</v>
      </c>
      <c r="AC1139" s="40"/>
      <c r="AD1139" s="40"/>
      <c r="AE1139" s="36" t="s">
        <v>169</v>
      </c>
      <c r="AF1139" s="37"/>
      <c r="AG1139" s="40"/>
      <c r="AH1139" s="37"/>
      <c r="AI1139" s="37"/>
      <c r="AJ1139" s="37"/>
      <c r="AK1139" s="38">
        <v>0.232255667</v>
      </c>
      <c r="AL1139" s="38">
        <v>0.0</v>
      </c>
      <c r="AM1139" s="38">
        <v>0.5</v>
      </c>
      <c r="AN1139" s="38">
        <v>0.0</v>
      </c>
      <c r="AO1139" s="36" t="s">
        <v>2321</v>
      </c>
      <c r="AP1139" s="36" t="s">
        <v>2328</v>
      </c>
      <c r="AQ1139" s="36" t="s">
        <v>2327</v>
      </c>
      <c r="AR1139" s="40"/>
      <c r="AS1139" s="40"/>
      <c r="AT1139" s="38">
        <v>0.002839298</v>
      </c>
      <c r="AU1139" s="38">
        <v>60.0</v>
      </c>
      <c r="AV1139" s="37"/>
      <c r="AW1139" s="37"/>
      <c r="AX1139" s="36" t="s">
        <v>2326</v>
      </c>
      <c r="AY1139" s="37"/>
      <c r="AZ1139" s="40"/>
      <c r="BA1139" s="37"/>
      <c r="BB1139" s="37"/>
      <c r="BC1139" s="37"/>
      <c r="BD1139" s="37"/>
      <c r="BE1139" s="37"/>
      <c r="BF1139" s="36" t="s">
        <v>4624</v>
      </c>
      <c r="BG1139" s="37"/>
      <c r="BH1139" s="40"/>
      <c r="BI1139" s="186" t="s">
        <v>4625</v>
      </c>
      <c r="BJ1139" s="186" t="str">
        <f t="shared" si="80"/>
        <v>C</v>
      </c>
      <c r="BK1139" s="37"/>
      <c r="BL1139" s="37"/>
    </row>
    <row r="1140" ht="14.25" customHeight="1">
      <c r="A1140" s="36" t="s">
        <v>17</v>
      </c>
      <c r="B1140" s="36" t="s">
        <v>742</v>
      </c>
      <c r="C1140" s="36" t="s">
        <v>777</v>
      </c>
      <c r="D1140" s="36" t="s">
        <v>4619</v>
      </c>
      <c r="E1140" s="36" t="s">
        <v>17</v>
      </c>
      <c r="F1140" s="36" t="s">
        <v>742</v>
      </c>
      <c r="G1140" s="36" t="s">
        <v>777</v>
      </c>
      <c r="H1140" s="36" t="s">
        <v>4706</v>
      </c>
      <c r="I1140" s="38">
        <v>1.449275362</v>
      </c>
      <c r="J1140" s="37"/>
      <c r="K1140" s="37"/>
      <c r="L1140" s="37"/>
      <c r="M1140" s="38">
        <v>0.0</v>
      </c>
      <c r="N1140" s="38">
        <v>0.5</v>
      </c>
      <c r="O1140" s="38">
        <v>0.2</v>
      </c>
      <c r="P1140" s="36" t="s">
        <v>2323</v>
      </c>
      <c r="Q1140" s="36" t="s">
        <v>17</v>
      </c>
      <c r="R1140" s="36" t="s">
        <v>742</v>
      </c>
      <c r="S1140" s="36" t="s">
        <v>777</v>
      </c>
      <c r="T1140" s="36" t="s">
        <v>4706</v>
      </c>
      <c r="U1140" s="1" t="str">
        <f>VLOOKUP(T1140,Ventilation!$A$4:$H$454,6,FALSE)</f>
        <v>0.17</v>
      </c>
      <c r="V1140" s="1" t="str">
        <f>VLOOKUP(T1140,Ventilation!$A$4:$H$454,5,FALSE)</f>
        <v/>
      </c>
      <c r="W1140" s="1" t="str">
        <f>VLOOKUP(T1140,Ventilation!$A$4:$H$454,7,FALSE)</f>
        <v/>
      </c>
      <c r="X1140" s="1"/>
      <c r="Y1140" s="38">
        <v>18.58</v>
      </c>
      <c r="Z1140" s="36" t="s">
        <v>2324</v>
      </c>
      <c r="AA1140" s="36" t="s">
        <v>2377</v>
      </c>
      <c r="AB1140" s="38">
        <v>0.049225</v>
      </c>
      <c r="AC1140" s="40"/>
      <c r="AD1140" s="40"/>
      <c r="AE1140" s="36" t="s">
        <v>169</v>
      </c>
      <c r="AF1140" s="37"/>
      <c r="AG1140" s="40"/>
      <c r="AH1140" s="37"/>
      <c r="AI1140" s="37"/>
      <c r="AJ1140" s="37"/>
      <c r="AK1140" s="38">
        <v>0.232255667</v>
      </c>
      <c r="AL1140" s="38">
        <v>0.0</v>
      </c>
      <c r="AM1140" s="38">
        <v>0.5</v>
      </c>
      <c r="AN1140" s="38">
        <v>0.0</v>
      </c>
      <c r="AO1140" s="36" t="s">
        <v>2321</v>
      </c>
      <c r="AP1140" s="36" t="s">
        <v>2328</v>
      </c>
      <c r="AQ1140" s="36" t="s">
        <v>2327</v>
      </c>
      <c r="AR1140" s="40"/>
      <c r="AS1140" s="40"/>
      <c r="AT1140" s="38">
        <v>0.002839298</v>
      </c>
      <c r="AU1140" s="38">
        <v>60.0</v>
      </c>
      <c r="AV1140" s="37"/>
      <c r="AW1140" s="37"/>
      <c r="AX1140" s="36" t="s">
        <v>2326</v>
      </c>
      <c r="AY1140" s="37"/>
      <c r="AZ1140" s="40"/>
      <c r="BA1140" s="37"/>
      <c r="BB1140" s="37"/>
      <c r="BC1140" s="37"/>
      <c r="BD1140" s="37"/>
      <c r="BE1140" s="37"/>
      <c r="BF1140" s="36" t="s">
        <v>4624</v>
      </c>
      <c r="BG1140" s="37"/>
      <c r="BH1140" s="40"/>
      <c r="BI1140" s="186" t="s">
        <v>4625</v>
      </c>
      <c r="BJ1140" s="186" t="str">
        <f t="shared" si="80"/>
        <v>C</v>
      </c>
      <c r="BK1140" s="37"/>
      <c r="BL1140" s="37"/>
    </row>
    <row r="1141" ht="14.25" customHeight="1">
      <c r="A1141" s="36" t="s">
        <v>17</v>
      </c>
      <c r="B1141" s="36" t="s">
        <v>742</v>
      </c>
      <c r="C1141" s="36" t="s">
        <v>778</v>
      </c>
      <c r="D1141" s="36" t="s">
        <v>4619</v>
      </c>
      <c r="E1141" s="36" t="s">
        <v>17</v>
      </c>
      <c r="F1141" s="36" t="s">
        <v>742</v>
      </c>
      <c r="G1141" s="36" t="s">
        <v>778</v>
      </c>
      <c r="H1141" s="36" t="s">
        <v>4707</v>
      </c>
      <c r="I1141" s="38">
        <v>1.718691936</v>
      </c>
      <c r="J1141" s="37"/>
      <c r="K1141" s="37"/>
      <c r="L1141" s="37"/>
      <c r="M1141" s="38">
        <v>0.0</v>
      </c>
      <c r="N1141" s="38">
        <v>0.5</v>
      </c>
      <c r="O1141" s="38">
        <v>0.2</v>
      </c>
      <c r="P1141" s="36" t="s">
        <v>2305</v>
      </c>
      <c r="Q1141" s="36" t="s">
        <v>17</v>
      </c>
      <c r="R1141" s="36" t="s">
        <v>742</v>
      </c>
      <c r="S1141" s="36" t="s">
        <v>778</v>
      </c>
      <c r="T1141" s="36" t="s">
        <v>4707</v>
      </c>
      <c r="U1141" s="1" t="str">
        <f>VLOOKUP(T1141,Ventilation!$A$4:$H$454,6,FALSE)</f>
        <v>0.41</v>
      </c>
      <c r="V1141" s="1" t="str">
        <f>VLOOKUP(T1141,Ventilation!$A$4:$H$454,5,FALSE)</f>
        <v/>
      </c>
      <c r="W1141" s="1" t="str">
        <f>VLOOKUP(T1141,Ventilation!$A$4:$H$454,7,FALSE)</f>
        <v/>
      </c>
      <c r="X1141" s="1"/>
      <c r="Y1141" s="38">
        <v>18.58</v>
      </c>
      <c r="Z1141" s="36" t="s">
        <v>2306</v>
      </c>
      <c r="AA1141" s="36" t="s">
        <v>2377</v>
      </c>
      <c r="AB1141" s="38">
        <v>0.049225</v>
      </c>
      <c r="AC1141" s="40"/>
      <c r="AD1141" s="40"/>
      <c r="AE1141" s="36" t="s">
        <v>169</v>
      </c>
      <c r="AF1141" s="37"/>
      <c r="AG1141" s="40"/>
      <c r="AH1141" s="37"/>
      <c r="AI1141" s="37"/>
      <c r="AJ1141" s="37"/>
      <c r="AK1141" s="38">
        <v>0.232255667</v>
      </c>
      <c r="AL1141" s="38">
        <v>0.0</v>
      </c>
      <c r="AM1141" s="38">
        <v>0.5</v>
      </c>
      <c r="AN1141" s="38">
        <v>0.0</v>
      </c>
      <c r="AO1141" s="36" t="s">
        <v>2299</v>
      </c>
      <c r="AP1141" s="36" t="s">
        <v>2312</v>
      </c>
      <c r="AQ1141" s="36" t="s">
        <v>2310</v>
      </c>
      <c r="AR1141" s="40"/>
      <c r="AS1141" s="40"/>
      <c r="AT1141" s="38">
        <v>0.002839298</v>
      </c>
      <c r="AU1141" s="38">
        <v>60.0</v>
      </c>
      <c r="AV1141" s="37"/>
      <c r="AW1141" s="37"/>
      <c r="AX1141" s="36" t="s">
        <v>2309</v>
      </c>
      <c r="AY1141" s="37"/>
      <c r="AZ1141" s="40"/>
      <c r="BA1141" s="37"/>
      <c r="BB1141" s="37"/>
      <c r="BC1141" s="37"/>
      <c r="BD1141" s="37"/>
      <c r="BE1141" s="37"/>
      <c r="BF1141" s="36" t="s">
        <v>4627</v>
      </c>
      <c r="BG1141" s="37"/>
      <c r="BH1141" s="40"/>
      <c r="BI1141" s="186" t="s">
        <v>4625</v>
      </c>
      <c r="BJ1141" s="186" t="str">
        <f t="shared" si="80"/>
        <v>A</v>
      </c>
      <c r="BK1141" s="37"/>
      <c r="BL1141" s="37"/>
    </row>
    <row r="1142" ht="14.25" customHeight="1">
      <c r="A1142" s="36" t="s">
        <v>17</v>
      </c>
      <c r="B1142" s="36" t="s">
        <v>742</v>
      </c>
      <c r="C1142" s="36" t="s">
        <v>779</v>
      </c>
      <c r="D1142" s="36" t="s">
        <v>4619</v>
      </c>
      <c r="E1142" s="36" t="s">
        <v>17</v>
      </c>
      <c r="F1142" s="36" t="s">
        <v>742</v>
      </c>
      <c r="G1142" s="36" t="s">
        <v>779</v>
      </c>
      <c r="H1142" s="36" t="s">
        <v>4708</v>
      </c>
      <c r="I1142" s="38">
        <v>1.365663322</v>
      </c>
      <c r="J1142" s="37"/>
      <c r="K1142" s="37"/>
      <c r="L1142" s="37"/>
      <c r="M1142" s="38">
        <v>0.0</v>
      </c>
      <c r="N1142" s="38">
        <v>0.5</v>
      </c>
      <c r="O1142" s="38">
        <v>0.2</v>
      </c>
      <c r="P1142" s="36" t="s">
        <v>2363</v>
      </c>
      <c r="Q1142" s="36" t="s">
        <v>17</v>
      </c>
      <c r="R1142" s="36" t="s">
        <v>742</v>
      </c>
      <c r="S1142" s="36" t="s">
        <v>779</v>
      </c>
      <c r="T1142" s="36" t="s">
        <v>4708</v>
      </c>
      <c r="U1142" s="1" t="str">
        <f>VLOOKUP(T1142,Ventilation!$A$4:$H$454,6,FALSE)</f>
        <v>0.245</v>
      </c>
      <c r="V1142" s="1" t="str">
        <f>VLOOKUP(T1142,Ventilation!$A$4:$H$454,5,FALSE)</f>
        <v/>
      </c>
      <c r="W1142" s="1" t="str">
        <f>VLOOKUP(T1142,Ventilation!$A$4:$H$454,7,FALSE)</f>
        <v/>
      </c>
      <c r="X1142" s="1"/>
      <c r="Y1142" s="38">
        <v>3.72</v>
      </c>
      <c r="Z1142" s="36" t="s">
        <v>2364</v>
      </c>
      <c r="AA1142" s="36" t="s">
        <v>2377</v>
      </c>
      <c r="AB1142" s="38">
        <v>0.049225</v>
      </c>
      <c r="AC1142" s="40"/>
      <c r="AD1142" s="40"/>
      <c r="AE1142" s="36" t="s">
        <v>169</v>
      </c>
      <c r="AF1142" s="37"/>
      <c r="AG1142" s="40"/>
      <c r="AH1142" s="37"/>
      <c r="AI1142" s="37"/>
      <c r="AJ1142" s="37"/>
      <c r="AK1142" s="38">
        <v>0.232255667</v>
      </c>
      <c r="AL1142" s="38">
        <v>0.0</v>
      </c>
      <c r="AM1142" s="38">
        <v>0.5</v>
      </c>
      <c r="AN1142" s="38">
        <v>0.0</v>
      </c>
      <c r="AO1142" s="36" t="s">
        <v>2361</v>
      </c>
      <c r="AP1142" s="36" t="s">
        <v>2368</v>
      </c>
      <c r="AQ1142" s="36" t="s">
        <v>2367</v>
      </c>
      <c r="AR1142" s="40"/>
      <c r="AS1142" s="40"/>
      <c r="AT1142" s="38">
        <v>0.006180727</v>
      </c>
      <c r="AU1142" s="38">
        <v>60.0</v>
      </c>
      <c r="AV1142" s="37"/>
      <c r="AW1142" s="37"/>
      <c r="AX1142" s="36" t="s">
        <v>2366</v>
      </c>
      <c r="AY1142" s="37"/>
      <c r="AZ1142" s="40"/>
      <c r="BA1142" s="37"/>
      <c r="BB1142" s="37"/>
      <c r="BC1142" s="37"/>
      <c r="BD1142" s="37"/>
      <c r="BE1142" s="37"/>
      <c r="BF1142" s="36" t="s">
        <v>4643</v>
      </c>
      <c r="BG1142" s="37"/>
      <c r="BH1142" s="40"/>
      <c r="BI1142" s="186" t="s">
        <v>4635</v>
      </c>
      <c r="BJ1142" s="186" t="str">
        <f t="shared" si="80"/>
        <v>H</v>
      </c>
      <c r="BK1142" s="37"/>
      <c r="BL1142" s="37"/>
    </row>
    <row r="1143" ht="14.25" customHeight="1">
      <c r="A1143" s="36" t="s">
        <v>17</v>
      </c>
      <c r="B1143" s="36" t="s">
        <v>742</v>
      </c>
      <c r="C1143" s="36" t="s">
        <v>780</v>
      </c>
      <c r="D1143" s="36" t="s">
        <v>4619</v>
      </c>
      <c r="E1143" s="36" t="s">
        <v>17</v>
      </c>
      <c r="F1143" s="36" t="s">
        <v>742</v>
      </c>
      <c r="G1143" s="36" t="s">
        <v>780</v>
      </c>
      <c r="H1143" s="36" t="s">
        <v>4709</v>
      </c>
      <c r="I1143" s="38">
        <v>1.170568562</v>
      </c>
      <c r="J1143" s="37"/>
      <c r="K1143" s="37"/>
      <c r="L1143" s="37"/>
      <c r="M1143" s="38">
        <v>0.0</v>
      </c>
      <c r="N1143" s="38">
        <v>0.5</v>
      </c>
      <c r="O1143" s="38">
        <v>0.2</v>
      </c>
      <c r="P1143" s="36" t="s">
        <v>2305</v>
      </c>
      <c r="Q1143" s="36" t="s">
        <v>17</v>
      </c>
      <c r="R1143" s="36" t="s">
        <v>742</v>
      </c>
      <c r="S1143" s="36" t="s">
        <v>780</v>
      </c>
      <c r="T1143" s="36" t="s">
        <v>4709</v>
      </c>
      <c r="U1143" s="1" t="str">
        <f>VLOOKUP(T1143,Ventilation!$A$4:$H$454,6,FALSE)</f>
        <v>0.085</v>
      </c>
      <c r="V1143" s="1" t="str">
        <f>VLOOKUP(T1143,Ventilation!$A$4:$H$454,5,FALSE)</f>
        <v/>
      </c>
      <c r="W1143" s="1" t="str">
        <f>VLOOKUP(T1143,Ventilation!$A$4:$H$454,7,FALSE)</f>
        <v/>
      </c>
      <c r="X1143" s="1"/>
      <c r="Y1143" s="38">
        <v>4.65</v>
      </c>
      <c r="Z1143" s="36" t="s">
        <v>2306</v>
      </c>
      <c r="AA1143" s="36" t="s">
        <v>2377</v>
      </c>
      <c r="AB1143" s="38">
        <v>0.049225</v>
      </c>
      <c r="AC1143" s="40"/>
      <c r="AD1143" s="40"/>
      <c r="AE1143" s="36" t="s">
        <v>169</v>
      </c>
      <c r="AF1143" s="37"/>
      <c r="AG1143" s="40"/>
      <c r="AH1143" s="37"/>
      <c r="AI1143" s="37"/>
      <c r="AJ1143" s="37"/>
      <c r="AK1143" s="38">
        <v>0.696767001</v>
      </c>
      <c r="AL1143" s="38">
        <v>0.0</v>
      </c>
      <c r="AM1143" s="38">
        <v>0.5</v>
      </c>
      <c r="AN1143" s="38">
        <v>0.0</v>
      </c>
      <c r="AO1143" s="36" t="s">
        <v>2299</v>
      </c>
      <c r="AP1143" s="36" t="s">
        <v>2312</v>
      </c>
      <c r="AQ1143" s="36" t="s">
        <v>2310</v>
      </c>
      <c r="AR1143" s="40"/>
      <c r="AS1143" s="40"/>
      <c r="AT1143" s="38">
        <v>0.002138732</v>
      </c>
      <c r="AU1143" s="38">
        <v>60.0</v>
      </c>
      <c r="AV1143" s="37"/>
      <c r="AW1143" s="37"/>
      <c r="AX1143" s="36" t="s">
        <v>2309</v>
      </c>
      <c r="AY1143" s="37"/>
      <c r="AZ1143" s="40"/>
      <c r="BA1143" s="37"/>
      <c r="BB1143" s="37"/>
      <c r="BC1143" s="37"/>
      <c r="BD1143" s="37"/>
      <c r="BE1143" s="37"/>
      <c r="BF1143" s="36" t="s">
        <v>4627</v>
      </c>
      <c r="BG1143" s="37"/>
      <c r="BH1143" s="40"/>
      <c r="BI1143" s="186" t="s">
        <v>4625</v>
      </c>
      <c r="BJ1143" s="186" t="str">
        <f t="shared" si="80"/>
        <v>A</v>
      </c>
      <c r="BK1143" s="37"/>
      <c r="BL1143" s="37"/>
    </row>
    <row r="1144" ht="14.25" customHeight="1">
      <c r="A1144" s="36" t="s">
        <v>17</v>
      </c>
      <c r="B1144" s="36" t="s">
        <v>742</v>
      </c>
      <c r="C1144" s="36" t="s">
        <v>781</v>
      </c>
      <c r="D1144" s="36" t="s">
        <v>4619</v>
      </c>
      <c r="E1144" s="36" t="s">
        <v>17</v>
      </c>
      <c r="F1144" s="36" t="s">
        <v>742</v>
      </c>
      <c r="G1144" s="36" t="s">
        <v>781</v>
      </c>
      <c r="H1144" s="36" t="s">
        <v>4710</v>
      </c>
      <c r="I1144" s="38">
        <v>0.427350427</v>
      </c>
      <c r="J1144" s="37"/>
      <c r="K1144" s="37"/>
      <c r="L1144" s="37"/>
      <c r="M1144" s="38">
        <v>0.0</v>
      </c>
      <c r="N1144" s="38">
        <v>0.5</v>
      </c>
      <c r="O1144" s="38">
        <v>0.2</v>
      </c>
      <c r="P1144" s="36" t="s">
        <v>2323</v>
      </c>
      <c r="Q1144" s="36" t="s">
        <v>17</v>
      </c>
      <c r="R1144" s="36" t="s">
        <v>742</v>
      </c>
      <c r="S1144" s="36" t="s">
        <v>781</v>
      </c>
      <c r="T1144" s="36" t="s">
        <v>4710</v>
      </c>
      <c r="U1144" s="1" t="str">
        <f>VLOOKUP(T1144,Ventilation!$A$4:$H$454,6,FALSE)</f>
        <v>0.41</v>
      </c>
      <c r="V1144" s="1" t="str">
        <f>VLOOKUP(T1144,Ventilation!$A$4:$H$454,5,FALSE)</f>
        <v/>
      </c>
      <c r="W1144" s="1" t="str">
        <f>VLOOKUP(T1144,Ventilation!$A$4:$H$454,7,FALSE)</f>
        <v/>
      </c>
      <c r="X1144" s="1"/>
      <c r="Y1144" s="38">
        <v>18.58</v>
      </c>
      <c r="Z1144" s="36" t="s">
        <v>2324</v>
      </c>
      <c r="AA1144" s="36" t="s">
        <v>2377</v>
      </c>
      <c r="AB1144" s="38">
        <v>0.049225</v>
      </c>
      <c r="AC1144" s="40"/>
      <c r="AD1144" s="40"/>
      <c r="AE1144" s="36" t="s">
        <v>169</v>
      </c>
      <c r="AF1144" s="37"/>
      <c r="AG1144" s="40"/>
      <c r="AH1144" s="37"/>
      <c r="AI1144" s="37"/>
      <c r="AJ1144" s="37"/>
      <c r="AK1144" s="38">
        <v>0.232255667</v>
      </c>
      <c r="AL1144" s="38">
        <v>0.0</v>
      </c>
      <c r="AM1144" s="38">
        <v>0.5</v>
      </c>
      <c r="AN1144" s="38">
        <v>0.0</v>
      </c>
      <c r="AO1144" s="36" t="s">
        <v>2321</v>
      </c>
      <c r="AP1144" s="36" t="s">
        <v>2328</v>
      </c>
      <c r="AQ1144" s="36" t="s">
        <v>2327</v>
      </c>
      <c r="AR1144" s="40"/>
      <c r="AS1144" s="40"/>
      <c r="AT1144" s="38">
        <v>0.002839298</v>
      </c>
      <c r="AU1144" s="38">
        <v>60.0</v>
      </c>
      <c r="AV1144" s="37"/>
      <c r="AW1144" s="37"/>
      <c r="AX1144" s="36" t="s">
        <v>2326</v>
      </c>
      <c r="AY1144" s="37"/>
      <c r="AZ1144" s="40"/>
      <c r="BA1144" s="37"/>
      <c r="BB1144" s="37"/>
      <c r="BC1144" s="37"/>
      <c r="BD1144" s="37"/>
      <c r="BE1144" s="37"/>
      <c r="BF1144" s="36" t="s">
        <v>4624</v>
      </c>
      <c r="BG1144" s="37"/>
      <c r="BH1144" s="40"/>
      <c r="BI1144" s="186" t="s">
        <v>4625</v>
      </c>
      <c r="BJ1144" s="186" t="str">
        <f t="shared" si="80"/>
        <v>C</v>
      </c>
      <c r="BK1144" s="37"/>
      <c r="BL1144" s="37"/>
    </row>
    <row r="1145" ht="14.25" customHeight="1">
      <c r="A1145" s="36" t="s">
        <v>17</v>
      </c>
      <c r="B1145" s="36" t="s">
        <v>742</v>
      </c>
      <c r="C1145" s="36" t="s">
        <v>782</v>
      </c>
      <c r="D1145" s="36" t="s">
        <v>4619</v>
      </c>
      <c r="E1145" s="36" t="s">
        <v>17</v>
      </c>
      <c r="F1145" s="36" t="s">
        <v>742</v>
      </c>
      <c r="G1145" s="36" t="s">
        <v>782</v>
      </c>
      <c r="H1145" s="36" t="s">
        <v>4711</v>
      </c>
      <c r="I1145" s="38">
        <v>1.337792642</v>
      </c>
      <c r="J1145" s="37"/>
      <c r="K1145" s="37"/>
      <c r="L1145" s="37"/>
      <c r="M1145" s="38">
        <v>0.0</v>
      </c>
      <c r="N1145" s="38">
        <v>0.5</v>
      </c>
      <c r="O1145" s="38">
        <v>0.2</v>
      </c>
      <c r="P1145" s="36" t="s">
        <v>2331</v>
      </c>
      <c r="Q1145" s="36" t="s">
        <v>17</v>
      </c>
      <c r="R1145" s="36" t="s">
        <v>742</v>
      </c>
      <c r="S1145" s="36" t="s">
        <v>782</v>
      </c>
      <c r="T1145" s="36" t="s">
        <v>4711</v>
      </c>
      <c r="U1145" s="1" t="str">
        <f>VLOOKUP(T1145,Ventilation!$A$4:$H$454,6,FALSE)</f>
        <v>0.548</v>
      </c>
      <c r="V1145" s="1" t="str">
        <f>VLOOKUP(T1145,Ventilation!$A$4:$H$454,5,FALSE)</f>
        <v/>
      </c>
      <c r="W1145" s="1" t="str">
        <f>VLOOKUP(T1145,Ventilation!$A$4:$H$454,7,FALSE)</f>
        <v/>
      </c>
      <c r="X1145" s="1"/>
      <c r="Y1145" s="38">
        <v>12.39</v>
      </c>
      <c r="Z1145" s="36" t="s">
        <v>2332</v>
      </c>
      <c r="AA1145" s="36" t="s">
        <v>2377</v>
      </c>
      <c r="AB1145" s="38">
        <v>0.049225</v>
      </c>
      <c r="AC1145" s="40"/>
      <c r="AD1145" s="40"/>
      <c r="AE1145" s="36" t="s">
        <v>169</v>
      </c>
      <c r="AF1145" s="37"/>
      <c r="AG1145" s="40"/>
      <c r="AH1145" s="37"/>
      <c r="AI1145" s="37"/>
      <c r="AJ1145" s="37"/>
      <c r="AK1145" s="38">
        <v>0.464511334</v>
      </c>
      <c r="AL1145" s="38">
        <v>0.0</v>
      </c>
      <c r="AM1145" s="38">
        <v>0.5</v>
      </c>
      <c r="AN1145" s="38">
        <v>0.0</v>
      </c>
      <c r="AO1145" s="36" t="s">
        <v>2329</v>
      </c>
      <c r="AP1145" s="36" t="s">
        <v>2336</v>
      </c>
      <c r="AQ1145" s="36" t="s">
        <v>2335</v>
      </c>
      <c r="AR1145" s="40"/>
      <c r="AS1145" s="40"/>
      <c r="AT1145" s="38">
        <v>0.004120874</v>
      </c>
      <c r="AU1145" s="38">
        <v>60.0</v>
      </c>
      <c r="AV1145" s="37"/>
      <c r="AW1145" s="37"/>
      <c r="AX1145" s="36" t="s">
        <v>2334</v>
      </c>
      <c r="AY1145" s="37"/>
      <c r="AZ1145" s="40"/>
      <c r="BA1145" s="37"/>
      <c r="BB1145" s="37"/>
      <c r="BC1145" s="37"/>
      <c r="BD1145" s="37"/>
      <c r="BE1145" s="37"/>
      <c r="BF1145" s="36" t="s">
        <v>4663</v>
      </c>
      <c r="BG1145" s="37"/>
      <c r="BH1145" s="40"/>
      <c r="BI1145" s="186" t="s">
        <v>4625</v>
      </c>
      <c r="BJ1145" s="186" t="str">
        <f t="shared" si="80"/>
        <v>D</v>
      </c>
      <c r="BK1145" s="37"/>
      <c r="BL1145" s="37"/>
    </row>
    <row r="1146" ht="14.25" customHeight="1">
      <c r="A1146" s="36" t="s">
        <v>17</v>
      </c>
      <c r="B1146" s="36" t="s">
        <v>742</v>
      </c>
      <c r="C1146" s="36" t="s">
        <v>783</v>
      </c>
      <c r="D1146" s="36" t="s">
        <v>4619</v>
      </c>
      <c r="E1146" s="36" t="s">
        <v>17</v>
      </c>
      <c r="F1146" s="36" t="s">
        <v>742</v>
      </c>
      <c r="G1146" s="36" t="s">
        <v>783</v>
      </c>
      <c r="H1146" s="36" t="s">
        <v>4712</v>
      </c>
      <c r="I1146" s="38">
        <v>1.068376068</v>
      </c>
      <c r="J1146" s="37"/>
      <c r="K1146" s="37"/>
      <c r="L1146" s="37"/>
      <c r="M1146" s="38">
        <v>0.0</v>
      </c>
      <c r="N1146" s="38">
        <v>0.5</v>
      </c>
      <c r="O1146" s="38">
        <v>0.2</v>
      </c>
      <c r="P1146" s="36" t="s">
        <v>2315</v>
      </c>
      <c r="Q1146" s="36" t="s">
        <v>17</v>
      </c>
      <c r="R1146" s="36" t="s">
        <v>742</v>
      </c>
      <c r="S1146" s="36" t="s">
        <v>783</v>
      </c>
      <c r="T1146" s="36" t="s">
        <v>4712</v>
      </c>
      <c r="U1146" s="1" t="str">
        <f>VLOOKUP(T1146,Ventilation!$A$4:$H$454,6,FALSE)</f>
        <v>0.705</v>
      </c>
      <c r="V1146" s="1" t="str">
        <f>VLOOKUP(T1146,Ventilation!$A$4:$H$454,5,FALSE)</f>
        <v/>
      </c>
      <c r="W1146" s="1" t="str">
        <f>VLOOKUP(T1146,Ventilation!$A$4:$H$454,7,FALSE)</f>
        <v/>
      </c>
      <c r="X1146" s="1"/>
      <c r="Y1146" s="38">
        <v>9.29</v>
      </c>
      <c r="Z1146" s="36" t="s">
        <v>2316</v>
      </c>
      <c r="AA1146" s="36" t="s">
        <v>2377</v>
      </c>
      <c r="AB1146" s="38">
        <v>0.049225</v>
      </c>
      <c r="AC1146" s="40"/>
      <c r="AD1146" s="40"/>
      <c r="AE1146" s="36" t="s">
        <v>169</v>
      </c>
      <c r="AF1146" s="37"/>
      <c r="AG1146" s="40"/>
      <c r="AH1146" s="37"/>
      <c r="AI1146" s="37"/>
      <c r="AJ1146" s="37"/>
      <c r="AK1146" s="38">
        <v>0.092902267</v>
      </c>
      <c r="AL1146" s="38">
        <v>0.0</v>
      </c>
      <c r="AM1146" s="38">
        <v>0.5</v>
      </c>
      <c r="AN1146" s="38">
        <v>0.0</v>
      </c>
      <c r="AO1146" s="36" t="s">
        <v>2313</v>
      </c>
      <c r="AP1146" s="36" t="s">
        <v>2320</v>
      </c>
      <c r="AQ1146" s="36" t="s">
        <v>2319</v>
      </c>
      <c r="AR1146" s="40"/>
      <c r="AS1146" s="40"/>
      <c r="AT1146" s="38">
        <v>0.005692514</v>
      </c>
      <c r="AU1146" s="38">
        <v>60.0</v>
      </c>
      <c r="AV1146" s="37"/>
      <c r="AW1146" s="37"/>
      <c r="AX1146" s="36" t="s">
        <v>2318</v>
      </c>
      <c r="AY1146" s="37"/>
      <c r="AZ1146" s="40"/>
      <c r="BA1146" s="37"/>
      <c r="BB1146" s="37"/>
      <c r="BC1146" s="37"/>
      <c r="BD1146" s="37"/>
      <c r="BE1146" s="37"/>
      <c r="BF1146" s="36" t="s">
        <v>4629</v>
      </c>
      <c r="BG1146" s="37"/>
      <c r="BH1146" s="40"/>
      <c r="BI1146" s="186" t="s">
        <v>4630</v>
      </c>
      <c r="BJ1146" s="186" t="str">
        <f t="shared" si="80"/>
        <v>B</v>
      </c>
      <c r="BK1146" s="37"/>
      <c r="BL1146" s="37"/>
    </row>
    <row r="1147" ht="14.25" customHeight="1">
      <c r="A1147" s="36" t="s">
        <v>17</v>
      </c>
      <c r="B1147" s="36" t="s">
        <v>742</v>
      </c>
      <c r="C1147" s="36" t="s">
        <v>784</v>
      </c>
      <c r="D1147" s="36" t="s">
        <v>4619</v>
      </c>
      <c r="E1147" s="36" t="s">
        <v>17</v>
      </c>
      <c r="F1147" s="36" t="s">
        <v>742</v>
      </c>
      <c r="G1147" s="36" t="s">
        <v>784</v>
      </c>
      <c r="H1147" s="36" t="s">
        <v>4713</v>
      </c>
      <c r="I1147" s="38">
        <v>0.380899294</v>
      </c>
      <c r="J1147" s="37"/>
      <c r="K1147" s="37"/>
      <c r="L1147" s="37"/>
      <c r="M1147" s="38">
        <v>0.0</v>
      </c>
      <c r="N1147" s="38">
        <v>0.5</v>
      </c>
      <c r="O1147" s="38">
        <v>0.2</v>
      </c>
      <c r="P1147" s="36" t="s">
        <v>2355</v>
      </c>
      <c r="Q1147" s="36" t="s">
        <v>17</v>
      </c>
      <c r="R1147" s="36" t="s">
        <v>742</v>
      </c>
      <c r="S1147" s="36" t="s">
        <v>784</v>
      </c>
      <c r="T1147" s="36" t="s">
        <v>4713</v>
      </c>
      <c r="U1147" s="1" t="str">
        <f>VLOOKUP(T1147,Ventilation!$A$4:$H$454,6,FALSE)</f>
        <v>0.11</v>
      </c>
      <c r="V1147" s="1" t="str">
        <f>VLOOKUP(T1147,Ventilation!$A$4:$H$454,5,FALSE)</f>
        <v/>
      </c>
      <c r="W1147" s="1" t="str">
        <f>VLOOKUP(T1147,Ventilation!$A$4:$H$454,7,FALSE)</f>
        <v/>
      </c>
      <c r="X1147" s="1"/>
      <c r="Y1147" s="38">
        <v>3.72</v>
      </c>
      <c r="Z1147" s="36" t="s">
        <v>2356</v>
      </c>
      <c r="AA1147" s="36" t="s">
        <v>2377</v>
      </c>
      <c r="AB1147" s="38">
        <v>0.049225</v>
      </c>
      <c r="AC1147" s="40"/>
      <c r="AD1147" s="40"/>
      <c r="AE1147" s="36" t="s">
        <v>169</v>
      </c>
      <c r="AF1147" s="37"/>
      <c r="AG1147" s="40"/>
      <c r="AH1147" s="37"/>
      <c r="AI1147" s="37"/>
      <c r="AJ1147" s="37"/>
      <c r="AK1147" s="38">
        <v>0.232255667</v>
      </c>
      <c r="AL1147" s="38">
        <v>0.0</v>
      </c>
      <c r="AM1147" s="38">
        <v>0.5</v>
      </c>
      <c r="AN1147" s="38">
        <v>0.0</v>
      </c>
      <c r="AO1147" s="36" t="s">
        <v>2353</v>
      </c>
      <c r="AP1147" s="36" t="s">
        <v>2360</v>
      </c>
      <c r="AQ1147" s="36" t="s">
        <v>2359</v>
      </c>
      <c r="AR1147" s="40"/>
      <c r="AS1147" s="40"/>
      <c r="AT1147" s="38">
        <v>0.009507954</v>
      </c>
      <c r="AU1147" s="38">
        <v>60.0</v>
      </c>
      <c r="AV1147" s="37"/>
      <c r="AW1147" s="37"/>
      <c r="AX1147" s="36" t="s">
        <v>2358</v>
      </c>
      <c r="AY1147" s="37"/>
      <c r="AZ1147" s="40"/>
      <c r="BA1147" s="37"/>
      <c r="BB1147" s="37"/>
      <c r="BC1147" s="37"/>
      <c r="BD1147" s="37"/>
      <c r="BE1147" s="37"/>
      <c r="BF1147" s="36" t="s">
        <v>4634</v>
      </c>
      <c r="BG1147" s="37"/>
      <c r="BH1147" s="40"/>
      <c r="BI1147" s="186" t="s">
        <v>4635</v>
      </c>
      <c r="BJ1147" s="186" t="str">
        <f t="shared" si="80"/>
        <v>G</v>
      </c>
      <c r="BK1147" s="37"/>
      <c r="BL1147" s="37"/>
    </row>
    <row r="1148" ht="14.25" customHeight="1">
      <c r="A1148" s="36" t="s">
        <v>17</v>
      </c>
      <c r="B1148" s="36" t="s">
        <v>742</v>
      </c>
      <c r="C1148" s="36" t="s">
        <v>785</v>
      </c>
      <c r="D1148" s="36" t="s">
        <v>4619</v>
      </c>
      <c r="E1148" s="36" t="s">
        <v>17</v>
      </c>
      <c r="F1148" s="36" t="s">
        <v>742</v>
      </c>
      <c r="G1148" s="36" t="s">
        <v>785</v>
      </c>
      <c r="H1148" s="36" t="s">
        <v>4714</v>
      </c>
      <c r="I1148" s="38">
        <v>0.557413601</v>
      </c>
      <c r="J1148" s="37"/>
      <c r="K1148" s="37"/>
      <c r="L1148" s="37"/>
      <c r="M1148" s="38">
        <v>0.0</v>
      </c>
      <c r="N1148" s="38">
        <v>0.5</v>
      </c>
      <c r="O1148" s="38">
        <v>0.2</v>
      </c>
      <c r="P1148" s="36" t="s">
        <v>2363</v>
      </c>
      <c r="Q1148" s="36" t="s">
        <v>17</v>
      </c>
      <c r="R1148" s="36" t="s">
        <v>742</v>
      </c>
      <c r="S1148" s="36" t="s">
        <v>785</v>
      </c>
      <c r="T1148" s="36" t="s">
        <v>4714</v>
      </c>
      <c r="U1148" s="1" t="str">
        <f>VLOOKUP(T1148,Ventilation!$A$4:$H$454,6,FALSE)</f>
        <v>0.25</v>
      </c>
      <c r="V1148" s="1" t="str">
        <f>VLOOKUP(T1148,Ventilation!$A$4:$H$454,5,FALSE)</f>
        <v/>
      </c>
      <c r="W1148" s="1" t="str">
        <f>VLOOKUP(T1148,Ventilation!$A$4:$H$454,7,FALSE)</f>
        <v/>
      </c>
      <c r="X1148" s="1"/>
      <c r="Y1148" s="38">
        <v>3.72</v>
      </c>
      <c r="Z1148" s="36" t="s">
        <v>2364</v>
      </c>
      <c r="AA1148" s="36" t="s">
        <v>2377</v>
      </c>
      <c r="AB1148" s="38">
        <v>0.049225</v>
      </c>
      <c r="AC1148" s="40"/>
      <c r="AD1148" s="40"/>
      <c r="AE1148" s="36" t="s">
        <v>169</v>
      </c>
      <c r="AF1148" s="37"/>
      <c r="AG1148" s="40"/>
      <c r="AH1148" s="37"/>
      <c r="AI1148" s="37"/>
      <c r="AJ1148" s="37"/>
      <c r="AK1148" s="38">
        <v>0.232255667</v>
      </c>
      <c r="AL1148" s="38">
        <v>0.0</v>
      </c>
      <c r="AM1148" s="38">
        <v>0.5</v>
      </c>
      <c r="AN1148" s="38">
        <v>0.0</v>
      </c>
      <c r="AO1148" s="36" t="s">
        <v>2361</v>
      </c>
      <c r="AP1148" s="36" t="s">
        <v>2368</v>
      </c>
      <c r="AQ1148" s="36" t="s">
        <v>2367</v>
      </c>
      <c r="AR1148" s="40"/>
      <c r="AS1148" s="40"/>
      <c r="AT1148" s="38">
        <v>0.006180727</v>
      </c>
      <c r="AU1148" s="38">
        <v>60.0</v>
      </c>
      <c r="AV1148" s="37"/>
      <c r="AW1148" s="37"/>
      <c r="AX1148" s="36" t="s">
        <v>2366</v>
      </c>
      <c r="AY1148" s="37"/>
      <c r="AZ1148" s="40"/>
      <c r="BA1148" s="37"/>
      <c r="BB1148" s="37"/>
      <c r="BC1148" s="37"/>
      <c r="BD1148" s="37"/>
      <c r="BE1148" s="37"/>
      <c r="BF1148" s="36" t="s">
        <v>4643</v>
      </c>
      <c r="BG1148" s="37"/>
      <c r="BH1148" s="40"/>
      <c r="BI1148" s="186" t="s">
        <v>4622</v>
      </c>
      <c r="BJ1148" s="186" t="str">
        <f t="shared" si="80"/>
        <v>H</v>
      </c>
      <c r="BK1148" s="37"/>
      <c r="BL1148" s="37"/>
    </row>
    <row r="1149" ht="14.25" customHeight="1">
      <c r="A1149" s="36" t="s">
        <v>17</v>
      </c>
      <c r="B1149" s="36" t="s">
        <v>742</v>
      </c>
      <c r="C1149" s="36" t="s">
        <v>786</v>
      </c>
      <c r="D1149" s="36" t="s">
        <v>4619</v>
      </c>
      <c r="E1149" s="36" t="s">
        <v>17</v>
      </c>
      <c r="F1149" s="36" t="s">
        <v>742</v>
      </c>
      <c r="G1149" s="36" t="s">
        <v>786</v>
      </c>
      <c r="H1149" s="36" t="s">
        <v>4715</v>
      </c>
      <c r="I1149" s="38">
        <v>0.315867707</v>
      </c>
      <c r="J1149" s="37"/>
      <c r="K1149" s="37"/>
      <c r="L1149" s="37"/>
      <c r="M1149" s="38">
        <v>0.0</v>
      </c>
      <c r="N1149" s="38">
        <v>0.5</v>
      </c>
      <c r="O1149" s="38">
        <v>0.2</v>
      </c>
      <c r="P1149" s="36" t="s">
        <v>2355</v>
      </c>
      <c r="Q1149" s="36" t="s">
        <v>17</v>
      </c>
      <c r="R1149" s="36" t="s">
        <v>742</v>
      </c>
      <c r="S1149" s="36" t="s">
        <v>786</v>
      </c>
      <c r="T1149" s="36" t="s">
        <v>4715</v>
      </c>
      <c r="U1149" s="1" t="str">
        <f>VLOOKUP(T1149,Ventilation!$A$4:$H$454,6,FALSE)</f>
        <v>0.16</v>
      </c>
      <c r="V1149" s="1" t="str">
        <f>VLOOKUP(T1149,Ventilation!$A$4:$H$454,5,FALSE)</f>
        <v/>
      </c>
      <c r="W1149" s="1" t="str">
        <f>VLOOKUP(T1149,Ventilation!$A$4:$H$454,7,FALSE)</f>
        <v/>
      </c>
      <c r="X1149" s="1"/>
      <c r="Y1149" s="38">
        <v>3.72</v>
      </c>
      <c r="Z1149" s="36" t="s">
        <v>2356</v>
      </c>
      <c r="AA1149" s="36" t="s">
        <v>2377</v>
      </c>
      <c r="AB1149" s="38">
        <v>0.049225</v>
      </c>
      <c r="AC1149" s="40"/>
      <c r="AD1149" s="40"/>
      <c r="AE1149" s="36" t="s">
        <v>169</v>
      </c>
      <c r="AF1149" s="37"/>
      <c r="AG1149" s="40"/>
      <c r="AH1149" s="37"/>
      <c r="AI1149" s="37"/>
      <c r="AJ1149" s="37"/>
      <c r="AK1149" s="38">
        <v>0.232255667</v>
      </c>
      <c r="AL1149" s="38">
        <v>0.0</v>
      </c>
      <c r="AM1149" s="38">
        <v>0.5</v>
      </c>
      <c r="AN1149" s="38">
        <v>0.0</v>
      </c>
      <c r="AO1149" s="36" t="s">
        <v>2353</v>
      </c>
      <c r="AP1149" s="36" t="s">
        <v>2360</v>
      </c>
      <c r="AQ1149" s="36" t="s">
        <v>2359</v>
      </c>
      <c r="AR1149" s="40"/>
      <c r="AS1149" s="40"/>
      <c r="AT1149" s="38">
        <v>0.009507954</v>
      </c>
      <c r="AU1149" s="38">
        <v>60.0</v>
      </c>
      <c r="AV1149" s="37"/>
      <c r="AW1149" s="37"/>
      <c r="AX1149" s="36" t="s">
        <v>2358</v>
      </c>
      <c r="AY1149" s="37"/>
      <c r="AZ1149" s="40"/>
      <c r="BA1149" s="37"/>
      <c r="BB1149" s="37"/>
      <c r="BC1149" s="37"/>
      <c r="BD1149" s="37"/>
      <c r="BE1149" s="37"/>
      <c r="BF1149" s="36" t="s">
        <v>4634</v>
      </c>
      <c r="BG1149" s="37"/>
      <c r="BH1149" s="40"/>
      <c r="BI1149" s="186" t="s">
        <v>4646</v>
      </c>
      <c r="BJ1149" s="186" t="str">
        <f t="shared" si="80"/>
        <v>G</v>
      </c>
      <c r="BK1149" s="37"/>
      <c r="BL1149" s="37"/>
    </row>
    <row r="1150" ht="14.25" customHeight="1">
      <c r="A1150" s="36" t="s">
        <v>17</v>
      </c>
      <c r="B1150" s="36" t="s">
        <v>742</v>
      </c>
      <c r="C1150" s="36" t="s">
        <v>787</v>
      </c>
      <c r="D1150" s="36" t="s">
        <v>4619</v>
      </c>
      <c r="E1150" s="36" t="s">
        <v>17</v>
      </c>
      <c r="F1150" s="36" t="s">
        <v>742</v>
      </c>
      <c r="G1150" s="36" t="s">
        <v>787</v>
      </c>
      <c r="H1150" s="36" t="s">
        <v>4716</v>
      </c>
      <c r="I1150" s="38">
        <v>0.910442215</v>
      </c>
      <c r="J1150" s="37"/>
      <c r="K1150" s="37"/>
      <c r="L1150" s="37"/>
      <c r="M1150" s="38">
        <v>0.0</v>
      </c>
      <c r="N1150" s="38">
        <v>0.5</v>
      </c>
      <c r="O1150" s="38">
        <v>0.2</v>
      </c>
      <c r="P1150" s="36" t="s">
        <v>2315</v>
      </c>
      <c r="Q1150" s="36" t="s">
        <v>17</v>
      </c>
      <c r="R1150" s="36" t="s">
        <v>742</v>
      </c>
      <c r="S1150" s="36" t="s">
        <v>787</v>
      </c>
      <c r="T1150" s="36" t="s">
        <v>4716</v>
      </c>
      <c r="U1150" s="1" t="str">
        <f>VLOOKUP(T1150,Ventilation!$A$4:$H$454,6,FALSE)</f>
        <v>0.86</v>
      </c>
      <c r="V1150" s="1" t="str">
        <f>VLOOKUP(T1150,Ventilation!$A$4:$H$454,5,FALSE)</f>
        <v/>
      </c>
      <c r="W1150" s="1" t="str">
        <f>VLOOKUP(T1150,Ventilation!$A$4:$H$454,7,FALSE)</f>
        <v/>
      </c>
      <c r="X1150" s="1"/>
      <c r="Y1150" s="38">
        <v>18.58</v>
      </c>
      <c r="Z1150" s="36" t="s">
        <v>2316</v>
      </c>
      <c r="AA1150" s="36" t="s">
        <v>2377</v>
      </c>
      <c r="AB1150" s="38">
        <v>0.049225</v>
      </c>
      <c r="AC1150" s="40"/>
      <c r="AD1150" s="40"/>
      <c r="AE1150" s="36" t="s">
        <v>169</v>
      </c>
      <c r="AF1150" s="37"/>
      <c r="AG1150" s="40"/>
      <c r="AH1150" s="37"/>
      <c r="AI1150" s="37"/>
      <c r="AJ1150" s="37"/>
      <c r="AK1150" s="38">
        <v>0.092902267</v>
      </c>
      <c r="AL1150" s="38">
        <v>0.0</v>
      </c>
      <c r="AM1150" s="38">
        <v>0.5</v>
      </c>
      <c r="AN1150" s="38">
        <v>0.0</v>
      </c>
      <c r="AO1150" s="36" t="s">
        <v>2313</v>
      </c>
      <c r="AP1150" s="36" t="s">
        <v>2320</v>
      </c>
      <c r="AQ1150" s="36" t="s">
        <v>2319</v>
      </c>
      <c r="AR1150" s="40"/>
      <c r="AS1150" s="40"/>
      <c r="AT1150" s="38">
        <v>0.00854573</v>
      </c>
      <c r="AU1150" s="38">
        <v>60.0</v>
      </c>
      <c r="AV1150" s="37"/>
      <c r="AW1150" s="37"/>
      <c r="AX1150" s="36" t="s">
        <v>2318</v>
      </c>
      <c r="AY1150" s="37"/>
      <c r="AZ1150" s="40"/>
      <c r="BA1150" s="37"/>
      <c r="BB1150" s="37"/>
      <c r="BC1150" s="37"/>
      <c r="BD1150" s="37"/>
      <c r="BE1150" s="37"/>
      <c r="BF1150" s="36" t="s">
        <v>4629</v>
      </c>
      <c r="BG1150" s="37"/>
      <c r="BH1150" s="40"/>
      <c r="BI1150" s="186" t="s">
        <v>4637</v>
      </c>
      <c r="BJ1150" s="186" t="str">
        <f t="shared" si="80"/>
        <v>B</v>
      </c>
      <c r="BK1150" s="37"/>
      <c r="BL1150" s="37"/>
    </row>
    <row r="1151" ht="14.25" customHeight="1">
      <c r="A1151" s="36" t="s">
        <v>17</v>
      </c>
      <c r="B1151" s="36" t="s">
        <v>742</v>
      </c>
      <c r="C1151" s="36" t="s">
        <v>788</v>
      </c>
      <c r="D1151" s="36" t="s">
        <v>4619</v>
      </c>
      <c r="E1151" s="36" t="s">
        <v>17</v>
      </c>
      <c r="F1151" s="36" t="s">
        <v>742</v>
      </c>
      <c r="G1151" s="36" t="s">
        <v>788</v>
      </c>
      <c r="H1151" s="36" t="s">
        <v>4717</v>
      </c>
      <c r="I1151" s="38">
        <v>0.427350427</v>
      </c>
      <c r="J1151" s="37"/>
      <c r="K1151" s="37"/>
      <c r="L1151" s="37"/>
      <c r="M1151" s="38">
        <v>0.0</v>
      </c>
      <c r="N1151" s="38">
        <v>0.5</v>
      </c>
      <c r="O1151" s="38">
        <v>0.2</v>
      </c>
      <c r="P1151" s="36" t="s">
        <v>2315</v>
      </c>
      <c r="Q1151" s="36" t="s">
        <v>17</v>
      </c>
      <c r="R1151" s="36" t="s">
        <v>742</v>
      </c>
      <c r="S1151" s="36" t="s">
        <v>788</v>
      </c>
      <c r="T1151" s="36" t="s">
        <v>4717</v>
      </c>
      <c r="U1151" s="1" t="str">
        <f>VLOOKUP(T1151,Ventilation!$A$4:$H$454,6,FALSE)</f>
        <v>0.81</v>
      </c>
      <c r="V1151" s="1" t="str">
        <f>VLOOKUP(T1151,Ventilation!$A$4:$H$454,5,FALSE)</f>
        <v/>
      </c>
      <c r="W1151" s="1" t="str">
        <f>VLOOKUP(T1151,Ventilation!$A$4:$H$454,7,FALSE)</f>
        <v/>
      </c>
      <c r="X1151" s="1"/>
      <c r="Y1151" s="38">
        <v>18.58</v>
      </c>
      <c r="Z1151" s="36" t="s">
        <v>2316</v>
      </c>
      <c r="AA1151" s="36" t="s">
        <v>2377</v>
      </c>
      <c r="AB1151" s="38">
        <v>0.049225</v>
      </c>
      <c r="AC1151" s="40"/>
      <c r="AD1151" s="40"/>
      <c r="AE1151" s="36" t="s">
        <v>169</v>
      </c>
      <c r="AF1151" s="37"/>
      <c r="AG1151" s="40"/>
      <c r="AH1151" s="37"/>
      <c r="AI1151" s="37"/>
      <c r="AJ1151" s="37"/>
      <c r="AK1151" s="38">
        <v>0.0</v>
      </c>
      <c r="AL1151" s="38">
        <v>0.0</v>
      </c>
      <c r="AM1151" s="38">
        <v>0.5</v>
      </c>
      <c r="AN1151" s="38">
        <v>0.0</v>
      </c>
      <c r="AO1151" s="36" t="s">
        <v>2313</v>
      </c>
      <c r="AP1151" s="36" t="s">
        <v>2320</v>
      </c>
      <c r="AQ1151" s="36" t="s">
        <v>2319</v>
      </c>
      <c r="AR1151" s="40"/>
      <c r="AS1151" s="40"/>
      <c r="AT1151" s="38">
        <v>0.002839298</v>
      </c>
      <c r="AU1151" s="38">
        <v>60.0</v>
      </c>
      <c r="AV1151" s="37"/>
      <c r="AW1151" s="37"/>
      <c r="AX1151" s="36" t="s">
        <v>2318</v>
      </c>
      <c r="AY1151" s="37"/>
      <c r="AZ1151" s="40"/>
      <c r="BA1151" s="37"/>
      <c r="BB1151" s="37"/>
      <c r="BC1151" s="37"/>
      <c r="BD1151" s="37"/>
      <c r="BE1151" s="37"/>
      <c r="BF1151" s="36" t="s">
        <v>4629</v>
      </c>
      <c r="BG1151" s="37"/>
      <c r="BH1151" s="40"/>
      <c r="BI1151" s="186" t="s">
        <v>4637</v>
      </c>
      <c r="BJ1151" s="186" t="str">
        <f t="shared" si="80"/>
        <v>B</v>
      </c>
      <c r="BK1151" s="37"/>
      <c r="BL1151" s="37"/>
    </row>
    <row r="1152" ht="14.25" customHeight="1">
      <c r="A1152" s="36" t="s">
        <v>17</v>
      </c>
      <c r="B1152" s="36" t="s">
        <v>742</v>
      </c>
      <c r="C1152" s="36" t="s">
        <v>789</v>
      </c>
      <c r="D1152" s="36" t="s">
        <v>4619</v>
      </c>
      <c r="E1152" s="36" t="s">
        <v>17</v>
      </c>
      <c r="F1152" s="36" t="s">
        <v>742</v>
      </c>
      <c r="G1152" s="36" t="s">
        <v>789</v>
      </c>
      <c r="H1152" s="36" t="s">
        <v>4718</v>
      </c>
      <c r="I1152" s="38">
        <v>1.198439242</v>
      </c>
      <c r="J1152" s="37"/>
      <c r="K1152" s="37"/>
      <c r="L1152" s="37"/>
      <c r="M1152" s="38">
        <v>0.0</v>
      </c>
      <c r="N1152" s="38">
        <v>0.5</v>
      </c>
      <c r="O1152" s="38">
        <v>0.2</v>
      </c>
      <c r="P1152" s="36" t="s">
        <v>2315</v>
      </c>
      <c r="Q1152" s="36" t="s">
        <v>17</v>
      </c>
      <c r="R1152" s="36" t="s">
        <v>742</v>
      </c>
      <c r="S1152" s="36" t="s">
        <v>789</v>
      </c>
      <c r="T1152" s="36" t="s">
        <v>4718</v>
      </c>
      <c r="U1152" s="1" t="str">
        <f>VLOOKUP(T1152,Ventilation!$A$4:$H$454,6,FALSE)</f>
        <v>0.3</v>
      </c>
      <c r="V1152" s="1" t="str">
        <f>VLOOKUP(T1152,Ventilation!$A$4:$H$454,5,FALSE)</f>
        <v/>
      </c>
      <c r="W1152" s="1" t="str">
        <f>VLOOKUP(T1152,Ventilation!$A$4:$H$454,7,FALSE)</f>
        <v/>
      </c>
      <c r="X1152" s="1"/>
      <c r="Y1152" s="38">
        <v>18.58</v>
      </c>
      <c r="Z1152" s="36" t="s">
        <v>2316</v>
      </c>
      <c r="AA1152" s="36" t="s">
        <v>2377</v>
      </c>
      <c r="AB1152" s="38">
        <v>0.049225</v>
      </c>
      <c r="AC1152" s="40"/>
      <c r="AD1152" s="40"/>
      <c r="AE1152" s="36" t="s">
        <v>169</v>
      </c>
      <c r="AF1152" s="37"/>
      <c r="AG1152" s="40"/>
      <c r="AH1152" s="37"/>
      <c r="AI1152" s="37"/>
      <c r="AJ1152" s="37"/>
      <c r="AK1152" s="38">
        <v>0.1393534</v>
      </c>
      <c r="AL1152" s="38">
        <v>0.0</v>
      </c>
      <c r="AM1152" s="38">
        <v>0.5</v>
      </c>
      <c r="AN1152" s="38">
        <v>0.0</v>
      </c>
      <c r="AO1152" s="36" t="s">
        <v>2313</v>
      </c>
      <c r="AP1152" s="36" t="s">
        <v>2320</v>
      </c>
      <c r="AQ1152" s="36" t="s">
        <v>2319</v>
      </c>
      <c r="AR1152" s="40"/>
      <c r="AS1152" s="40"/>
      <c r="AT1152" s="38">
        <v>0.00854573</v>
      </c>
      <c r="AU1152" s="38">
        <v>60.0</v>
      </c>
      <c r="AV1152" s="37"/>
      <c r="AW1152" s="37"/>
      <c r="AX1152" s="36" t="s">
        <v>2318</v>
      </c>
      <c r="AY1152" s="37"/>
      <c r="AZ1152" s="40"/>
      <c r="BA1152" s="37"/>
      <c r="BB1152" s="37"/>
      <c r="BC1152" s="37"/>
      <c r="BD1152" s="37"/>
      <c r="BE1152" s="37"/>
      <c r="BF1152" s="36" t="s">
        <v>4629</v>
      </c>
      <c r="BG1152" s="37"/>
      <c r="BH1152" s="40"/>
      <c r="BI1152" s="186" t="s">
        <v>4637</v>
      </c>
      <c r="BJ1152" s="186" t="str">
        <f t="shared" si="80"/>
        <v>B</v>
      </c>
      <c r="BK1152" s="37"/>
      <c r="BL1152" s="37"/>
    </row>
    <row r="1153" ht="14.25" customHeight="1">
      <c r="A1153" s="36" t="s">
        <v>17</v>
      </c>
      <c r="B1153" s="36" t="s">
        <v>742</v>
      </c>
      <c r="C1153" s="36" t="s">
        <v>790</v>
      </c>
      <c r="D1153" s="36" t="s">
        <v>4619</v>
      </c>
      <c r="E1153" s="36" t="s">
        <v>17</v>
      </c>
      <c r="F1153" s="36" t="s">
        <v>742</v>
      </c>
      <c r="G1153" s="36" t="s">
        <v>790</v>
      </c>
      <c r="H1153" s="36" t="s">
        <v>4719</v>
      </c>
      <c r="I1153" s="38">
        <v>0.891861761</v>
      </c>
      <c r="J1153" s="37"/>
      <c r="K1153" s="37"/>
      <c r="L1153" s="37"/>
      <c r="M1153" s="38">
        <v>0.0</v>
      </c>
      <c r="N1153" s="38">
        <v>0.5</v>
      </c>
      <c r="O1153" s="38">
        <v>0.2</v>
      </c>
      <c r="P1153" s="36" t="s">
        <v>2378</v>
      </c>
      <c r="Q1153" s="36" t="s">
        <v>17</v>
      </c>
      <c r="R1153" s="36" t="s">
        <v>742</v>
      </c>
      <c r="S1153" s="36" t="s">
        <v>790</v>
      </c>
      <c r="T1153" s="36" t="s">
        <v>4719</v>
      </c>
      <c r="U1153" s="1" t="str">
        <f>VLOOKUP(T1153,Ventilation!$A$4:$H$454,6,FALSE)</f>
        <v>0.15</v>
      </c>
      <c r="V1153" s="1" t="str">
        <f>VLOOKUP(T1153,Ventilation!$A$4:$H$454,5,FALSE)</f>
        <v/>
      </c>
      <c r="W1153" s="1" t="str">
        <f>VLOOKUP(T1153,Ventilation!$A$4:$H$454,7,FALSE)</f>
        <v/>
      </c>
      <c r="X1153" s="1"/>
      <c r="Y1153" s="38">
        <v>0.93</v>
      </c>
      <c r="Z1153" s="36" t="s">
        <v>2379</v>
      </c>
      <c r="AA1153" s="36" t="s">
        <v>2377</v>
      </c>
      <c r="AB1153" s="38">
        <v>0.049225</v>
      </c>
      <c r="AC1153" s="40"/>
      <c r="AD1153" s="40"/>
      <c r="AE1153" s="36" t="s">
        <v>169</v>
      </c>
      <c r="AF1153" s="37"/>
      <c r="AG1153" s="40"/>
      <c r="AH1153" s="37"/>
      <c r="AI1153" s="37"/>
      <c r="AJ1153" s="37"/>
      <c r="AK1153" s="38">
        <v>0.0</v>
      </c>
      <c r="AL1153" s="38">
        <v>0.0</v>
      </c>
      <c r="AM1153" s="38">
        <v>0.5</v>
      </c>
      <c r="AN1153" s="38">
        <v>0.0</v>
      </c>
      <c r="AO1153" s="36" t="s">
        <v>2380</v>
      </c>
      <c r="AP1153" s="36" t="s">
        <v>2381</v>
      </c>
      <c r="AQ1153" s="36" t="s">
        <v>2382</v>
      </c>
      <c r="AR1153" s="40"/>
      <c r="AS1153" s="40"/>
      <c r="AT1153" s="38">
        <v>0.0</v>
      </c>
      <c r="AU1153" s="38">
        <v>60.0</v>
      </c>
      <c r="AV1153" s="37"/>
      <c r="AW1153" s="37"/>
      <c r="AX1153" s="36" t="s">
        <v>2383</v>
      </c>
      <c r="AY1153" s="37"/>
      <c r="AZ1153" s="40"/>
      <c r="BA1153" s="37"/>
      <c r="BB1153" s="37"/>
      <c r="BC1153" s="37"/>
      <c r="BD1153" s="37"/>
      <c r="BE1153" s="37"/>
      <c r="BF1153" s="36" t="s">
        <v>2384</v>
      </c>
      <c r="BG1153" s="37"/>
      <c r="BH1153" s="40"/>
      <c r="BI1153" s="186" t="s">
        <v>4666</v>
      </c>
      <c r="BJ1153" s="186" t="str">
        <f t="shared" si="80"/>
        <v>*</v>
      </c>
      <c r="BK1153" s="37"/>
      <c r="BL1153" s="37"/>
    </row>
    <row r="1154" ht="14.25" customHeight="1">
      <c r="A1154" s="36" t="s">
        <v>17</v>
      </c>
      <c r="B1154" s="36" t="s">
        <v>742</v>
      </c>
      <c r="C1154" s="36" t="s">
        <v>791</v>
      </c>
      <c r="D1154" s="36" t="s">
        <v>4619</v>
      </c>
      <c r="E1154" s="36" t="s">
        <v>17</v>
      </c>
      <c r="F1154" s="36" t="s">
        <v>742</v>
      </c>
      <c r="G1154" s="36" t="s">
        <v>791</v>
      </c>
      <c r="H1154" s="36" t="s">
        <v>4720</v>
      </c>
      <c r="I1154" s="38">
        <v>1.086956522</v>
      </c>
      <c r="J1154" s="37"/>
      <c r="K1154" s="37"/>
      <c r="L1154" s="37"/>
      <c r="M1154" s="38">
        <v>0.0</v>
      </c>
      <c r="N1154" s="38">
        <v>0.5</v>
      </c>
      <c r="O1154" s="38">
        <v>0.2</v>
      </c>
      <c r="P1154" s="36" t="s">
        <v>2378</v>
      </c>
      <c r="Q1154" s="36" t="s">
        <v>17</v>
      </c>
      <c r="R1154" s="36" t="s">
        <v>742</v>
      </c>
      <c r="S1154" s="36" t="s">
        <v>791</v>
      </c>
      <c r="T1154" s="36" t="s">
        <v>4720</v>
      </c>
      <c r="U1154" s="1" t="str">
        <f>VLOOKUP(T1154,Ventilation!$A$4:$H$454,6,FALSE)</f>
        <v>0.15</v>
      </c>
      <c r="V1154" s="1" t="str">
        <f>VLOOKUP(T1154,Ventilation!$A$4:$H$454,5,FALSE)</f>
        <v/>
      </c>
      <c r="W1154" s="1" t="str">
        <f>VLOOKUP(T1154,Ventilation!$A$4:$H$454,7,FALSE)</f>
        <v/>
      </c>
      <c r="X1154" s="1"/>
      <c r="Y1154" s="38">
        <v>0.93</v>
      </c>
      <c r="Z1154" s="36" t="s">
        <v>2379</v>
      </c>
      <c r="AA1154" s="36" t="s">
        <v>2377</v>
      </c>
      <c r="AB1154" s="38">
        <v>0.049225</v>
      </c>
      <c r="AC1154" s="40"/>
      <c r="AD1154" s="40"/>
      <c r="AE1154" s="36" t="s">
        <v>169</v>
      </c>
      <c r="AF1154" s="37"/>
      <c r="AG1154" s="40"/>
      <c r="AH1154" s="37"/>
      <c r="AI1154" s="37"/>
      <c r="AJ1154" s="37"/>
      <c r="AK1154" s="38">
        <v>0.0</v>
      </c>
      <c r="AL1154" s="38">
        <v>0.0</v>
      </c>
      <c r="AM1154" s="38">
        <v>0.5</v>
      </c>
      <c r="AN1154" s="38">
        <v>0.0</v>
      </c>
      <c r="AO1154" s="36" t="s">
        <v>2380</v>
      </c>
      <c r="AP1154" s="36" t="s">
        <v>2381</v>
      </c>
      <c r="AQ1154" s="36" t="s">
        <v>2382</v>
      </c>
      <c r="AR1154" s="40"/>
      <c r="AS1154" s="40"/>
      <c r="AT1154" s="38">
        <v>0.0</v>
      </c>
      <c r="AU1154" s="38">
        <v>60.0</v>
      </c>
      <c r="AV1154" s="37"/>
      <c r="AW1154" s="37"/>
      <c r="AX1154" s="36" t="s">
        <v>2383</v>
      </c>
      <c r="AY1154" s="37"/>
      <c r="AZ1154" s="40"/>
      <c r="BA1154" s="37"/>
      <c r="BB1154" s="37"/>
      <c r="BC1154" s="37"/>
      <c r="BD1154" s="37"/>
      <c r="BE1154" s="37"/>
      <c r="BF1154" s="36" t="s">
        <v>2384</v>
      </c>
      <c r="BG1154" s="37"/>
      <c r="BH1154" s="40"/>
      <c r="BI1154" s="186" t="s">
        <v>4666</v>
      </c>
      <c r="BJ1154" s="186" t="str">
        <f t="shared" si="80"/>
        <v>*</v>
      </c>
      <c r="BK1154" s="37"/>
      <c r="BL1154" s="37"/>
    </row>
    <row r="1155" ht="14.25" customHeight="1">
      <c r="A1155" s="36" t="s">
        <v>17</v>
      </c>
      <c r="B1155" s="36" t="s">
        <v>742</v>
      </c>
      <c r="C1155" s="36" t="s">
        <v>792</v>
      </c>
      <c r="D1155" s="36" t="s">
        <v>4619</v>
      </c>
      <c r="E1155" s="36" t="s">
        <v>17</v>
      </c>
      <c r="F1155" s="36" t="s">
        <v>742</v>
      </c>
      <c r="G1155" s="36" t="s">
        <v>792</v>
      </c>
      <c r="H1155" s="36" t="s">
        <v>4721</v>
      </c>
      <c r="I1155" s="38">
        <v>2.257525084</v>
      </c>
      <c r="J1155" s="37"/>
      <c r="K1155" s="37"/>
      <c r="L1155" s="37"/>
      <c r="M1155" s="38">
        <v>0.0</v>
      </c>
      <c r="N1155" s="38">
        <v>0.5</v>
      </c>
      <c r="O1155" s="38">
        <v>0.2</v>
      </c>
      <c r="P1155" s="36" t="s">
        <v>2363</v>
      </c>
      <c r="Q1155" s="36" t="s">
        <v>17</v>
      </c>
      <c r="R1155" s="36" t="s">
        <v>742</v>
      </c>
      <c r="S1155" s="36" t="s">
        <v>792</v>
      </c>
      <c r="T1155" s="36" t="s">
        <v>4721</v>
      </c>
      <c r="U1155" s="1" t="str">
        <f>VLOOKUP(T1155,Ventilation!$A$4:$H$454,6,FALSE)</f>
        <v>0.6</v>
      </c>
      <c r="V1155" s="1" t="str">
        <f>VLOOKUP(T1155,Ventilation!$A$4:$H$454,5,FALSE)</f>
        <v/>
      </c>
      <c r="W1155" s="1" t="str">
        <f>VLOOKUP(T1155,Ventilation!$A$4:$H$454,7,FALSE)</f>
        <v/>
      </c>
      <c r="X1155" s="1"/>
      <c r="Y1155" s="38">
        <v>4.65</v>
      </c>
      <c r="Z1155" s="36" t="s">
        <v>2364</v>
      </c>
      <c r="AA1155" s="36" t="s">
        <v>2377</v>
      </c>
      <c r="AB1155" s="38">
        <v>0.049225</v>
      </c>
      <c r="AC1155" s="40"/>
      <c r="AD1155" s="40"/>
      <c r="AE1155" s="36" t="s">
        <v>169</v>
      </c>
      <c r="AF1155" s="37"/>
      <c r="AG1155" s="40"/>
      <c r="AH1155" s="37"/>
      <c r="AI1155" s="37"/>
      <c r="AJ1155" s="37"/>
      <c r="AK1155" s="38">
        <v>0.929022668</v>
      </c>
      <c r="AL1155" s="38">
        <v>0.0</v>
      </c>
      <c r="AM1155" s="38">
        <v>0.5</v>
      </c>
      <c r="AN1155" s="38">
        <v>0.0</v>
      </c>
      <c r="AO1155" s="36" t="s">
        <v>2361</v>
      </c>
      <c r="AP1155" s="36" t="s">
        <v>2368</v>
      </c>
      <c r="AQ1155" s="36" t="s">
        <v>2367</v>
      </c>
      <c r="AR1155" s="40"/>
      <c r="AS1155" s="40"/>
      <c r="AT1155" s="38">
        <v>0.004277465</v>
      </c>
      <c r="AU1155" s="38">
        <v>60.0</v>
      </c>
      <c r="AV1155" s="37"/>
      <c r="AW1155" s="37"/>
      <c r="AX1155" s="36" t="s">
        <v>2366</v>
      </c>
      <c r="AY1155" s="37"/>
      <c r="AZ1155" s="40"/>
      <c r="BA1155" s="37"/>
      <c r="BB1155" s="37"/>
      <c r="BC1155" s="37"/>
      <c r="BD1155" s="37"/>
      <c r="BE1155" s="37"/>
      <c r="BF1155" s="36" t="s">
        <v>4643</v>
      </c>
      <c r="BG1155" s="37"/>
      <c r="BH1155" s="40"/>
      <c r="BI1155" s="186" t="s">
        <v>4644</v>
      </c>
      <c r="BJ1155" s="186" t="str">
        <f t="shared" si="80"/>
        <v>H</v>
      </c>
      <c r="BK1155" s="37"/>
      <c r="BL1155" s="37"/>
    </row>
    <row r="1156" ht="14.25" customHeight="1">
      <c r="A1156" s="36" t="s">
        <v>17</v>
      </c>
      <c r="B1156" s="36" t="s">
        <v>742</v>
      </c>
      <c r="C1156" s="36" t="s">
        <v>793</v>
      </c>
      <c r="D1156" s="36" t="s">
        <v>4619</v>
      </c>
      <c r="E1156" s="36" t="s">
        <v>17</v>
      </c>
      <c r="F1156" s="36" t="s">
        <v>742</v>
      </c>
      <c r="G1156" s="36" t="s">
        <v>793</v>
      </c>
      <c r="H1156" s="36" t="s">
        <v>4722</v>
      </c>
      <c r="I1156" s="38">
        <v>1.662950576</v>
      </c>
      <c r="J1156" s="37"/>
      <c r="K1156" s="37"/>
      <c r="L1156" s="37"/>
      <c r="M1156" s="38">
        <v>0.0</v>
      </c>
      <c r="N1156" s="38">
        <v>0.5</v>
      </c>
      <c r="O1156" s="38">
        <v>0.2</v>
      </c>
      <c r="P1156" s="36" t="s">
        <v>2323</v>
      </c>
      <c r="Q1156" s="36" t="s">
        <v>17</v>
      </c>
      <c r="R1156" s="36" t="s">
        <v>742</v>
      </c>
      <c r="S1156" s="36" t="s">
        <v>793</v>
      </c>
      <c r="T1156" s="36" t="s">
        <v>4722</v>
      </c>
      <c r="U1156" s="1" t="str">
        <f>VLOOKUP(T1156,Ventilation!$A$4:$H$454,6,FALSE)</f>
        <v>0.3</v>
      </c>
      <c r="V1156" s="1" t="str">
        <f>VLOOKUP(T1156,Ventilation!$A$4:$H$454,5,FALSE)</f>
        <v/>
      </c>
      <c r="W1156" s="1" t="str">
        <f>VLOOKUP(T1156,Ventilation!$A$4:$H$454,7,FALSE)</f>
        <v/>
      </c>
      <c r="X1156" s="1"/>
      <c r="Y1156" s="38">
        <v>4.65</v>
      </c>
      <c r="Z1156" s="36" t="s">
        <v>2324</v>
      </c>
      <c r="AA1156" s="36" t="s">
        <v>2377</v>
      </c>
      <c r="AB1156" s="38">
        <v>0.049225</v>
      </c>
      <c r="AC1156" s="40"/>
      <c r="AD1156" s="40"/>
      <c r="AE1156" s="36" t="s">
        <v>169</v>
      </c>
      <c r="AF1156" s="37"/>
      <c r="AG1156" s="40"/>
      <c r="AH1156" s="37"/>
      <c r="AI1156" s="37"/>
      <c r="AJ1156" s="37"/>
      <c r="AK1156" s="38">
        <v>0.929022668</v>
      </c>
      <c r="AL1156" s="38">
        <v>0.0</v>
      </c>
      <c r="AM1156" s="38">
        <v>0.5</v>
      </c>
      <c r="AN1156" s="38">
        <v>0.0</v>
      </c>
      <c r="AO1156" s="36" t="s">
        <v>2321</v>
      </c>
      <c r="AP1156" s="36" t="s">
        <v>2328</v>
      </c>
      <c r="AQ1156" s="36" t="s">
        <v>2327</v>
      </c>
      <c r="AR1156" s="40"/>
      <c r="AS1156" s="40"/>
      <c r="AT1156" s="38">
        <v>0.002138732</v>
      </c>
      <c r="AU1156" s="38">
        <v>60.0</v>
      </c>
      <c r="AV1156" s="37"/>
      <c r="AW1156" s="37"/>
      <c r="AX1156" s="36" t="s">
        <v>2326</v>
      </c>
      <c r="AY1156" s="37"/>
      <c r="AZ1156" s="40"/>
      <c r="BA1156" s="37"/>
      <c r="BB1156" s="37"/>
      <c r="BC1156" s="37"/>
      <c r="BD1156" s="37"/>
      <c r="BE1156" s="37"/>
      <c r="BF1156" s="36" t="s">
        <v>4624</v>
      </c>
      <c r="BG1156" s="37"/>
      <c r="BH1156" s="40"/>
      <c r="BI1156" s="186" t="s">
        <v>4644</v>
      </c>
      <c r="BJ1156" s="186" t="str">
        <f t="shared" si="80"/>
        <v>C</v>
      </c>
      <c r="BK1156" s="37"/>
      <c r="BL1156" s="37"/>
    </row>
    <row r="1157" ht="14.25" customHeight="1">
      <c r="A1157" s="36" t="s">
        <v>17</v>
      </c>
      <c r="B1157" s="36" t="s">
        <v>742</v>
      </c>
      <c r="C1157" s="36" t="s">
        <v>794</v>
      </c>
      <c r="D1157" s="36" t="s">
        <v>4619</v>
      </c>
      <c r="E1157" s="36" t="s">
        <v>17</v>
      </c>
      <c r="F1157" s="36" t="s">
        <v>742</v>
      </c>
      <c r="G1157" s="36" t="s">
        <v>794</v>
      </c>
      <c r="H1157" s="36" t="s">
        <v>4723</v>
      </c>
      <c r="I1157" s="38">
        <v>0.743218135</v>
      </c>
      <c r="J1157" s="37"/>
      <c r="K1157" s="37"/>
      <c r="L1157" s="37"/>
      <c r="M1157" s="38">
        <v>0.0</v>
      </c>
      <c r="N1157" s="38">
        <v>0.5</v>
      </c>
      <c r="O1157" s="38">
        <v>0.2</v>
      </c>
      <c r="P1157" s="36" t="s">
        <v>2323</v>
      </c>
      <c r="Q1157" s="36" t="s">
        <v>17</v>
      </c>
      <c r="R1157" s="36" t="s">
        <v>742</v>
      </c>
      <c r="S1157" s="36" t="s">
        <v>794</v>
      </c>
      <c r="T1157" s="36" t="s">
        <v>4723</v>
      </c>
      <c r="U1157" s="1" t="str">
        <f>VLOOKUP(T1157,Ventilation!$A$4:$H$454,6,FALSE)</f>
        <v>0.45</v>
      </c>
      <c r="V1157" s="1" t="str">
        <f>VLOOKUP(T1157,Ventilation!$A$4:$H$454,5,FALSE)</f>
        <v/>
      </c>
      <c r="W1157" s="1" t="str">
        <f>VLOOKUP(T1157,Ventilation!$A$4:$H$454,7,FALSE)</f>
        <v/>
      </c>
      <c r="X1157" s="1"/>
      <c r="Y1157" s="38">
        <v>4.65</v>
      </c>
      <c r="Z1157" s="36" t="s">
        <v>2324</v>
      </c>
      <c r="AA1157" s="36" t="s">
        <v>2377</v>
      </c>
      <c r="AB1157" s="38">
        <v>0.049225</v>
      </c>
      <c r="AC1157" s="40"/>
      <c r="AD1157" s="40"/>
      <c r="AE1157" s="36" t="s">
        <v>169</v>
      </c>
      <c r="AF1157" s="37"/>
      <c r="AG1157" s="40"/>
      <c r="AH1157" s="37"/>
      <c r="AI1157" s="37"/>
      <c r="AJ1157" s="37"/>
      <c r="AK1157" s="38">
        <v>1.858045336</v>
      </c>
      <c r="AL1157" s="38">
        <v>0.0</v>
      </c>
      <c r="AM1157" s="38">
        <v>0.5</v>
      </c>
      <c r="AN1157" s="38">
        <v>0.0</v>
      </c>
      <c r="AO1157" s="36" t="s">
        <v>2321</v>
      </c>
      <c r="AP1157" s="36" t="s">
        <v>2328</v>
      </c>
      <c r="AQ1157" s="36" t="s">
        <v>2327</v>
      </c>
      <c r="AR1157" s="40"/>
      <c r="AS1157" s="40"/>
      <c r="AT1157" s="38">
        <v>0.001428144</v>
      </c>
      <c r="AU1157" s="38">
        <v>60.0</v>
      </c>
      <c r="AV1157" s="37"/>
      <c r="AW1157" s="37"/>
      <c r="AX1157" s="36" t="s">
        <v>2326</v>
      </c>
      <c r="AY1157" s="37"/>
      <c r="AZ1157" s="40"/>
      <c r="BA1157" s="37"/>
      <c r="BB1157" s="37"/>
      <c r="BC1157" s="37"/>
      <c r="BD1157" s="37"/>
      <c r="BE1157" s="37"/>
      <c r="BF1157" s="36" t="s">
        <v>4624</v>
      </c>
      <c r="BG1157" s="37"/>
      <c r="BH1157" s="40"/>
      <c r="BI1157" s="186" t="s">
        <v>4644</v>
      </c>
      <c r="BJ1157" s="186" t="str">
        <f t="shared" si="80"/>
        <v>C</v>
      </c>
      <c r="BK1157" s="37"/>
      <c r="BL1157" s="37"/>
    </row>
    <row r="1158" ht="14.25" customHeight="1">
      <c r="A1158" s="36" t="s">
        <v>17</v>
      </c>
      <c r="B1158" s="36" t="s">
        <v>742</v>
      </c>
      <c r="C1158" s="36" t="s">
        <v>795</v>
      </c>
      <c r="D1158" s="36" t="s">
        <v>4619</v>
      </c>
      <c r="E1158" s="36" t="s">
        <v>17</v>
      </c>
      <c r="F1158" s="36" t="s">
        <v>742</v>
      </c>
      <c r="G1158" s="36" t="s">
        <v>795</v>
      </c>
      <c r="H1158" s="36" t="s">
        <v>4724</v>
      </c>
      <c r="I1158" s="38">
        <v>1.068376068</v>
      </c>
      <c r="J1158" s="37"/>
      <c r="K1158" s="37"/>
      <c r="L1158" s="37"/>
      <c r="M1158" s="38">
        <v>0.0</v>
      </c>
      <c r="N1158" s="38">
        <v>0.5</v>
      </c>
      <c r="O1158" s="38">
        <v>0.2</v>
      </c>
      <c r="P1158" s="36" t="s">
        <v>2315</v>
      </c>
      <c r="Q1158" s="36" t="s">
        <v>17</v>
      </c>
      <c r="R1158" s="36" t="s">
        <v>742</v>
      </c>
      <c r="S1158" s="36" t="s">
        <v>795</v>
      </c>
      <c r="T1158" s="36" t="s">
        <v>4724</v>
      </c>
      <c r="U1158" s="1" t="str">
        <f>VLOOKUP(T1158,Ventilation!$A$4:$H$454,6,FALSE)</f>
        <v>0.25</v>
      </c>
      <c r="V1158" s="1" t="str">
        <f>VLOOKUP(T1158,Ventilation!$A$4:$H$454,5,FALSE)</f>
        <v/>
      </c>
      <c r="W1158" s="1" t="str">
        <f>VLOOKUP(T1158,Ventilation!$A$4:$H$454,7,FALSE)</f>
        <v/>
      </c>
      <c r="X1158" s="1"/>
      <c r="Y1158" s="38">
        <v>9.29</v>
      </c>
      <c r="Z1158" s="36" t="s">
        <v>2316</v>
      </c>
      <c r="AA1158" s="36" t="s">
        <v>2377</v>
      </c>
      <c r="AB1158" s="38">
        <v>0.049225</v>
      </c>
      <c r="AC1158" s="40"/>
      <c r="AD1158" s="40"/>
      <c r="AE1158" s="36" t="s">
        <v>169</v>
      </c>
      <c r="AF1158" s="37"/>
      <c r="AG1158" s="40"/>
      <c r="AH1158" s="37"/>
      <c r="AI1158" s="37"/>
      <c r="AJ1158" s="37"/>
      <c r="AK1158" s="38">
        <v>0.092902267</v>
      </c>
      <c r="AL1158" s="38">
        <v>0.0</v>
      </c>
      <c r="AM1158" s="38">
        <v>0.5</v>
      </c>
      <c r="AN1158" s="38">
        <v>0.0</v>
      </c>
      <c r="AO1158" s="36" t="s">
        <v>2313</v>
      </c>
      <c r="AP1158" s="36" t="s">
        <v>2320</v>
      </c>
      <c r="AQ1158" s="36" t="s">
        <v>2319</v>
      </c>
      <c r="AR1158" s="40"/>
      <c r="AS1158" s="40"/>
      <c r="AT1158" s="38">
        <v>0.002853216</v>
      </c>
      <c r="AU1158" s="38">
        <v>60.0</v>
      </c>
      <c r="AV1158" s="37"/>
      <c r="AW1158" s="37"/>
      <c r="AX1158" s="36" t="s">
        <v>2318</v>
      </c>
      <c r="AY1158" s="37"/>
      <c r="AZ1158" s="40"/>
      <c r="BA1158" s="37"/>
      <c r="BB1158" s="37"/>
      <c r="BC1158" s="37"/>
      <c r="BD1158" s="37"/>
      <c r="BE1158" s="37"/>
      <c r="BF1158" s="36" t="s">
        <v>4629</v>
      </c>
      <c r="BG1158" s="37"/>
      <c r="BH1158" s="40"/>
      <c r="BI1158" s="186" t="s">
        <v>4644</v>
      </c>
      <c r="BJ1158" s="186" t="str">
        <f t="shared" si="80"/>
        <v>B</v>
      </c>
      <c r="BK1158" s="37"/>
      <c r="BL1158" s="37"/>
    </row>
    <row r="1159" ht="14.25" customHeight="1">
      <c r="A1159" s="36" t="s">
        <v>17</v>
      </c>
      <c r="B1159" s="36" t="s">
        <v>742</v>
      </c>
      <c r="C1159" s="36" t="s">
        <v>796</v>
      </c>
      <c r="D1159" s="36" t="s">
        <v>4619</v>
      </c>
      <c r="E1159" s="36" t="s">
        <v>17</v>
      </c>
      <c r="F1159" s="36" t="s">
        <v>742</v>
      </c>
      <c r="G1159" s="36" t="s">
        <v>796</v>
      </c>
      <c r="H1159" s="36" t="s">
        <v>4725</v>
      </c>
      <c r="I1159" s="38">
        <v>1.272761055</v>
      </c>
      <c r="J1159" s="37"/>
      <c r="K1159" s="37"/>
      <c r="L1159" s="37"/>
      <c r="M1159" s="38">
        <v>0.0</v>
      </c>
      <c r="N1159" s="38">
        <v>0.5</v>
      </c>
      <c r="O1159" s="38">
        <v>0.2</v>
      </c>
      <c r="P1159" s="36" t="s">
        <v>2363</v>
      </c>
      <c r="Q1159" s="36" t="s">
        <v>17</v>
      </c>
      <c r="R1159" s="36" t="s">
        <v>742</v>
      </c>
      <c r="S1159" s="36" t="s">
        <v>796</v>
      </c>
      <c r="T1159" s="36" t="s">
        <v>4725</v>
      </c>
      <c r="U1159" s="1" t="str">
        <f>VLOOKUP(T1159,Ventilation!$A$4:$H$454,6,FALSE)</f>
        <v>0.3</v>
      </c>
      <c r="V1159" s="1" t="str">
        <f>VLOOKUP(T1159,Ventilation!$A$4:$H$454,5,FALSE)</f>
        <v/>
      </c>
      <c r="W1159" s="1" t="str">
        <f>VLOOKUP(T1159,Ventilation!$A$4:$H$454,7,FALSE)</f>
        <v/>
      </c>
      <c r="X1159" s="1"/>
      <c r="Y1159" s="38">
        <v>4.65</v>
      </c>
      <c r="Z1159" s="36" t="s">
        <v>2364</v>
      </c>
      <c r="AA1159" s="36" t="s">
        <v>2377</v>
      </c>
      <c r="AB1159" s="38">
        <v>0.049225</v>
      </c>
      <c r="AC1159" s="37"/>
      <c r="AD1159" s="40"/>
      <c r="AE1159" s="36" t="s">
        <v>169</v>
      </c>
      <c r="AF1159" s="37"/>
      <c r="AG1159" s="37"/>
      <c r="AH1159" s="37"/>
      <c r="AI1159" s="37"/>
      <c r="AJ1159" s="37"/>
      <c r="AK1159" s="38">
        <v>0.092902267</v>
      </c>
      <c r="AL1159" s="38">
        <v>0.0</v>
      </c>
      <c r="AM1159" s="38">
        <v>0.5</v>
      </c>
      <c r="AN1159" s="38">
        <v>0.0</v>
      </c>
      <c r="AO1159" s="36" t="s">
        <v>2361</v>
      </c>
      <c r="AP1159" s="36" t="s">
        <v>2368</v>
      </c>
      <c r="AQ1159" s="36" t="s">
        <v>2367</v>
      </c>
      <c r="AR1159" s="37"/>
      <c r="AS1159" s="37"/>
      <c r="AT1159" s="38">
        <v>0.0</v>
      </c>
      <c r="AU1159" s="38">
        <v>60.0</v>
      </c>
      <c r="AV1159" s="37"/>
      <c r="AW1159" s="37"/>
      <c r="AX1159" s="36" t="s">
        <v>2366</v>
      </c>
      <c r="AY1159" s="37"/>
      <c r="AZ1159" s="37"/>
      <c r="BA1159" s="37"/>
      <c r="BB1159" s="37"/>
      <c r="BC1159" s="37"/>
      <c r="BD1159" s="37"/>
      <c r="BE1159" s="37"/>
      <c r="BF1159" s="36" t="s">
        <v>4643</v>
      </c>
      <c r="BG1159" s="37"/>
      <c r="BH1159" s="37"/>
      <c r="BI1159" s="186" t="s">
        <v>4644</v>
      </c>
      <c r="BJ1159" s="186" t="str">
        <f t="shared" si="80"/>
        <v>H</v>
      </c>
      <c r="BK1159" s="37"/>
      <c r="BL1159" s="37"/>
    </row>
    <row r="1160" ht="14.25" customHeight="1">
      <c r="A1160" s="36" t="s">
        <v>17</v>
      </c>
      <c r="B1160" s="36" t="s">
        <v>742</v>
      </c>
      <c r="C1160" s="36" t="s">
        <v>797</v>
      </c>
      <c r="D1160" s="36" t="s">
        <v>4619</v>
      </c>
      <c r="E1160" s="36" t="s">
        <v>17</v>
      </c>
      <c r="F1160" s="36" t="s">
        <v>742</v>
      </c>
      <c r="G1160" s="36" t="s">
        <v>797</v>
      </c>
      <c r="H1160" s="36" t="s">
        <v>4726</v>
      </c>
      <c r="I1160" s="38">
        <v>0.882571535</v>
      </c>
      <c r="J1160" s="37"/>
      <c r="K1160" s="37"/>
      <c r="L1160" s="37"/>
      <c r="M1160" s="38">
        <v>0.0</v>
      </c>
      <c r="N1160" s="38">
        <v>0.5</v>
      </c>
      <c r="O1160" s="38">
        <v>0.2</v>
      </c>
      <c r="P1160" s="36" t="s">
        <v>2363</v>
      </c>
      <c r="Q1160" s="36" t="s">
        <v>17</v>
      </c>
      <c r="R1160" s="36" t="s">
        <v>742</v>
      </c>
      <c r="S1160" s="36" t="s">
        <v>797</v>
      </c>
      <c r="T1160" s="36" t="s">
        <v>4726</v>
      </c>
      <c r="U1160" s="1" t="str">
        <f>VLOOKUP(T1160,Ventilation!$A$4:$H$454,6,FALSE)</f>
        <v>0.3</v>
      </c>
      <c r="V1160" s="1" t="str">
        <f>VLOOKUP(T1160,Ventilation!$A$4:$H$454,5,FALSE)</f>
        <v/>
      </c>
      <c r="W1160" s="1" t="str">
        <f>VLOOKUP(T1160,Ventilation!$A$4:$H$454,7,FALSE)</f>
        <v/>
      </c>
      <c r="X1160" s="1"/>
      <c r="Y1160" s="38">
        <v>4.65</v>
      </c>
      <c r="Z1160" s="36" t="s">
        <v>2364</v>
      </c>
      <c r="AA1160" s="36" t="s">
        <v>2377</v>
      </c>
      <c r="AB1160" s="38">
        <v>0.049225</v>
      </c>
      <c r="AC1160" s="37"/>
      <c r="AD1160" s="40"/>
      <c r="AE1160" s="36" t="s">
        <v>169</v>
      </c>
      <c r="AF1160" s="37"/>
      <c r="AG1160" s="37"/>
      <c r="AH1160" s="37"/>
      <c r="AI1160" s="37"/>
      <c r="AJ1160" s="37"/>
      <c r="AK1160" s="38">
        <v>0.929022668</v>
      </c>
      <c r="AL1160" s="38">
        <v>0.0</v>
      </c>
      <c r="AM1160" s="38">
        <v>0.5</v>
      </c>
      <c r="AN1160" s="38">
        <v>0.0</v>
      </c>
      <c r="AO1160" s="36" t="s">
        <v>2361</v>
      </c>
      <c r="AP1160" s="36" t="s">
        <v>2368</v>
      </c>
      <c r="AQ1160" s="36" t="s">
        <v>2367</v>
      </c>
      <c r="AR1160" s="37"/>
      <c r="AS1160" s="37"/>
      <c r="AT1160" s="38">
        <v>0.002138732</v>
      </c>
      <c r="AU1160" s="38">
        <v>60.0</v>
      </c>
      <c r="AV1160" s="37"/>
      <c r="AW1160" s="37"/>
      <c r="AX1160" s="36" t="s">
        <v>2366</v>
      </c>
      <c r="AY1160" s="37"/>
      <c r="AZ1160" s="37"/>
      <c r="BA1160" s="37"/>
      <c r="BB1160" s="37"/>
      <c r="BC1160" s="37"/>
      <c r="BD1160" s="37"/>
      <c r="BE1160" s="37"/>
      <c r="BF1160" s="36" t="s">
        <v>4643</v>
      </c>
      <c r="BG1160" s="37"/>
      <c r="BH1160" s="37"/>
      <c r="BI1160" s="186" t="s">
        <v>4644</v>
      </c>
      <c r="BJ1160" s="186" t="str">
        <f t="shared" si="80"/>
        <v>H</v>
      </c>
      <c r="BK1160" s="37"/>
      <c r="BL1160" s="37"/>
    </row>
    <row r="1161" ht="14.25" customHeight="1">
      <c r="A1161" s="36" t="s">
        <v>17</v>
      </c>
      <c r="B1161" s="36" t="s">
        <v>742</v>
      </c>
      <c r="C1161" s="36" t="s">
        <v>798</v>
      </c>
      <c r="D1161" s="36" t="s">
        <v>4619</v>
      </c>
      <c r="E1161" s="36" t="s">
        <v>17</v>
      </c>
      <c r="F1161" s="36" t="s">
        <v>742</v>
      </c>
      <c r="G1161" s="36" t="s">
        <v>798</v>
      </c>
      <c r="H1161" s="36" t="s">
        <v>4727</v>
      </c>
      <c r="I1161" s="38">
        <v>0.873281308</v>
      </c>
      <c r="J1161" s="37"/>
      <c r="K1161" s="37"/>
      <c r="L1161" s="37"/>
      <c r="M1161" s="38">
        <v>0.0</v>
      </c>
      <c r="N1161" s="38">
        <v>0.5</v>
      </c>
      <c r="O1161" s="38">
        <v>0.2</v>
      </c>
      <c r="P1161" s="36" t="s">
        <v>2363</v>
      </c>
      <c r="Q1161" s="36" t="s">
        <v>17</v>
      </c>
      <c r="R1161" s="36" t="s">
        <v>742</v>
      </c>
      <c r="S1161" s="36" t="s">
        <v>798</v>
      </c>
      <c r="T1161" s="36" t="s">
        <v>4727</v>
      </c>
      <c r="U1161" s="1" t="str">
        <f>VLOOKUP(T1161,Ventilation!$A$4:$H$454,6,FALSE)</f>
        <v>0.3</v>
      </c>
      <c r="V1161" s="1" t="str">
        <f>VLOOKUP(T1161,Ventilation!$A$4:$H$454,5,FALSE)</f>
        <v/>
      </c>
      <c r="W1161" s="1" t="str">
        <f>VLOOKUP(T1161,Ventilation!$A$4:$H$454,7,FALSE)</f>
        <v/>
      </c>
      <c r="X1161" s="1"/>
      <c r="Y1161" s="38">
        <v>4.65</v>
      </c>
      <c r="Z1161" s="36" t="s">
        <v>2364</v>
      </c>
      <c r="AA1161" s="36" t="s">
        <v>2377</v>
      </c>
      <c r="AB1161" s="38">
        <v>0.049225</v>
      </c>
      <c r="AC1161" s="37"/>
      <c r="AD1161" s="40"/>
      <c r="AE1161" s="36" t="s">
        <v>169</v>
      </c>
      <c r="AF1161" s="37"/>
      <c r="AG1161" s="37"/>
      <c r="AH1161" s="37"/>
      <c r="AI1161" s="37"/>
      <c r="AJ1161" s="37"/>
      <c r="AK1161" s="38">
        <v>0.232255667</v>
      </c>
      <c r="AL1161" s="38">
        <v>0.0</v>
      </c>
      <c r="AM1161" s="38">
        <v>0.5</v>
      </c>
      <c r="AN1161" s="38">
        <v>0.0</v>
      </c>
      <c r="AO1161" s="36" t="s">
        <v>2361</v>
      </c>
      <c r="AP1161" s="36" t="s">
        <v>2368</v>
      </c>
      <c r="AQ1161" s="36" t="s">
        <v>2367</v>
      </c>
      <c r="AR1161" s="37"/>
      <c r="AS1161" s="37"/>
      <c r="AT1161" s="38">
        <v>0.001072849</v>
      </c>
      <c r="AU1161" s="38">
        <v>60.0</v>
      </c>
      <c r="AV1161" s="37"/>
      <c r="AW1161" s="37"/>
      <c r="AX1161" s="36" t="s">
        <v>2366</v>
      </c>
      <c r="AY1161" s="37"/>
      <c r="AZ1161" s="37"/>
      <c r="BA1161" s="37"/>
      <c r="BB1161" s="37"/>
      <c r="BC1161" s="37"/>
      <c r="BD1161" s="37"/>
      <c r="BE1161" s="37"/>
      <c r="BF1161" s="36" t="s">
        <v>4643</v>
      </c>
      <c r="BG1161" s="37"/>
      <c r="BH1161" s="37"/>
      <c r="BI1161" s="186" t="s">
        <v>4644</v>
      </c>
      <c r="BJ1161" s="186" t="str">
        <f t="shared" si="80"/>
        <v>H</v>
      </c>
      <c r="BK1161" s="37"/>
      <c r="BL1161" s="37"/>
    </row>
    <row r="1162" ht="14.25" customHeight="1">
      <c r="A1162" s="36" t="s">
        <v>17</v>
      </c>
      <c r="B1162" s="36" t="s">
        <v>742</v>
      </c>
      <c r="C1162" s="36" t="s">
        <v>799</v>
      </c>
      <c r="D1162" s="36" t="s">
        <v>4619</v>
      </c>
      <c r="E1162" s="36" t="s">
        <v>17</v>
      </c>
      <c r="F1162" s="36" t="s">
        <v>742</v>
      </c>
      <c r="G1162" s="36" t="s">
        <v>799</v>
      </c>
      <c r="H1162" s="36" t="s">
        <v>4728</v>
      </c>
      <c r="I1162" s="38">
        <v>1.885916016</v>
      </c>
      <c r="J1162" s="37"/>
      <c r="K1162" s="37"/>
      <c r="L1162" s="37"/>
      <c r="M1162" s="38">
        <v>0.0</v>
      </c>
      <c r="N1162" s="38">
        <v>0.5</v>
      </c>
      <c r="O1162" s="38">
        <v>0.2</v>
      </c>
      <c r="P1162" s="36" t="s">
        <v>2363</v>
      </c>
      <c r="Q1162" s="36" t="s">
        <v>17</v>
      </c>
      <c r="R1162" s="36" t="s">
        <v>742</v>
      </c>
      <c r="S1162" s="36" t="s">
        <v>799</v>
      </c>
      <c r="T1162" s="36" t="s">
        <v>4728</v>
      </c>
      <c r="U1162" s="1" t="str">
        <f>VLOOKUP(T1162,Ventilation!$A$4:$H$454,6,FALSE)</f>
        <v>0.9</v>
      </c>
      <c r="V1162" s="1" t="str">
        <f>VLOOKUP(T1162,Ventilation!$A$4:$H$454,5,FALSE)</f>
        <v/>
      </c>
      <c r="W1162" s="1" t="str">
        <f>VLOOKUP(T1162,Ventilation!$A$4:$H$454,7,FALSE)</f>
        <v/>
      </c>
      <c r="X1162" s="1"/>
      <c r="Y1162" s="38">
        <v>4.65</v>
      </c>
      <c r="Z1162" s="36" t="s">
        <v>2364</v>
      </c>
      <c r="AA1162" s="36" t="s">
        <v>2377</v>
      </c>
      <c r="AB1162" s="38">
        <v>0.049225</v>
      </c>
      <c r="AC1162" s="37"/>
      <c r="AD1162" s="40"/>
      <c r="AE1162" s="36" t="s">
        <v>169</v>
      </c>
      <c r="AF1162" s="37"/>
      <c r="AG1162" s="37"/>
      <c r="AH1162" s="37"/>
      <c r="AI1162" s="37"/>
      <c r="AJ1162" s="37"/>
      <c r="AK1162" s="38">
        <v>0.929022668</v>
      </c>
      <c r="AL1162" s="38">
        <v>0.0</v>
      </c>
      <c r="AM1162" s="38">
        <v>0.5</v>
      </c>
      <c r="AN1162" s="38">
        <v>0.0</v>
      </c>
      <c r="AO1162" s="36" t="s">
        <v>2361</v>
      </c>
      <c r="AP1162" s="36" t="s">
        <v>2368</v>
      </c>
      <c r="AQ1162" s="36" t="s">
        <v>2367</v>
      </c>
      <c r="AR1162" s="37"/>
      <c r="AS1162" s="37"/>
      <c r="AT1162" s="38">
        <v>0.007133752</v>
      </c>
      <c r="AU1162" s="38">
        <v>60.0</v>
      </c>
      <c r="AV1162" s="37"/>
      <c r="AW1162" s="37"/>
      <c r="AX1162" s="36" t="s">
        <v>2366</v>
      </c>
      <c r="AY1162" s="37"/>
      <c r="AZ1162" s="37"/>
      <c r="BA1162" s="37"/>
      <c r="BB1162" s="37"/>
      <c r="BC1162" s="37"/>
      <c r="BD1162" s="37"/>
      <c r="BE1162" s="37"/>
      <c r="BF1162" s="36" t="s">
        <v>4643</v>
      </c>
      <c r="BG1162" s="37"/>
      <c r="BH1162" s="37"/>
      <c r="BI1162" s="186" t="s">
        <v>4644</v>
      </c>
      <c r="BJ1162" s="186" t="str">
        <f t="shared" si="80"/>
        <v>H</v>
      </c>
      <c r="BK1162" s="37"/>
      <c r="BL1162" s="37"/>
    </row>
    <row r="1163" ht="14.25" customHeight="1">
      <c r="A1163" s="36" t="s">
        <v>17</v>
      </c>
      <c r="B1163" s="36" t="s">
        <v>742</v>
      </c>
      <c r="C1163" s="36" t="s">
        <v>800</v>
      </c>
      <c r="D1163" s="36" t="s">
        <v>4619</v>
      </c>
      <c r="E1163" s="36" t="s">
        <v>17</v>
      </c>
      <c r="F1163" s="36" t="s">
        <v>742</v>
      </c>
      <c r="G1163" s="36" t="s">
        <v>800</v>
      </c>
      <c r="H1163" s="36" t="s">
        <v>4729</v>
      </c>
      <c r="I1163" s="38">
        <v>0.622445188</v>
      </c>
      <c r="J1163" s="37"/>
      <c r="K1163" s="37"/>
      <c r="L1163" s="37"/>
      <c r="M1163" s="38">
        <v>0.0</v>
      </c>
      <c r="N1163" s="38">
        <v>0.5</v>
      </c>
      <c r="O1163" s="38">
        <v>0.2</v>
      </c>
      <c r="P1163" s="36" t="s">
        <v>2363</v>
      </c>
      <c r="Q1163" s="36" t="s">
        <v>17</v>
      </c>
      <c r="R1163" s="36" t="s">
        <v>742</v>
      </c>
      <c r="S1163" s="36" t="s">
        <v>800</v>
      </c>
      <c r="T1163" s="36" t="s">
        <v>4729</v>
      </c>
      <c r="U1163" s="1" t="str">
        <f>VLOOKUP(T1163,Ventilation!$A$4:$H$454,6,FALSE)</f>
        <v>0.3</v>
      </c>
      <c r="V1163" s="1" t="str">
        <f>VLOOKUP(T1163,Ventilation!$A$4:$H$454,5,FALSE)</f>
        <v/>
      </c>
      <c r="W1163" s="1" t="str">
        <f>VLOOKUP(T1163,Ventilation!$A$4:$H$454,7,FALSE)</f>
        <v/>
      </c>
      <c r="X1163" s="1"/>
      <c r="Y1163" s="38">
        <v>4.65</v>
      </c>
      <c r="Z1163" s="36" t="s">
        <v>2364</v>
      </c>
      <c r="AA1163" s="36" t="s">
        <v>2377</v>
      </c>
      <c r="AB1163" s="38">
        <v>0.049225</v>
      </c>
      <c r="AC1163" s="37"/>
      <c r="AD1163" s="40"/>
      <c r="AE1163" s="36" t="s">
        <v>169</v>
      </c>
      <c r="AF1163" s="37"/>
      <c r="AG1163" s="37"/>
      <c r="AH1163" s="37"/>
      <c r="AI1163" s="37"/>
      <c r="AJ1163" s="37"/>
      <c r="AK1163" s="38">
        <v>0.929022668</v>
      </c>
      <c r="AL1163" s="38">
        <v>0.0</v>
      </c>
      <c r="AM1163" s="38">
        <v>0.5</v>
      </c>
      <c r="AN1163" s="38">
        <v>0.0</v>
      </c>
      <c r="AO1163" s="36" t="s">
        <v>2361</v>
      </c>
      <c r="AP1163" s="36" t="s">
        <v>2368</v>
      </c>
      <c r="AQ1163" s="36" t="s">
        <v>2367</v>
      </c>
      <c r="AR1163" s="37"/>
      <c r="AS1163" s="37"/>
      <c r="AT1163" s="38">
        <v>0.002138732</v>
      </c>
      <c r="AU1163" s="38">
        <v>60.0</v>
      </c>
      <c r="AV1163" s="37"/>
      <c r="AW1163" s="37"/>
      <c r="AX1163" s="36" t="s">
        <v>2366</v>
      </c>
      <c r="AY1163" s="37"/>
      <c r="AZ1163" s="37"/>
      <c r="BA1163" s="37"/>
      <c r="BB1163" s="37"/>
      <c r="BC1163" s="37"/>
      <c r="BD1163" s="37"/>
      <c r="BE1163" s="37"/>
      <c r="BF1163" s="36" t="s">
        <v>4643</v>
      </c>
      <c r="BG1163" s="37"/>
      <c r="BH1163" s="37"/>
      <c r="BI1163" s="186" t="s">
        <v>4644</v>
      </c>
      <c r="BJ1163" s="186" t="str">
        <f t="shared" si="80"/>
        <v>H</v>
      </c>
      <c r="BK1163" s="37"/>
      <c r="BL1163" s="37"/>
    </row>
    <row r="1164" ht="18.0" customHeight="1">
      <c r="A1164" s="36" t="s">
        <v>17</v>
      </c>
      <c r="B1164" s="36" t="s">
        <v>742</v>
      </c>
      <c r="C1164" s="36" t="s">
        <v>801</v>
      </c>
      <c r="D1164" s="36" t="s">
        <v>4619</v>
      </c>
      <c r="E1164" s="36" t="s">
        <v>17</v>
      </c>
      <c r="F1164" s="36" t="s">
        <v>742</v>
      </c>
      <c r="G1164" s="36" t="s">
        <v>801</v>
      </c>
      <c r="H1164" s="36" t="s">
        <v>4730</v>
      </c>
      <c r="I1164" s="38">
        <v>1.142697882</v>
      </c>
      <c r="J1164" s="37"/>
      <c r="K1164" s="37"/>
      <c r="L1164" s="37"/>
      <c r="M1164" s="38">
        <v>0.0</v>
      </c>
      <c r="N1164" s="38">
        <v>0.5</v>
      </c>
      <c r="O1164" s="38">
        <v>0.2</v>
      </c>
      <c r="P1164" s="36" t="s">
        <v>2323</v>
      </c>
      <c r="Q1164" s="36" t="s">
        <v>17</v>
      </c>
      <c r="R1164" s="36" t="s">
        <v>742</v>
      </c>
      <c r="S1164" s="36" t="s">
        <v>801</v>
      </c>
      <c r="T1164" s="36" t="s">
        <v>4730</v>
      </c>
      <c r="U1164" s="1" t="str">
        <f>VLOOKUP(T1164,Ventilation!$A$4:$H$454,6,FALSE)</f>
        <v>0.45</v>
      </c>
      <c r="V1164" s="1" t="str">
        <f>VLOOKUP(T1164,Ventilation!$A$4:$H$454,5,FALSE)</f>
        <v/>
      </c>
      <c r="W1164" s="1" t="str">
        <f>VLOOKUP(T1164,Ventilation!$A$4:$H$454,7,FALSE)</f>
        <v/>
      </c>
      <c r="X1164" s="1"/>
      <c r="Y1164" s="38">
        <v>4.65</v>
      </c>
      <c r="Z1164" s="36" t="s">
        <v>2324</v>
      </c>
      <c r="AA1164" s="36" t="s">
        <v>2377</v>
      </c>
      <c r="AB1164" s="38">
        <v>0.049225</v>
      </c>
      <c r="AC1164" s="37"/>
      <c r="AD1164" s="40"/>
      <c r="AE1164" s="36" t="s">
        <v>169</v>
      </c>
      <c r="AF1164" s="37"/>
      <c r="AG1164" s="37"/>
      <c r="AH1164" s="37"/>
      <c r="AI1164" s="37"/>
      <c r="AJ1164" s="37"/>
      <c r="AK1164" s="38">
        <v>0.232255667</v>
      </c>
      <c r="AL1164" s="38">
        <v>0.0</v>
      </c>
      <c r="AM1164" s="38">
        <v>0.5</v>
      </c>
      <c r="AN1164" s="38">
        <v>0.0</v>
      </c>
      <c r="AO1164" s="36" t="s">
        <v>2321</v>
      </c>
      <c r="AP1164" s="36" t="s">
        <v>2328</v>
      </c>
      <c r="AQ1164" s="36" t="s">
        <v>2327</v>
      </c>
      <c r="AR1164" s="37"/>
      <c r="AS1164" s="37"/>
      <c r="AT1164" s="38">
        <v>0.001072849</v>
      </c>
      <c r="AU1164" s="38">
        <v>60.0</v>
      </c>
      <c r="AV1164" s="37"/>
      <c r="AW1164" s="37"/>
      <c r="AX1164" s="36" t="s">
        <v>2326</v>
      </c>
      <c r="AY1164" s="37"/>
      <c r="AZ1164" s="37"/>
      <c r="BA1164" s="37"/>
      <c r="BB1164" s="37"/>
      <c r="BC1164" s="37"/>
      <c r="BD1164" s="37"/>
      <c r="BE1164" s="37"/>
      <c r="BF1164" s="36" t="s">
        <v>4624</v>
      </c>
      <c r="BG1164" s="37"/>
      <c r="BH1164" s="37"/>
      <c r="BI1164" s="186" t="s">
        <v>4644</v>
      </c>
      <c r="BJ1164" s="186" t="str">
        <f t="shared" si="80"/>
        <v>C</v>
      </c>
      <c r="BK1164" s="37"/>
      <c r="BL1164" s="37"/>
    </row>
    <row r="1165" ht="14.25" customHeight="1">
      <c r="A1165" s="36" t="s">
        <v>17</v>
      </c>
      <c r="B1165" s="36" t="s">
        <v>742</v>
      </c>
      <c r="C1165" s="36" t="s">
        <v>802</v>
      </c>
      <c r="D1165" s="36" t="s">
        <v>4619</v>
      </c>
      <c r="E1165" s="36" t="s">
        <v>17</v>
      </c>
      <c r="F1165" s="36" t="s">
        <v>742</v>
      </c>
      <c r="G1165" s="36" t="s">
        <v>802</v>
      </c>
      <c r="H1165" s="36" t="s">
        <v>4731</v>
      </c>
      <c r="I1165" s="38">
        <v>0.910442215</v>
      </c>
      <c r="J1165" s="37"/>
      <c r="K1165" s="37"/>
      <c r="L1165" s="37"/>
      <c r="M1165" s="38">
        <v>0.0</v>
      </c>
      <c r="N1165" s="38">
        <v>0.5</v>
      </c>
      <c r="O1165" s="38">
        <v>0.2</v>
      </c>
      <c r="P1165" s="36" t="s">
        <v>2323</v>
      </c>
      <c r="Q1165" s="36" t="s">
        <v>17</v>
      </c>
      <c r="R1165" s="36" t="s">
        <v>742</v>
      </c>
      <c r="S1165" s="36" t="s">
        <v>802</v>
      </c>
      <c r="T1165" s="36" t="s">
        <v>4731</v>
      </c>
      <c r="U1165" s="1" t="str">
        <f>VLOOKUP(T1165,Ventilation!$A$4:$H$454,6,FALSE)</f>
        <v>0.45</v>
      </c>
      <c r="V1165" s="1" t="str">
        <f>VLOOKUP(T1165,Ventilation!$A$4:$H$454,5,FALSE)</f>
        <v/>
      </c>
      <c r="W1165" s="1" t="str">
        <f>VLOOKUP(T1165,Ventilation!$A$4:$H$454,7,FALSE)</f>
        <v/>
      </c>
      <c r="X1165" s="1"/>
      <c r="Y1165" s="38">
        <v>4.65</v>
      </c>
      <c r="Z1165" s="36" t="s">
        <v>2324</v>
      </c>
      <c r="AA1165" s="36" t="s">
        <v>2377</v>
      </c>
      <c r="AB1165" s="38">
        <v>0.049225</v>
      </c>
      <c r="AC1165" s="37"/>
      <c r="AD1165" s="40"/>
      <c r="AE1165" s="36" t="s">
        <v>169</v>
      </c>
      <c r="AF1165" s="37"/>
      <c r="AG1165" s="37"/>
      <c r="AH1165" s="37"/>
      <c r="AI1165" s="37"/>
      <c r="AJ1165" s="37"/>
      <c r="AK1165" s="38">
        <v>0.929022668</v>
      </c>
      <c r="AL1165" s="38">
        <v>0.0</v>
      </c>
      <c r="AM1165" s="38">
        <v>0.5</v>
      </c>
      <c r="AN1165" s="38">
        <v>0.0</v>
      </c>
      <c r="AO1165" s="36" t="s">
        <v>2321</v>
      </c>
      <c r="AP1165" s="36" t="s">
        <v>2328</v>
      </c>
      <c r="AQ1165" s="36" t="s">
        <v>2327</v>
      </c>
      <c r="AR1165" s="37"/>
      <c r="AS1165" s="37"/>
      <c r="AT1165" s="38">
        <v>0.001072849</v>
      </c>
      <c r="AU1165" s="38">
        <v>60.0</v>
      </c>
      <c r="AV1165" s="37"/>
      <c r="AW1165" s="37"/>
      <c r="AX1165" s="36" t="s">
        <v>2326</v>
      </c>
      <c r="AY1165" s="37"/>
      <c r="AZ1165" s="37"/>
      <c r="BA1165" s="37"/>
      <c r="BB1165" s="37"/>
      <c r="BC1165" s="37"/>
      <c r="BD1165" s="37"/>
      <c r="BE1165" s="37"/>
      <c r="BF1165" s="36" t="s">
        <v>4624</v>
      </c>
      <c r="BG1165" s="37"/>
      <c r="BH1165" s="37"/>
      <c r="BI1165" s="186" t="s">
        <v>4644</v>
      </c>
      <c r="BJ1165" s="186" t="str">
        <f t="shared" si="80"/>
        <v>C</v>
      </c>
      <c r="BK1165" s="37"/>
      <c r="BL1165" s="37"/>
    </row>
    <row r="1166" ht="14.25" customHeight="1">
      <c r="A1166" s="36" t="s">
        <v>17</v>
      </c>
      <c r="B1166" s="36" t="s">
        <v>742</v>
      </c>
      <c r="C1166" s="36" t="s">
        <v>803</v>
      </c>
      <c r="D1166" s="36" t="s">
        <v>4619</v>
      </c>
      <c r="E1166" s="36" t="s">
        <v>17</v>
      </c>
      <c r="F1166" s="36" t="s">
        <v>742</v>
      </c>
      <c r="G1166" s="36" t="s">
        <v>803</v>
      </c>
      <c r="H1166" s="36" t="s">
        <v>4732</v>
      </c>
      <c r="I1166" s="38">
        <v>1.319212189</v>
      </c>
      <c r="J1166" s="37"/>
      <c r="K1166" s="37"/>
      <c r="L1166" s="37"/>
      <c r="M1166" s="38">
        <v>0.0</v>
      </c>
      <c r="N1166" s="38">
        <v>0.5</v>
      </c>
      <c r="O1166" s="38">
        <v>0.2</v>
      </c>
      <c r="P1166" s="36" t="s">
        <v>2363</v>
      </c>
      <c r="Q1166" s="36" t="s">
        <v>17</v>
      </c>
      <c r="R1166" s="36" t="s">
        <v>742</v>
      </c>
      <c r="S1166" s="36" t="s">
        <v>803</v>
      </c>
      <c r="T1166" s="36" t="s">
        <v>4732</v>
      </c>
      <c r="U1166" s="1" t="str">
        <f>VLOOKUP(T1166,Ventilation!$A$4:$H$454,6,FALSE)</f>
        <v>0.45</v>
      </c>
      <c r="V1166" s="1" t="str">
        <f>VLOOKUP(T1166,Ventilation!$A$4:$H$454,5,FALSE)</f>
        <v/>
      </c>
      <c r="W1166" s="1" t="str">
        <f>VLOOKUP(T1166,Ventilation!$A$4:$H$454,7,FALSE)</f>
        <v/>
      </c>
      <c r="X1166" s="1"/>
      <c r="Y1166" s="38">
        <v>4.65</v>
      </c>
      <c r="Z1166" s="36" t="s">
        <v>2364</v>
      </c>
      <c r="AA1166" s="36" t="s">
        <v>2377</v>
      </c>
      <c r="AB1166" s="38">
        <v>0.049225</v>
      </c>
      <c r="AC1166" s="37"/>
      <c r="AD1166" s="40"/>
      <c r="AE1166" s="36" t="s">
        <v>169</v>
      </c>
      <c r="AF1166" s="37"/>
      <c r="AG1166" s="37"/>
      <c r="AH1166" s="37"/>
      <c r="AI1166" s="37"/>
      <c r="AJ1166" s="37"/>
      <c r="AK1166" s="38">
        <v>0.929022668</v>
      </c>
      <c r="AL1166" s="38">
        <v>0.0</v>
      </c>
      <c r="AM1166" s="38">
        <v>0.5</v>
      </c>
      <c r="AN1166" s="38">
        <v>0.0</v>
      </c>
      <c r="AO1166" s="36" t="s">
        <v>2361</v>
      </c>
      <c r="AP1166" s="36" t="s">
        <v>2368</v>
      </c>
      <c r="AQ1166" s="36" t="s">
        <v>2367</v>
      </c>
      <c r="AR1166" s="37"/>
      <c r="AS1166" s="37"/>
      <c r="AT1166" s="38">
        <v>0.002138732</v>
      </c>
      <c r="AU1166" s="38">
        <v>60.0</v>
      </c>
      <c r="AV1166" s="37"/>
      <c r="AW1166" s="37"/>
      <c r="AX1166" s="36" t="s">
        <v>2366</v>
      </c>
      <c r="AY1166" s="37"/>
      <c r="AZ1166" s="37"/>
      <c r="BA1166" s="37"/>
      <c r="BB1166" s="37"/>
      <c r="BC1166" s="37"/>
      <c r="BD1166" s="37"/>
      <c r="BE1166" s="37"/>
      <c r="BF1166" s="36" t="s">
        <v>4643</v>
      </c>
      <c r="BG1166" s="37"/>
      <c r="BH1166" s="37"/>
      <c r="BI1166" s="186" t="s">
        <v>4644</v>
      </c>
      <c r="BJ1166" s="186" t="str">
        <f t="shared" si="80"/>
        <v>H</v>
      </c>
      <c r="BK1166" s="37"/>
      <c r="BL1166" s="37"/>
    </row>
    <row r="1167" ht="14.25" customHeight="1">
      <c r="A1167" s="36" t="s">
        <v>17</v>
      </c>
      <c r="B1167" s="36" t="s">
        <v>742</v>
      </c>
      <c r="C1167" s="36" t="s">
        <v>804</v>
      </c>
      <c r="D1167" s="36" t="s">
        <v>4619</v>
      </c>
      <c r="E1167" s="36" t="s">
        <v>17</v>
      </c>
      <c r="F1167" s="36" t="s">
        <v>742</v>
      </c>
      <c r="G1167" s="36" t="s">
        <v>804</v>
      </c>
      <c r="H1167" s="36" t="s">
        <v>4733</v>
      </c>
      <c r="I1167" s="38">
        <v>1.151988109</v>
      </c>
      <c r="J1167" s="37"/>
      <c r="K1167" s="37"/>
      <c r="L1167" s="37"/>
      <c r="M1167" s="38">
        <v>0.0</v>
      </c>
      <c r="N1167" s="38">
        <v>0.5</v>
      </c>
      <c r="O1167" s="38">
        <v>0.2</v>
      </c>
      <c r="P1167" s="36" t="s">
        <v>2363</v>
      </c>
      <c r="Q1167" s="36" t="s">
        <v>17</v>
      </c>
      <c r="R1167" s="36" t="s">
        <v>742</v>
      </c>
      <c r="S1167" s="36" t="s">
        <v>804</v>
      </c>
      <c r="T1167" s="36" t="s">
        <v>4733</v>
      </c>
      <c r="U1167" s="1" t="str">
        <f>VLOOKUP(T1167,Ventilation!$A$4:$H$454,6,FALSE)</f>
        <v>0.9</v>
      </c>
      <c r="V1167" s="1" t="str">
        <f>VLOOKUP(T1167,Ventilation!$A$4:$H$454,5,FALSE)</f>
        <v/>
      </c>
      <c r="W1167" s="1" t="str">
        <f>VLOOKUP(T1167,Ventilation!$A$4:$H$454,7,FALSE)</f>
        <v/>
      </c>
      <c r="X1167" s="1"/>
      <c r="Y1167" s="38">
        <v>4.65</v>
      </c>
      <c r="Z1167" s="36" t="s">
        <v>2364</v>
      </c>
      <c r="AA1167" s="36" t="s">
        <v>2377</v>
      </c>
      <c r="AB1167" s="38">
        <v>0.049225</v>
      </c>
      <c r="AC1167" s="37"/>
      <c r="AD1167" s="40"/>
      <c r="AE1167" s="36" t="s">
        <v>169</v>
      </c>
      <c r="AF1167" s="37"/>
      <c r="AG1167" s="37"/>
      <c r="AH1167" s="37"/>
      <c r="AI1167" s="37"/>
      <c r="AJ1167" s="37"/>
      <c r="AK1167" s="38">
        <v>0.929022668</v>
      </c>
      <c r="AL1167" s="38">
        <v>0.0</v>
      </c>
      <c r="AM1167" s="38">
        <v>0.5</v>
      </c>
      <c r="AN1167" s="38">
        <v>0.0</v>
      </c>
      <c r="AO1167" s="36" t="s">
        <v>2361</v>
      </c>
      <c r="AP1167" s="36" t="s">
        <v>2368</v>
      </c>
      <c r="AQ1167" s="36" t="s">
        <v>2367</v>
      </c>
      <c r="AR1167" s="37"/>
      <c r="AS1167" s="37"/>
      <c r="AT1167" s="38">
        <v>0.004277465</v>
      </c>
      <c r="AU1167" s="38">
        <v>60.0</v>
      </c>
      <c r="AV1167" s="37"/>
      <c r="AW1167" s="37"/>
      <c r="AX1167" s="36" t="s">
        <v>2366</v>
      </c>
      <c r="AY1167" s="37"/>
      <c r="AZ1167" s="37"/>
      <c r="BA1167" s="37"/>
      <c r="BB1167" s="37"/>
      <c r="BC1167" s="37"/>
      <c r="BD1167" s="37"/>
      <c r="BE1167" s="37"/>
      <c r="BF1167" s="36" t="s">
        <v>4643</v>
      </c>
      <c r="BG1167" s="37"/>
      <c r="BH1167" s="37"/>
      <c r="BI1167" s="186" t="s">
        <v>4644</v>
      </c>
      <c r="BJ1167" s="186" t="str">
        <f t="shared" si="80"/>
        <v>H</v>
      </c>
      <c r="BK1167" s="37"/>
      <c r="BL1167" s="37"/>
    </row>
    <row r="1168" ht="14.25" customHeight="1">
      <c r="A1168" s="36" t="s">
        <v>17</v>
      </c>
      <c r="B1168" s="36" t="s">
        <v>742</v>
      </c>
      <c r="C1168" s="36" t="s">
        <v>805</v>
      </c>
      <c r="D1168" s="36" t="s">
        <v>4619</v>
      </c>
      <c r="E1168" s="36" t="s">
        <v>17</v>
      </c>
      <c r="F1168" s="36" t="s">
        <v>742</v>
      </c>
      <c r="G1168" s="36" t="s">
        <v>805</v>
      </c>
      <c r="H1168" s="36" t="s">
        <v>4734</v>
      </c>
      <c r="I1168" s="38">
        <v>0.817539948</v>
      </c>
      <c r="J1168" s="37"/>
      <c r="K1168" s="37"/>
      <c r="L1168" s="37"/>
      <c r="M1168" s="38">
        <v>0.0</v>
      </c>
      <c r="N1168" s="38">
        <v>0.5</v>
      </c>
      <c r="O1168" s="38">
        <v>0.2</v>
      </c>
      <c r="P1168" s="36" t="s">
        <v>2315</v>
      </c>
      <c r="Q1168" s="36" t="s">
        <v>17</v>
      </c>
      <c r="R1168" s="36" t="s">
        <v>742</v>
      </c>
      <c r="S1168" s="36" t="s">
        <v>805</v>
      </c>
      <c r="T1168" s="36" t="s">
        <v>4734</v>
      </c>
      <c r="U1168" s="1" t="str">
        <f>VLOOKUP(T1168,Ventilation!$A$4:$H$454,6,FALSE)</f>
        <v>0.705</v>
      </c>
      <c r="V1168" s="1" t="str">
        <f>VLOOKUP(T1168,Ventilation!$A$4:$H$454,5,FALSE)</f>
        <v/>
      </c>
      <c r="W1168" s="1" t="str">
        <f>VLOOKUP(T1168,Ventilation!$A$4:$H$454,7,FALSE)</f>
        <v/>
      </c>
      <c r="X1168" s="1"/>
      <c r="Y1168" s="38">
        <v>9.29</v>
      </c>
      <c r="Z1168" s="36" t="s">
        <v>2316</v>
      </c>
      <c r="AA1168" s="36" t="s">
        <v>2377</v>
      </c>
      <c r="AB1168" s="38">
        <v>0.049225</v>
      </c>
      <c r="AC1168" s="37"/>
      <c r="AD1168" s="40"/>
      <c r="AE1168" s="36" t="s">
        <v>169</v>
      </c>
      <c r="AF1168" s="37"/>
      <c r="AG1168" s="37"/>
      <c r="AH1168" s="37"/>
      <c r="AI1168" s="37"/>
      <c r="AJ1168" s="37"/>
      <c r="AK1168" s="38">
        <v>0.092902267</v>
      </c>
      <c r="AL1168" s="38">
        <v>0.0</v>
      </c>
      <c r="AM1168" s="38">
        <v>0.5</v>
      </c>
      <c r="AN1168" s="38">
        <v>0.0</v>
      </c>
      <c r="AO1168" s="36" t="s">
        <v>2313</v>
      </c>
      <c r="AP1168" s="36" t="s">
        <v>2320</v>
      </c>
      <c r="AQ1168" s="36" t="s">
        <v>2319</v>
      </c>
      <c r="AR1168" s="37"/>
      <c r="AS1168" s="37"/>
      <c r="AT1168" s="38">
        <v>0.005455906</v>
      </c>
      <c r="AU1168" s="38">
        <v>60.0</v>
      </c>
      <c r="AV1168" s="37"/>
      <c r="AW1168" s="37"/>
      <c r="AX1168" s="36" t="s">
        <v>2318</v>
      </c>
      <c r="AY1168" s="37"/>
      <c r="AZ1168" s="37"/>
      <c r="BA1168" s="37"/>
      <c r="BB1168" s="37"/>
      <c r="BC1168" s="37"/>
      <c r="BD1168" s="37"/>
      <c r="BE1168" s="37"/>
      <c r="BF1168" s="36" t="s">
        <v>4629</v>
      </c>
      <c r="BG1168" s="37"/>
      <c r="BH1168" s="37"/>
      <c r="BI1168" s="186" t="s">
        <v>4630</v>
      </c>
      <c r="BJ1168" s="186" t="str">
        <f t="shared" si="80"/>
        <v>B</v>
      </c>
      <c r="BK1168" s="37"/>
      <c r="BL1168" s="37"/>
    </row>
    <row r="1169" ht="14.25" customHeight="1">
      <c r="A1169" s="36" t="s">
        <v>17</v>
      </c>
      <c r="B1169" s="36" t="s">
        <v>742</v>
      </c>
      <c r="C1169" s="36" t="s">
        <v>806</v>
      </c>
      <c r="D1169" s="36" t="s">
        <v>4619</v>
      </c>
      <c r="E1169" s="36" t="s">
        <v>17</v>
      </c>
      <c r="F1169" s="36" t="s">
        <v>742</v>
      </c>
      <c r="G1169" s="36" t="s">
        <v>806</v>
      </c>
      <c r="H1169" s="36" t="s">
        <v>4735</v>
      </c>
      <c r="I1169" s="38">
        <v>1.105536975</v>
      </c>
      <c r="J1169" s="37"/>
      <c r="K1169" s="37"/>
      <c r="L1169" s="37"/>
      <c r="M1169" s="38">
        <v>0.0</v>
      </c>
      <c r="N1169" s="38">
        <v>0.5</v>
      </c>
      <c r="O1169" s="38">
        <v>0.2</v>
      </c>
      <c r="P1169" s="36" t="s">
        <v>2347</v>
      </c>
      <c r="Q1169" s="36" t="s">
        <v>17</v>
      </c>
      <c r="R1169" s="36" t="s">
        <v>742</v>
      </c>
      <c r="S1169" s="36" t="s">
        <v>806</v>
      </c>
      <c r="T1169" s="36" t="s">
        <v>4735</v>
      </c>
      <c r="U1169" s="1" t="str">
        <f>VLOOKUP(T1169,Ventilation!$A$4:$H$454,6,FALSE)</f>
        <v>0.11</v>
      </c>
      <c r="V1169" s="1" t="str">
        <f>VLOOKUP(T1169,Ventilation!$A$4:$H$454,5,FALSE)</f>
        <v/>
      </c>
      <c r="W1169" s="1" t="str">
        <f>VLOOKUP(T1169,Ventilation!$A$4:$H$454,7,FALSE)</f>
        <v/>
      </c>
      <c r="X1169" s="1"/>
      <c r="Y1169" s="38">
        <v>3.72</v>
      </c>
      <c r="Z1169" s="36" t="s">
        <v>2348</v>
      </c>
      <c r="AA1169" s="36" t="s">
        <v>2377</v>
      </c>
      <c r="AB1169" s="38">
        <v>0.049225</v>
      </c>
      <c r="AC1169" s="37"/>
      <c r="AD1169" s="40"/>
      <c r="AE1169" s="36" t="s">
        <v>169</v>
      </c>
      <c r="AF1169" s="37"/>
      <c r="AG1169" s="37"/>
      <c r="AH1169" s="37"/>
      <c r="AI1169" s="37"/>
      <c r="AJ1169" s="37"/>
      <c r="AK1169" s="38">
        <v>0.232255667</v>
      </c>
      <c r="AL1169" s="38">
        <v>0.0</v>
      </c>
      <c r="AM1169" s="38">
        <v>0.5</v>
      </c>
      <c r="AN1169" s="38">
        <v>0.0</v>
      </c>
      <c r="AO1169" s="36" t="s">
        <v>2345</v>
      </c>
      <c r="AP1169" s="36" t="s">
        <v>2352</v>
      </c>
      <c r="AQ1169" s="36" t="s">
        <v>2351</v>
      </c>
      <c r="AR1169" s="37"/>
      <c r="AS1169" s="37"/>
      <c r="AT1169" s="38">
        <v>0.01140843</v>
      </c>
      <c r="AU1169" s="38">
        <v>60.0</v>
      </c>
      <c r="AV1169" s="37"/>
      <c r="AW1169" s="37"/>
      <c r="AX1169" s="36" t="s">
        <v>2350</v>
      </c>
      <c r="AY1169" s="37"/>
      <c r="AZ1169" s="37"/>
      <c r="BA1169" s="37"/>
      <c r="BB1169" s="37"/>
      <c r="BC1169" s="37"/>
      <c r="BD1169" s="37"/>
      <c r="BE1169" s="37"/>
      <c r="BF1169" s="36" t="s">
        <v>4639</v>
      </c>
      <c r="BG1169" s="37"/>
      <c r="BH1169" s="37"/>
      <c r="BI1169" s="186" t="s">
        <v>4646</v>
      </c>
      <c r="BJ1169" s="186" t="str">
        <f t="shared" si="80"/>
        <v>F</v>
      </c>
      <c r="BK1169" s="37"/>
      <c r="BL1169" s="37"/>
    </row>
    <row r="1170" ht="14.25" customHeight="1">
      <c r="A1170" s="36" t="s">
        <v>17</v>
      </c>
      <c r="B1170" s="36" t="s">
        <v>742</v>
      </c>
      <c r="C1170" s="36" t="s">
        <v>807</v>
      </c>
      <c r="D1170" s="36" t="s">
        <v>4619</v>
      </c>
      <c r="E1170" s="36" t="s">
        <v>17</v>
      </c>
      <c r="F1170" s="36" t="s">
        <v>742</v>
      </c>
      <c r="G1170" s="36" t="s">
        <v>807</v>
      </c>
      <c r="H1170" s="36" t="s">
        <v>4736</v>
      </c>
      <c r="I1170" s="38">
        <v>1.059085842</v>
      </c>
      <c r="J1170" s="37"/>
      <c r="K1170" s="37"/>
      <c r="L1170" s="37"/>
      <c r="M1170" s="38">
        <v>0.0</v>
      </c>
      <c r="N1170" s="38">
        <v>0.5</v>
      </c>
      <c r="O1170" s="38">
        <v>0.2</v>
      </c>
      <c r="P1170" s="36" t="s">
        <v>2363</v>
      </c>
      <c r="Q1170" s="36" t="s">
        <v>17</v>
      </c>
      <c r="R1170" s="36" t="s">
        <v>742</v>
      </c>
      <c r="S1170" s="36" t="s">
        <v>807</v>
      </c>
      <c r="T1170" s="36" t="s">
        <v>4736</v>
      </c>
      <c r="U1170" s="1" t="str">
        <f>VLOOKUP(T1170,Ventilation!$A$4:$H$454,6,FALSE)</f>
        <v>0.285</v>
      </c>
      <c r="V1170" s="1" t="str">
        <f>VLOOKUP(T1170,Ventilation!$A$4:$H$454,5,FALSE)</f>
        <v/>
      </c>
      <c r="W1170" s="1" t="str">
        <f>VLOOKUP(T1170,Ventilation!$A$4:$H$454,7,FALSE)</f>
        <v/>
      </c>
      <c r="X1170" s="1"/>
      <c r="Y1170" s="38">
        <v>9.29</v>
      </c>
      <c r="Z1170" s="36" t="s">
        <v>2364</v>
      </c>
      <c r="AA1170" s="36" t="s">
        <v>2377</v>
      </c>
      <c r="AB1170" s="38">
        <v>0.049225</v>
      </c>
      <c r="AC1170" s="37"/>
      <c r="AD1170" s="40"/>
      <c r="AE1170" s="36" t="s">
        <v>169</v>
      </c>
      <c r="AF1170" s="37"/>
      <c r="AG1170" s="37"/>
      <c r="AH1170" s="37"/>
      <c r="AI1170" s="37"/>
      <c r="AJ1170" s="37"/>
      <c r="AK1170" s="38">
        <v>0.232255667</v>
      </c>
      <c r="AL1170" s="38">
        <v>0.0</v>
      </c>
      <c r="AM1170" s="38">
        <v>0.5</v>
      </c>
      <c r="AN1170" s="38">
        <v>0.0</v>
      </c>
      <c r="AO1170" s="36" t="s">
        <v>2361</v>
      </c>
      <c r="AP1170" s="36" t="s">
        <v>2368</v>
      </c>
      <c r="AQ1170" s="36" t="s">
        <v>2367</v>
      </c>
      <c r="AR1170" s="37"/>
      <c r="AS1170" s="37"/>
      <c r="AT1170" s="38">
        <v>0.001419649</v>
      </c>
      <c r="AU1170" s="38">
        <v>60.0</v>
      </c>
      <c r="AV1170" s="37"/>
      <c r="AW1170" s="37"/>
      <c r="AX1170" s="36" t="s">
        <v>2366</v>
      </c>
      <c r="AY1170" s="37"/>
      <c r="AZ1170" s="37"/>
      <c r="BA1170" s="37"/>
      <c r="BB1170" s="37"/>
      <c r="BC1170" s="37"/>
      <c r="BD1170" s="37"/>
      <c r="BE1170" s="37"/>
      <c r="BF1170" s="36" t="s">
        <v>4643</v>
      </c>
      <c r="BG1170" s="37"/>
      <c r="BH1170" s="37"/>
      <c r="BI1170" s="186" t="s">
        <v>4625</v>
      </c>
      <c r="BJ1170" s="186" t="str">
        <f t="shared" si="80"/>
        <v>H</v>
      </c>
      <c r="BK1170" s="37"/>
      <c r="BL1170" s="37"/>
    </row>
    <row r="1171" ht="14.25" customHeight="1">
      <c r="A1171" s="36" t="s">
        <v>17</v>
      </c>
      <c r="B1171" s="36" t="s">
        <v>742</v>
      </c>
      <c r="C1171" s="36" t="s">
        <v>808</v>
      </c>
      <c r="D1171" s="36" t="s">
        <v>4619</v>
      </c>
      <c r="E1171" s="36" t="s">
        <v>17</v>
      </c>
      <c r="F1171" s="36" t="s">
        <v>742</v>
      </c>
      <c r="G1171" s="36" t="s">
        <v>808</v>
      </c>
      <c r="H1171" s="36" t="s">
        <v>4737</v>
      </c>
      <c r="I1171" s="38">
        <v>0.882571535</v>
      </c>
      <c r="J1171" s="37"/>
      <c r="K1171" s="37"/>
      <c r="L1171" s="37"/>
      <c r="M1171" s="38">
        <v>0.0</v>
      </c>
      <c r="N1171" s="38">
        <v>0.5</v>
      </c>
      <c r="O1171" s="38">
        <v>0.2</v>
      </c>
      <c r="P1171" s="36" t="s">
        <v>2315</v>
      </c>
      <c r="Q1171" s="36" t="s">
        <v>17</v>
      </c>
      <c r="R1171" s="36" t="s">
        <v>742</v>
      </c>
      <c r="S1171" s="36" t="s">
        <v>808</v>
      </c>
      <c r="T1171" s="36" t="s">
        <v>4737</v>
      </c>
      <c r="U1171" s="1" t="str">
        <f>VLOOKUP(T1171,Ventilation!$A$4:$H$454,6,FALSE)</f>
        <v>0.705</v>
      </c>
      <c r="V1171" s="1" t="str">
        <f>VLOOKUP(T1171,Ventilation!$A$4:$H$454,5,FALSE)</f>
        <v/>
      </c>
      <c r="W1171" s="1" t="str">
        <f>VLOOKUP(T1171,Ventilation!$A$4:$H$454,7,FALSE)</f>
        <v/>
      </c>
      <c r="X1171" s="1"/>
      <c r="Y1171" s="38">
        <v>9.29</v>
      </c>
      <c r="Z1171" s="36" t="s">
        <v>2316</v>
      </c>
      <c r="AA1171" s="36" t="s">
        <v>2377</v>
      </c>
      <c r="AB1171" s="38">
        <v>0.049225</v>
      </c>
      <c r="AC1171" s="37"/>
      <c r="AD1171" s="40"/>
      <c r="AE1171" s="36" t="s">
        <v>169</v>
      </c>
      <c r="AF1171" s="37"/>
      <c r="AG1171" s="37"/>
      <c r="AH1171" s="37"/>
      <c r="AI1171" s="37"/>
      <c r="AJ1171" s="37"/>
      <c r="AK1171" s="38">
        <v>0.092902267</v>
      </c>
      <c r="AL1171" s="38">
        <v>0.0</v>
      </c>
      <c r="AM1171" s="38">
        <v>0.5</v>
      </c>
      <c r="AN1171" s="38">
        <v>0.0</v>
      </c>
      <c r="AO1171" s="36" t="s">
        <v>2313</v>
      </c>
      <c r="AP1171" s="36" t="s">
        <v>2320</v>
      </c>
      <c r="AQ1171" s="36" t="s">
        <v>2319</v>
      </c>
      <c r="AR1171" s="37"/>
      <c r="AS1171" s="37"/>
      <c r="AT1171" s="38">
        <v>0.005455906</v>
      </c>
      <c r="AU1171" s="38">
        <v>60.0</v>
      </c>
      <c r="AV1171" s="37"/>
      <c r="AW1171" s="37"/>
      <c r="AX1171" s="36" t="s">
        <v>2318</v>
      </c>
      <c r="AY1171" s="37"/>
      <c r="AZ1171" s="37"/>
      <c r="BA1171" s="37"/>
      <c r="BB1171" s="37"/>
      <c r="BC1171" s="37"/>
      <c r="BD1171" s="37"/>
      <c r="BE1171" s="37"/>
      <c r="BF1171" s="36" t="s">
        <v>4629</v>
      </c>
      <c r="BG1171" s="37"/>
      <c r="BH1171" s="37"/>
      <c r="BI1171" s="186" t="s">
        <v>4630</v>
      </c>
      <c r="BJ1171" s="186" t="str">
        <f t="shared" si="80"/>
        <v>B</v>
      </c>
      <c r="BK1171" s="37"/>
      <c r="BL1171" s="37"/>
    </row>
    <row r="1172" ht="14.25" customHeight="1">
      <c r="A1172" s="36" t="s">
        <v>17</v>
      </c>
      <c r="B1172" s="36" t="s">
        <v>742</v>
      </c>
      <c r="C1172" s="36" t="s">
        <v>809</v>
      </c>
      <c r="D1172" s="36" t="s">
        <v>4619</v>
      </c>
      <c r="E1172" s="36" t="s">
        <v>17</v>
      </c>
      <c r="F1172" s="36" t="s">
        <v>742</v>
      </c>
      <c r="G1172" s="36" t="s">
        <v>809</v>
      </c>
      <c r="H1172" s="36" t="s">
        <v>4738</v>
      </c>
      <c r="I1172" s="38">
        <v>0.752508361</v>
      </c>
      <c r="J1172" s="37"/>
      <c r="K1172" s="37"/>
      <c r="L1172" s="37"/>
      <c r="M1172" s="38">
        <v>0.0</v>
      </c>
      <c r="N1172" s="38">
        <v>0.5</v>
      </c>
      <c r="O1172" s="38">
        <v>0.2</v>
      </c>
      <c r="P1172" s="36" t="s">
        <v>2347</v>
      </c>
      <c r="Q1172" s="36" t="s">
        <v>17</v>
      </c>
      <c r="R1172" s="36" t="s">
        <v>742</v>
      </c>
      <c r="S1172" s="36" t="s">
        <v>809</v>
      </c>
      <c r="T1172" s="36" t="s">
        <v>4738</v>
      </c>
      <c r="U1172" s="1" t="str">
        <f>VLOOKUP(T1172,Ventilation!$A$4:$H$454,6,FALSE)</f>
        <v>0.11</v>
      </c>
      <c r="V1172" s="1" t="str">
        <f>VLOOKUP(T1172,Ventilation!$A$4:$H$454,5,FALSE)</f>
        <v/>
      </c>
      <c r="W1172" s="1" t="str">
        <f>VLOOKUP(T1172,Ventilation!$A$4:$H$454,7,FALSE)</f>
        <v/>
      </c>
      <c r="X1172" s="1"/>
      <c r="Y1172" s="38">
        <v>3.72</v>
      </c>
      <c r="Z1172" s="36" t="s">
        <v>2348</v>
      </c>
      <c r="AA1172" s="36" t="s">
        <v>2377</v>
      </c>
      <c r="AB1172" s="38">
        <v>0.049225</v>
      </c>
      <c r="AC1172" s="37"/>
      <c r="AD1172" s="40"/>
      <c r="AE1172" s="36" t="s">
        <v>169</v>
      </c>
      <c r="AF1172" s="37"/>
      <c r="AG1172" s="37"/>
      <c r="AH1172" s="37"/>
      <c r="AI1172" s="37"/>
      <c r="AJ1172" s="37"/>
      <c r="AK1172" s="38">
        <v>0.232255667</v>
      </c>
      <c r="AL1172" s="38">
        <v>0.0</v>
      </c>
      <c r="AM1172" s="38">
        <v>0.5</v>
      </c>
      <c r="AN1172" s="38">
        <v>0.0</v>
      </c>
      <c r="AO1172" s="36" t="s">
        <v>2345</v>
      </c>
      <c r="AP1172" s="36" t="s">
        <v>2352</v>
      </c>
      <c r="AQ1172" s="36" t="s">
        <v>2351</v>
      </c>
      <c r="AR1172" s="37"/>
      <c r="AS1172" s="37"/>
      <c r="AT1172" s="38">
        <v>0.01140843</v>
      </c>
      <c r="AU1172" s="38">
        <v>60.0</v>
      </c>
      <c r="AV1172" s="37"/>
      <c r="AW1172" s="37"/>
      <c r="AX1172" s="36" t="s">
        <v>2350</v>
      </c>
      <c r="AY1172" s="37"/>
      <c r="AZ1172" s="37"/>
      <c r="BA1172" s="37"/>
      <c r="BB1172" s="37"/>
      <c r="BC1172" s="37"/>
      <c r="BD1172" s="37"/>
      <c r="BE1172" s="37"/>
      <c r="BF1172" s="36" t="s">
        <v>4639</v>
      </c>
      <c r="BG1172" s="37"/>
      <c r="BH1172" s="37"/>
      <c r="BI1172" s="186" t="s">
        <v>4646</v>
      </c>
      <c r="BJ1172" s="186" t="str">
        <f t="shared" si="80"/>
        <v>F</v>
      </c>
      <c r="BK1172" s="37"/>
      <c r="BL1172" s="37"/>
    </row>
    <row r="1173" ht="14.25" customHeight="1">
      <c r="A1173" s="36" t="s">
        <v>17</v>
      </c>
      <c r="B1173" s="36" t="s">
        <v>742</v>
      </c>
      <c r="C1173" s="36" t="s">
        <v>810</v>
      </c>
      <c r="D1173" s="36" t="s">
        <v>4619</v>
      </c>
      <c r="E1173" s="36" t="s">
        <v>17</v>
      </c>
      <c r="F1173" s="36" t="s">
        <v>742</v>
      </c>
      <c r="G1173" s="36" t="s">
        <v>810</v>
      </c>
      <c r="H1173" s="36" t="s">
        <v>4739</v>
      </c>
      <c r="I1173" s="38">
        <v>0.724637681</v>
      </c>
      <c r="J1173" s="37"/>
      <c r="K1173" s="37"/>
      <c r="L1173" s="37"/>
      <c r="M1173" s="38">
        <v>0.0</v>
      </c>
      <c r="N1173" s="38">
        <v>0.5</v>
      </c>
      <c r="O1173" s="38">
        <v>0.2</v>
      </c>
      <c r="P1173" s="36" t="s">
        <v>2323</v>
      </c>
      <c r="Q1173" s="36" t="s">
        <v>17</v>
      </c>
      <c r="R1173" s="36" t="s">
        <v>742</v>
      </c>
      <c r="S1173" s="36" t="s">
        <v>810</v>
      </c>
      <c r="T1173" s="36" t="s">
        <v>4739</v>
      </c>
      <c r="U1173" s="1" t="str">
        <f>VLOOKUP(T1173,Ventilation!$A$4:$H$454,6,FALSE)</f>
        <v>0.17</v>
      </c>
      <c r="V1173" s="1" t="str">
        <f>VLOOKUP(T1173,Ventilation!$A$4:$H$454,5,FALSE)</f>
        <v/>
      </c>
      <c r="W1173" s="1" t="str">
        <f>VLOOKUP(T1173,Ventilation!$A$4:$H$454,7,FALSE)</f>
        <v/>
      </c>
      <c r="X1173" s="1"/>
      <c r="Y1173" s="38">
        <v>4.65</v>
      </c>
      <c r="Z1173" s="36" t="s">
        <v>2324</v>
      </c>
      <c r="AA1173" s="36" t="s">
        <v>2377</v>
      </c>
      <c r="AB1173" s="38">
        <v>0.049225</v>
      </c>
      <c r="AC1173" s="37"/>
      <c r="AD1173" s="40"/>
      <c r="AE1173" s="36" t="s">
        <v>169</v>
      </c>
      <c r="AF1173" s="37"/>
      <c r="AG1173" s="37"/>
      <c r="AH1173" s="37"/>
      <c r="AI1173" s="37"/>
      <c r="AJ1173" s="37"/>
      <c r="AK1173" s="38">
        <v>0.232255667</v>
      </c>
      <c r="AL1173" s="38">
        <v>0.0</v>
      </c>
      <c r="AM1173" s="38">
        <v>0.5</v>
      </c>
      <c r="AN1173" s="38">
        <v>0.0</v>
      </c>
      <c r="AO1173" s="36" t="s">
        <v>2321</v>
      </c>
      <c r="AP1173" s="36" t="s">
        <v>2328</v>
      </c>
      <c r="AQ1173" s="36" t="s">
        <v>2327</v>
      </c>
      <c r="AR1173" s="37"/>
      <c r="AS1173" s="37"/>
      <c r="AT1173" s="38">
        <v>0.002138732</v>
      </c>
      <c r="AU1173" s="38">
        <v>60.0</v>
      </c>
      <c r="AV1173" s="37"/>
      <c r="AW1173" s="37"/>
      <c r="AX1173" s="36" t="s">
        <v>2326</v>
      </c>
      <c r="AY1173" s="37"/>
      <c r="AZ1173" s="37"/>
      <c r="BA1173" s="37"/>
      <c r="BB1173" s="37"/>
      <c r="BC1173" s="37"/>
      <c r="BD1173" s="37"/>
      <c r="BE1173" s="37"/>
      <c r="BF1173" s="36" t="s">
        <v>4624</v>
      </c>
      <c r="BG1173" s="37"/>
      <c r="BH1173" s="37"/>
      <c r="BI1173" s="186" t="s">
        <v>4637</v>
      </c>
      <c r="BJ1173" s="186" t="str">
        <f t="shared" si="80"/>
        <v>C</v>
      </c>
      <c r="BK1173" s="37"/>
      <c r="BL1173" s="37"/>
    </row>
    <row r="1174" ht="14.25" customHeight="1">
      <c r="A1174" s="36" t="s">
        <v>17</v>
      </c>
      <c r="B1174" s="36" t="s">
        <v>742</v>
      </c>
      <c r="C1174" s="36" t="s">
        <v>811</v>
      </c>
      <c r="D1174" s="36" t="s">
        <v>4619</v>
      </c>
      <c r="E1174" s="36" t="s">
        <v>17</v>
      </c>
      <c r="F1174" s="36" t="s">
        <v>742</v>
      </c>
      <c r="G1174" s="36" t="s">
        <v>811</v>
      </c>
      <c r="H1174" s="36" t="s">
        <v>4740</v>
      </c>
      <c r="I1174" s="38">
        <v>0.929022668</v>
      </c>
      <c r="J1174" s="37"/>
      <c r="K1174" s="37"/>
      <c r="L1174" s="37"/>
      <c r="M1174" s="38">
        <v>0.0</v>
      </c>
      <c r="N1174" s="38">
        <v>0.5</v>
      </c>
      <c r="O1174" s="38">
        <v>0.2</v>
      </c>
      <c r="P1174" s="36" t="s">
        <v>2323</v>
      </c>
      <c r="Q1174" s="36" t="s">
        <v>17</v>
      </c>
      <c r="R1174" s="36" t="s">
        <v>742</v>
      </c>
      <c r="S1174" s="36" t="s">
        <v>811</v>
      </c>
      <c r="T1174" s="36" t="s">
        <v>4740</v>
      </c>
      <c r="U1174" s="1" t="str">
        <f>VLOOKUP(T1174,Ventilation!$A$4:$H$454,6,FALSE)</f>
        <v>0.17</v>
      </c>
      <c r="V1174" s="1" t="str">
        <f>VLOOKUP(T1174,Ventilation!$A$4:$H$454,5,FALSE)</f>
        <v/>
      </c>
      <c r="W1174" s="1" t="str">
        <f>VLOOKUP(T1174,Ventilation!$A$4:$H$454,7,FALSE)</f>
        <v/>
      </c>
      <c r="X1174" s="1"/>
      <c r="Y1174" s="38">
        <v>4.65</v>
      </c>
      <c r="Z1174" s="36" t="s">
        <v>2324</v>
      </c>
      <c r="AA1174" s="36" t="s">
        <v>2377</v>
      </c>
      <c r="AB1174" s="38">
        <v>0.049225</v>
      </c>
      <c r="AC1174" s="37"/>
      <c r="AD1174" s="40"/>
      <c r="AE1174" s="36" t="s">
        <v>169</v>
      </c>
      <c r="AF1174" s="37"/>
      <c r="AG1174" s="37"/>
      <c r="AH1174" s="37"/>
      <c r="AI1174" s="37"/>
      <c r="AJ1174" s="37"/>
      <c r="AK1174" s="38">
        <v>0.092902267</v>
      </c>
      <c r="AL1174" s="38">
        <v>0.0</v>
      </c>
      <c r="AM1174" s="38">
        <v>0.5</v>
      </c>
      <c r="AN1174" s="38">
        <v>0.0</v>
      </c>
      <c r="AO1174" s="36" t="s">
        <v>2321</v>
      </c>
      <c r="AP1174" s="36" t="s">
        <v>2328</v>
      </c>
      <c r="AQ1174" s="36" t="s">
        <v>2327</v>
      </c>
      <c r="AR1174" s="37"/>
      <c r="AS1174" s="37"/>
      <c r="AT1174" s="38">
        <v>0.002138732</v>
      </c>
      <c r="AU1174" s="38">
        <v>60.0</v>
      </c>
      <c r="AV1174" s="37"/>
      <c r="AW1174" s="37"/>
      <c r="AX1174" s="36" t="s">
        <v>2326</v>
      </c>
      <c r="AY1174" s="37"/>
      <c r="AZ1174" s="37"/>
      <c r="BA1174" s="37"/>
      <c r="BB1174" s="37"/>
      <c r="BC1174" s="37"/>
      <c r="BD1174" s="37"/>
      <c r="BE1174" s="37"/>
      <c r="BF1174" s="36" t="s">
        <v>4624</v>
      </c>
      <c r="BG1174" s="37"/>
      <c r="BH1174" s="37"/>
      <c r="BI1174" s="186" t="s">
        <v>4637</v>
      </c>
      <c r="BJ1174" s="186" t="str">
        <f t="shared" si="80"/>
        <v>C</v>
      </c>
      <c r="BK1174" s="37"/>
      <c r="BL1174" s="37"/>
    </row>
    <row r="1175" ht="14.25" customHeight="1">
      <c r="A1175" s="36" t="s">
        <v>17</v>
      </c>
      <c r="B1175" s="36" t="s">
        <v>742</v>
      </c>
      <c r="C1175" s="36" t="s">
        <v>812</v>
      </c>
      <c r="D1175" s="36" t="s">
        <v>4619</v>
      </c>
      <c r="E1175" s="36" t="s">
        <v>17</v>
      </c>
      <c r="F1175" s="36" t="s">
        <v>742</v>
      </c>
      <c r="G1175" s="36" t="s">
        <v>812</v>
      </c>
      <c r="H1175" s="36" t="s">
        <v>4741</v>
      </c>
      <c r="I1175" s="38">
        <v>2.12746191</v>
      </c>
      <c r="J1175" s="37"/>
      <c r="K1175" s="37"/>
      <c r="L1175" s="37"/>
      <c r="M1175" s="38">
        <v>0.0</v>
      </c>
      <c r="N1175" s="38">
        <v>0.5</v>
      </c>
      <c r="O1175" s="38">
        <v>0.2</v>
      </c>
      <c r="P1175" s="36" t="s">
        <v>2323</v>
      </c>
      <c r="Q1175" s="36" t="s">
        <v>17</v>
      </c>
      <c r="R1175" s="36" t="s">
        <v>742</v>
      </c>
      <c r="S1175" s="36" t="s">
        <v>812</v>
      </c>
      <c r="T1175" s="36" t="s">
        <v>4741</v>
      </c>
      <c r="U1175" s="1" t="str">
        <f>VLOOKUP(T1175,Ventilation!$A$4:$H$454,6,FALSE)</f>
        <v>0.17</v>
      </c>
      <c r="V1175" s="1" t="str">
        <f>VLOOKUP(T1175,Ventilation!$A$4:$H$454,5,FALSE)</f>
        <v/>
      </c>
      <c r="W1175" s="1" t="str">
        <f>VLOOKUP(T1175,Ventilation!$A$4:$H$454,7,FALSE)</f>
        <v/>
      </c>
      <c r="X1175" s="1"/>
      <c r="Y1175" s="38">
        <v>4.65</v>
      </c>
      <c r="Z1175" s="36" t="s">
        <v>2324</v>
      </c>
      <c r="AA1175" s="36" t="s">
        <v>2377</v>
      </c>
      <c r="AB1175" s="38">
        <v>0.049225</v>
      </c>
      <c r="AC1175" s="37"/>
      <c r="AD1175" s="40"/>
      <c r="AE1175" s="36" t="s">
        <v>169</v>
      </c>
      <c r="AF1175" s="37"/>
      <c r="AG1175" s="37"/>
      <c r="AH1175" s="37"/>
      <c r="AI1175" s="37"/>
      <c r="AJ1175" s="37"/>
      <c r="AK1175" s="38">
        <v>0.0</v>
      </c>
      <c r="AL1175" s="38">
        <v>0.0</v>
      </c>
      <c r="AM1175" s="38">
        <v>0.5</v>
      </c>
      <c r="AN1175" s="38">
        <v>0.0</v>
      </c>
      <c r="AO1175" s="36" t="s">
        <v>2321</v>
      </c>
      <c r="AP1175" s="36" t="s">
        <v>2328</v>
      </c>
      <c r="AQ1175" s="36" t="s">
        <v>2327</v>
      </c>
      <c r="AR1175" s="37"/>
      <c r="AS1175" s="37"/>
      <c r="AT1175" s="38">
        <v>0.002138732</v>
      </c>
      <c r="AU1175" s="38">
        <v>60.0</v>
      </c>
      <c r="AV1175" s="37"/>
      <c r="AW1175" s="37"/>
      <c r="AX1175" s="36" t="s">
        <v>2326</v>
      </c>
      <c r="AY1175" s="37"/>
      <c r="AZ1175" s="37"/>
      <c r="BA1175" s="37"/>
      <c r="BB1175" s="37"/>
      <c r="BC1175" s="37"/>
      <c r="BD1175" s="37"/>
      <c r="BE1175" s="37"/>
      <c r="BF1175" s="36" t="s">
        <v>4624</v>
      </c>
      <c r="BG1175" s="37"/>
      <c r="BH1175" s="37"/>
      <c r="BI1175" s="186" t="s">
        <v>4637</v>
      </c>
      <c r="BJ1175" s="186" t="str">
        <f t="shared" si="80"/>
        <v>C</v>
      </c>
      <c r="BK1175" s="37"/>
      <c r="BL1175" s="37"/>
    </row>
    <row r="1176" ht="14.25" customHeight="1">
      <c r="A1176" s="36" t="s">
        <v>17</v>
      </c>
      <c r="B1176" s="36" t="s">
        <v>742</v>
      </c>
      <c r="C1176" s="36" t="s">
        <v>813</v>
      </c>
      <c r="D1176" s="36" t="s">
        <v>4619</v>
      </c>
      <c r="E1176" s="36" t="s">
        <v>17</v>
      </c>
      <c r="F1176" s="36" t="s">
        <v>742</v>
      </c>
      <c r="G1176" s="36" t="s">
        <v>813</v>
      </c>
      <c r="H1176" s="36" t="s">
        <v>4742</v>
      </c>
      <c r="I1176" s="38">
        <v>0.408769974</v>
      </c>
      <c r="J1176" s="37"/>
      <c r="K1176" s="37"/>
      <c r="L1176" s="37"/>
      <c r="M1176" s="38">
        <v>0.0</v>
      </c>
      <c r="N1176" s="38">
        <v>0.5</v>
      </c>
      <c r="O1176" s="38">
        <v>0.2</v>
      </c>
      <c r="P1176" s="36" t="s">
        <v>2378</v>
      </c>
      <c r="Q1176" s="36" t="s">
        <v>17</v>
      </c>
      <c r="R1176" s="36" t="s">
        <v>742</v>
      </c>
      <c r="S1176" s="36" t="s">
        <v>813</v>
      </c>
      <c r="T1176" s="36" t="s">
        <v>4742</v>
      </c>
      <c r="U1176" s="1" t="str">
        <f>VLOOKUP(T1176,Ventilation!$A$4:$H$454,6,FALSE)</f>
        <v>0.25</v>
      </c>
      <c r="V1176" s="1" t="str">
        <f>VLOOKUP(T1176,Ventilation!$A$4:$H$454,5,FALSE)</f>
        <v/>
      </c>
      <c r="W1176" s="1" t="str">
        <f>VLOOKUP(T1176,Ventilation!$A$4:$H$454,7,FALSE)</f>
        <v/>
      </c>
      <c r="X1176" s="1"/>
      <c r="Y1176" s="38">
        <v>0.93</v>
      </c>
      <c r="Z1176" s="36" t="s">
        <v>2379</v>
      </c>
      <c r="AA1176" s="36" t="s">
        <v>2377</v>
      </c>
      <c r="AB1176" s="38">
        <v>0.049225</v>
      </c>
      <c r="AC1176" s="37"/>
      <c r="AD1176" s="40"/>
      <c r="AE1176" s="36" t="s">
        <v>169</v>
      </c>
      <c r="AF1176" s="37"/>
      <c r="AG1176" s="37"/>
      <c r="AH1176" s="37"/>
      <c r="AI1176" s="37"/>
      <c r="AJ1176" s="37"/>
      <c r="AK1176" s="38">
        <v>0.0</v>
      </c>
      <c r="AL1176" s="38">
        <v>0.0</v>
      </c>
      <c r="AM1176" s="38">
        <v>0.5</v>
      </c>
      <c r="AN1176" s="38">
        <v>0.0</v>
      </c>
      <c r="AO1176" s="36" t="s">
        <v>2380</v>
      </c>
      <c r="AP1176" s="36" t="s">
        <v>2381</v>
      </c>
      <c r="AQ1176" s="36" t="s">
        <v>2382</v>
      </c>
      <c r="AR1176" s="37"/>
      <c r="AS1176" s="37"/>
      <c r="AT1176" s="38">
        <v>0.0</v>
      </c>
      <c r="AU1176" s="38">
        <v>60.0</v>
      </c>
      <c r="AV1176" s="37"/>
      <c r="AW1176" s="37"/>
      <c r="AX1176" s="36" t="s">
        <v>2383</v>
      </c>
      <c r="AY1176" s="37"/>
      <c r="AZ1176" s="37"/>
      <c r="BA1176" s="37"/>
      <c r="BB1176" s="37"/>
      <c r="BC1176" s="37"/>
      <c r="BD1176" s="37"/>
      <c r="BE1176" s="37"/>
      <c r="BF1176" s="36" t="s">
        <v>2384</v>
      </c>
      <c r="BG1176" s="37"/>
      <c r="BH1176" s="37"/>
      <c r="BI1176" s="186" t="s">
        <v>4666</v>
      </c>
      <c r="BJ1176" s="186" t="str">
        <f t="shared" si="80"/>
        <v>*</v>
      </c>
      <c r="BK1176" s="37"/>
      <c r="BL1176" s="37"/>
    </row>
    <row r="1177" ht="14.25" customHeight="1">
      <c r="A1177" s="36" t="s">
        <v>17</v>
      </c>
      <c r="B1177" s="36" t="s">
        <v>742</v>
      </c>
      <c r="C1177" s="36" t="s">
        <v>814</v>
      </c>
      <c r="D1177" s="36" t="s">
        <v>4619</v>
      </c>
      <c r="E1177" s="36" t="s">
        <v>17</v>
      </c>
      <c r="F1177" s="36" t="s">
        <v>742</v>
      </c>
      <c r="G1177" s="36" t="s">
        <v>814</v>
      </c>
      <c r="H1177" s="36" t="s">
        <v>4743</v>
      </c>
      <c r="I1177" s="38">
        <v>0.510962467</v>
      </c>
      <c r="J1177" s="37"/>
      <c r="K1177" s="37"/>
      <c r="L1177" s="37"/>
      <c r="M1177" s="38">
        <v>0.0</v>
      </c>
      <c r="N1177" s="38">
        <v>0.5</v>
      </c>
      <c r="O1177" s="38">
        <v>0.2</v>
      </c>
      <c r="P1177" s="36" t="s">
        <v>2378</v>
      </c>
      <c r="Q1177" s="36" t="s">
        <v>17</v>
      </c>
      <c r="R1177" s="36" t="s">
        <v>742</v>
      </c>
      <c r="S1177" s="36" t="s">
        <v>814</v>
      </c>
      <c r="T1177" s="36" t="s">
        <v>4743</v>
      </c>
      <c r="U1177" s="1" t="str">
        <f>VLOOKUP(T1177,Ventilation!$A$4:$H$454,6,FALSE)</f>
        <v>0.25</v>
      </c>
      <c r="V1177" s="1" t="str">
        <f>VLOOKUP(T1177,Ventilation!$A$4:$H$454,5,FALSE)</f>
        <v/>
      </c>
      <c r="W1177" s="1" t="str">
        <f>VLOOKUP(T1177,Ventilation!$A$4:$H$454,7,FALSE)</f>
        <v/>
      </c>
      <c r="X1177" s="1"/>
      <c r="Y1177" s="38">
        <v>0.93</v>
      </c>
      <c r="Z1177" s="36" t="s">
        <v>2379</v>
      </c>
      <c r="AA1177" s="36" t="s">
        <v>2377</v>
      </c>
      <c r="AB1177" s="38">
        <v>0.049225</v>
      </c>
      <c r="AC1177" s="37"/>
      <c r="AD1177" s="40"/>
      <c r="AE1177" s="36" t="s">
        <v>169</v>
      </c>
      <c r="AF1177" s="37"/>
      <c r="AG1177" s="37"/>
      <c r="AH1177" s="37"/>
      <c r="AI1177" s="37"/>
      <c r="AJ1177" s="37"/>
      <c r="AK1177" s="38">
        <v>0.0</v>
      </c>
      <c r="AL1177" s="38">
        <v>0.0</v>
      </c>
      <c r="AM1177" s="38">
        <v>0.5</v>
      </c>
      <c r="AN1177" s="38">
        <v>0.0</v>
      </c>
      <c r="AO1177" s="36" t="s">
        <v>2380</v>
      </c>
      <c r="AP1177" s="36" t="s">
        <v>2381</v>
      </c>
      <c r="AQ1177" s="36" t="s">
        <v>2382</v>
      </c>
      <c r="AR1177" s="37"/>
      <c r="AS1177" s="37"/>
      <c r="AT1177" s="38">
        <v>0.0</v>
      </c>
      <c r="AU1177" s="38">
        <v>60.0</v>
      </c>
      <c r="AV1177" s="37"/>
      <c r="AW1177" s="37"/>
      <c r="AX1177" s="36" t="s">
        <v>2383</v>
      </c>
      <c r="AY1177" s="37"/>
      <c r="AZ1177" s="37"/>
      <c r="BA1177" s="37"/>
      <c r="BB1177" s="37"/>
      <c r="BC1177" s="37"/>
      <c r="BD1177" s="37"/>
      <c r="BE1177" s="37"/>
      <c r="BF1177" s="36" t="s">
        <v>2384</v>
      </c>
      <c r="BG1177" s="37"/>
      <c r="BH1177" s="37"/>
      <c r="BI1177" s="186" t="s">
        <v>4666</v>
      </c>
      <c r="BJ1177" s="186" t="str">
        <f t="shared" si="80"/>
        <v>*</v>
      </c>
      <c r="BK1177" s="37"/>
      <c r="BL1177" s="37"/>
    </row>
    <row r="1178" ht="14.25" customHeight="1">
      <c r="A1178" s="36" t="s">
        <v>17</v>
      </c>
      <c r="B1178" s="36" t="s">
        <v>742</v>
      </c>
      <c r="C1178" s="36" t="s">
        <v>815</v>
      </c>
      <c r="D1178" s="36" t="s">
        <v>4619</v>
      </c>
      <c r="E1178" s="36" t="s">
        <v>17</v>
      </c>
      <c r="F1178" s="36" t="s">
        <v>742</v>
      </c>
      <c r="G1178" s="36" t="s">
        <v>815</v>
      </c>
      <c r="H1178" s="36" t="s">
        <v>4744</v>
      </c>
      <c r="I1178" s="38">
        <v>1.291341509</v>
      </c>
      <c r="J1178" s="37"/>
      <c r="K1178" s="37"/>
      <c r="L1178" s="37"/>
      <c r="M1178" s="38">
        <v>0.0</v>
      </c>
      <c r="N1178" s="38">
        <v>0.5</v>
      </c>
      <c r="O1178" s="38">
        <v>0.2</v>
      </c>
      <c r="P1178" s="36" t="s">
        <v>2305</v>
      </c>
      <c r="Q1178" s="36" t="s">
        <v>17</v>
      </c>
      <c r="R1178" s="36" t="s">
        <v>742</v>
      </c>
      <c r="S1178" s="36" t="s">
        <v>815</v>
      </c>
      <c r="T1178" s="36" t="s">
        <v>4744</v>
      </c>
      <c r="U1178" s="1" t="str">
        <f>VLOOKUP(T1178,Ventilation!$A$4:$H$454,6,FALSE)</f>
        <v>0.25</v>
      </c>
      <c r="V1178" s="1" t="str">
        <f>VLOOKUP(T1178,Ventilation!$A$4:$H$454,5,FALSE)</f>
        <v/>
      </c>
      <c r="W1178" s="1" t="str">
        <f>VLOOKUP(T1178,Ventilation!$A$4:$H$454,7,FALSE)</f>
        <v/>
      </c>
      <c r="X1178" s="1"/>
      <c r="Y1178" s="38">
        <v>3.1</v>
      </c>
      <c r="Z1178" s="36" t="s">
        <v>2306</v>
      </c>
      <c r="AA1178" s="36" t="s">
        <v>2377</v>
      </c>
      <c r="AB1178" s="38">
        <v>0.049225</v>
      </c>
      <c r="AC1178" s="37"/>
      <c r="AD1178" s="40"/>
      <c r="AE1178" s="36" t="s">
        <v>169</v>
      </c>
      <c r="AF1178" s="37"/>
      <c r="AG1178" s="37"/>
      <c r="AH1178" s="37"/>
      <c r="AI1178" s="37"/>
      <c r="AJ1178" s="37"/>
      <c r="AK1178" s="38">
        <v>0.0</v>
      </c>
      <c r="AL1178" s="38">
        <v>0.0</v>
      </c>
      <c r="AM1178" s="38">
        <v>0.5</v>
      </c>
      <c r="AN1178" s="38">
        <v>0.0</v>
      </c>
      <c r="AO1178" s="36" t="s">
        <v>2299</v>
      </c>
      <c r="AP1178" s="36" t="s">
        <v>2312</v>
      </c>
      <c r="AQ1178" s="36" t="s">
        <v>2310</v>
      </c>
      <c r="AR1178" s="37"/>
      <c r="AS1178" s="37"/>
      <c r="AT1178" s="38">
        <v>0.001425822</v>
      </c>
      <c r="AU1178" s="38">
        <v>60.0</v>
      </c>
      <c r="AV1178" s="37"/>
      <c r="AW1178" s="37"/>
      <c r="AX1178" s="36" t="s">
        <v>2309</v>
      </c>
      <c r="AY1178" s="37"/>
      <c r="AZ1178" s="37"/>
      <c r="BA1178" s="37"/>
      <c r="BB1178" s="37"/>
      <c r="BC1178" s="37"/>
      <c r="BD1178" s="37"/>
      <c r="BE1178" s="37"/>
      <c r="BF1178" s="36" t="s">
        <v>4627</v>
      </c>
      <c r="BG1178" s="37"/>
      <c r="BH1178" s="37"/>
      <c r="BI1178" s="186" t="s">
        <v>4650</v>
      </c>
      <c r="BJ1178" s="186" t="str">
        <f t="shared" si="80"/>
        <v>A</v>
      </c>
      <c r="BK1178" s="37"/>
      <c r="BL1178" s="37"/>
    </row>
    <row r="1179" ht="14.25" customHeight="1">
      <c r="A1179" s="36" t="s">
        <v>17</v>
      </c>
      <c r="B1179" s="36" t="s">
        <v>742</v>
      </c>
      <c r="C1179" s="36" t="s">
        <v>816</v>
      </c>
      <c r="D1179" s="36" t="s">
        <v>4619</v>
      </c>
      <c r="E1179" s="36" t="s">
        <v>17</v>
      </c>
      <c r="F1179" s="36" t="s">
        <v>742</v>
      </c>
      <c r="G1179" s="36" t="s">
        <v>816</v>
      </c>
      <c r="H1179" s="36" t="s">
        <v>4745</v>
      </c>
      <c r="I1179" s="38">
        <v>1.235600149</v>
      </c>
      <c r="J1179" s="37"/>
      <c r="K1179" s="37"/>
      <c r="L1179" s="37"/>
      <c r="M1179" s="38">
        <v>0.0</v>
      </c>
      <c r="N1179" s="38">
        <v>0.5</v>
      </c>
      <c r="O1179" s="38">
        <v>0.2</v>
      </c>
      <c r="P1179" s="36" t="s">
        <v>2305</v>
      </c>
      <c r="Q1179" s="36" t="s">
        <v>17</v>
      </c>
      <c r="R1179" s="36" t="s">
        <v>742</v>
      </c>
      <c r="S1179" s="36" t="s">
        <v>816</v>
      </c>
      <c r="T1179" s="36" t="s">
        <v>4745</v>
      </c>
      <c r="U1179" s="1" t="str">
        <f>VLOOKUP(T1179,Ventilation!$A$4:$H$454,6,FALSE)</f>
        <v>0.25</v>
      </c>
      <c r="V1179" s="1" t="str">
        <f>VLOOKUP(T1179,Ventilation!$A$4:$H$454,5,FALSE)</f>
        <v/>
      </c>
      <c r="W1179" s="1" t="str">
        <f>VLOOKUP(T1179,Ventilation!$A$4:$H$454,7,FALSE)</f>
        <v/>
      </c>
      <c r="X1179" s="1"/>
      <c r="Y1179" s="38">
        <v>3.1</v>
      </c>
      <c r="Z1179" s="36" t="s">
        <v>2306</v>
      </c>
      <c r="AA1179" s="36" t="s">
        <v>2377</v>
      </c>
      <c r="AB1179" s="38">
        <v>0.049225</v>
      </c>
      <c r="AC1179" s="37"/>
      <c r="AD1179" s="40"/>
      <c r="AE1179" s="36" t="s">
        <v>169</v>
      </c>
      <c r="AF1179" s="37"/>
      <c r="AG1179" s="37"/>
      <c r="AH1179" s="37"/>
      <c r="AI1179" s="37"/>
      <c r="AJ1179" s="37"/>
      <c r="AK1179" s="38">
        <v>0.929022668</v>
      </c>
      <c r="AL1179" s="38">
        <v>0.0</v>
      </c>
      <c r="AM1179" s="38">
        <v>0.5</v>
      </c>
      <c r="AN1179" s="38">
        <v>0.0</v>
      </c>
      <c r="AO1179" s="36" t="s">
        <v>2299</v>
      </c>
      <c r="AP1179" s="36" t="s">
        <v>2312</v>
      </c>
      <c r="AQ1179" s="36" t="s">
        <v>2310</v>
      </c>
      <c r="AR1179" s="37"/>
      <c r="AS1179" s="37"/>
      <c r="AT1179" s="38">
        <v>0.001425822</v>
      </c>
      <c r="AU1179" s="38">
        <v>60.0</v>
      </c>
      <c r="AV1179" s="37"/>
      <c r="AW1179" s="37"/>
      <c r="AX1179" s="36" t="s">
        <v>2309</v>
      </c>
      <c r="AY1179" s="37"/>
      <c r="AZ1179" s="37"/>
      <c r="BA1179" s="37"/>
      <c r="BB1179" s="37"/>
      <c r="BC1179" s="37"/>
      <c r="BD1179" s="37"/>
      <c r="BE1179" s="37"/>
      <c r="BF1179" s="36" t="s">
        <v>4627</v>
      </c>
      <c r="BG1179" s="37"/>
      <c r="BH1179" s="37"/>
      <c r="BI1179" s="186" t="s">
        <v>4650</v>
      </c>
      <c r="BJ1179" s="186" t="str">
        <f t="shared" si="80"/>
        <v>A</v>
      </c>
      <c r="BK1179" s="37"/>
      <c r="BL1179" s="37"/>
    </row>
    <row r="1180" ht="14.25" customHeight="1">
      <c r="A1180" s="36" t="s">
        <v>17</v>
      </c>
      <c r="B1180" s="36" t="s">
        <v>742</v>
      </c>
      <c r="C1180" s="36" t="s">
        <v>817</v>
      </c>
      <c r="D1180" s="36" t="s">
        <v>4619</v>
      </c>
      <c r="E1180" s="36" t="s">
        <v>17</v>
      </c>
      <c r="F1180" s="36" t="s">
        <v>742</v>
      </c>
      <c r="G1180" s="36" t="s">
        <v>817</v>
      </c>
      <c r="H1180" s="36" t="s">
        <v>4746</v>
      </c>
      <c r="I1180" s="38">
        <v>1.049795615</v>
      </c>
      <c r="J1180" s="37"/>
      <c r="K1180" s="37"/>
      <c r="L1180" s="37"/>
      <c r="M1180" s="38">
        <v>0.0</v>
      </c>
      <c r="N1180" s="38">
        <v>0.5</v>
      </c>
      <c r="O1180" s="38">
        <v>0.2</v>
      </c>
      <c r="P1180" s="36" t="s">
        <v>2305</v>
      </c>
      <c r="Q1180" s="36" t="s">
        <v>17</v>
      </c>
      <c r="R1180" s="36" t="s">
        <v>742</v>
      </c>
      <c r="S1180" s="36" t="s">
        <v>817</v>
      </c>
      <c r="T1180" s="36" t="s">
        <v>4746</v>
      </c>
      <c r="U1180" s="1" t="str">
        <f>VLOOKUP(T1180,Ventilation!$A$4:$H$454,6,FALSE)</f>
        <v>0.25</v>
      </c>
      <c r="V1180" s="1" t="str">
        <f>VLOOKUP(T1180,Ventilation!$A$4:$H$454,5,FALSE)</f>
        <v/>
      </c>
      <c r="W1180" s="1" t="str">
        <f>VLOOKUP(T1180,Ventilation!$A$4:$H$454,7,FALSE)</f>
        <v/>
      </c>
      <c r="X1180" s="1"/>
      <c r="Y1180" s="38">
        <v>3.1</v>
      </c>
      <c r="Z1180" s="36" t="s">
        <v>2306</v>
      </c>
      <c r="AA1180" s="36" t="s">
        <v>2377</v>
      </c>
      <c r="AB1180" s="38">
        <v>0.049225</v>
      </c>
      <c r="AC1180" s="37"/>
      <c r="AD1180" s="40"/>
      <c r="AE1180" s="36" t="s">
        <v>169</v>
      </c>
      <c r="AF1180" s="37"/>
      <c r="AG1180" s="37"/>
      <c r="AH1180" s="37"/>
      <c r="AI1180" s="37"/>
      <c r="AJ1180" s="37"/>
      <c r="AK1180" s="38">
        <v>0.929022668</v>
      </c>
      <c r="AL1180" s="38">
        <v>0.0</v>
      </c>
      <c r="AM1180" s="38">
        <v>0.5</v>
      </c>
      <c r="AN1180" s="38">
        <v>0.0</v>
      </c>
      <c r="AO1180" s="36" t="s">
        <v>2299</v>
      </c>
      <c r="AP1180" s="36" t="s">
        <v>2312</v>
      </c>
      <c r="AQ1180" s="36" t="s">
        <v>2310</v>
      </c>
      <c r="AR1180" s="37"/>
      <c r="AS1180" s="37"/>
      <c r="AT1180" s="38">
        <v>0.001425822</v>
      </c>
      <c r="AU1180" s="38">
        <v>60.0</v>
      </c>
      <c r="AV1180" s="37"/>
      <c r="AW1180" s="37"/>
      <c r="AX1180" s="36" t="s">
        <v>2309</v>
      </c>
      <c r="AY1180" s="37"/>
      <c r="AZ1180" s="37"/>
      <c r="BA1180" s="37"/>
      <c r="BB1180" s="37"/>
      <c r="BC1180" s="37"/>
      <c r="BD1180" s="37"/>
      <c r="BE1180" s="37"/>
      <c r="BF1180" s="36" t="s">
        <v>4627</v>
      </c>
      <c r="BG1180" s="37"/>
      <c r="BH1180" s="37"/>
      <c r="BI1180" s="186" t="s">
        <v>4650</v>
      </c>
      <c r="BJ1180" s="186" t="str">
        <f t="shared" si="80"/>
        <v>A</v>
      </c>
      <c r="BK1180" s="37"/>
      <c r="BL1180" s="37"/>
    </row>
    <row r="1181" ht="14.25" customHeight="1">
      <c r="A1181" s="36" t="s">
        <v>17</v>
      </c>
      <c r="B1181" s="36" t="s">
        <v>742</v>
      </c>
      <c r="C1181" s="36" t="s">
        <v>818</v>
      </c>
      <c r="D1181" s="36" t="s">
        <v>4619</v>
      </c>
      <c r="E1181" s="36" t="s">
        <v>17</v>
      </c>
      <c r="F1181" s="36" t="s">
        <v>742</v>
      </c>
      <c r="G1181" s="36" t="s">
        <v>818</v>
      </c>
      <c r="H1181" s="36" t="s">
        <v>4747</v>
      </c>
      <c r="I1181" s="38">
        <v>1.226309922</v>
      </c>
      <c r="J1181" s="37"/>
      <c r="K1181" s="37"/>
      <c r="L1181" s="37"/>
      <c r="M1181" s="38">
        <v>0.0</v>
      </c>
      <c r="N1181" s="38">
        <v>0.5</v>
      </c>
      <c r="O1181" s="38">
        <v>0.2</v>
      </c>
      <c r="P1181" s="36" t="s">
        <v>2305</v>
      </c>
      <c r="Q1181" s="36" t="s">
        <v>17</v>
      </c>
      <c r="R1181" s="36" t="s">
        <v>742</v>
      </c>
      <c r="S1181" s="36" t="s">
        <v>818</v>
      </c>
      <c r="T1181" s="36" t="s">
        <v>4747</v>
      </c>
      <c r="U1181" s="1" t="str">
        <f>VLOOKUP(T1181,Ventilation!$A$4:$H$454,6,FALSE)</f>
        <v>0.25</v>
      </c>
      <c r="V1181" s="1" t="str">
        <f>VLOOKUP(T1181,Ventilation!$A$4:$H$454,5,FALSE)</f>
        <v/>
      </c>
      <c r="W1181" s="1" t="str">
        <f>VLOOKUP(T1181,Ventilation!$A$4:$H$454,7,FALSE)</f>
        <v/>
      </c>
      <c r="X1181" s="1"/>
      <c r="Y1181" s="38">
        <v>3.1</v>
      </c>
      <c r="Z1181" s="36" t="s">
        <v>2306</v>
      </c>
      <c r="AA1181" s="36" t="s">
        <v>2377</v>
      </c>
      <c r="AB1181" s="38">
        <v>0.049225</v>
      </c>
      <c r="AC1181" s="37"/>
      <c r="AD1181" s="40"/>
      <c r="AE1181" s="36" t="s">
        <v>169</v>
      </c>
      <c r="AF1181" s="37"/>
      <c r="AG1181" s="37"/>
      <c r="AH1181" s="37"/>
      <c r="AI1181" s="37"/>
      <c r="AJ1181" s="37"/>
      <c r="AK1181" s="38">
        <v>0.929022668</v>
      </c>
      <c r="AL1181" s="38">
        <v>0.0</v>
      </c>
      <c r="AM1181" s="38">
        <v>0.5</v>
      </c>
      <c r="AN1181" s="38">
        <v>0.0</v>
      </c>
      <c r="AO1181" s="36" t="s">
        <v>2299</v>
      </c>
      <c r="AP1181" s="36" t="s">
        <v>2312</v>
      </c>
      <c r="AQ1181" s="36" t="s">
        <v>2310</v>
      </c>
      <c r="AR1181" s="37"/>
      <c r="AS1181" s="37"/>
      <c r="AT1181" s="38">
        <v>0.001425822</v>
      </c>
      <c r="AU1181" s="38">
        <v>60.0</v>
      </c>
      <c r="AV1181" s="37"/>
      <c r="AW1181" s="37"/>
      <c r="AX1181" s="36" t="s">
        <v>2309</v>
      </c>
      <c r="AY1181" s="37"/>
      <c r="AZ1181" s="37"/>
      <c r="BA1181" s="37"/>
      <c r="BB1181" s="37"/>
      <c r="BC1181" s="37"/>
      <c r="BD1181" s="37"/>
      <c r="BE1181" s="37"/>
      <c r="BF1181" s="36" t="s">
        <v>4627</v>
      </c>
      <c r="BG1181" s="37"/>
      <c r="BH1181" s="37"/>
      <c r="BI1181" s="186" t="s">
        <v>4650</v>
      </c>
      <c r="BJ1181" s="186" t="str">
        <f t="shared" si="80"/>
        <v>A</v>
      </c>
      <c r="BK1181" s="37"/>
      <c r="BL1181" s="37"/>
    </row>
    <row r="1182" ht="14.25" customHeight="1">
      <c r="A1182" s="36" t="s">
        <v>17</v>
      </c>
      <c r="B1182" s="36" t="s">
        <v>742</v>
      </c>
      <c r="C1182" s="36" t="s">
        <v>819</v>
      </c>
      <c r="D1182" s="36" t="s">
        <v>4619</v>
      </c>
      <c r="E1182" s="36" t="s">
        <v>17</v>
      </c>
      <c r="F1182" s="36" t="s">
        <v>742</v>
      </c>
      <c r="G1182" s="36" t="s">
        <v>819</v>
      </c>
      <c r="H1182" s="36" t="s">
        <v>4748</v>
      </c>
      <c r="I1182" s="38">
        <v>1.189149015</v>
      </c>
      <c r="J1182" s="37"/>
      <c r="K1182" s="37"/>
      <c r="L1182" s="37"/>
      <c r="M1182" s="38">
        <v>0.0</v>
      </c>
      <c r="N1182" s="38">
        <v>0.5</v>
      </c>
      <c r="O1182" s="38">
        <v>0.2</v>
      </c>
      <c r="P1182" s="36" t="s">
        <v>2305</v>
      </c>
      <c r="Q1182" s="36" t="s">
        <v>17</v>
      </c>
      <c r="R1182" s="36" t="s">
        <v>742</v>
      </c>
      <c r="S1182" s="36" t="s">
        <v>819</v>
      </c>
      <c r="T1182" s="36" t="s">
        <v>4748</v>
      </c>
      <c r="U1182" s="1" t="str">
        <f>VLOOKUP(T1182,Ventilation!$A$4:$H$454,6,FALSE)</f>
        <v>0.25</v>
      </c>
      <c r="V1182" s="1" t="str">
        <f>VLOOKUP(T1182,Ventilation!$A$4:$H$454,5,FALSE)</f>
        <v/>
      </c>
      <c r="W1182" s="1" t="str">
        <f>VLOOKUP(T1182,Ventilation!$A$4:$H$454,7,FALSE)</f>
        <v/>
      </c>
      <c r="X1182" s="1"/>
      <c r="Y1182" s="38">
        <v>3.1</v>
      </c>
      <c r="Z1182" s="36" t="s">
        <v>2306</v>
      </c>
      <c r="AA1182" s="36" t="s">
        <v>2377</v>
      </c>
      <c r="AB1182" s="38">
        <v>0.049225</v>
      </c>
      <c r="AC1182" s="37"/>
      <c r="AD1182" s="40"/>
      <c r="AE1182" s="36" t="s">
        <v>169</v>
      </c>
      <c r="AF1182" s="37"/>
      <c r="AG1182" s="37"/>
      <c r="AH1182" s="37"/>
      <c r="AI1182" s="37"/>
      <c r="AJ1182" s="37"/>
      <c r="AK1182" s="38">
        <v>0.929022668</v>
      </c>
      <c r="AL1182" s="38">
        <v>0.0</v>
      </c>
      <c r="AM1182" s="38">
        <v>0.5</v>
      </c>
      <c r="AN1182" s="38">
        <v>0.0</v>
      </c>
      <c r="AO1182" s="36" t="s">
        <v>2299</v>
      </c>
      <c r="AP1182" s="36" t="s">
        <v>2312</v>
      </c>
      <c r="AQ1182" s="36" t="s">
        <v>2310</v>
      </c>
      <c r="AR1182" s="37"/>
      <c r="AS1182" s="37"/>
      <c r="AT1182" s="38">
        <v>0.001425822</v>
      </c>
      <c r="AU1182" s="38">
        <v>60.0</v>
      </c>
      <c r="AV1182" s="37"/>
      <c r="AW1182" s="37"/>
      <c r="AX1182" s="36" t="s">
        <v>2309</v>
      </c>
      <c r="AY1182" s="37"/>
      <c r="AZ1182" s="37"/>
      <c r="BA1182" s="37"/>
      <c r="BB1182" s="37"/>
      <c r="BC1182" s="37"/>
      <c r="BD1182" s="37"/>
      <c r="BE1182" s="37"/>
      <c r="BF1182" s="36" t="s">
        <v>4627</v>
      </c>
      <c r="BG1182" s="37"/>
      <c r="BH1182" s="37"/>
      <c r="BI1182" s="186" t="s">
        <v>4650</v>
      </c>
      <c r="BJ1182" s="186" t="str">
        <f t="shared" si="80"/>
        <v>A</v>
      </c>
      <c r="BK1182" s="37"/>
      <c r="BL1182" s="37"/>
    </row>
    <row r="1183" ht="14.25" customHeight="1">
      <c r="A1183" s="36" t="s">
        <v>17</v>
      </c>
      <c r="B1183" s="36" t="s">
        <v>742</v>
      </c>
      <c r="C1183" s="36" t="s">
        <v>820</v>
      </c>
      <c r="D1183" s="36" t="s">
        <v>4619</v>
      </c>
      <c r="E1183" s="36" t="s">
        <v>17</v>
      </c>
      <c r="F1183" s="36" t="s">
        <v>742</v>
      </c>
      <c r="G1183" s="36" t="s">
        <v>820</v>
      </c>
      <c r="H1183" s="36" t="s">
        <v>4749</v>
      </c>
      <c r="I1183" s="38">
        <v>1.049795615</v>
      </c>
      <c r="J1183" s="37"/>
      <c r="K1183" s="37"/>
      <c r="L1183" s="37"/>
      <c r="M1183" s="38">
        <v>0.0</v>
      </c>
      <c r="N1183" s="38">
        <v>0.5</v>
      </c>
      <c r="O1183" s="38">
        <v>0.2</v>
      </c>
      <c r="P1183" s="36" t="s">
        <v>2323</v>
      </c>
      <c r="Q1183" s="36" t="s">
        <v>17</v>
      </c>
      <c r="R1183" s="36" t="s">
        <v>742</v>
      </c>
      <c r="S1183" s="36" t="s">
        <v>820</v>
      </c>
      <c r="T1183" s="36" t="s">
        <v>4749</v>
      </c>
      <c r="U1183" s="1" t="str">
        <f>VLOOKUP(T1183,Ventilation!$A$4:$H$454,6,FALSE)</f>
        <v>0.36</v>
      </c>
      <c r="V1183" s="1" t="str">
        <f>VLOOKUP(T1183,Ventilation!$A$4:$H$454,5,FALSE)</f>
        <v/>
      </c>
      <c r="W1183" s="1" t="str">
        <f>VLOOKUP(T1183,Ventilation!$A$4:$H$454,7,FALSE)</f>
        <v/>
      </c>
      <c r="X1183" s="1"/>
      <c r="Y1183" s="38">
        <v>18.58</v>
      </c>
      <c r="Z1183" s="36" t="s">
        <v>2324</v>
      </c>
      <c r="AA1183" s="36" t="s">
        <v>2377</v>
      </c>
      <c r="AB1183" s="38">
        <v>0.049225</v>
      </c>
      <c r="AC1183" s="37"/>
      <c r="AD1183" s="40"/>
      <c r="AE1183" s="36" t="s">
        <v>169</v>
      </c>
      <c r="AF1183" s="37"/>
      <c r="AG1183" s="37"/>
      <c r="AH1183" s="37"/>
      <c r="AI1183" s="37"/>
      <c r="AJ1183" s="37"/>
      <c r="AK1183" s="38">
        <v>0.232255667</v>
      </c>
      <c r="AL1183" s="38">
        <v>0.0</v>
      </c>
      <c r="AM1183" s="38">
        <v>0.5</v>
      </c>
      <c r="AN1183" s="38">
        <v>0.0</v>
      </c>
      <c r="AO1183" s="36" t="s">
        <v>2321</v>
      </c>
      <c r="AP1183" s="36" t="s">
        <v>2328</v>
      </c>
      <c r="AQ1183" s="36" t="s">
        <v>2327</v>
      </c>
      <c r="AR1183" s="37"/>
      <c r="AS1183" s="37"/>
      <c r="AT1183" s="38">
        <v>0.005706432</v>
      </c>
      <c r="AU1183" s="38">
        <v>60.0</v>
      </c>
      <c r="AV1183" s="37"/>
      <c r="AW1183" s="37"/>
      <c r="AX1183" s="36" t="s">
        <v>2326</v>
      </c>
      <c r="AY1183" s="37"/>
      <c r="AZ1183" s="37"/>
      <c r="BA1183" s="37"/>
      <c r="BB1183" s="37"/>
      <c r="BC1183" s="37"/>
      <c r="BD1183" s="37"/>
      <c r="BE1183" s="37"/>
      <c r="BF1183" s="36" t="s">
        <v>4624</v>
      </c>
      <c r="BG1183" s="37"/>
      <c r="BH1183" s="37"/>
      <c r="BI1183" s="186" t="s">
        <v>4648</v>
      </c>
      <c r="BJ1183" s="186" t="str">
        <f t="shared" si="80"/>
        <v>C</v>
      </c>
      <c r="BK1183" s="37"/>
      <c r="BL1183" s="37"/>
    </row>
    <row r="1184" ht="14.25" customHeight="1">
      <c r="A1184" s="36" t="s">
        <v>17</v>
      </c>
      <c r="B1184" s="36" t="s">
        <v>742</v>
      </c>
      <c r="C1184" s="36" t="s">
        <v>821</v>
      </c>
      <c r="D1184" s="36" t="s">
        <v>4619</v>
      </c>
      <c r="E1184" s="36" t="s">
        <v>17</v>
      </c>
      <c r="F1184" s="36" t="s">
        <v>742</v>
      </c>
      <c r="G1184" s="36" t="s">
        <v>821</v>
      </c>
      <c r="H1184" s="36" t="s">
        <v>4750</v>
      </c>
      <c r="I1184" s="38">
        <v>1.021924935</v>
      </c>
      <c r="J1184" s="37"/>
      <c r="K1184" s="37"/>
      <c r="L1184" s="37"/>
      <c r="M1184" s="38">
        <v>0.0</v>
      </c>
      <c r="N1184" s="38">
        <v>0.5</v>
      </c>
      <c r="O1184" s="38">
        <v>0.2</v>
      </c>
      <c r="P1184" s="36" t="s">
        <v>2305</v>
      </c>
      <c r="Q1184" s="36" t="s">
        <v>17</v>
      </c>
      <c r="R1184" s="36" t="s">
        <v>742</v>
      </c>
      <c r="S1184" s="36" t="s">
        <v>821</v>
      </c>
      <c r="T1184" s="36" t="s">
        <v>4750</v>
      </c>
      <c r="U1184" s="1" t="str">
        <f>VLOOKUP(T1184,Ventilation!$A$4:$H$454,6,FALSE)</f>
        <v>0.17</v>
      </c>
      <c r="V1184" s="1" t="str">
        <f>VLOOKUP(T1184,Ventilation!$A$4:$H$454,5,FALSE)</f>
        <v/>
      </c>
      <c r="W1184" s="1" t="str">
        <f>VLOOKUP(T1184,Ventilation!$A$4:$H$454,7,FALSE)</f>
        <v/>
      </c>
      <c r="X1184" s="1"/>
      <c r="Y1184" s="38">
        <v>4.65</v>
      </c>
      <c r="Z1184" s="36" t="s">
        <v>2306</v>
      </c>
      <c r="AA1184" s="36" t="s">
        <v>2377</v>
      </c>
      <c r="AB1184" s="38">
        <v>0.049225</v>
      </c>
      <c r="AC1184" s="37"/>
      <c r="AD1184" s="40"/>
      <c r="AE1184" s="36" t="s">
        <v>169</v>
      </c>
      <c r="AF1184" s="37"/>
      <c r="AG1184" s="37"/>
      <c r="AH1184" s="37"/>
      <c r="AI1184" s="37"/>
      <c r="AJ1184" s="37"/>
      <c r="AK1184" s="38">
        <v>0.464511334</v>
      </c>
      <c r="AL1184" s="38">
        <v>0.0</v>
      </c>
      <c r="AM1184" s="38">
        <v>0.5</v>
      </c>
      <c r="AN1184" s="38">
        <v>0.0</v>
      </c>
      <c r="AO1184" s="36" t="s">
        <v>2299</v>
      </c>
      <c r="AP1184" s="36" t="s">
        <v>2312</v>
      </c>
      <c r="AQ1184" s="36" t="s">
        <v>2310</v>
      </c>
      <c r="AR1184" s="37"/>
      <c r="AS1184" s="37"/>
      <c r="AT1184" s="38">
        <v>0.001191281</v>
      </c>
      <c r="AU1184" s="38">
        <v>60.0</v>
      </c>
      <c r="AV1184" s="37"/>
      <c r="AW1184" s="37"/>
      <c r="AX1184" s="36" t="s">
        <v>2309</v>
      </c>
      <c r="AY1184" s="37"/>
      <c r="AZ1184" s="37"/>
      <c r="BA1184" s="37"/>
      <c r="BB1184" s="37"/>
      <c r="BC1184" s="37"/>
      <c r="BD1184" s="37"/>
      <c r="BE1184" s="37"/>
      <c r="BF1184" s="36" t="s">
        <v>4627</v>
      </c>
      <c r="BG1184" s="37"/>
      <c r="BH1184" s="37"/>
      <c r="BI1184" s="186" t="s">
        <v>4648</v>
      </c>
      <c r="BJ1184" s="186" t="str">
        <f t="shared" si="80"/>
        <v>A</v>
      </c>
      <c r="BK1184" s="37"/>
      <c r="BL1184" s="37"/>
    </row>
    <row r="1185" ht="14.25" customHeight="1">
      <c r="A1185" s="36" t="s">
        <v>17</v>
      </c>
      <c r="B1185" s="36" t="s">
        <v>742</v>
      </c>
      <c r="C1185" s="36" t="s">
        <v>822</v>
      </c>
      <c r="D1185" s="36" t="s">
        <v>4619</v>
      </c>
      <c r="E1185" s="36" t="s">
        <v>17</v>
      </c>
      <c r="F1185" s="36" t="s">
        <v>742</v>
      </c>
      <c r="G1185" s="36" t="s">
        <v>822</v>
      </c>
      <c r="H1185" s="36" t="s">
        <v>4751</v>
      </c>
      <c r="I1185" s="38">
        <v>0.185804534</v>
      </c>
      <c r="J1185" s="37"/>
      <c r="K1185" s="37"/>
      <c r="L1185" s="37"/>
      <c r="M1185" s="38">
        <v>0.0</v>
      </c>
      <c r="N1185" s="38">
        <v>0.5</v>
      </c>
      <c r="O1185" s="38">
        <v>0.2</v>
      </c>
      <c r="P1185" s="36" t="s">
        <v>2363</v>
      </c>
      <c r="Q1185" s="36" t="s">
        <v>17</v>
      </c>
      <c r="R1185" s="36" t="s">
        <v>742</v>
      </c>
      <c r="S1185" s="36" t="s">
        <v>822</v>
      </c>
      <c r="T1185" s="36" t="s">
        <v>4751</v>
      </c>
      <c r="U1185" s="1" t="str">
        <f>VLOOKUP(T1185,Ventilation!$A$4:$H$454,6,FALSE)</f>
        <v>0.5</v>
      </c>
      <c r="V1185" s="1" t="str">
        <f>VLOOKUP(T1185,Ventilation!$A$4:$H$454,5,FALSE)</f>
        <v/>
      </c>
      <c r="W1185" s="1" t="str">
        <f>VLOOKUP(T1185,Ventilation!$A$4:$H$454,7,FALSE)</f>
        <v/>
      </c>
      <c r="X1185" s="1"/>
      <c r="Y1185" s="38">
        <v>0.09</v>
      </c>
      <c r="Z1185" s="36" t="s">
        <v>2364</v>
      </c>
      <c r="AA1185" s="36" t="s">
        <v>2377</v>
      </c>
      <c r="AB1185" s="38">
        <v>0.049225</v>
      </c>
      <c r="AC1185" s="37"/>
      <c r="AD1185" s="40"/>
      <c r="AE1185" s="36" t="s">
        <v>169</v>
      </c>
      <c r="AF1185" s="37"/>
      <c r="AG1185" s="37"/>
      <c r="AH1185" s="37"/>
      <c r="AI1185" s="37"/>
      <c r="AJ1185" s="37"/>
      <c r="AK1185" s="38">
        <v>0.0</v>
      </c>
      <c r="AL1185" s="38">
        <v>0.0</v>
      </c>
      <c r="AM1185" s="38">
        <v>0.5</v>
      </c>
      <c r="AN1185" s="38">
        <v>0.0</v>
      </c>
      <c r="AO1185" s="36" t="s">
        <v>2361</v>
      </c>
      <c r="AP1185" s="36" t="s">
        <v>2368</v>
      </c>
      <c r="AQ1185" s="36" t="s">
        <v>2367</v>
      </c>
      <c r="AR1185" s="37"/>
      <c r="AS1185" s="37"/>
      <c r="AT1185" s="38">
        <v>0.0</v>
      </c>
      <c r="AU1185" s="38">
        <v>60.0</v>
      </c>
      <c r="AV1185" s="37"/>
      <c r="AW1185" s="37"/>
      <c r="AX1185" s="36" t="s">
        <v>2366</v>
      </c>
      <c r="AY1185" s="37"/>
      <c r="AZ1185" s="37"/>
      <c r="BA1185" s="37"/>
      <c r="BB1185" s="37"/>
      <c r="BC1185" s="37"/>
      <c r="BD1185" s="37"/>
      <c r="BE1185" s="37"/>
      <c r="BF1185" s="36" t="s">
        <v>4643</v>
      </c>
      <c r="BG1185" s="37"/>
      <c r="BH1185" s="37"/>
      <c r="BI1185" s="186" t="s">
        <v>4622</v>
      </c>
      <c r="BJ1185" s="186" t="str">
        <f t="shared" si="80"/>
        <v>H</v>
      </c>
      <c r="BK1185" s="37"/>
      <c r="BL1185" s="37"/>
    </row>
    <row r="1186" ht="14.25" customHeight="1">
      <c r="A1186" s="36" t="s">
        <v>17</v>
      </c>
      <c r="B1186" s="36" t="s">
        <v>742</v>
      </c>
      <c r="C1186" s="36" t="s">
        <v>823</v>
      </c>
      <c r="D1186" s="36" t="s">
        <v>4619</v>
      </c>
      <c r="E1186" s="36" t="s">
        <v>17</v>
      </c>
      <c r="F1186" s="36" t="s">
        <v>742</v>
      </c>
      <c r="G1186" s="36" t="s">
        <v>823</v>
      </c>
      <c r="H1186" s="36" t="s">
        <v>4752</v>
      </c>
      <c r="I1186" s="38">
        <v>0.938312895</v>
      </c>
      <c r="J1186" s="37"/>
      <c r="K1186" s="37"/>
      <c r="L1186" s="37"/>
      <c r="M1186" s="38">
        <v>0.0</v>
      </c>
      <c r="N1186" s="38">
        <v>0.5</v>
      </c>
      <c r="O1186" s="38">
        <v>0.2</v>
      </c>
      <c r="P1186" s="36" t="s">
        <v>2305</v>
      </c>
      <c r="Q1186" s="36" t="s">
        <v>17</v>
      </c>
      <c r="R1186" s="36" t="s">
        <v>742</v>
      </c>
      <c r="S1186" s="36" t="s">
        <v>823</v>
      </c>
      <c r="T1186" s="36" t="s">
        <v>4752</v>
      </c>
      <c r="U1186" s="1" t="str">
        <f>VLOOKUP(T1186,Ventilation!$A$4:$H$454,6,FALSE)</f>
        <v>0.173</v>
      </c>
      <c r="V1186" s="1" t="str">
        <f>VLOOKUP(T1186,Ventilation!$A$4:$H$454,5,FALSE)</f>
        <v/>
      </c>
      <c r="W1186" s="1" t="str">
        <f>VLOOKUP(T1186,Ventilation!$A$4:$H$454,7,FALSE)</f>
        <v/>
      </c>
      <c r="X1186" s="1"/>
      <c r="Y1186" s="38">
        <v>4.65</v>
      </c>
      <c r="Z1186" s="36" t="s">
        <v>2306</v>
      </c>
      <c r="AA1186" s="36" t="s">
        <v>2377</v>
      </c>
      <c r="AB1186" s="38">
        <v>0.049225</v>
      </c>
      <c r="AC1186" s="37"/>
      <c r="AD1186" s="40"/>
      <c r="AE1186" s="36" t="s">
        <v>169</v>
      </c>
      <c r="AF1186" s="37"/>
      <c r="AG1186" s="37"/>
      <c r="AH1186" s="37"/>
      <c r="AI1186" s="37"/>
      <c r="AJ1186" s="37"/>
      <c r="AK1186" s="38">
        <v>0.696767001</v>
      </c>
      <c r="AL1186" s="38">
        <v>0.0</v>
      </c>
      <c r="AM1186" s="38">
        <v>0.5</v>
      </c>
      <c r="AN1186" s="38">
        <v>0.0</v>
      </c>
      <c r="AO1186" s="36" t="s">
        <v>2299</v>
      </c>
      <c r="AP1186" s="36" t="s">
        <v>2312</v>
      </c>
      <c r="AQ1186" s="36" t="s">
        <v>2310</v>
      </c>
      <c r="AR1186" s="37"/>
      <c r="AS1186" s="37"/>
      <c r="AT1186" s="38">
        <v>0.002138732</v>
      </c>
      <c r="AU1186" s="38">
        <v>60.0</v>
      </c>
      <c r="AV1186" s="37"/>
      <c r="AW1186" s="37"/>
      <c r="AX1186" s="36" t="s">
        <v>2309</v>
      </c>
      <c r="AY1186" s="37"/>
      <c r="AZ1186" s="37"/>
      <c r="BA1186" s="37"/>
      <c r="BB1186" s="37"/>
      <c r="BC1186" s="37"/>
      <c r="BD1186" s="37"/>
      <c r="BE1186" s="37"/>
      <c r="BF1186" s="36" t="s">
        <v>4627</v>
      </c>
      <c r="BG1186" s="37"/>
      <c r="BH1186" s="37"/>
      <c r="BI1186" s="186" t="s">
        <v>4637</v>
      </c>
      <c r="BJ1186" s="186" t="str">
        <f t="shared" si="80"/>
        <v>A</v>
      </c>
      <c r="BK1186" s="37"/>
      <c r="BL1186" s="37"/>
    </row>
    <row r="1187" ht="14.25" customHeight="1">
      <c r="A1187" s="36" t="s">
        <v>17</v>
      </c>
      <c r="B1187" s="36" t="s">
        <v>742</v>
      </c>
      <c r="C1187" s="36" t="s">
        <v>824</v>
      </c>
      <c r="D1187" s="36" t="s">
        <v>4619</v>
      </c>
      <c r="E1187" s="36" t="s">
        <v>17</v>
      </c>
      <c r="F1187" s="36" t="s">
        <v>742</v>
      </c>
      <c r="G1187" s="36" t="s">
        <v>824</v>
      </c>
      <c r="H1187" s="36" t="s">
        <v>4753</v>
      </c>
      <c r="I1187" s="38">
        <v>1.690821256</v>
      </c>
      <c r="J1187" s="37"/>
      <c r="K1187" s="37"/>
      <c r="L1187" s="37"/>
      <c r="M1187" s="38">
        <v>0.0</v>
      </c>
      <c r="N1187" s="38">
        <v>0.5</v>
      </c>
      <c r="O1187" s="38">
        <v>0.2</v>
      </c>
      <c r="P1187" s="36" t="s">
        <v>2371</v>
      </c>
      <c r="Q1187" s="36" t="s">
        <v>17</v>
      </c>
      <c r="R1187" s="36" t="s">
        <v>742</v>
      </c>
      <c r="S1187" s="36" t="s">
        <v>824</v>
      </c>
      <c r="T1187" s="36" t="s">
        <v>4753</v>
      </c>
      <c r="U1187" s="1" t="str">
        <f>VLOOKUP(T1187,Ventilation!$A$4:$H$454,6,FALSE)</f>
        <v>0.66</v>
      </c>
      <c r="V1187" s="1" t="str">
        <f>VLOOKUP(T1187,Ventilation!$A$4:$H$454,5,FALSE)</f>
        <v/>
      </c>
      <c r="W1187" s="1" t="str">
        <f>VLOOKUP(T1187,Ventilation!$A$4:$H$454,7,FALSE)</f>
        <v/>
      </c>
      <c r="X1187" s="1"/>
      <c r="Y1187" s="38">
        <v>18.58</v>
      </c>
      <c r="Z1187" s="36" t="s">
        <v>2372</v>
      </c>
      <c r="AA1187" s="36" t="s">
        <v>2377</v>
      </c>
      <c r="AB1187" s="38">
        <v>0.049225</v>
      </c>
      <c r="AC1187" s="37"/>
      <c r="AD1187" s="40"/>
      <c r="AE1187" s="36" t="s">
        <v>169</v>
      </c>
      <c r="AF1187" s="37"/>
      <c r="AG1187" s="37"/>
      <c r="AH1187" s="37"/>
      <c r="AI1187" s="37"/>
      <c r="AJ1187" s="37"/>
      <c r="AK1187" s="38">
        <v>0.092902267</v>
      </c>
      <c r="AL1187" s="38">
        <v>0.0</v>
      </c>
      <c r="AM1187" s="38">
        <v>0.5</v>
      </c>
      <c r="AN1187" s="38">
        <v>0.0</v>
      </c>
      <c r="AO1187" s="36" t="s">
        <v>2369</v>
      </c>
      <c r="AP1187" s="36" t="s">
        <v>2376</v>
      </c>
      <c r="AQ1187" s="36" t="s">
        <v>2375</v>
      </c>
      <c r="AR1187" s="37"/>
      <c r="AS1187" s="37"/>
      <c r="AT1187" s="38">
        <v>0.001419649</v>
      </c>
      <c r="AU1187" s="38">
        <v>60.0</v>
      </c>
      <c r="AV1187" s="37"/>
      <c r="AW1187" s="37"/>
      <c r="AX1187" s="36" t="s">
        <v>2374</v>
      </c>
      <c r="AY1187" s="37"/>
      <c r="AZ1187" s="37"/>
      <c r="BA1187" s="37"/>
      <c r="BB1187" s="37"/>
      <c r="BC1187" s="37"/>
      <c r="BD1187" s="37"/>
      <c r="BE1187" s="37"/>
      <c r="BF1187" s="36" t="s">
        <v>4661</v>
      </c>
      <c r="BG1187" s="37"/>
      <c r="BH1187" s="37"/>
      <c r="BI1187" s="186" t="s">
        <v>4625</v>
      </c>
      <c r="BJ1187" s="186" t="str">
        <f t="shared" si="80"/>
        <v>I</v>
      </c>
      <c r="BK1187" s="37"/>
      <c r="BL1187" s="37"/>
    </row>
    <row r="1188" ht="14.25" customHeight="1">
      <c r="A1188" s="36" t="s">
        <v>17</v>
      </c>
      <c r="B1188" s="36" t="s">
        <v>742</v>
      </c>
      <c r="C1188" s="36" t="s">
        <v>825</v>
      </c>
      <c r="D1188" s="36" t="s">
        <v>4619</v>
      </c>
      <c r="E1188" s="36" t="s">
        <v>17</v>
      </c>
      <c r="F1188" s="36" t="s">
        <v>742</v>
      </c>
      <c r="G1188" s="36" t="s">
        <v>825</v>
      </c>
      <c r="H1188" s="36" t="s">
        <v>4754</v>
      </c>
      <c r="I1188" s="38">
        <v>0.641025641</v>
      </c>
      <c r="J1188" s="37"/>
      <c r="K1188" s="37"/>
      <c r="L1188" s="37"/>
      <c r="M1188" s="38">
        <v>0.0</v>
      </c>
      <c r="N1188" s="38">
        <v>0.5</v>
      </c>
      <c r="O1188" s="38">
        <v>0.2</v>
      </c>
      <c r="P1188" s="36" t="s">
        <v>2323</v>
      </c>
      <c r="Q1188" s="36" t="s">
        <v>17</v>
      </c>
      <c r="R1188" s="36" t="s">
        <v>742</v>
      </c>
      <c r="S1188" s="36" t="s">
        <v>825</v>
      </c>
      <c r="T1188" s="36" t="s">
        <v>4754</v>
      </c>
      <c r="U1188" s="1" t="str">
        <f>VLOOKUP(T1188,Ventilation!$A$4:$H$454,6,FALSE)</f>
        <v>0.66</v>
      </c>
      <c r="V1188" s="1" t="str">
        <f>VLOOKUP(T1188,Ventilation!$A$4:$H$454,5,FALSE)</f>
        <v/>
      </c>
      <c r="W1188" s="1" t="str">
        <f>VLOOKUP(T1188,Ventilation!$A$4:$H$454,7,FALSE)</f>
        <v/>
      </c>
      <c r="X1188" s="1"/>
      <c r="Y1188" s="38">
        <v>18.58</v>
      </c>
      <c r="Z1188" s="36" t="s">
        <v>2324</v>
      </c>
      <c r="AA1188" s="36" t="s">
        <v>2377</v>
      </c>
      <c r="AB1188" s="38">
        <v>0.049225</v>
      </c>
      <c r="AC1188" s="37"/>
      <c r="AD1188" s="40"/>
      <c r="AE1188" s="36" t="s">
        <v>169</v>
      </c>
      <c r="AF1188" s="37"/>
      <c r="AG1188" s="37"/>
      <c r="AH1188" s="37"/>
      <c r="AI1188" s="37"/>
      <c r="AJ1188" s="37"/>
      <c r="AK1188" s="38">
        <v>0.092902267</v>
      </c>
      <c r="AL1188" s="38">
        <v>0.0</v>
      </c>
      <c r="AM1188" s="38">
        <v>0.5</v>
      </c>
      <c r="AN1188" s="38">
        <v>0.0</v>
      </c>
      <c r="AO1188" s="36" t="s">
        <v>2321</v>
      </c>
      <c r="AP1188" s="36" t="s">
        <v>2328</v>
      </c>
      <c r="AQ1188" s="36" t="s">
        <v>2327</v>
      </c>
      <c r="AR1188" s="37"/>
      <c r="AS1188" s="37"/>
      <c r="AT1188" s="38">
        <v>0.004286783</v>
      </c>
      <c r="AU1188" s="38">
        <v>60.0</v>
      </c>
      <c r="AV1188" s="37"/>
      <c r="AW1188" s="37"/>
      <c r="AX1188" s="36" t="s">
        <v>2326</v>
      </c>
      <c r="AY1188" s="37"/>
      <c r="AZ1188" s="37"/>
      <c r="BA1188" s="37"/>
      <c r="BB1188" s="37"/>
      <c r="BC1188" s="37"/>
      <c r="BD1188" s="37"/>
      <c r="BE1188" s="37"/>
      <c r="BF1188" s="36" t="s">
        <v>4624</v>
      </c>
      <c r="BG1188" s="37"/>
      <c r="BH1188" s="37"/>
      <c r="BI1188" s="186" t="s">
        <v>4625</v>
      </c>
      <c r="BJ1188" s="186" t="str">
        <f t="shared" si="80"/>
        <v>C</v>
      </c>
      <c r="BK1188" s="37"/>
      <c r="BL1188" s="37"/>
    </row>
    <row r="1189" ht="14.25" customHeight="1">
      <c r="A1189" s="36" t="s">
        <v>17</v>
      </c>
      <c r="B1189" s="36" t="s">
        <v>742</v>
      </c>
      <c r="C1189" s="36" t="s">
        <v>826</v>
      </c>
      <c r="D1189" s="36" t="s">
        <v>4619</v>
      </c>
      <c r="E1189" s="36" t="s">
        <v>17</v>
      </c>
      <c r="F1189" s="36" t="s">
        <v>742</v>
      </c>
      <c r="G1189" s="36" t="s">
        <v>826</v>
      </c>
      <c r="H1189" s="36" t="s">
        <v>4755</v>
      </c>
      <c r="I1189" s="38">
        <v>1.690821256</v>
      </c>
      <c r="J1189" s="37"/>
      <c r="K1189" s="37"/>
      <c r="L1189" s="37"/>
      <c r="M1189" s="38">
        <v>0.0</v>
      </c>
      <c r="N1189" s="38">
        <v>0.5</v>
      </c>
      <c r="O1189" s="38">
        <v>0.2</v>
      </c>
      <c r="P1189" s="36" t="s">
        <v>2371</v>
      </c>
      <c r="Q1189" s="36" t="s">
        <v>17</v>
      </c>
      <c r="R1189" s="36" t="s">
        <v>742</v>
      </c>
      <c r="S1189" s="36" t="s">
        <v>826</v>
      </c>
      <c r="T1189" s="36" t="s">
        <v>4755</v>
      </c>
      <c r="U1189" s="1" t="str">
        <f>VLOOKUP(T1189,Ventilation!$A$4:$H$454,6,FALSE)</f>
        <v>0.66</v>
      </c>
      <c r="V1189" s="1" t="str">
        <f>VLOOKUP(T1189,Ventilation!$A$4:$H$454,5,FALSE)</f>
        <v/>
      </c>
      <c r="W1189" s="1" t="str">
        <f>VLOOKUP(T1189,Ventilation!$A$4:$H$454,7,FALSE)</f>
        <v/>
      </c>
      <c r="X1189" s="1"/>
      <c r="Y1189" s="38">
        <v>18.58</v>
      </c>
      <c r="Z1189" s="36" t="s">
        <v>2372</v>
      </c>
      <c r="AA1189" s="36" t="s">
        <v>2377</v>
      </c>
      <c r="AB1189" s="38">
        <v>0.049225</v>
      </c>
      <c r="AC1189" s="37"/>
      <c r="AD1189" s="40"/>
      <c r="AE1189" s="36" t="s">
        <v>169</v>
      </c>
      <c r="AF1189" s="37"/>
      <c r="AG1189" s="37"/>
      <c r="AH1189" s="37"/>
      <c r="AI1189" s="37"/>
      <c r="AJ1189" s="37"/>
      <c r="AK1189" s="38">
        <v>0.092902267</v>
      </c>
      <c r="AL1189" s="38">
        <v>0.0</v>
      </c>
      <c r="AM1189" s="38">
        <v>0.5</v>
      </c>
      <c r="AN1189" s="38">
        <v>0.0</v>
      </c>
      <c r="AO1189" s="36" t="s">
        <v>2369</v>
      </c>
      <c r="AP1189" s="36" t="s">
        <v>2376</v>
      </c>
      <c r="AQ1189" s="36" t="s">
        <v>2375</v>
      </c>
      <c r="AR1189" s="37"/>
      <c r="AS1189" s="37"/>
      <c r="AT1189" s="38">
        <v>0.001419649</v>
      </c>
      <c r="AU1189" s="38">
        <v>60.0</v>
      </c>
      <c r="AV1189" s="37"/>
      <c r="AW1189" s="37"/>
      <c r="AX1189" s="36" t="s">
        <v>2374</v>
      </c>
      <c r="AY1189" s="37"/>
      <c r="AZ1189" s="37"/>
      <c r="BA1189" s="37"/>
      <c r="BB1189" s="37"/>
      <c r="BC1189" s="37"/>
      <c r="BD1189" s="37"/>
      <c r="BE1189" s="37"/>
      <c r="BF1189" s="36" t="s">
        <v>4661</v>
      </c>
      <c r="BG1189" s="37"/>
      <c r="BH1189" s="37"/>
      <c r="BI1189" s="186" t="s">
        <v>4625</v>
      </c>
      <c r="BJ1189" s="186" t="str">
        <f t="shared" si="80"/>
        <v>I</v>
      </c>
      <c r="BK1189" s="37"/>
      <c r="BL1189" s="37"/>
    </row>
    <row r="1190" ht="14.25" customHeight="1">
      <c r="A1190" s="36" t="s">
        <v>17</v>
      </c>
      <c r="B1190" s="36" t="s">
        <v>742</v>
      </c>
      <c r="C1190" s="36" t="s">
        <v>827</v>
      </c>
      <c r="D1190" s="36" t="s">
        <v>4619</v>
      </c>
      <c r="E1190" s="36" t="s">
        <v>17</v>
      </c>
      <c r="F1190" s="36" t="s">
        <v>742</v>
      </c>
      <c r="G1190" s="36" t="s">
        <v>827</v>
      </c>
      <c r="H1190" s="36" t="s">
        <v>4756</v>
      </c>
      <c r="I1190" s="38">
        <v>0.873281308</v>
      </c>
      <c r="J1190" s="37"/>
      <c r="K1190" s="37"/>
      <c r="L1190" s="37"/>
      <c r="M1190" s="38">
        <v>0.0</v>
      </c>
      <c r="N1190" s="38">
        <v>0.5</v>
      </c>
      <c r="O1190" s="38">
        <v>0.2</v>
      </c>
      <c r="P1190" s="36" t="s">
        <v>2323</v>
      </c>
      <c r="Q1190" s="36" t="s">
        <v>17</v>
      </c>
      <c r="R1190" s="36" t="s">
        <v>742</v>
      </c>
      <c r="S1190" s="36" t="s">
        <v>827</v>
      </c>
      <c r="T1190" s="36" t="s">
        <v>4756</v>
      </c>
      <c r="U1190" s="1" t="str">
        <f>VLOOKUP(T1190,Ventilation!$A$4:$H$454,6,FALSE)</f>
        <v>0.233</v>
      </c>
      <c r="V1190" s="1" t="str">
        <f>VLOOKUP(T1190,Ventilation!$A$4:$H$454,5,FALSE)</f>
        <v/>
      </c>
      <c r="W1190" s="1" t="str">
        <f>VLOOKUP(T1190,Ventilation!$A$4:$H$454,7,FALSE)</f>
        <v/>
      </c>
      <c r="X1190" s="1"/>
      <c r="Y1190" s="38">
        <v>3.1</v>
      </c>
      <c r="Z1190" s="36" t="s">
        <v>2324</v>
      </c>
      <c r="AA1190" s="36" t="s">
        <v>2377</v>
      </c>
      <c r="AB1190" s="38">
        <v>0.049225</v>
      </c>
      <c r="AC1190" s="37"/>
      <c r="AD1190" s="40"/>
      <c r="AE1190" s="36" t="s">
        <v>169</v>
      </c>
      <c r="AF1190" s="37"/>
      <c r="AG1190" s="37"/>
      <c r="AH1190" s="37"/>
      <c r="AI1190" s="37"/>
      <c r="AJ1190" s="37"/>
      <c r="AK1190" s="38">
        <v>0.232255667</v>
      </c>
      <c r="AL1190" s="38">
        <v>0.0</v>
      </c>
      <c r="AM1190" s="38">
        <v>0.5</v>
      </c>
      <c r="AN1190" s="38">
        <v>0.0</v>
      </c>
      <c r="AO1190" s="36" t="s">
        <v>2321</v>
      </c>
      <c r="AP1190" s="36" t="s">
        <v>2328</v>
      </c>
      <c r="AQ1190" s="36" t="s">
        <v>2327</v>
      </c>
      <c r="AR1190" s="37"/>
      <c r="AS1190" s="37"/>
      <c r="AT1190" s="38">
        <v>6.31634E-4</v>
      </c>
      <c r="AU1190" s="38">
        <v>60.0</v>
      </c>
      <c r="AV1190" s="37"/>
      <c r="AW1190" s="37"/>
      <c r="AX1190" s="36" t="s">
        <v>2326</v>
      </c>
      <c r="AY1190" s="37"/>
      <c r="AZ1190" s="37"/>
      <c r="BA1190" s="37"/>
      <c r="BB1190" s="37"/>
      <c r="BC1190" s="37"/>
      <c r="BD1190" s="37"/>
      <c r="BE1190" s="37"/>
      <c r="BF1190" s="36" t="s">
        <v>4624</v>
      </c>
      <c r="BG1190" s="37"/>
      <c r="BH1190" s="37"/>
      <c r="BI1190" s="186" t="s">
        <v>4637</v>
      </c>
      <c r="BJ1190" s="186" t="str">
        <f t="shared" si="80"/>
        <v>C</v>
      </c>
      <c r="BK1190" s="37"/>
      <c r="BL1190" s="37"/>
    </row>
    <row r="1191" ht="14.25" customHeight="1">
      <c r="A1191" s="36" t="s">
        <v>17</v>
      </c>
      <c r="B1191" s="36" t="s">
        <v>742</v>
      </c>
      <c r="C1191" s="36" t="s">
        <v>828</v>
      </c>
      <c r="D1191" s="36" t="s">
        <v>4619</v>
      </c>
      <c r="E1191" s="36" t="s">
        <v>17</v>
      </c>
      <c r="F1191" s="36" t="s">
        <v>742</v>
      </c>
      <c r="G1191" s="36" t="s">
        <v>828</v>
      </c>
      <c r="H1191" s="36" t="s">
        <v>4757</v>
      </c>
      <c r="I1191" s="38">
        <v>1.096246748</v>
      </c>
      <c r="J1191" s="37"/>
      <c r="K1191" s="37"/>
      <c r="L1191" s="37"/>
      <c r="M1191" s="38">
        <v>0.0</v>
      </c>
      <c r="N1191" s="38">
        <v>0.5</v>
      </c>
      <c r="O1191" s="38">
        <v>0.2</v>
      </c>
      <c r="P1191" s="36" t="s">
        <v>2323</v>
      </c>
      <c r="Q1191" s="36" t="s">
        <v>17</v>
      </c>
      <c r="R1191" s="36" t="s">
        <v>742</v>
      </c>
      <c r="S1191" s="36" t="s">
        <v>828</v>
      </c>
      <c r="T1191" s="36" t="s">
        <v>4757</v>
      </c>
      <c r="U1191" s="1" t="str">
        <f>VLOOKUP(T1191,Ventilation!$A$4:$H$454,6,FALSE)</f>
        <v>0.36</v>
      </c>
      <c r="V1191" s="1" t="str">
        <f>VLOOKUP(T1191,Ventilation!$A$4:$H$454,5,FALSE)</f>
        <v/>
      </c>
      <c r="W1191" s="1" t="str">
        <f>VLOOKUP(T1191,Ventilation!$A$4:$H$454,7,FALSE)</f>
        <v/>
      </c>
      <c r="X1191" s="1"/>
      <c r="Y1191" s="38">
        <v>4.65</v>
      </c>
      <c r="Z1191" s="36" t="s">
        <v>2324</v>
      </c>
      <c r="AA1191" s="36" t="s">
        <v>2377</v>
      </c>
      <c r="AB1191" s="38">
        <v>0.049225</v>
      </c>
      <c r="AC1191" s="37"/>
      <c r="AD1191" s="40"/>
      <c r="AE1191" s="36" t="s">
        <v>169</v>
      </c>
      <c r="AF1191" s="37"/>
      <c r="AG1191" s="37"/>
      <c r="AH1191" s="37"/>
      <c r="AI1191" s="37"/>
      <c r="AJ1191" s="37"/>
      <c r="AK1191" s="38">
        <v>0.092902267</v>
      </c>
      <c r="AL1191" s="38">
        <v>0.0</v>
      </c>
      <c r="AM1191" s="38">
        <v>0.5</v>
      </c>
      <c r="AN1191" s="38">
        <v>0.0</v>
      </c>
      <c r="AO1191" s="36" t="s">
        <v>2321</v>
      </c>
      <c r="AP1191" s="36" t="s">
        <v>2328</v>
      </c>
      <c r="AQ1191" s="36" t="s">
        <v>2327</v>
      </c>
      <c r="AR1191" s="37"/>
      <c r="AS1191" s="37"/>
      <c r="AT1191" s="38">
        <v>7.10589E-4</v>
      </c>
      <c r="AU1191" s="38">
        <v>60.0</v>
      </c>
      <c r="AV1191" s="37"/>
      <c r="AW1191" s="37"/>
      <c r="AX1191" s="36" t="s">
        <v>2326</v>
      </c>
      <c r="AY1191" s="37"/>
      <c r="AZ1191" s="37"/>
      <c r="BA1191" s="37"/>
      <c r="BB1191" s="37"/>
      <c r="BC1191" s="37"/>
      <c r="BD1191" s="37"/>
      <c r="BE1191" s="37"/>
      <c r="BF1191" s="36" t="s">
        <v>4624</v>
      </c>
      <c r="BG1191" s="37"/>
      <c r="BH1191" s="37"/>
      <c r="BI1191" s="186" t="s">
        <v>4637</v>
      </c>
      <c r="BJ1191" s="186" t="str">
        <f t="shared" si="80"/>
        <v>C</v>
      </c>
      <c r="BK1191" s="37"/>
      <c r="BL1191" s="37"/>
    </row>
    <row r="1192" ht="14.25" customHeight="1">
      <c r="A1192" s="36" t="s">
        <v>17</v>
      </c>
      <c r="B1192" s="36" t="s">
        <v>742</v>
      </c>
      <c r="C1192" s="36" t="s">
        <v>829</v>
      </c>
      <c r="D1192" s="36" t="s">
        <v>4619</v>
      </c>
      <c r="E1192" s="36" t="s">
        <v>17</v>
      </c>
      <c r="F1192" s="36" t="s">
        <v>742</v>
      </c>
      <c r="G1192" s="36" t="s">
        <v>829</v>
      </c>
      <c r="H1192" s="36" t="s">
        <v>4758</v>
      </c>
      <c r="I1192" s="38">
        <v>1.681531029</v>
      </c>
      <c r="J1192" s="37"/>
      <c r="K1192" s="37"/>
      <c r="L1192" s="37"/>
      <c r="M1192" s="38">
        <v>0.0</v>
      </c>
      <c r="N1192" s="38">
        <v>0.5</v>
      </c>
      <c r="O1192" s="38">
        <v>0.2</v>
      </c>
      <c r="P1192" s="36" t="s">
        <v>2323</v>
      </c>
      <c r="Q1192" s="36" t="s">
        <v>17</v>
      </c>
      <c r="R1192" s="36" t="s">
        <v>742</v>
      </c>
      <c r="S1192" s="36" t="s">
        <v>829</v>
      </c>
      <c r="T1192" s="36" t="s">
        <v>4758</v>
      </c>
      <c r="U1192" s="1" t="str">
        <f>VLOOKUP(T1192,Ventilation!$A$4:$H$454,6,FALSE)</f>
        <v>0.233</v>
      </c>
      <c r="V1192" s="1" t="str">
        <f>VLOOKUP(T1192,Ventilation!$A$4:$H$454,5,FALSE)</f>
        <v/>
      </c>
      <c r="W1192" s="1" t="str">
        <f>VLOOKUP(T1192,Ventilation!$A$4:$H$454,7,FALSE)</f>
        <v/>
      </c>
      <c r="X1192" s="1"/>
      <c r="Y1192" s="38">
        <v>3.1</v>
      </c>
      <c r="Z1192" s="36" t="s">
        <v>2324</v>
      </c>
      <c r="AA1192" s="36" t="s">
        <v>2377</v>
      </c>
      <c r="AB1192" s="38">
        <v>0.049225</v>
      </c>
      <c r="AC1192" s="37"/>
      <c r="AD1192" s="40"/>
      <c r="AE1192" s="36" t="s">
        <v>169</v>
      </c>
      <c r="AF1192" s="37"/>
      <c r="AG1192" s="37"/>
      <c r="AH1192" s="37"/>
      <c r="AI1192" s="37"/>
      <c r="AJ1192" s="37"/>
      <c r="AK1192" s="38">
        <v>0.232255667</v>
      </c>
      <c r="AL1192" s="38">
        <v>0.0</v>
      </c>
      <c r="AM1192" s="38">
        <v>0.5</v>
      </c>
      <c r="AN1192" s="38">
        <v>0.0</v>
      </c>
      <c r="AO1192" s="36" t="s">
        <v>2321</v>
      </c>
      <c r="AP1192" s="36" t="s">
        <v>2328</v>
      </c>
      <c r="AQ1192" s="36" t="s">
        <v>2327</v>
      </c>
      <c r="AR1192" s="37"/>
      <c r="AS1192" s="37"/>
      <c r="AT1192" s="38">
        <v>6.31634E-4</v>
      </c>
      <c r="AU1192" s="38">
        <v>60.0</v>
      </c>
      <c r="AV1192" s="37"/>
      <c r="AW1192" s="37"/>
      <c r="AX1192" s="36" t="s">
        <v>2326</v>
      </c>
      <c r="AY1192" s="37"/>
      <c r="AZ1192" s="37"/>
      <c r="BA1192" s="37"/>
      <c r="BB1192" s="37"/>
      <c r="BC1192" s="37"/>
      <c r="BD1192" s="37"/>
      <c r="BE1192" s="37"/>
      <c r="BF1192" s="36" t="s">
        <v>4624</v>
      </c>
      <c r="BG1192" s="37"/>
      <c r="BH1192" s="37"/>
      <c r="BI1192" s="186" t="s">
        <v>4637</v>
      </c>
      <c r="BJ1192" s="186" t="str">
        <f t="shared" si="80"/>
        <v>C</v>
      </c>
      <c r="BK1192" s="37"/>
      <c r="BL1192" s="37"/>
    </row>
    <row r="1193" ht="14.25" customHeight="1">
      <c r="A1193" s="36" t="s">
        <v>17</v>
      </c>
      <c r="B1193" s="36" t="s">
        <v>742</v>
      </c>
      <c r="C1193" s="36" t="s">
        <v>830</v>
      </c>
      <c r="D1193" s="36" t="s">
        <v>4619</v>
      </c>
      <c r="E1193" s="36" t="s">
        <v>17</v>
      </c>
      <c r="F1193" s="36" t="s">
        <v>742</v>
      </c>
      <c r="G1193" s="36" t="s">
        <v>830</v>
      </c>
      <c r="H1193" s="36" t="s">
        <v>4759</v>
      </c>
      <c r="I1193" s="38">
        <v>0.427350427</v>
      </c>
      <c r="J1193" s="37"/>
      <c r="K1193" s="37"/>
      <c r="L1193" s="37"/>
      <c r="M1193" s="38">
        <v>0.0</v>
      </c>
      <c r="N1193" s="38">
        <v>0.5</v>
      </c>
      <c r="O1193" s="38">
        <v>0.2</v>
      </c>
      <c r="P1193" s="36" t="s">
        <v>2315</v>
      </c>
      <c r="Q1193" s="36" t="s">
        <v>17</v>
      </c>
      <c r="R1193" s="36" t="s">
        <v>742</v>
      </c>
      <c r="S1193" s="36" t="s">
        <v>830</v>
      </c>
      <c r="T1193" s="36" t="s">
        <v>4759</v>
      </c>
      <c r="U1193" s="1" t="str">
        <f>VLOOKUP(T1193,Ventilation!$A$4:$H$454,6,FALSE)</f>
        <v>1.185</v>
      </c>
      <c r="V1193" s="1" t="str">
        <f>VLOOKUP(T1193,Ventilation!$A$4:$H$454,5,FALSE)</f>
        <v/>
      </c>
      <c r="W1193" s="1" t="str">
        <f>VLOOKUP(T1193,Ventilation!$A$4:$H$454,7,FALSE)</f>
        <v/>
      </c>
      <c r="X1193" s="1"/>
      <c r="Y1193" s="38">
        <v>18.58</v>
      </c>
      <c r="Z1193" s="36" t="s">
        <v>2316</v>
      </c>
      <c r="AA1193" s="36" t="s">
        <v>2377</v>
      </c>
      <c r="AB1193" s="38">
        <v>0.049225</v>
      </c>
      <c r="AC1193" s="37"/>
      <c r="AD1193" s="40"/>
      <c r="AE1193" s="36" t="s">
        <v>169</v>
      </c>
      <c r="AF1193" s="37"/>
      <c r="AG1193" s="37"/>
      <c r="AH1193" s="37"/>
      <c r="AI1193" s="37"/>
      <c r="AJ1193" s="37"/>
      <c r="AK1193" s="38">
        <v>0.0</v>
      </c>
      <c r="AL1193" s="38">
        <v>0.0</v>
      </c>
      <c r="AM1193" s="38">
        <v>0.5</v>
      </c>
      <c r="AN1193" s="38">
        <v>0.0</v>
      </c>
      <c r="AO1193" s="36" t="s">
        <v>2313</v>
      </c>
      <c r="AP1193" s="36" t="s">
        <v>2320</v>
      </c>
      <c r="AQ1193" s="36" t="s">
        <v>2319</v>
      </c>
      <c r="AR1193" s="37"/>
      <c r="AS1193" s="37"/>
      <c r="AT1193" s="38">
        <v>0.002839298</v>
      </c>
      <c r="AU1193" s="38">
        <v>60.0</v>
      </c>
      <c r="AV1193" s="37"/>
      <c r="AW1193" s="37"/>
      <c r="AX1193" s="36" t="s">
        <v>2318</v>
      </c>
      <c r="AY1193" s="37"/>
      <c r="AZ1193" s="37"/>
      <c r="BA1193" s="37"/>
      <c r="BB1193" s="37"/>
      <c r="BC1193" s="37"/>
      <c r="BD1193" s="37"/>
      <c r="BE1193" s="37"/>
      <c r="BF1193" s="36" t="s">
        <v>4629</v>
      </c>
      <c r="BG1193" s="37"/>
      <c r="BH1193" s="37"/>
      <c r="BI1193" s="186" t="s">
        <v>4637</v>
      </c>
      <c r="BJ1193" s="186" t="str">
        <f t="shared" si="80"/>
        <v>B</v>
      </c>
      <c r="BK1193" s="37"/>
      <c r="BL1193" s="37"/>
    </row>
    <row r="1194" ht="14.25" customHeight="1">
      <c r="A1194" s="36" t="s">
        <v>17</v>
      </c>
      <c r="B1194" s="36" t="s">
        <v>742</v>
      </c>
      <c r="C1194" s="36" t="s">
        <v>831</v>
      </c>
      <c r="D1194" s="36" t="s">
        <v>4619</v>
      </c>
      <c r="E1194" s="36" t="s">
        <v>17</v>
      </c>
      <c r="F1194" s="36" t="s">
        <v>742</v>
      </c>
      <c r="G1194" s="36" t="s">
        <v>831</v>
      </c>
      <c r="H1194" s="36" t="s">
        <v>4760</v>
      </c>
      <c r="I1194" s="38">
        <v>0.724637681</v>
      </c>
      <c r="J1194" s="37"/>
      <c r="K1194" s="37"/>
      <c r="L1194" s="37"/>
      <c r="M1194" s="38">
        <v>0.0</v>
      </c>
      <c r="N1194" s="38">
        <v>0.5</v>
      </c>
      <c r="O1194" s="38">
        <v>0.2</v>
      </c>
      <c r="P1194" s="36" t="s">
        <v>2315</v>
      </c>
      <c r="Q1194" s="36" t="s">
        <v>17</v>
      </c>
      <c r="R1194" s="36" t="s">
        <v>742</v>
      </c>
      <c r="S1194" s="36" t="s">
        <v>831</v>
      </c>
      <c r="T1194" s="36" t="s">
        <v>4760</v>
      </c>
      <c r="U1194" s="1" t="str">
        <f>VLOOKUP(T1194,Ventilation!$A$4:$H$454,6,FALSE)</f>
        <v>0.3</v>
      </c>
      <c r="V1194" s="1" t="str">
        <f>VLOOKUP(T1194,Ventilation!$A$4:$H$454,5,FALSE)</f>
        <v/>
      </c>
      <c r="W1194" s="1" t="str">
        <f>VLOOKUP(T1194,Ventilation!$A$4:$H$454,7,FALSE)</f>
        <v/>
      </c>
      <c r="X1194" s="1"/>
      <c r="Y1194" s="38">
        <v>18.58</v>
      </c>
      <c r="Z1194" s="36" t="s">
        <v>2316</v>
      </c>
      <c r="AA1194" s="36" t="s">
        <v>2377</v>
      </c>
      <c r="AB1194" s="38">
        <v>0.049225</v>
      </c>
      <c r="AC1194" s="37"/>
      <c r="AD1194" s="40"/>
      <c r="AE1194" s="36" t="s">
        <v>169</v>
      </c>
      <c r="AF1194" s="37"/>
      <c r="AG1194" s="37"/>
      <c r="AH1194" s="37"/>
      <c r="AI1194" s="37"/>
      <c r="AJ1194" s="37"/>
      <c r="AK1194" s="38">
        <v>0.1393534</v>
      </c>
      <c r="AL1194" s="38">
        <v>0.0</v>
      </c>
      <c r="AM1194" s="38">
        <v>0.5</v>
      </c>
      <c r="AN1194" s="38">
        <v>0.0</v>
      </c>
      <c r="AO1194" s="36" t="s">
        <v>2313</v>
      </c>
      <c r="AP1194" s="36" t="s">
        <v>2320</v>
      </c>
      <c r="AQ1194" s="36" t="s">
        <v>2319</v>
      </c>
      <c r="AR1194" s="37"/>
      <c r="AS1194" s="37"/>
      <c r="AT1194" s="38">
        <v>0.00854573</v>
      </c>
      <c r="AU1194" s="38">
        <v>60.0</v>
      </c>
      <c r="AV1194" s="37"/>
      <c r="AW1194" s="37"/>
      <c r="AX1194" s="36" t="s">
        <v>2318</v>
      </c>
      <c r="AY1194" s="37"/>
      <c r="AZ1194" s="37"/>
      <c r="BA1194" s="37"/>
      <c r="BB1194" s="37"/>
      <c r="BC1194" s="37"/>
      <c r="BD1194" s="37"/>
      <c r="BE1194" s="37"/>
      <c r="BF1194" s="36" t="s">
        <v>4629</v>
      </c>
      <c r="BG1194" s="37"/>
      <c r="BH1194" s="37"/>
      <c r="BI1194" s="186" t="s">
        <v>4637</v>
      </c>
      <c r="BJ1194" s="186" t="str">
        <f t="shared" si="80"/>
        <v>B</v>
      </c>
      <c r="BK1194" s="37"/>
      <c r="BL1194" s="37"/>
    </row>
    <row r="1195" ht="14.25" customHeight="1">
      <c r="A1195" s="36" t="s">
        <v>17</v>
      </c>
      <c r="B1195" s="36" t="s">
        <v>742</v>
      </c>
      <c r="C1195" s="36" t="s">
        <v>832</v>
      </c>
      <c r="D1195" s="36" t="s">
        <v>4619</v>
      </c>
      <c r="E1195" s="36" t="s">
        <v>17</v>
      </c>
      <c r="F1195" s="36" t="s">
        <v>742</v>
      </c>
      <c r="G1195" s="36" t="s">
        <v>832</v>
      </c>
      <c r="H1195" s="36" t="s">
        <v>4761</v>
      </c>
      <c r="I1195" s="38">
        <v>1.198439242</v>
      </c>
      <c r="J1195" s="37"/>
      <c r="K1195" s="37"/>
      <c r="L1195" s="37"/>
      <c r="M1195" s="38">
        <v>0.0</v>
      </c>
      <c r="N1195" s="38">
        <v>0.5</v>
      </c>
      <c r="O1195" s="38">
        <v>0.2</v>
      </c>
      <c r="P1195" s="36" t="s">
        <v>2315</v>
      </c>
      <c r="Q1195" s="36" t="s">
        <v>17</v>
      </c>
      <c r="R1195" s="36" t="s">
        <v>742</v>
      </c>
      <c r="S1195" s="36" t="s">
        <v>832</v>
      </c>
      <c r="T1195" s="36" t="s">
        <v>4761</v>
      </c>
      <c r="U1195" s="1" t="str">
        <f>VLOOKUP(T1195,Ventilation!$A$4:$H$454,6,FALSE)</f>
        <v>0.3</v>
      </c>
      <c r="V1195" s="1" t="str">
        <f>VLOOKUP(T1195,Ventilation!$A$4:$H$454,5,FALSE)</f>
        <v/>
      </c>
      <c r="W1195" s="1" t="str">
        <f>VLOOKUP(T1195,Ventilation!$A$4:$H$454,7,FALSE)</f>
        <v/>
      </c>
      <c r="X1195" s="1"/>
      <c r="Y1195" s="38">
        <v>18.58</v>
      </c>
      <c r="Z1195" s="36" t="s">
        <v>2316</v>
      </c>
      <c r="AA1195" s="36" t="s">
        <v>2377</v>
      </c>
      <c r="AB1195" s="38">
        <v>0.049225</v>
      </c>
      <c r="AC1195" s="37"/>
      <c r="AD1195" s="40"/>
      <c r="AE1195" s="36" t="s">
        <v>169</v>
      </c>
      <c r="AF1195" s="37"/>
      <c r="AG1195" s="37"/>
      <c r="AH1195" s="37"/>
      <c r="AI1195" s="37"/>
      <c r="AJ1195" s="37"/>
      <c r="AK1195" s="38">
        <v>0.1393534</v>
      </c>
      <c r="AL1195" s="38">
        <v>0.0</v>
      </c>
      <c r="AM1195" s="38">
        <v>0.5</v>
      </c>
      <c r="AN1195" s="38">
        <v>0.0</v>
      </c>
      <c r="AO1195" s="36" t="s">
        <v>2313</v>
      </c>
      <c r="AP1195" s="36" t="s">
        <v>2320</v>
      </c>
      <c r="AQ1195" s="36" t="s">
        <v>2319</v>
      </c>
      <c r="AR1195" s="37"/>
      <c r="AS1195" s="37"/>
      <c r="AT1195" s="38">
        <v>0.00854573</v>
      </c>
      <c r="AU1195" s="38">
        <v>60.0</v>
      </c>
      <c r="AV1195" s="37"/>
      <c r="AW1195" s="37"/>
      <c r="AX1195" s="36" t="s">
        <v>2318</v>
      </c>
      <c r="AY1195" s="37"/>
      <c r="AZ1195" s="37"/>
      <c r="BA1195" s="37"/>
      <c r="BB1195" s="37"/>
      <c r="BC1195" s="37"/>
      <c r="BD1195" s="37"/>
      <c r="BE1195" s="37"/>
      <c r="BF1195" s="36" t="s">
        <v>4629</v>
      </c>
      <c r="BG1195" s="37"/>
      <c r="BH1195" s="37"/>
      <c r="BI1195" s="186" t="s">
        <v>4637</v>
      </c>
      <c r="BJ1195" s="186" t="str">
        <f t="shared" si="80"/>
        <v>B</v>
      </c>
      <c r="BK1195" s="37"/>
      <c r="BL1195" s="37"/>
    </row>
    <row r="1196" ht="14.25" customHeight="1">
      <c r="A1196" s="36" t="s">
        <v>17</v>
      </c>
      <c r="B1196" s="36" t="s">
        <v>742</v>
      </c>
      <c r="C1196" s="36" t="s">
        <v>833</v>
      </c>
      <c r="D1196" s="36" t="s">
        <v>4619</v>
      </c>
      <c r="E1196" s="36" t="s">
        <v>17</v>
      </c>
      <c r="F1196" s="36" t="s">
        <v>742</v>
      </c>
      <c r="G1196" s="36" t="s">
        <v>833</v>
      </c>
      <c r="H1196" s="36" t="s">
        <v>4762</v>
      </c>
      <c r="I1196" s="38">
        <v>1.923076923</v>
      </c>
      <c r="J1196" s="37"/>
      <c r="K1196" s="37"/>
      <c r="L1196" s="37"/>
      <c r="M1196" s="38">
        <v>0.0</v>
      </c>
      <c r="N1196" s="38">
        <v>0.5</v>
      </c>
      <c r="O1196" s="38">
        <v>0.2</v>
      </c>
      <c r="P1196" s="36" t="s">
        <v>2315</v>
      </c>
      <c r="Q1196" s="36" t="s">
        <v>17</v>
      </c>
      <c r="R1196" s="36" t="s">
        <v>742</v>
      </c>
      <c r="S1196" s="36" t="s">
        <v>833</v>
      </c>
      <c r="T1196" s="36" t="s">
        <v>4762</v>
      </c>
      <c r="U1196" s="1" t="str">
        <f>VLOOKUP(T1196,Ventilation!$A$4:$H$454,6,FALSE)</f>
        <v>0.3</v>
      </c>
      <c r="V1196" s="1" t="str">
        <f>VLOOKUP(T1196,Ventilation!$A$4:$H$454,5,FALSE)</f>
        <v/>
      </c>
      <c r="W1196" s="1" t="str">
        <f>VLOOKUP(T1196,Ventilation!$A$4:$H$454,7,FALSE)</f>
        <v/>
      </c>
      <c r="X1196" s="1"/>
      <c r="Y1196" s="38">
        <v>18.58</v>
      </c>
      <c r="Z1196" s="36" t="s">
        <v>2316</v>
      </c>
      <c r="AA1196" s="36" t="s">
        <v>2377</v>
      </c>
      <c r="AB1196" s="38">
        <v>0.049225</v>
      </c>
      <c r="AC1196" s="37"/>
      <c r="AD1196" s="40"/>
      <c r="AE1196" s="36" t="s">
        <v>169</v>
      </c>
      <c r="AF1196" s="37"/>
      <c r="AG1196" s="37"/>
      <c r="AH1196" s="37"/>
      <c r="AI1196" s="37"/>
      <c r="AJ1196" s="37"/>
      <c r="AK1196" s="38">
        <v>0.1393534</v>
      </c>
      <c r="AL1196" s="38">
        <v>0.0</v>
      </c>
      <c r="AM1196" s="38">
        <v>0.5</v>
      </c>
      <c r="AN1196" s="38">
        <v>0.0</v>
      </c>
      <c r="AO1196" s="36" t="s">
        <v>2313</v>
      </c>
      <c r="AP1196" s="36" t="s">
        <v>2320</v>
      </c>
      <c r="AQ1196" s="36" t="s">
        <v>2319</v>
      </c>
      <c r="AR1196" s="37"/>
      <c r="AS1196" s="37"/>
      <c r="AT1196" s="38">
        <v>0.00854573</v>
      </c>
      <c r="AU1196" s="38">
        <v>60.0</v>
      </c>
      <c r="AV1196" s="37"/>
      <c r="AW1196" s="37"/>
      <c r="AX1196" s="36" t="s">
        <v>2318</v>
      </c>
      <c r="AY1196" s="37"/>
      <c r="AZ1196" s="37"/>
      <c r="BA1196" s="37"/>
      <c r="BB1196" s="37"/>
      <c r="BC1196" s="37"/>
      <c r="BD1196" s="37"/>
      <c r="BE1196" s="37"/>
      <c r="BF1196" s="36" t="s">
        <v>4629</v>
      </c>
      <c r="BG1196" s="37"/>
      <c r="BH1196" s="37"/>
      <c r="BI1196" s="186" t="s">
        <v>4637</v>
      </c>
      <c r="BJ1196" s="186" t="str">
        <f t="shared" si="80"/>
        <v>B</v>
      </c>
      <c r="BK1196" s="37"/>
      <c r="BL1196" s="37"/>
    </row>
    <row r="1197" ht="14.25" customHeight="1">
      <c r="A1197" s="36" t="s">
        <v>17</v>
      </c>
      <c r="B1197" s="36" t="s">
        <v>742</v>
      </c>
      <c r="C1197" s="36" t="s">
        <v>834</v>
      </c>
      <c r="D1197" s="36" t="s">
        <v>4619</v>
      </c>
      <c r="E1197" s="36" t="s">
        <v>17</v>
      </c>
      <c r="F1197" s="36" t="s">
        <v>742</v>
      </c>
      <c r="G1197" s="36" t="s">
        <v>834</v>
      </c>
      <c r="H1197" s="36" t="s">
        <v>4763</v>
      </c>
      <c r="I1197" s="38">
        <v>3.010033445</v>
      </c>
      <c r="J1197" s="37"/>
      <c r="K1197" s="37"/>
      <c r="L1197" s="37"/>
      <c r="M1197" s="38">
        <v>0.0</v>
      </c>
      <c r="N1197" s="38">
        <v>0.5</v>
      </c>
      <c r="O1197" s="38">
        <v>0.2</v>
      </c>
      <c r="P1197" s="36" t="s">
        <v>2315</v>
      </c>
      <c r="Q1197" s="36" t="s">
        <v>17</v>
      </c>
      <c r="R1197" s="36" t="s">
        <v>742</v>
      </c>
      <c r="S1197" s="36" t="s">
        <v>834</v>
      </c>
      <c r="T1197" s="36" t="s">
        <v>4763</v>
      </c>
      <c r="U1197" s="1" t="str">
        <f>VLOOKUP(T1197,Ventilation!$A$4:$H$454,6,FALSE)</f>
        <v>0.3</v>
      </c>
      <c r="V1197" s="1" t="str">
        <f>VLOOKUP(T1197,Ventilation!$A$4:$H$454,5,FALSE)</f>
        <v/>
      </c>
      <c r="W1197" s="1" t="str">
        <f>VLOOKUP(T1197,Ventilation!$A$4:$H$454,7,FALSE)</f>
        <v/>
      </c>
      <c r="X1197" s="1"/>
      <c r="Y1197" s="38">
        <v>18.58</v>
      </c>
      <c r="Z1197" s="36" t="s">
        <v>2316</v>
      </c>
      <c r="AA1197" s="36" t="s">
        <v>2377</v>
      </c>
      <c r="AB1197" s="38">
        <v>0.049225</v>
      </c>
      <c r="AC1197" s="37"/>
      <c r="AD1197" s="40"/>
      <c r="AE1197" s="36" t="s">
        <v>169</v>
      </c>
      <c r="AF1197" s="37"/>
      <c r="AG1197" s="37"/>
      <c r="AH1197" s="37"/>
      <c r="AI1197" s="37"/>
      <c r="AJ1197" s="37"/>
      <c r="AK1197" s="38">
        <v>0.1393534</v>
      </c>
      <c r="AL1197" s="38">
        <v>0.0</v>
      </c>
      <c r="AM1197" s="38">
        <v>0.5</v>
      </c>
      <c r="AN1197" s="38">
        <v>0.0</v>
      </c>
      <c r="AO1197" s="36" t="s">
        <v>2313</v>
      </c>
      <c r="AP1197" s="36" t="s">
        <v>2320</v>
      </c>
      <c r="AQ1197" s="36" t="s">
        <v>2319</v>
      </c>
      <c r="AR1197" s="37"/>
      <c r="AS1197" s="37"/>
      <c r="AT1197" s="38">
        <v>0.00854573</v>
      </c>
      <c r="AU1197" s="38">
        <v>60.0</v>
      </c>
      <c r="AV1197" s="37"/>
      <c r="AW1197" s="37"/>
      <c r="AX1197" s="36" t="s">
        <v>2318</v>
      </c>
      <c r="AY1197" s="37"/>
      <c r="AZ1197" s="37"/>
      <c r="BA1197" s="37"/>
      <c r="BB1197" s="37"/>
      <c r="BC1197" s="37"/>
      <c r="BD1197" s="37"/>
      <c r="BE1197" s="37"/>
      <c r="BF1197" s="36" t="s">
        <v>4629</v>
      </c>
      <c r="BG1197" s="37"/>
      <c r="BH1197" s="37"/>
      <c r="BI1197" s="186" t="s">
        <v>4637</v>
      </c>
      <c r="BJ1197" s="186" t="str">
        <f t="shared" si="80"/>
        <v>B</v>
      </c>
      <c r="BK1197" s="37"/>
      <c r="BL1197" s="37"/>
    </row>
    <row r="1198" ht="14.25" customHeight="1">
      <c r="A1198" s="36" t="s">
        <v>17</v>
      </c>
      <c r="B1198" s="36" t="s">
        <v>742</v>
      </c>
      <c r="C1198" s="36" t="s">
        <v>835</v>
      </c>
      <c r="D1198" s="36" t="s">
        <v>4619</v>
      </c>
      <c r="E1198" s="36" t="s">
        <v>17</v>
      </c>
      <c r="F1198" s="36" t="s">
        <v>742</v>
      </c>
      <c r="G1198" s="36" t="s">
        <v>835</v>
      </c>
      <c r="H1198" s="36" t="s">
        <v>4764</v>
      </c>
      <c r="I1198" s="38">
        <v>2.675585284</v>
      </c>
      <c r="J1198" s="37"/>
      <c r="K1198" s="37"/>
      <c r="L1198" s="37"/>
      <c r="M1198" s="38">
        <v>0.0</v>
      </c>
      <c r="N1198" s="38">
        <v>0.5</v>
      </c>
      <c r="O1198" s="38">
        <v>0.2</v>
      </c>
      <c r="P1198" s="36" t="s">
        <v>2315</v>
      </c>
      <c r="Q1198" s="36" t="s">
        <v>17</v>
      </c>
      <c r="R1198" s="36" t="s">
        <v>742</v>
      </c>
      <c r="S1198" s="36" t="s">
        <v>835</v>
      </c>
      <c r="T1198" s="36" t="s">
        <v>4764</v>
      </c>
      <c r="U1198" s="1" t="str">
        <f>VLOOKUP(T1198,Ventilation!$A$4:$H$454,6,FALSE)</f>
        <v>0.3</v>
      </c>
      <c r="V1198" s="1" t="str">
        <f>VLOOKUP(T1198,Ventilation!$A$4:$H$454,5,FALSE)</f>
        <v/>
      </c>
      <c r="W1198" s="1" t="str">
        <f>VLOOKUP(T1198,Ventilation!$A$4:$H$454,7,FALSE)</f>
        <v/>
      </c>
      <c r="X1198" s="1"/>
      <c r="Y1198" s="38">
        <v>18.58</v>
      </c>
      <c r="Z1198" s="36" t="s">
        <v>2316</v>
      </c>
      <c r="AA1198" s="36" t="s">
        <v>2377</v>
      </c>
      <c r="AB1198" s="38">
        <v>0.049225</v>
      </c>
      <c r="AC1198" s="37"/>
      <c r="AD1198" s="40"/>
      <c r="AE1198" s="36" t="s">
        <v>169</v>
      </c>
      <c r="AF1198" s="37"/>
      <c r="AG1198" s="37"/>
      <c r="AH1198" s="37"/>
      <c r="AI1198" s="37"/>
      <c r="AJ1198" s="37"/>
      <c r="AK1198" s="38">
        <v>0.1393534</v>
      </c>
      <c r="AL1198" s="38">
        <v>0.0</v>
      </c>
      <c r="AM1198" s="38">
        <v>0.5</v>
      </c>
      <c r="AN1198" s="38">
        <v>0.0</v>
      </c>
      <c r="AO1198" s="36" t="s">
        <v>2313</v>
      </c>
      <c r="AP1198" s="36" t="s">
        <v>2320</v>
      </c>
      <c r="AQ1198" s="36" t="s">
        <v>2319</v>
      </c>
      <c r="AR1198" s="37"/>
      <c r="AS1198" s="37"/>
      <c r="AT1198" s="38">
        <v>0.00854573</v>
      </c>
      <c r="AU1198" s="38">
        <v>60.0</v>
      </c>
      <c r="AV1198" s="37"/>
      <c r="AW1198" s="37"/>
      <c r="AX1198" s="36" t="s">
        <v>2318</v>
      </c>
      <c r="AY1198" s="37"/>
      <c r="AZ1198" s="37"/>
      <c r="BA1198" s="37"/>
      <c r="BB1198" s="37"/>
      <c r="BC1198" s="37"/>
      <c r="BD1198" s="37"/>
      <c r="BE1198" s="37"/>
      <c r="BF1198" s="36" t="s">
        <v>4629</v>
      </c>
      <c r="BG1198" s="37"/>
      <c r="BH1198" s="37"/>
      <c r="BI1198" s="186" t="s">
        <v>4637</v>
      </c>
      <c r="BJ1198" s="186" t="str">
        <f t="shared" si="80"/>
        <v>B</v>
      </c>
      <c r="BK1198" s="37"/>
      <c r="BL1198" s="37"/>
    </row>
    <row r="1199" ht="14.25" customHeight="1">
      <c r="A1199" s="36" t="s">
        <v>17</v>
      </c>
      <c r="B1199" s="36" t="s">
        <v>742</v>
      </c>
      <c r="C1199" s="36" t="s">
        <v>836</v>
      </c>
      <c r="D1199" s="36" t="s">
        <v>4619</v>
      </c>
      <c r="E1199" s="36" t="s">
        <v>17</v>
      </c>
      <c r="F1199" s="36" t="s">
        <v>742</v>
      </c>
      <c r="G1199" s="36" t="s">
        <v>836</v>
      </c>
      <c r="H1199" s="36" t="s">
        <v>4765</v>
      </c>
      <c r="I1199" s="38">
        <v>0.761798588</v>
      </c>
      <c r="J1199" s="37"/>
      <c r="K1199" s="37"/>
      <c r="L1199" s="37"/>
      <c r="M1199" s="38">
        <v>0.0</v>
      </c>
      <c r="N1199" s="38">
        <v>0.5</v>
      </c>
      <c r="O1199" s="38">
        <v>0.2</v>
      </c>
      <c r="P1199" s="36" t="s">
        <v>2363</v>
      </c>
      <c r="Q1199" s="36" t="s">
        <v>17</v>
      </c>
      <c r="R1199" s="36" t="s">
        <v>742</v>
      </c>
      <c r="S1199" s="36" t="s">
        <v>836</v>
      </c>
      <c r="T1199" s="36" t="s">
        <v>4765</v>
      </c>
      <c r="U1199" s="1" t="str">
        <f>VLOOKUP(T1199,Ventilation!$A$4:$H$454,6,FALSE)</f>
        <v>0.173</v>
      </c>
      <c r="V1199" s="1" t="str">
        <f>VLOOKUP(T1199,Ventilation!$A$4:$H$454,5,FALSE)</f>
        <v/>
      </c>
      <c r="W1199" s="1" t="str">
        <f>VLOOKUP(T1199,Ventilation!$A$4:$H$454,7,FALSE)</f>
        <v/>
      </c>
      <c r="X1199" s="1"/>
      <c r="Y1199" s="38">
        <v>4.65</v>
      </c>
      <c r="Z1199" s="36" t="s">
        <v>2364</v>
      </c>
      <c r="AA1199" s="36" t="s">
        <v>2377</v>
      </c>
      <c r="AB1199" s="38">
        <v>0.049225</v>
      </c>
      <c r="AC1199" s="37"/>
      <c r="AD1199" s="40"/>
      <c r="AE1199" s="36" t="s">
        <v>169</v>
      </c>
      <c r="AF1199" s="37"/>
      <c r="AG1199" s="37"/>
      <c r="AH1199" s="37"/>
      <c r="AI1199" s="37"/>
      <c r="AJ1199" s="37"/>
      <c r="AK1199" s="38">
        <v>0.232255667</v>
      </c>
      <c r="AL1199" s="38">
        <v>0.0</v>
      </c>
      <c r="AM1199" s="38">
        <v>0.5</v>
      </c>
      <c r="AN1199" s="38">
        <v>0.0</v>
      </c>
      <c r="AO1199" s="36" t="s">
        <v>2361</v>
      </c>
      <c r="AP1199" s="36" t="s">
        <v>2368</v>
      </c>
      <c r="AQ1199" s="36" t="s">
        <v>2367</v>
      </c>
      <c r="AR1199" s="37"/>
      <c r="AS1199" s="37"/>
      <c r="AT1199" s="38">
        <v>0.001546575</v>
      </c>
      <c r="AU1199" s="38">
        <v>60.0</v>
      </c>
      <c r="AV1199" s="37"/>
      <c r="AW1199" s="37"/>
      <c r="AX1199" s="36" t="s">
        <v>2366</v>
      </c>
      <c r="AY1199" s="37"/>
      <c r="AZ1199" s="37"/>
      <c r="BA1199" s="37"/>
      <c r="BB1199" s="37"/>
      <c r="BC1199" s="37"/>
      <c r="BD1199" s="37"/>
      <c r="BE1199" s="37"/>
      <c r="BF1199" s="36" t="s">
        <v>4643</v>
      </c>
      <c r="BG1199" s="37"/>
      <c r="BH1199" s="37"/>
      <c r="BI1199" s="186" t="s">
        <v>4637</v>
      </c>
      <c r="BJ1199" s="186" t="str">
        <f t="shared" si="80"/>
        <v>H</v>
      </c>
      <c r="BK1199" s="37"/>
      <c r="BL1199" s="37"/>
    </row>
    <row r="1200" ht="14.25" customHeight="1">
      <c r="A1200" s="36" t="s">
        <v>17</v>
      </c>
      <c r="B1200" s="36" t="s">
        <v>742</v>
      </c>
      <c r="C1200" s="36" t="s">
        <v>837</v>
      </c>
      <c r="D1200" s="36" t="s">
        <v>4619</v>
      </c>
      <c r="E1200" s="36" t="s">
        <v>17</v>
      </c>
      <c r="F1200" s="36" t="s">
        <v>742</v>
      </c>
      <c r="G1200" s="36" t="s">
        <v>837</v>
      </c>
      <c r="H1200" s="36" t="s">
        <v>4766</v>
      </c>
      <c r="I1200" s="38">
        <v>0.538833148</v>
      </c>
      <c r="J1200" s="37"/>
      <c r="K1200" s="37"/>
      <c r="L1200" s="37"/>
      <c r="M1200" s="38">
        <v>0.0</v>
      </c>
      <c r="N1200" s="38">
        <v>0.5</v>
      </c>
      <c r="O1200" s="38">
        <v>0.2</v>
      </c>
      <c r="P1200" s="36" t="s">
        <v>2363</v>
      </c>
      <c r="Q1200" s="36" t="s">
        <v>17</v>
      </c>
      <c r="R1200" s="36" t="s">
        <v>742</v>
      </c>
      <c r="S1200" s="36" t="s">
        <v>837</v>
      </c>
      <c r="T1200" s="36" t="s">
        <v>4766</v>
      </c>
      <c r="U1200" s="1" t="str">
        <f>VLOOKUP(T1200,Ventilation!$A$4:$H$454,6,FALSE)</f>
        <v>0.81</v>
      </c>
      <c r="V1200" s="1" t="str">
        <f>VLOOKUP(T1200,Ventilation!$A$4:$H$454,5,FALSE)</f>
        <v/>
      </c>
      <c r="W1200" s="1" t="str">
        <f>VLOOKUP(T1200,Ventilation!$A$4:$H$454,7,FALSE)</f>
        <v/>
      </c>
      <c r="X1200" s="1"/>
      <c r="Y1200" s="38">
        <v>9.29</v>
      </c>
      <c r="Z1200" s="36" t="s">
        <v>2364</v>
      </c>
      <c r="AA1200" s="36" t="s">
        <v>2377</v>
      </c>
      <c r="AB1200" s="38">
        <v>0.049225</v>
      </c>
      <c r="AC1200" s="37"/>
      <c r="AD1200" s="40"/>
      <c r="AE1200" s="36" t="s">
        <v>169</v>
      </c>
      <c r="AF1200" s="37"/>
      <c r="AG1200" s="37"/>
      <c r="AH1200" s="37"/>
      <c r="AI1200" s="37"/>
      <c r="AJ1200" s="37"/>
      <c r="AK1200" s="38">
        <v>0.0</v>
      </c>
      <c r="AL1200" s="38">
        <v>0.0</v>
      </c>
      <c r="AM1200" s="38">
        <v>0.5</v>
      </c>
      <c r="AN1200" s="38">
        <v>0.0</v>
      </c>
      <c r="AO1200" s="36" t="s">
        <v>2361</v>
      </c>
      <c r="AP1200" s="36" t="s">
        <v>2368</v>
      </c>
      <c r="AQ1200" s="36" t="s">
        <v>2367</v>
      </c>
      <c r="AR1200" s="37"/>
      <c r="AS1200" s="37"/>
      <c r="AT1200" s="38">
        <v>0.001546575</v>
      </c>
      <c r="AU1200" s="38">
        <v>60.0</v>
      </c>
      <c r="AV1200" s="37"/>
      <c r="AW1200" s="37"/>
      <c r="AX1200" s="36" t="s">
        <v>2366</v>
      </c>
      <c r="AY1200" s="37"/>
      <c r="AZ1200" s="37"/>
      <c r="BA1200" s="37"/>
      <c r="BB1200" s="37"/>
      <c r="BC1200" s="37"/>
      <c r="BD1200" s="37"/>
      <c r="BE1200" s="37"/>
      <c r="BF1200" s="36" t="s">
        <v>4643</v>
      </c>
      <c r="BG1200" s="37"/>
      <c r="BH1200" s="37"/>
      <c r="BI1200" s="186" t="s">
        <v>4637</v>
      </c>
      <c r="BJ1200" s="186" t="str">
        <f t="shared" si="80"/>
        <v>H</v>
      </c>
      <c r="BK1200" s="37"/>
      <c r="BL1200" s="37"/>
    </row>
    <row r="1201" ht="14.25" customHeight="1">
      <c r="A1201" s="36" t="s">
        <v>17</v>
      </c>
      <c r="B1201" s="36" t="s">
        <v>742</v>
      </c>
      <c r="C1201" s="36" t="s">
        <v>838</v>
      </c>
      <c r="D1201" s="36" t="s">
        <v>4619</v>
      </c>
      <c r="E1201" s="36" t="s">
        <v>17</v>
      </c>
      <c r="F1201" s="36" t="s">
        <v>742</v>
      </c>
      <c r="G1201" s="36" t="s">
        <v>838</v>
      </c>
      <c r="H1201" s="36" t="s">
        <v>4767</v>
      </c>
      <c r="I1201" s="38">
        <v>0.362318841</v>
      </c>
      <c r="J1201" s="37"/>
      <c r="K1201" s="37"/>
      <c r="L1201" s="37"/>
      <c r="M1201" s="38">
        <v>0.0</v>
      </c>
      <c r="N1201" s="38">
        <v>0.5</v>
      </c>
      <c r="O1201" s="38">
        <v>0.2</v>
      </c>
      <c r="P1201" s="36" t="s">
        <v>2363</v>
      </c>
      <c r="Q1201" s="36" t="s">
        <v>17</v>
      </c>
      <c r="R1201" s="36" t="s">
        <v>742</v>
      </c>
      <c r="S1201" s="36" t="s">
        <v>838</v>
      </c>
      <c r="T1201" s="36" t="s">
        <v>4767</v>
      </c>
      <c r="U1201" s="1" t="str">
        <f>VLOOKUP(T1201,Ventilation!$A$4:$H$454,6,FALSE)</f>
        <v>0.81</v>
      </c>
      <c r="V1201" s="1" t="str">
        <f>VLOOKUP(T1201,Ventilation!$A$4:$H$454,5,FALSE)</f>
        <v/>
      </c>
      <c r="W1201" s="1" t="str">
        <f>VLOOKUP(T1201,Ventilation!$A$4:$H$454,7,FALSE)</f>
        <v/>
      </c>
      <c r="X1201" s="1"/>
      <c r="Y1201" s="38">
        <v>4.65</v>
      </c>
      <c r="Z1201" s="36" t="s">
        <v>2364</v>
      </c>
      <c r="AA1201" s="36" t="s">
        <v>2377</v>
      </c>
      <c r="AB1201" s="38">
        <v>0.049225</v>
      </c>
      <c r="AC1201" s="37"/>
      <c r="AD1201" s="40"/>
      <c r="AE1201" s="36" t="s">
        <v>169</v>
      </c>
      <c r="AF1201" s="37"/>
      <c r="AG1201" s="37"/>
      <c r="AH1201" s="37"/>
      <c r="AI1201" s="37"/>
      <c r="AJ1201" s="37"/>
      <c r="AK1201" s="38">
        <v>0.0</v>
      </c>
      <c r="AL1201" s="38">
        <v>0.0</v>
      </c>
      <c r="AM1201" s="38">
        <v>0.5</v>
      </c>
      <c r="AN1201" s="38">
        <v>0.0</v>
      </c>
      <c r="AO1201" s="36" t="s">
        <v>2361</v>
      </c>
      <c r="AP1201" s="36" t="s">
        <v>2368</v>
      </c>
      <c r="AQ1201" s="36" t="s">
        <v>2367</v>
      </c>
      <c r="AR1201" s="37"/>
      <c r="AS1201" s="37"/>
      <c r="AT1201" s="38">
        <v>0.003089824</v>
      </c>
      <c r="AU1201" s="38">
        <v>60.0</v>
      </c>
      <c r="AV1201" s="37"/>
      <c r="AW1201" s="37"/>
      <c r="AX1201" s="36" t="s">
        <v>2366</v>
      </c>
      <c r="AY1201" s="37"/>
      <c r="AZ1201" s="37"/>
      <c r="BA1201" s="37"/>
      <c r="BB1201" s="37"/>
      <c r="BC1201" s="37"/>
      <c r="BD1201" s="37"/>
      <c r="BE1201" s="37"/>
      <c r="BF1201" s="36" t="s">
        <v>4643</v>
      </c>
      <c r="BG1201" s="37"/>
      <c r="BH1201" s="37"/>
      <c r="BI1201" s="186" t="s">
        <v>4637</v>
      </c>
      <c r="BJ1201" s="186" t="str">
        <f t="shared" si="80"/>
        <v>H</v>
      </c>
      <c r="BK1201" s="37"/>
      <c r="BL1201" s="37"/>
    </row>
    <row r="1202" ht="14.25" customHeight="1">
      <c r="A1202" s="36" t="s">
        <v>17</v>
      </c>
      <c r="B1202" s="36" t="s">
        <v>742</v>
      </c>
      <c r="C1202" s="36" t="s">
        <v>839</v>
      </c>
      <c r="D1202" s="36" t="s">
        <v>4619</v>
      </c>
      <c r="E1202" s="36" t="s">
        <v>17</v>
      </c>
      <c r="F1202" s="36" t="s">
        <v>742</v>
      </c>
      <c r="G1202" s="36" t="s">
        <v>839</v>
      </c>
      <c r="H1202" s="36" t="s">
        <v>4768</v>
      </c>
      <c r="I1202" s="38">
        <v>1.077666295</v>
      </c>
      <c r="J1202" s="37"/>
      <c r="K1202" s="37"/>
      <c r="L1202" s="37"/>
      <c r="M1202" s="38">
        <v>0.0</v>
      </c>
      <c r="N1202" s="38">
        <v>0.5</v>
      </c>
      <c r="O1202" s="38">
        <v>0.2</v>
      </c>
      <c r="P1202" s="36" t="s">
        <v>2363</v>
      </c>
      <c r="Q1202" s="36" t="s">
        <v>17</v>
      </c>
      <c r="R1202" s="36" t="s">
        <v>742</v>
      </c>
      <c r="S1202" s="36" t="s">
        <v>839</v>
      </c>
      <c r="T1202" s="36" t="s">
        <v>4768</v>
      </c>
      <c r="U1202" s="1" t="str">
        <f>VLOOKUP(T1202,Ventilation!$A$4:$H$454,6,FALSE)</f>
        <v>0.173</v>
      </c>
      <c r="V1202" s="1" t="str">
        <f>VLOOKUP(T1202,Ventilation!$A$4:$H$454,5,FALSE)</f>
        <v/>
      </c>
      <c r="W1202" s="1" t="str">
        <f>VLOOKUP(T1202,Ventilation!$A$4:$H$454,7,FALSE)</f>
        <v/>
      </c>
      <c r="X1202" s="1"/>
      <c r="Y1202" s="38">
        <v>9.29</v>
      </c>
      <c r="Z1202" s="36" t="s">
        <v>2364</v>
      </c>
      <c r="AA1202" s="36" t="s">
        <v>2377</v>
      </c>
      <c r="AB1202" s="38">
        <v>0.049225</v>
      </c>
      <c r="AC1202" s="37"/>
      <c r="AD1202" s="40"/>
      <c r="AE1202" s="36" t="s">
        <v>169</v>
      </c>
      <c r="AF1202" s="37"/>
      <c r="AG1202" s="37"/>
      <c r="AH1202" s="37"/>
      <c r="AI1202" s="37"/>
      <c r="AJ1202" s="37"/>
      <c r="AK1202" s="38">
        <v>0.232255667</v>
      </c>
      <c r="AL1202" s="38">
        <v>0.0</v>
      </c>
      <c r="AM1202" s="38">
        <v>0.5</v>
      </c>
      <c r="AN1202" s="38">
        <v>0.0</v>
      </c>
      <c r="AO1202" s="36" t="s">
        <v>2361</v>
      </c>
      <c r="AP1202" s="36" t="s">
        <v>2368</v>
      </c>
      <c r="AQ1202" s="36" t="s">
        <v>2367</v>
      </c>
      <c r="AR1202" s="37"/>
      <c r="AS1202" s="37"/>
      <c r="AT1202" s="38">
        <v>0.003089824</v>
      </c>
      <c r="AU1202" s="38">
        <v>60.0</v>
      </c>
      <c r="AV1202" s="37"/>
      <c r="AW1202" s="37"/>
      <c r="AX1202" s="36" t="s">
        <v>2366</v>
      </c>
      <c r="AY1202" s="37"/>
      <c r="AZ1202" s="37"/>
      <c r="BA1202" s="37"/>
      <c r="BB1202" s="37"/>
      <c r="BC1202" s="37"/>
      <c r="BD1202" s="37"/>
      <c r="BE1202" s="37"/>
      <c r="BF1202" s="36" t="s">
        <v>4643</v>
      </c>
      <c r="BG1202" s="37"/>
      <c r="BH1202" s="37"/>
      <c r="BI1202" s="186" t="s">
        <v>4637</v>
      </c>
      <c r="BJ1202" s="186" t="str">
        <f t="shared" si="80"/>
        <v>H</v>
      </c>
      <c r="BK1202" s="37"/>
      <c r="BL1202" s="37"/>
    </row>
    <row r="1203" ht="14.25" customHeight="1">
      <c r="A1203" s="36" t="s">
        <v>17</v>
      </c>
      <c r="B1203" s="36" t="s">
        <v>742</v>
      </c>
      <c r="C1203" s="36" t="s">
        <v>840</v>
      </c>
      <c r="D1203" s="36" t="s">
        <v>4619</v>
      </c>
      <c r="E1203" s="36" t="s">
        <v>17</v>
      </c>
      <c r="F1203" s="36" t="s">
        <v>742</v>
      </c>
      <c r="G1203" s="36" t="s">
        <v>840</v>
      </c>
      <c r="H1203" s="36" t="s">
        <v>4769</v>
      </c>
      <c r="I1203" s="38">
        <v>0.947603122</v>
      </c>
      <c r="J1203" s="37"/>
      <c r="K1203" s="37"/>
      <c r="L1203" s="37"/>
      <c r="M1203" s="38">
        <v>0.0</v>
      </c>
      <c r="N1203" s="38">
        <v>0.5</v>
      </c>
      <c r="O1203" s="38">
        <v>0.2</v>
      </c>
      <c r="P1203" s="36" t="s">
        <v>2305</v>
      </c>
      <c r="Q1203" s="36" t="s">
        <v>17</v>
      </c>
      <c r="R1203" s="36" t="s">
        <v>742</v>
      </c>
      <c r="S1203" s="36" t="s">
        <v>840</v>
      </c>
      <c r="T1203" s="36" t="s">
        <v>4769</v>
      </c>
      <c r="U1203" s="1" t="str">
        <f>VLOOKUP(T1203,Ventilation!$A$4:$H$454,6,FALSE)</f>
        <v>0.06</v>
      </c>
      <c r="V1203" s="1" t="str">
        <f>VLOOKUP(T1203,Ventilation!$A$4:$H$454,5,FALSE)</f>
        <v/>
      </c>
      <c r="W1203" s="1" t="str">
        <f>VLOOKUP(T1203,Ventilation!$A$4:$H$454,7,FALSE)</f>
        <v/>
      </c>
      <c r="X1203" s="1"/>
      <c r="Y1203" s="38">
        <v>1.86</v>
      </c>
      <c r="Z1203" s="36" t="s">
        <v>2306</v>
      </c>
      <c r="AA1203" s="36" t="s">
        <v>2377</v>
      </c>
      <c r="AB1203" s="38">
        <v>0.049225</v>
      </c>
      <c r="AC1203" s="37"/>
      <c r="AD1203" s="37"/>
      <c r="AE1203" s="36" t="s">
        <v>169</v>
      </c>
      <c r="AF1203" s="37"/>
      <c r="AG1203" s="37"/>
      <c r="AH1203" s="37"/>
      <c r="AI1203" s="37"/>
      <c r="AJ1203" s="37"/>
      <c r="AK1203" s="38">
        <v>0.092902267</v>
      </c>
      <c r="AL1203" s="38">
        <v>0.0</v>
      </c>
      <c r="AM1203" s="38">
        <v>0.5</v>
      </c>
      <c r="AN1203" s="38">
        <v>0.0</v>
      </c>
      <c r="AO1203" s="36" t="s">
        <v>2299</v>
      </c>
      <c r="AP1203" s="36" t="s">
        <v>2312</v>
      </c>
      <c r="AQ1203" s="36" t="s">
        <v>2310</v>
      </c>
      <c r="AR1203" s="37"/>
      <c r="AS1203" s="37"/>
      <c r="AT1203" s="38">
        <v>6.1863E-4</v>
      </c>
      <c r="AU1203" s="38">
        <v>60.0</v>
      </c>
      <c r="AV1203" s="37"/>
      <c r="AW1203" s="37"/>
      <c r="AX1203" s="36" t="s">
        <v>2309</v>
      </c>
      <c r="AY1203" s="37"/>
      <c r="AZ1203" s="37"/>
      <c r="BA1203" s="37"/>
      <c r="BB1203" s="37"/>
      <c r="BC1203" s="37"/>
      <c r="BD1203" s="37"/>
      <c r="BE1203" s="37"/>
      <c r="BF1203" s="36" t="s">
        <v>4627</v>
      </c>
      <c r="BG1203" s="37"/>
      <c r="BH1203" s="37"/>
      <c r="BI1203" s="186" t="s">
        <v>4700</v>
      </c>
      <c r="BJ1203" s="186" t="str">
        <f t="shared" si="80"/>
        <v>A</v>
      </c>
      <c r="BK1203" s="37"/>
      <c r="BL1203" s="37"/>
    </row>
    <row r="1204" ht="14.25" customHeight="1">
      <c r="A1204" s="36" t="s">
        <v>17</v>
      </c>
      <c r="B1204" s="36" t="s">
        <v>742</v>
      </c>
      <c r="C1204" s="36" t="s">
        <v>841</v>
      </c>
      <c r="D1204" s="36" t="s">
        <v>4619</v>
      </c>
      <c r="E1204" s="36" t="s">
        <v>17</v>
      </c>
      <c r="F1204" s="36" t="s">
        <v>742</v>
      </c>
      <c r="G1204" s="36" t="s">
        <v>841</v>
      </c>
      <c r="H1204" s="36" t="s">
        <v>4770</v>
      </c>
      <c r="I1204" s="38">
        <v>0.594574508</v>
      </c>
      <c r="J1204" s="37"/>
      <c r="K1204" s="37"/>
      <c r="L1204" s="37"/>
      <c r="M1204" s="38">
        <v>0.0</v>
      </c>
      <c r="N1204" s="38">
        <v>0.5</v>
      </c>
      <c r="O1204" s="38">
        <v>0.2</v>
      </c>
      <c r="P1204" s="36" t="s">
        <v>2305</v>
      </c>
      <c r="Q1204" s="36" t="s">
        <v>17</v>
      </c>
      <c r="R1204" s="36" t="s">
        <v>742</v>
      </c>
      <c r="S1204" s="36" t="s">
        <v>841</v>
      </c>
      <c r="T1204" s="36" t="s">
        <v>4770</v>
      </c>
      <c r="U1204" s="1" t="str">
        <f>VLOOKUP(T1204,Ventilation!$A$4:$H$454,6,FALSE)</f>
        <v>0.06</v>
      </c>
      <c r="V1204" s="1" t="str">
        <f>VLOOKUP(T1204,Ventilation!$A$4:$H$454,5,FALSE)</f>
        <v/>
      </c>
      <c r="W1204" s="1" t="str">
        <f>VLOOKUP(T1204,Ventilation!$A$4:$H$454,7,FALSE)</f>
        <v/>
      </c>
      <c r="X1204" s="1"/>
      <c r="Y1204" s="38">
        <v>0.93</v>
      </c>
      <c r="Z1204" s="36" t="s">
        <v>2306</v>
      </c>
      <c r="AA1204" s="36" t="s">
        <v>2377</v>
      </c>
      <c r="AB1204" s="38">
        <v>0.049225</v>
      </c>
      <c r="AC1204" s="37"/>
      <c r="AD1204" s="37"/>
      <c r="AE1204" s="36" t="s">
        <v>169</v>
      </c>
      <c r="AF1204" s="37"/>
      <c r="AG1204" s="37"/>
      <c r="AH1204" s="37"/>
      <c r="AI1204" s="37"/>
      <c r="AJ1204" s="37"/>
      <c r="AK1204" s="38">
        <v>0.092902267</v>
      </c>
      <c r="AL1204" s="38">
        <v>0.0</v>
      </c>
      <c r="AM1204" s="38">
        <v>0.5</v>
      </c>
      <c r="AN1204" s="38">
        <v>0.0</v>
      </c>
      <c r="AO1204" s="36" t="s">
        <v>2299</v>
      </c>
      <c r="AP1204" s="36" t="s">
        <v>2312</v>
      </c>
      <c r="AQ1204" s="36" t="s">
        <v>2310</v>
      </c>
      <c r="AR1204" s="37"/>
      <c r="AS1204" s="37"/>
      <c r="AT1204" s="38">
        <v>3.09315E-4</v>
      </c>
      <c r="AU1204" s="38">
        <v>60.0</v>
      </c>
      <c r="AV1204" s="37"/>
      <c r="AW1204" s="37"/>
      <c r="AX1204" s="36" t="s">
        <v>2309</v>
      </c>
      <c r="AY1204" s="37"/>
      <c r="AZ1204" s="37"/>
      <c r="BA1204" s="37"/>
      <c r="BB1204" s="37"/>
      <c r="BC1204" s="37"/>
      <c r="BD1204" s="37"/>
      <c r="BE1204" s="37"/>
      <c r="BF1204" s="36" t="s">
        <v>4627</v>
      </c>
      <c r="BG1204" s="37"/>
      <c r="BH1204" s="37"/>
      <c r="BI1204" s="186" t="s">
        <v>4700</v>
      </c>
      <c r="BJ1204" s="186" t="str">
        <f t="shared" si="80"/>
        <v>A</v>
      </c>
      <c r="BK1204" s="37"/>
      <c r="BL1204" s="37"/>
    </row>
    <row r="1205" ht="14.25" customHeight="1">
      <c r="A1205" s="36" t="s">
        <v>17</v>
      </c>
      <c r="B1205" s="36" t="s">
        <v>742</v>
      </c>
      <c r="C1205" s="36" t="s">
        <v>842</v>
      </c>
      <c r="D1205" s="36" t="s">
        <v>4619</v>
      </c>
      <c r="E1205" s="36" t="s">
        <v>17</v>
      </c>
      <c r="F1205" s="36" t="s">
        <v>742</v>
      </c>
      <c r="G1205" s="36" t="s">
        <v>842</v>
      </c>
      <c r="H1205" s="36" t="s">
        <v>4771</v>
      </c>
      <c r="I1205" s="38">
        <v>0.947603122</v>
      </c>
      <c r="J1205" s="37"/>
      <c r="K1205" s="37"/>
      <c r="L1205" s="37"/>
      <c r="M1205" s="38">
        <v>0.0</v>
      </c>
      <c r="N1205" s="38">
        <v>0.5</v>
      </c>
      <c r="O1205" s="38">
        <v>0.2</v>
      </c>
      <c r="P1205" s="36" t="s">
        <v>2305</v>
      </c>
      <c r="Q1205" s="36" t="s">
        <v>17</v>
      </c>
      <c r="R1205" s="36" t="s">
        <v>742</v>
      </c>
      <c r="S1205" s="36" t="s">
        <v>842</v>
      </c>
      <c r="T1205" s="36" t="s">
        <v>4771</v>
      </c>
      <c r="U1205" s="1" t="str">
        <f>VLOOKUP(T1205,Ventilation!$A$4:$H$454,6,FALSE)</f>
        <v>0.06</v>
      </c>
      <c r="V1205" s="1" t="str">
        <f>VLOOKUP(T1205,Ventilation!$A$4:$H$454,5,FALSE)</f>
        <v/>
      </c>
      <c r="W1205" s="1" t="str">
        <f>VLOOKUP(T1205,Ventilation!$A$4:$H$454,7,FALSE)</f>
        <v/>
      </c>
      <c r="X1205" s="1"/>
      <c r="Y1205" s="38">
        <v>0.93</v>
      </c>
      <c r="Z1205" s="36" t="s">
        <v>2306</v>
      </c>
      <c r="AA1205" s="36" t="s">
        <v>2377</v>
      </c>
      <c r="AB1205" s="38">
        <v>0.049225</v>
      </c>
      <c r="AC1205" s="37"/>
      <c r="AD1205" s="37"/>
      <c r="AE1205" s="36" t="s">
        <v>169</v>
      </c>
      <c r="AF1205" s="37"/>
      <c r="AG1205" s="37"/>
      <c r="AH1205" s="37"/>
      <c r="AI1205" s="37"/>
      <c r="AJ1205" s="37"/>
      <c r="AK1205" s="38">
        <v>0.092902267</v>
      </c>
      <c r="AL1205" s="38">
        <v>0.0</v>
      </c>
      <c r="AM1205" s="38">
        <v>0.5</v>
      </c>
      <c r="AN1205" s="38">
        <v>0.0</v>
      </c>
      <c r="AO1205" s="36" t="s">
        <v>2299</v>
      </c>
      <c r="AP1205" s="36" t="s">
        <v>2312</v>
      </c>
      <c r="AQ1205" s="36" t="s">
        <v>2310</v>
      </c>
      <c r="AR1205" s="37"/>
      <c r="AS1205" s="37"/>
      <c r="AT1205" s="38">
        <v>3.09315E-4</v>
      </c>
      <c r="AU1205" s="38">
        <v>60.0</v>
      </c>
      <c r="AV1205" s="37"/>
      <c r="AW1205" s="37"/>
      <c r="AX1205" s="36" t="s">
        <v>2309</v>
      </c>
      <c r="AY1205" s="37"/>
      <c r="AZ1205" s="37"/>
      <c r="BA1205" s="37"/>
      <c r="BB1205" s="37"/>
      <c r="BC1205" s="37"/>
      <c r="BD1205" s="37"/>
      <c r="BE1205" s="37"/>
      <c r="BF1205" s="36" t="s">
        <v>4627</v>
      </c>
      <c r="BG1205" s="37"/>
      <c r="BH1205" s="37"/>
      <c r="BI1205" s="186" t="s">
        <v>4700</v>
      </c>
      <c r="BJ1205" s="186" t="str">
        <f t="shared" si="80"/>
        <v>A</v>
      </c>
      <c r="BK1205" s="37"/>
      <c r="BL1205" s="37"/>
    </row>
    <row r="1206" ht="14.25" hidden="1" customHeight="1">
      <c r="A1206" s="36" t="s">
        <v>17</v>
      </c>
      <c r="B1206" s="36" t="s">
        <v>739</v>
      </c>
      <c r="C1206" s="36" t="s">
        <v>714</v>
      </c>
      <c r="D1206" s="36" t="s">
        <v>4619</v>
      </c>
      <c r="E1206" s="36" t="s">
        <v>17</v>
      </c>
      <c r="F1206" s="36" t="s">
        <v>739</v>
      </c>
      <c r="G1206" s="36" t="s">
        <v>714</v>
      </c>
      <c r="H1206" s="36" t="s">
        <v>4772</v>
      </c>
      <c r="I1206" s="38">
        <v>0.780379041</v>
      </c>
      <c r="J1206" s="37"/>
      <c r="K1206" s="37"/>
      <c r="L1206" s="37"/>
      <c r="M1206" s="38">
        <v>0.0</v>
      </c>
      <c r="N1206" s="38">
        <v>0.5</v>
      </c>
      <c r="O1206" s="38">
        <v>0.2</v>
      </c>
      <c r="P1206" s="36" t="s">
        <v>2315</v>
      </c>
      <c r="Q1206" s="36" t="s">
        <v>17</v>
      </c>
      <c r="R1206" s="36" t="s">
        <v>739</v>
      </c>
      <c r="S1206" s="36" t="s">
        <v>714</v>
      </c>
      <c r="T1206" s="36" t="s">
        <v>4772</v>
      </c>
      <c r="U1206" s="1" t="str">
        <f>VLOOKUP(T1206,Ventilation!$A$4:$H$454,6,FALSE)</f>
        <v>0.13</v>
      </c>
      <c r="V1206" s="1" t="str">
        <f>VLOOKUP(T1206,Ventilation!$A$4:$H$454,5,FALSE)</f>
        <v/>
      </c>
      <c r="W1206" s="1" t="str">
        <f>VLOOKUP(T1206,Ventilation!$A$4:$H$454,7,FALSE)</f>
        <v/>
      </c>
      <c r="X1206" s="1"/>
      <c r="Y1206" s="38">
        <v>9.29</v>
      </c>
      <c r="Z1206" s="36" t="s">
        <v>2316</v>
      </c>
      <c r="AA1206" s="36" t="s">
        <v>2377</v>
      </c>
      <c r="AB1206" s="38">
        <v>0.049225</v>
      </c>
      <c r="AC1206" s="40"/>
      <c r="AD1206" s="40"/>
      <c r="AE1206" s="36" t="s">
        <v>169</v>
      </c>
      <c r="AF1206" s="37"/>
      <c r="AG1206" s="40"/>
      <c r="AH1206" s="37"/>
      <c r="AI1206" s="37"/>
      <c r="AJ1206" s="37"/>
      <c r="AK1206" s="38">
        <v>0.092902267</v>
      </c>
      <c r="AL1206" s="38">
        <v>0.0</v>
      </c>
      <c r="AM1206" s="38">
        <v>0.5</v>
      </c>
      <c r="AN1206" s="38">
        <v>0.0</v>
      </c>
      <c r="AO1206" s="36" t="s">
        <v>2313</v>
      </c>
      <c r="AP1206" s="36" t="s">
        <v>2320</v>
      </c>
      <c r="AQ1206" s="36" t="s">
        <v>2319</v>
      </c>
      <c r="AR1206" s="40"/>
      <c r="AS1206" s="40"/>
      <c r="AT1206" s="231">
        <v>0.004274</v>
      </c>
      <c r="AU1206" s="38">
        <v>60.0</v>
      </c>
      <c r="AV1206" s="37"/>
      <c r="AW1206" s="37"/>
      <c r="AX1206" s="36" t="s">
        <v>2318</v>
      </c>
      <c r="AY1206" s="37"/>
      <c r="AZ1206" s="40"/>
      <c r="BA1206" s="37"/>
      <c r="BB1206" s="37"/>
      <c r="BC1206" s="37"/>
      <c r="BD1206" s="37"/>
      <c r="BE1206" s="37"/>
      <c r="BF1206" s="36" t="s">
        <v>4629</v>
      </c>
      <c r="BG1206" s="37"/>
      <c r="BH1206" s="40"/>
      <c r="BI1206" s="186" t="s">
        <v>4637</v>
      </c>
      <c r="BJ1206" s="37"/>
      <c r="BK1206" s="37"/>
      <c r="BL1206" s="37"/>
    </row>
    <row r="1207" ht="14.25" hidden="1" customHeight="1">
      <c r="A1207" s="36" t="s">
        <v>17</v>
      </c>
      <c r="B1207" s="36" t="s">
        <v>740</v>
      </c>
      <c r="C1207" s="36" t="s">
        <v>714</v>
      </c>
      <c r="D1207" s="36" t="s">
        <v>4619</v>
      </c>
      <c r="E1207" s="36" t="s">
        <v>17</v>
      </c>
      <c r="F1207" s="36" t="s">
        <v>740</v>
      </c>
      <c r="G1207" s="36" t="s">
        <v>714</v>
      </c>
      <c r="H1207" s="36" t="s">
        <v>4773</v>
      </c>
      <c r="I1207" s="38">
        <v>0.919732441</v>
      </c>
      <c r="J1207" s="37"/>
      <c r="K1207" s="37"/>
      <c r="L1207" s="37"/>
      <c r="M1207" s="38">
        <v>0.0</v>
      </c>
      <c r="N1207" s="38">
        <v>0.5</v>
      </c>
      <c r="O1207" s="38">
        <v>0.2</v>
      </c>
      <c r="P1207" s="36" t="s">
        <v>2331</v>
      </c>
      <c r="Q1207" s="36" t="s">
        <v>17</v>
      </c>
      <c r="R1207" s="36" t="s">
        <v>740</v>
      </c>
      <c r="S1207" s="36" t="s">
        <v>714</v>
      </c>
      <c r="T1207" s="36" t="s">
        <v>4773</v>
      </c>
      <c r="U1207" s="1" t="str">
        <f>VLOOKUP(T1207,Ventilation!$A$4:$H$454,6,FALSE)</f>
        <v>0.079</v>
      </c>
      <c r="V1207" s="1" t="str">
        <f>VLOOKUP(T1207,Ventilation!$A$4:$H$454,5,FALSE)</f>
        <v/>
      </c>
      <c r="W1207" s="1" t="str">
        <f>VLOOKUP(T1207,Ventilation!$A$4:$H$454,7,FALSE)</f>
        <v/>
      </c>
      <c r="X1207" s="1"/>
      <c r="Y1207" s="38">
        <v>3.72</v>
      </c>
      <c r="Z1207" s="36" t="s">
        <v>2332</v>
      </c>
      <c r="AA1207" s="36" t="s">
        <v>2377</v>
      </c>
      <c r="AB1207" s="38">
        <v>0.049225</v>
      </c>
      <c r="AC1207" s="40"/>
      <c r="AD1207" s="40"/>
      <c r="AE1207" s="36" t="s">
        <v>169</v>
      </c>
      <c r="AF1207" s="37"/>
      <c r="AG1207" s="40"/>
      <c r="AH1207" s="37"/>
      <c r="AI1207" s="37"/>
      <c r="AJ1207" s="37"/>
      <c r="AK1207" s="38">
        <v>0.696767001</v>
      </c>
      <c r="AL1207" s="38">
        <v>0.0</v>
      </c>
      <c r="AM1207" s="38">
        <v>0.5</v>
      </c>
      <c r="AN1207" s="38">
        <v>0.0</v>
      </c>
      <c r="AO1207" s="36" t="s">
        <v>2329</v>
      </c>
      <c r="AP1207" s="36" t="s">
        <v>2336</v>
      </c>
      <c r="AQ1207" s="36" t="s">
        <v>2335</v>
      </c>
      <c r="AR1207" s="40"/>
      <c r="AS1207" s="40"/>
      <c r="AT1207" s="231">
        <v>0.00171</v>
      </c>
      <c r="AU1207" s="38">
        <v>60.0</v>
      </c>
      <c r="AV1207" s="37"/>
      <c r="AW1207" s="37"/>
      <c r="AX1207" s="36" t="s">
        <v>2334</v>
      </c>
      <c r="AY1207" s="37"/>
      <c r="AZ1207" s="40"/>
      <c r="BA1207" s="37"/>
      <c r="BB1207" s="37"/>
      <c r="BC1207" s="37"/>
      <c r="BD1207" s="37"/>
      <c r="BE1207" s="37"/>
      <c r="BF1207" s="36" t="s">
        <v>4663</v>
      </c>
      <c r="BG1207" s="37"/>
      <c r="BH1207" s="40"/>
      <c r="BI1207" s="186" t="s">
        <v>4625</v>
      </c>
      <c r="BJ1207" s="37"/>
      <c r="BK1207" s="37"/>
      <c r="BL1207" s="37"/>
    </row>
    <row r="1208" ht="14.25" hidden="1" customHeight="1">
      <c r="A1208" s="36" t="s">
        <v>17</v>
      </c>
      <c r="B1208" s="36" t="s">
        <v>539</v>
      </c>
      <c r="C1208" s="36" t="s">
        <v>714</v>
      </c>
      <c r="D1208" s="36" t="s">
        <v>4619</v>
      </c>
      <c r="E1208" s="36" t="s">
        <v>17</v>
      </c>
      <c r="F1208" s="36" t="s">
        <v>539</v>
      </c>
      <c r="G1208" s="36" t="s">
        <v>714</v>
      </c>
      <c r="H1208" s="36" t="s">
        <v>4774</v>
      </c>
      <c r="I1208" s="38">
        <v>0.771088815</v>
      </c>
      <c r="J1208" s="37"/>
      <c r="K1208" s="37"/>
      <c r="L1208" s="37"/>
      <c r="M1208" s="38">
        <v>0.0</v>
      </c>
      <c r="N1208" s="38">
        <v>0.5</v>
      </c>
      <c r="O1208" s="38">
        <v>0.2</v>
      </c>
      <c r="P1208" s="36" t="s">
        <v>2363</v>
      </c>
      <c r="Q1208" s="36" t="s">
        <v>17</v>
      </c>
      <c r="R1208" s="36" t="s">
        <v>539</v>
      </c>
      <c r="S1208" s="36" t="s">
        <v>714</v>
      </c>
      <c r="T1208" s="36" t="s">
        <v>4774</v>
      </c>
      <c r="U1208" s="1" t="str">
        <f>VLOOKUP(T1208,Ventilation!$A$4:$H$454,6,FALSE)</f>
        <v>0.106</v>
      </c>
      <c r="V1208" s="1" t="str">
        <f>VLOOKUP(T1208,Ventilation!$A$4:$H$454,5,FALSE)</f>
        <v/>
      </c>
      <c r="W1208" s="1" t="str">
        <f>VLOOKUP(T1208,Ventilation!$A$4:$H$454,7,FALSE)</f>
        <v/>
      </c>
      <c r="X1208" s="1"/>
      <c r="Y1208" s="38">
        <v>6.19</v>
      </c>
      <c r="Z1208" s="36" t="s">
        <v>2364</v>
      </c>
      <c r="AA1208" s="36" t="s">
        <v>2377</v>
      </c>
      <c r="AB1208" s="38">
        <v>0.049225</v>
      </c>
      <c r="AC1208" s="40"/>
      <c r="AD1208" s="40"/>
      <c r="AE1208" s="36" t="s">
        <v>169</v>
      </c>
      <c r="AF1208" s="37"/>
      <c r="AG1208" s="40"/>
      <c r="AH1208" s="37"/>
      <c r="AI1208" s="37"/>
      <c r="AJ1208" s="37"/>
      <c r="AK1208" s="38">
        <v>0.092902267</v>
      </c>
      <c r="AL1208" s="38">
        <v>0.0</v>
      </c>
      <c r="AM1208" s="38">
        <v>0.5</v>
      </c>
      <c r="AN1208" s="38">
        <v>0.0</v>
      </c>
      <c r="AO1208" s="36" t="s">
        <v>2361</v>
      </c>
      <c r="AP1208" s="36" t="s">
        <v>2368</v>
      </c>
      <c r="AQ1208" s="36" t="s">
        <v>2367</v>
      </c>
      <c r="AR1208" s="40"/>
      <c r="AS1208" s="40"/>
      <c r="AT1208" s="231">
        <v>0.002058</v>
      </c>
      <c r="AU1208" s="38">
        <v>60.0</v>
      </c>
      <c r="AV1208" s="37"/>
      <c r="AW1208" s="37"/>
      <c r="AX1208" s="36" t="s">
        <v>2366</v>
      </c>
      <c r="AY1208" s="37"/>
      <c r="AZ1208" s="40"/>
      <c r="BA1208" s="37"/>
      <c r="BB1208" s="37"/>
      <c r="BC1208" s="37"/>
      <c r="BD1208" s="37"/>
      <c r="BE1208" s="37"/>
      <c r="BF1208" s="36" t="s">
        <v>4643</v>
      </c>
      <c r="BG1208" s="37"/>
      <c r="BH1208" s="40"/>
      <c r="BI1208" s="186" t="s">
        <v>4637</v>
      </c>
      <c r="BJ1208" s="37"/>
      <c r="BK1208" s="37"/>
      <c r="BL1208" s="37"/>
    </row>
    <row r="1209" ht="14.25" hidden="1" customHeight="1">
      <c r="A1209" s="5" t="s">
        <v>17</v>
      </c>
      <c r="B1209" s="5" t="s">
        <v>334</v>
      </c>
      <c r="C1209" s="5" t="s">
        <v>714</v>
      </c>
      <c r="D1209" s="5" t="s">
        <v>4619</v>
      </c>
      <c r="E1209" s="5" t="s">
        <v>17</v>
      </c>
      <c r="F1209" s="5" t="s">
        <v>334</v>
      </c>
      <c r="G1209" s="5" t="s">
        <v>714</v>
      </c>
      <c r="H1209" s="1" t="str">
        <f>E1209&amp;F1209&amp;G1209</f>
        <v>NECB 2011WarehouseWholeBuilding</v>
      </c>
      <c r="I1209" s="5">
        <v>0.659606094</v>
      </c>
      <c r="J1209" s="5"/>
      <c r="L1209" s="1"/>
      <c r="M1209" s="8">
        <v>0.0</v>
      </c>
      <c r="N1209" s="8">
        <v>0.5</v>
      </c>
      <c r="O1209" s="8">
        <v>0.2</v>
      </c>
      <c r="P1209" s="5" t="s">
        <v>2305</v>
      </c>
      <c r="Q1209" s="5" t="s">
        <v>17</v>
      </c>
      <c r="R1209" s="5" t="s">
        <v>334</v>
      </c>
      <c r="S1209" s="5" t="s">
        <v>714</v>
      </c>
      <c r="T1209" s="8" t="str">
        <f>Q1209&amp;R1209&amp;S1209</f>
        <v>NECB 2011WarehouseWholeBuilding</v>
      </c>
      <c r="U1209" s="1" t="str">
        <f>VLOOKUP(T1209,Ventilation!$A$4:$H$454,6,FALSE)</f>
        <v>0.061</v>
      </c>
      <c r="V1209" s="1" t="str">
        <f>VLOOKUP(T1209,Ventilation!$A$4:$H$454,5,FALSE)</f>
        <v/>
      </c>
      <c r="W1209" s="1" t="str">
        <f>VLOOKUP(T1209,Ventilation!$A$4:$H$454,7,FALSE)</f>
        <v/>
      </c>
      <c r="X1209" s="1"/>
      <c r="Y1209" s="5">
        <v>0.06</v>
      </c>
      <c r="Z1209" s="9" t="s">
        <v>2306</v>
      </c>
      <c r="AA1209" s="232" t="s">
        <v>2377</v>
      </c>
      <c r="AB1209" s="5">
        <v>0.049225</v>
      </c>
      <c r="AC1209" s="16"/>
      <c r="AD1209" s="5"/>
      <c r="AE1209" s="5" t="s">
        <v>169</v>
      </c>
      <c r="AF1209" s="1"/>
      <c r="AG1209" s="5"/>
      <c r="AH1209" s="1"/>
      <c r="AI1209" s="1"/>
      <c r="AJ1209" s="1"/>
      <c r="AK1209" s="5">
        <v>0.092902267</v>
      </c>
      <c r="AL1209" s="8">
        <v>0.0</v>
      </c>
      <c r="AM1209" s="8">
        <v>0.5</v>
      </c>
      <c r="AN1209" s="8">
        <v>0.0</v>
      </c>
      <c r="AO1209" s="9" t="s">
        <v>2299</v>
      </c>
      <c r="AP1209" s="5" t="s">
        <v>2312</v>
      </c>
      <c r="AQ1209" s="5" t="s">
        <v>2310</v>
      </c>
      <c r="AR1209" s="5"/>
      <c r="AS1209" s="5"/>
      <c r="AT1209" s="233">
        <v>9.5E-5</v>
      </c>
      <c r="AU1209" s="38">
        <v>60.0</v>
      </c>
      <c r="AV1209" s="1"/>
      <c r="AW1209" s="1"/>
      <c r="AX1209" s="5" t="s">
        <v>2309</v>
      </c>
      <c r="AY1209" s="1"/>
      <c r="AZ1209" s="5"/>
      <c r="BA1209" s="1"/>
      <c r="BB1209" s="1"/>
      <c r="BC1209" s="1"/>
      <c r="BD1209" s="1"/>
      <c r="BE1209" s="1"/>
      <c r="BF1209" s="5" t="s">
        <v>4627</v>
      </c>
      <c r="BG1209" s="1"/>
      <c r="BH1209" s="5"/>
      <c r="BI1209" s="186" t="s">
        <v>4700</v>
      </c>
      <c r="BJ1209" s="1"/>
      <c r="BK1209" s="1"/>
      <c r="BL1209" s="1"/>
    </row>
    <row r="1210" ht="14.25" hidden="1" customHeight="1">
      <c r="A1210" s="36" t="s">
        <v>17</v>
      </c>
      <c r="B1210" s="36" t="s">
        <v>741</v>
      </c>
      <c r="C1210" s="36" t="s">
        <v>714</v>
      </c>
      <c r="D1210" s="36" t="s">
        <v>4619</v>
      </c>
      <c r="E1210" s="36" t="s">
        <v>17</v>
      </c>
      <c r="F1210" s="36" t="s">
        <v>741</v>
      </c>
      <c r="G1210" s="36" t="s">
        <v>714</v>
      </c>
      <c r="H1210" s="36" t="s">
        <v>4775</v>
      </c>
      <c r="I1210" s="38">
        <v>1.198439242</v>
      </c>
      <c r="J1210" s="37"/>
      <c r="K1210" s="37"/>
      <c r="L1210" s="37"/>
      <c r="M1210" s="38">
        <v>0.0</v>
      </c>
      <c r="N1210" s="38">
        <v>0.5</v>
      </c>
      <c r="O1210" s="38">
        <v>0.2</v>
      </c>
      <c r="P1210" s="36" t="s">
        <v>2305</v>
      </c>
      <c r="Q1210" s="36" t="s">
        <v>17</v>
      </c>
      <c r="R1210" s="36" t="s">
        <v>741</v>
      </c>
      <c r="S1210" s="36" t="s">
        <v>714</v>
      </c>
      <c r="T1210" s="36" t="s">
        <v>4775</v>
      </c>
      <c r="U1210" s="1" t="str">
        <f>VLOOKUP(T1210,Ventilation!$A$4:$H$454,6,FALSE)</f>
        <v>0.211</v>
      </c>
      <c r="V1210" s="1" t="str">
        <f>VLOOKUP(T1210,Ventilation!$A$4:$H$454,5,FALSE)</f>
        <v/>
      </c>
      <c r="W1210" s="1" t="str">
        <f>VLOOKUP(T1210,Ventilation!$A$4:$H$454,7,FALSE)</f>
        <v/>
      </c>
      <c r="X1210" s="1"/>
      <c r="Y1210" s="38">
        <v>3.1</v>
      </c>
      <c r="Z1210" s="36" t="s">
        <v>2306</v>
      </c>
      <c r="AA1210" s="36" t="s">
        <v>2377</v>
      </c>
      <c r="AB1210" s="38">
        <v>0.049225</v>
      </c>
      <c r="AC1210" s="40"/>
      <c r="AD1210" s="40"/>
      <c r="AE1210" s="36" t="s">
        <v>169</v>
      </c>
      <c r="AF1210" s="37"/>
      <c r="AG1210" s="40"/>
      <c r="AH1210" s="37"/>
      <c r="AI1210" s="37"/>
      <c r="AJ1210" s="37"/>
      <c r="AK1210" s="38">
        <v>0.929022668</v>
      </c>
      <c r="AL1210" s="38">
        <v>0.0</v>
      </c>
      <c r="AM1210" s="38">
        <v>0.5</v>
      </c>
      <c r="AN1210" s="38">
        <v>0.0</v>
      </c>
      <c r="AO1210" s="36" t="s">
        <v>2299</v>
      </c>
      <c r="AP1210" s="36" t="s">
        <v>2312</v>
      </c>
      <c r="AQ1210" s="36" t="s">
        <v>2310</v>
      </c>
      <c r="AR1210" s="40"/>
      <c r="AS1210" s="40"/>
      <c r="AT1210" s="231">
        <v>0.001425</v>
      </c>
      <c r="AU1210" s="38">
        <v>60.0</v>
      </c>
      <c r="AV1210" s="37"/>
      <c r="AW1210" s="37"/>
      <c r="AX1210" s="36" t="s">
        <v>2309</v>
      </c>
      <c r="AY1210" s="37"/>
      <c r="AZ1210" s="40"/>
      <c r="BA1210" s="37"/>
      <c r="BB1210" s="37"/>
      <c r="BC1210" s="37"/>
      <c r="BD1210" s="37"/>
      <c r="BE1210" s="37"/>
      <c r="BF1210" s="36" t="s">
        <v>4627</v>
      </c>
      <c r="BG1210" s="37"/>
      <c r="BH1210" s="40"/>
      <c r="BI1210" s="186" t="s">
        <v>4650</v>
      </c>
      <c r="BJ1210" s="37"/>
      <c r="BK1210" s="37"/>
      <c r="BL1210" s="37"/>
    </row>
    <row r="1211" ht="14.25" hidden="1" customHeight="1">
      <c r="A1211" s="16" t="s">
        <v>23</v>
      </c>
      <c r="B1211" s="1" t="s">
        <v>134</v>
      </c>
      <c r="C1211" s="1" t="s">
        <v>1026</v>
      </c>
      <c r="D1211" s="1" t="s">
        <v>4546</v>
      </c>
      <c r="E1211" s="5" t="s">
        <v>23</v>
      </c>
      <c r="F1211" s="1" t="s">
        <v>893</v>
      </c>
      <c r="G1211" s="1" t="s">
        <v>870</v>
      </c>
      <c r="H1211" s="1" t="str">
        <f t="shared" ref="H1211:H1349" si="81">E1211&amp;F1211&amp;G1211</f>
        <v>OEESC 2014Food PreparationGeneral</v>
      </c>
      <c r="I1211" s="1" t="str">
        <f>VLOOKUP(H1211,'Interior Lighting'!$A$4:$G$1472,5,FALSE)</f>
        <v>0.99</v>
      </c>
      <c r="J1211" s="1"/>
      <c r="K1211" s="1"/>
      <c r="L1211" s="1"/>
      <c r="M1211" s="1">
        <v>0.0</v>
      </c>
      <c r="N1211" s="1">
        <v>0.7</v>
      </c>
      <c r="O1211" s="1">
        <v>0.2</v>
      </c>
      <c r="P1211" s="17" t="s">
        <v>2825</v>
      </c>
      <c r="Q1211" s="1" t="s">
        <v>31</v>
      </c>
      <c r="R1211" s="1" t="s">
        <v>477</v>
      </c>
      <c r="S1211" s="1" t="s">
        <v>1349</v>
      </c>
      <c r="T1211" s="8" t="str">
        <f t="shared" ref="T1211:T1212" si="82">Q1211&amp;R1211&amp;S1211</f>
        <v>ASHRAE 62.1-2007Food and Beverage ServiceCafeteria/fast food dining</v>
      </c>
      <c r="U1211" s="1" t="str">
        <f>VLOOKUP(T1211,Ventilation!$A$4:$H$321,6,FALSE)</f>
        <v>0.18</v>
      </c>
      <c r="V1211" s="1" t="str">
        <f>VLOOKUP(T1211,Ventilation!$A$4:$H$321,5,FALSE)</f>
        <v>7.5</v>
      </c>
      <c r="W1211" s="1" t="str">
        <f>VLOOKUP(T1211,Ventilation!$A$4:$H$321,7,FALSE)</f>
        <v/>
      </c>
      <c r="X1211" s="1"/>
      <c r="Y1211" s="1">
        <v>5.0</v>
      </c>
      <c r="Z1211" s="1" t="s">
        <v>2827</v>
      </c>
      <c r="AA1211" s="1" t="s">
        <v>2815</v>
      </c>
      <c r="AB1211" s="1"/>
      <c r="AC1211" s="16">
        <v>0.112</v>
      </c>
      <c r="AD1211" s="1"/>
      <c r="AE1211" s="1" t="s">
        <v>2847</v>
      </c>
      <c r="AF1211" s="5">
        <v>205.81</v>
      </c>
      <c r="AG1211" s="1">
        <v>0.1</v>
      </c>
      <c r="AH1211" s="1">
        <v>0.2</v>
      </c>
      <c r="AI1211" s="1">
        <v>0.7</v>
      </c>
      <c r="AJ1211" s="1" t="s">
        <v>2863</v>
      </c>
      <c r="AK1211" s="5">
        <v>37.53</v>
      </c>
      <c r="AL1211" s="1">
        <v>0.25</v>
      </c>
      <c r="AM1211" s="1">
        <v>0.3</v>
      </c>
      <c r="AN1211" s="1">
        <v>0.2</v>
      </c>
      <c r="AO1211" s="1" t="s">
        <v>2819</v>
      </c>
      <c r="AP1211" s="1" t="s">
        <v>2843</v>
      </c>
      <c r="AQ1211" s="1" t="s">
        <v>2830</v>
      </c>
      <c r="AR1211" s="1">
        <v>133.0</v>
      </c>
      <c r="AS1211" s="1">
        <v>1501.0</v>
      </c>
      <c r="AT1211" s="1" t="str">
        <f t="shared" ref="AT1211:AT1212" si="83">IF(AR1211=0,"",AR1211/AS1211)</f>
        <v>0.08860759494</v>
      </c>
      <c r="AU1211" s="1">
        <v>49.0</v>
      </c>
      <c r="AV1211" s="1">
        <v>0.2</v>
      </c>
      <c r="AW1211" s="1">
        <v>0.05</v>
      </c>
      <c r="AX1211" s="1" t="s">
        <v>141</v>
      </c>
      <c r="AY1211" s="1">
        <v>0.7</v>
      </c>
      <c r="AZ1211" s="1">
        <v>4000.0</v>
      </c>
      <c r="BA1211" s="1">
        <v>0.12153790593660581</v>
      </c>
      <c r="BB1211" s="1">
        <v>0.338</v>
      </c>
      <c r="BC1211" s="1">
        <v>694.5023196377475</v>
      </c>
      <c r="BD1211" s="1">
        <v>0.5</v>
      </c>
      <c r="BE1211" s="1"/>
      <c r="BF1211" s="1" t="s">
        <v>2856</v>
      </c>
      <c r="BG1211" s="1"/>
      <c r="BH1211" s="1"/>
      <c r="BJ1211" s="1"/>
      <c r="BK1211" s="1"/>
      <c r="BL1211" s="1"/>
    </row>
    <row r="1212" ht="14.25" hidden="1" customHeight="1">
      <c r="A1212" s="16" t="s">
        <v>23</v>
      </c>
      <c r="B1212" s="8" t="s">
        <v>134</v>
      </c>
      <c r="C1212" s="8" t="s">
        <v>1004</v>
      </c>
      <c r="D1212" s="1" t="s">
        <v>4549</v>
      </c>
      <c r="E1212" s="5" t="s">
        <v>23</v>
      </c>
      <c r="F1212" s="1" t="s">
        <v>889</v>
      </c>
      <c r="G1212" s="1" t="s">
        <v>892</v>
      </c>
      <c r="H1212" s="1" t="str">
        <f t="shared" si="81"/>
        <v>OEESC 2014Dining AreaFor Family Dining</v>
      </c>
      <c r="I1212" s="1" t="str">
        <f>VLOOKUP(H1212,'Interior Lighting'!$A$4:$G$1472,5,FALSE)</f>
        <v>0.89</v>
      </c>
      <c r="J1212" s="1"/>
      <c r="K1212" s="1"/>
      <c r="L1212" s="1"/>
      <c r="M1212" s="1">
        <v>0.0</v>
      </c>
      <c r="N1212" s="1">
        <v>0.7</v>
      </c>
      <c r="O1212" s="1">
        <v>0.2</v>
      </c>
      <c r="P1212" s="36" t="s">
        <v>2822</v>
      </c>
      <c r="Q1212" s="1" t="s">
        <v>31</v>
      </c>
      <c r="R1212" s="1" t="s">
        <v>477</v>
      </c>
      <c r="S1212" s="1" t="s">
        <v>1348</v>
      </c>
      <c r="T1212" s="8" t="str">
        <f t="shared" si="82"/>
        <v>ASHRAE 62.1-2007Food and Beverage ServiceRestaurant dining rooms</v>
      </c>
      <c r="U1212" s="1" t="str">
        <f>VLOOKUP(T1212,Ventilation!$A$4:$H$321,6,FALSE)</f>
        <v>0.18</v>
      </c>
      <c r="V1212" s="1" t="str">
        <f>VLOOKUP(T1212,Ventilation!$A$4:$H$321,5,FALSE)</f>
        <v>7.5</v>
      </c>
      <c r="W1212" s="1" t="str">
        <f>VLOOKUP(T1212,Ventilation!$A$4:$H$321,7,FALSE)</f>
        <v/>
      </c>
      <c r="X1212" s="1"/>
      <c r="Y1212" s="5">
        <v>70.0</v>
      </c>
      <c r="Z1212" s="8" t="s">
        <v>2827</v>
      </c>
      <c r="AA1212" s="8" t="s">
        <v>2815</v>
      </c>
      <c r="AB1212" s="1"/>
      <c r="AC1212" s="16">
        <v>0.112</v>
      </c>
      <c r="AD1212" s="8"/>
      <c r="AE1212" s="8" t="s">
        <v>2847</v>
      </c>
      <c r="AF1212" s="1"/>
      <c r="AG1212" s="1"/>
      <c r="AH1212" s="1"/>
      <c r="AI1212" s="1"/>
      <c r="AJ1212" s="8"/>
      <c r="AK1212" s="5">
        <v>6.032</v>
      </c>
      <c r="AL1212" s="1">
        <v>0.25</v>
      </c>
      <c r="AM1212" s="1">
        <v>0.3</v>
      </c>
      <c r="AN1212" s="1">
        <v>0.0</v>
      </c>
      <c r="AO1212" s="8" t="s">
        <v>2819</v>
      </c>
      <c r="AP1212" s="8" t="s">
        <v>143</v>
      </c>
      <c r="AQ1212" s="8" t="s">
        <v>2833</v>
      </c>
      <c r="AR1212" s="1"/>
      <c r="AS1212" s="1"/>
      <c r="AT1212" s="1" t="str">
        <f t="shared" si="83"/>
        <v/>
      </c>
      <c r="AU1212" s="1"/>
      <c r="AV1212" s="1"/>
      <c r="AW1212" s="1"/>
      <c r="AX1212" s="8"/>
      <c r="AY1212" s="1"/>
      <c r="AZ1212" s="1"/>
      <c r="BA1212" s="1"/>
      <c r="BB1212" s="1"/>
      <c r="BC1212" s="1"/>
      <c r="BD1212" s="1"/>
      <c r="BE1212" s="1"/>
      <c r="BF1212" s="8"/>
      <c r="BG1212" s="8"/>
      <c r="BH1212" s="1"/>
      <c r="BJ1212" s="1"/>
      <c r="BK1212" s="1"/>
      <c r="BL1212" s="1"/>
    </row>
    <row r="1213" ht="14.25" hidden="1" customHeight="1">
      <c r="A1213" s="16" t="s">
        <v>23</v>
      </c>
      <c r="B1213" s="8" t="s">
        <v>134</v>
      </c>
      <c r="C1213" s="5" t="s">
        <v>991</v>
      </c>
      <c r="D1213" s="8" t="s">
        <v>4566</v>
      </c>
      <c r="E1213" s="16" t="s">
        <v>28</v>
      </c>
      <c r="F1213" s="16" t="s">
        <v>956</v>
      </c>
      <c r="G1213" s="16" t="s">
        <v>870</v>
      </c>
      <c r="H1213" s="1" t="str">
        <f t="shared" si="81"/>
        <v>ASHRAE 189.1-2009AtticsGeneral</v>
      </c>
      <c r="I1213" s="1" t="str">
        <f>VLOOKUP(H1213,'Interior Lighting'!$A$4:$G$1080,5,FALSE)</f>
        <v>0</v>
      </c>
      <c r="J1213" s="1"/>
      <c r="K1213" s="1"/>
      <c r="L1213" s="1"/>
      <c r="M1213" s="1"/>
      <c r="N1213" s="1"/>
      <c r="O1213" s="1"/>
      <c r="P1213" s="1"/>
      <c r="Q1213" s="1"/>
      <c r="R1213" s="1"/>
      <c r="S1213" s="1"/>
      <c r="T1213" s="8"/>
      <c r="U1213" s="1"/>
      <c r="V1213" s="1"/>
      <c r="W1213" s="1"/>
      <c r="X1213" s="1"/>
      <c r="Y1213" s="1"/>
      <c r="Z1213" s="1"/>
      <c r="AA1213" s="1"/>
      <c r="AB1213" s="1"/>
      <c r="AC1213" s="8"/>
      <c r="AD1213" s="8"/>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J1213" s="1"/>
      <c r="BK1213" s="1"/>
      <c r="BL1213" s="1"/>
    </row>
    <row r="1214" ht="14.25" hidden="1" customHeight="1">
      <c r="A1214" s="16" t="s">
        <v>23</v>
      </c>
      <c r="B1214" s="8" t="s">
        <v>150</v>
      </c>
      <c r="C1214" s="8" t="s">
        <v>1002</v>
      </c>
      <c r="D1214" s="1" t="s">
        <v>4551</v>
      </c>
      <c r="E1214" s="5" t="s">
        <v>23</v>
      </c>
      <c r="F1214" s="234" t="s">
        <v>896</v>
      </c>
      <c r="G1214" s="37" t="s">
        <v>656</v>
      </c>
      <c r="H1214" s="1" t="str">
        <f t="shared" si="81"/>
        <v>OEESC 2014Corridor/TransitionFor Hospital</v>
      </c>
      <c r="I1214" s="1" t="str">
        <f>VLOOKUP(H1214,'Interior Lighting'!$A$4:$G$1472,5,FALSE)</f>
        <v>0.94</v>
      </c>
      <c r="J1214" s="1"/>
      <c r="K1214" s="1"/>
      <c r="L1214" s="1"/>
      <c r="M1214" s="1">
        <v>0.0</v>
      </c>
      <c r="N1214" s="1">
        <v>0.7</v>
      </c>
      <c r="O1214" s="1">
        <v>0.2</v>
      </c>
      <c r="P1214" s="1" t="s">
        <v>1801</v>
      </c>
      <c r="Q1214" s="1" t="s">
        <v>31</v>
      </c>
      <c r="R1214" s="1" t="s">
        <v>870</v>
      </c>
      <c r="S1214" s="1" t="s">
        <v>557</v>
      </c>
      <c r="T1214" s="8" t="str">
        <f t="shared" ref="T1214:T1307" si="84">Q1214&amp;R1214&amp;S1214</f>
        <v>ASHRAE 62.1-2007GeneralCorridors</v>
      </c>
      <c r="U1214" s="1" t="str">
        <f>VLOOKUP(T1214,Ventilation!$A$4:$H$321,6,FALSE)</f>
        <v>0.06</v>
      </c>
      <c r="V1214" s="1" t="str">
        <f>VLOOKUP(T1214,Ventilation!$A$4:$H$321,5,FALSE)</f>
        <v/>
      </c>
      <c r="W1214" s="1" t="str">
        <f>VLOOKUP(T1214,Ventilation!$A$4:$H$321,7,FALSE)</f>
        <v/>
      </c>
      <c r="X1214" s="1"/>
      <c r="Y1214" s="1">
        <v>1.0</v>
      </c>
      <c r="Z1214" s="1" t="s">
        <v>1815</v>
      </c>
      <c r="AA1214" s="1" t="s">
        <v>1790</v>
      </c>
      <c r="AB1214" s="1">
        <v>0.0446</v>
      </c>
      <c r="AC1214" s="8"/>
      <c r="AD1214" s="1"/>
      <c r="AE1214" s="1" t="s">
        <v>1868</v>
      </c>
      <c r="AF1214" s="1"/>
      <c r="AG1214" s="1"/>
      <c r="AH1214" s="1"/>
      <c r="AI1214" s="1"/>
      <c r="AJ1214" s="1"/>
      <c r="AK1214" s="1">
        <v>0.0</v>
      </c>
      <c r="AL1214" s="1">
        <v>0.0</v>
      </c>
      <c r="AM1214" s="1">
        <v>0.5</v>
      </c>
      <c r="AN1214" s="1">
        <v>0.0</v>
      </c>
      <c r="AO1214" s="1" t="s">
        <v>1800</v>
      </c>
      <c r="AP1214" s="8" t="s">
        <v>1860</v>
      </c>
      <c r="AQ1214" s="8" t="s">
        <v>1819</v>
      </c>
      <c r="AR1214" s="1"/>
      <c r="AS1214" s="1"/>
      <c r="AT1214" s="1" t="str">
        <f t="shared" ref="AT1214:AT1307" si="85">IF(AR1214=0,"",AR1214/AS1214)</f>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23</v>
      </c>
      <c r="B1215" s="8" t="s">
        <v>150</v>
      </c>
      <c r="C1215" s="8" t="s">
        <v>1004</v>
      </c>
      <c r="D1215" s="1" t="s">
        <v>4549</v>
      </c>
      <c r="E1215" s="5" t="s">
        <v>37</v>
      </c>
      <c r="F1215" s="1" t="s">
        <v>889</v>
      </c>
      <c r="G1215" s="1" t="s">
        <v>870</v>
      </c>
      <c r="H1215" s="1" t="str">
        <f t="shared" si="81"/>
        <v>ASHRAE 90.1-2013Dining AreaGeneral</v>
      </c>
      <c r="I1215" s="1" t="str">
        <f>VLOOKUP(H1215,'Interior Lighting'!$A$4:$G$1472,5,FALSE)</f>
        <v>0.65</v>
      </c>
      <c r="J1215" s="1"/>
      <c r="K1215" s="1"/>
      <c r="L1215" s="1"/>
      <c r="M1215" s="1">
        <v>0.0</v>
      </c>
      <c r="N1215" s="1">
        <v>0.7</v>
      </c>
      <c r="O1215" s="1">
        <v>0.2</v>
      </c>
      <c r="P1215" s="1" t="s">
        <v>1811</v>
      </c>
      <c r="Q1215" s="1" t="s">
        <v>31</v>
      </c>
      <c r="R1215" s="1" t="s">
        <v>477</v>
      </c>
      <c r="S1215" s="1" t="s">
        <v>1349</v>
      </c>
      <c r="T1215" s="8" t="str">
        <f t="shared" si="84"/>
        <v>ASHRAE 62.1-2007Food and Beverage ServiceCafeteria/fast food dining</v>
      </c>
      <c r="U1215" s="1" t="str">
        <f>VLOOKUP(T1215,Ventilation!$A$4:$H$321,6,FALSE)</f>
        <v>0.18</v>
      </c>
      <c r="V1215" s="1" t="str">
        <f>VLOOKUP(T1215,Ventilation!$A$4:$H$321,5,FALSE)</f>
        <v>7.5</v>
      </c>
      <c r="W1215" s="1" t="str">
        <f>VLOOKUP(T1215,Ventilation!$A$4:$H$321,7,FALSE)</f>
        <v/>
      </c>
      <c r="X1215" s="1"/>
      <c r="Y1215" s="1">
        <v>10.0</v>
      </c>
      <c r="Z1215" s="1" t="s">
        <v>1815</v>
      </c>
      <c r="AA1215" s="1" t="s">
        <v>1790</v>
      </c>
      <c r="AB1215" s="1">
        <v>0.0446</v>
      </c>
      <c r="AC1215" s="8"/>
      <c r="AD1215" s="1"/>
      <c r="AE1215" s="1" t="s">
        <v>1868</v>
      </c>
      <c r="AF1215" s="1"/>
      <c r="AG1215" s="1"/>
      <c r="AH1215" s="1"/>
      <c r="AI1215" s="1"/>
      <c r="AJ1215" s="1"/>
      <c r="AK1215" s="5">
        <v>1.0</v>
      </c>
      <c r="AL1215" s="1">
        <v>0.0</v>
      </c>
      <c r="AM1215" s="1">
        <v>0.5</v>
      </c>
      <c r="AN1215" s="1">
        <v>0.0</v>
      </c>
      <c r="AO1215" s="1" t="s">
        <v>1800</v>
      </c>
      <c r="AP1215" s="1" t="s">
        <v>1860</v>
      </c>
      <c r="AQ1215" s="1" t="s">
        <v>1819</v>
      </c>
      <c r="AR1215" s="1"/>
      <c r="AS1215" s="1"/>
      <c r="AT1215" s="1" t="str">
        <f t="shared" si="85"/>
        <v/>
      </c>
      <c r="AU1215" s="1"/>
      <c r="AV1215" s="1"/>
      <c r="AW1215" s="1"/>
      <c r="AX1215" s="1"/>
      <c r="AY1215" s="1"/>
      <c r="AZ1215" s="1"/>
      <c r="BA1215" s="1"/>
      <c r="BB1215" s="1"/>
      <c r="BC1215" s="1"/>
      <c r="BD1215" s="1"/>
      <c r="BE1215" s="1"/>
      <c r="BF1215" s="1"/>
      <c r="BG1215" s="1"/>
      <c r="BH1215" s="1"/>
      <c r="BJ1215" s="1"/>
      <c r="BK1215" s="1"/>
      <c r="BL1215" s="1"/>
    </row>
    <row r="1216" ht="14.25" hidden="1" customHeight="1">
      <c r="A1216" s="16" t="s">
        <v>23</v>
      </c>
      <c r="B1216" s="8" t="s">
        <v>150</v>
      </c>
      <c r="C1216" s="8" t="s">
        <v>1010</v>
      </c>
      <c r="D1216" s="1" t="s">
        <v>4552</v>
      </c>
      <c r="E1216" s="5" t="s">
        <v>23</v>
      </c>
      <c r="F1216" s="5" t="s">
        <v>1069</v>
      </c>
      <c r="G1216" s="5" t="s">
        <v>919</v>
      </c>
      <c r="H1216" s="1" t="str">
        <f t="shared" si="81"/>
        <v>OEESC 2014Healthcare FacilityExam/Treatment</v>
      </c>
      <c r="I1216" s="1" t="str">
        <f>VLOOKUP(H1216,'Interior Lighting'!$A$4:$G$1472,5,FALSE)</f>
        <v>1.26</v>
      </c>
      <c r="J1216" s="1"/>
      <c r="K1216" s="1"/>
      <c r="L1216" s="1"/>
      <c r="M1216" s="1">
        <v>0.0</v>
      </c>
      <c r="N1216" s="1">
        <v>0.7</v>
      </c>
      <c r="O1216" s="1">
        <v>0.2</v>
      </c>
      <c r="P1216" s="1" t="s">
        <v>1803</v>
      </c>
      <c r="Q1216" s="1" t="s">
        <v>26</v>
      </c>
      <c r="R1216" s="1" t="s">
        <v>1311</v>
      </c>
      <c r="S1216" s="1" t="s">
        <v>1318</v>
      </c>
      <c r="T1216" s="8" t="str">
        <f t="shared" si="84"/>
        <v>AIA 2001Surgery and Critical CareER Waiting Room</v>
      </c>
      <c r="U1216" s="1" t="str">
        <f>VLOOKUP(T1216,Ventilation!$A$4:$H$321,6,FALSE)</f>
        <v/>
      </c>
      <c r="V1216" s="1" t="str">
        <f>VLOOKUP(T1216,Ventilation!$A$4:$H$321,5,FALSE)</f>
        <v/>
      </c>
      <c r="W1216" s="1" t="str">
        <f>VLOOKUP(T1216,Ventilation!$A$4:$H$321,7,FALSE)</f>
        <v>2</v>
      </c>
      <c r="X1216" s="1"/>
      <c r="Y1216" s="1">
        <v>20.0</v>
      </c>
      <c r="Z1216" s="1" t="s">
        <v>1814</v>
      </c>
      <c r="AA1216" s="1" t="s">
        <v>1790</v>
      </c>
      <c r="AB1216" s="1">
        <v>0.0446</v>
      </c>
      <c r="AC1216" s="8"/>
      <c r="AD1216" s="1"/>
      <c r="AE1216" s="1" t="s">
        <v>1868</v>
      </c>
      <c r="AF1216" s="1"/>
      <c r="AG1216" s="1"/>
      <c r="AH1216" s="1"/>
      <c r="AI1216" s="1"/>
      <c r="AJ1216" s="1"/>
      <c r="AK1216" s="5">
        <v>1.5</v>
      </c>
      <c r="AL1216" s="1">
        <v>0.0</v>
      </c>
      <c r="AM1216" s="1">
        <v>0.5</v>
      </c>
      <c r="AN1216" s="1">
        <v>0.0</v>
      </c>
      <c r="AO1216" s="1" t="s">
        <v>1799</v>
      </c>
      <c r="AP1216" s="1" t="s">
        <v>1860</v>
      </c>
      <c r="AQ1216" s="1" t="s">
        <v>1819</v>
      </c>
      <c r="AR1216" s="1">
        <v>1.0</v>
      </c>
      <c r="AS1216" s="1">
        <v>300.0</v>
      </c>
      <c r="AT1216" s="1" t="str">
        <f t="shared" si="85"/>
        <v>0.003333333333</v>
      </c>
      <c r="AU1216" s="1">
        <v>49.0</v>
      </c>
      <c r="AV1216" s="1">
        <v>0.2</v>
      </c>
      <c r="AW1216" s="1">
        <v>0.05</v>
      </c>
      <c r="AX1216" s="1" t="s">
        <v>1816</v>
      </c>
      <c r="AY1216" s="1"/>
      <c r="AZ1216" s="1"/>
      <c r="BA1216" s="1"/>
      <c r="BB1216" s="1"/>
      <c r="BC1216" s="1"/>
      <c r="BD1216" s="1"/>
      <c r="BE1216" s="1"/>
      <c r="BF1216" s="1"/>
      <c r="BG1216" s="1"/>
      <c r="BH1216" s="1"/>
      <c r="BJ1216" s="1"/>
      <c r="BK1216" s="1"/>
      <c r="BL1216" s="1"/>
    </row>
    <row r="1217" ht="14.25" hidden="1" customHeight="1">
      <c r="A1217" s="16" t="s">
        <v>23</v>
      </c>
      <c r="B1217" s="8" t="s">
        <v>150</v>
      </c>
      <c r="C1217" s="8" t="s">
        <v>1011</v>
      </c>
      <c r="D1217" s="1" t="s">
        <v>4554</v>
      </c>
      <c r="E1217" s="5" t="s">
        <v>23</v>
      </c>
      <c r="F1217" s="5" t="s">
        <v>1069</v>
      </c>
      <c r="G1217" s="1" t="s">
        <v>918</v>
      </c>
      <c r="H1217" s="1" t="str">
        <f t="shared" si="81"/>
        <v>OEESC 2014Healthcare FacilityNurse Station</v>
      </c>
      <c r="I1217" s="1" t="str">
        <f>VLOOKUP(H1217,'Interior Lighting'!$A$4:$G$1472,5,FALSE)</f>
        <v>0.85</v>
      </c>
      <c r="J1217" s="1"/>
      <c r="K1217" s="1"/>
      <c r="L1217" s="1"/>
      <c r="M1217" s="1">
        <v>0.0</v>
      </c>
      <c r="N1217" s="1">
        <v>0.7</v>
      </c>
      <c r="O1217" s="1">
        <v>0.2</v>
      </c>
      <c r="P1217" s="1" t="s">
        <v>1806</v>
      </c>
      <c r="Q1217" s="1" t="s">
        <v>26</v>
      </c>
      <c r="R1217" s="1" t="s">
        <v>1311</v>
      </c>
      <c r="S1217" s="1" t="s">
        <v>1318</v>
      </c>
      <c r="T1217" s="8" t="str">
        <f t="shared" si="84"/>
        <v>AIA 2001Surgery and Critical CareER Waiting Room</v>
      </c>
      <c r="U1217" s="1" t="str">
        <f>VLOOKUP(T1217,Ventilation!$A$4:$H$321,6,FALSE)</f>
        <v/>
      </c>
      <c r="V1217" s="1" t="str">
        <f>VLOOKUP(T1217,Ventilation!$A$4:$H$321,5,FALSE)</f>
        <v/>
      </c>
      <c r="W1217" s="1" t="str">
        <f>VLOOKUP(T1217,Ventilation!$A$4:$H$321,7,FALSE)</f>
        <v>2</v>
      </c>
      <c r="X1217" s="1"/>
      <c r="Y1217" s="5">
        <v>1.333</v>
      </c>
      <c r="Z1217" s="1" t="s">
        <v>1814</v>
      </c>
      <c r="AA1217" s="1" t="s">
        <v>1790</v>
      </c>
      <c r="AB1217" s="1">
        <v>0.0446</v>
      </c>
      <c r="AC1217" s="8"/>
      <c r="AD1217" s="1"/>
      <c r="AE1217" s="1" t="s">
        <v>1868</v>
      </c>
      <c r="AF1217" s="1"/>
      <c r="AG1217" s="1"/>
      <c r="AH1217" s="1"/>
      <c r="AI1217" s="1"/>
      <c r="AJ1217" s="1"/>
      <c r="AK1217" s="5">
        <v>2.0</v>
      </c>
      <c r="AL1217" s="1">
        <v>0.0</v>
      </c>
      <c r="AM1217" s="1">
        <v>0.5</v>
      </c>
      <c r="AN1217" s="1">
        <v>0.0</v>
      </c>
      <c r="AO1217" s="1" t="s">
        <v>1799</v>
      </c>
      <c r="AP1217" s="1" t="s">
        <v>1860</v>
      </c>
      <c r="AQ1217" s="1" t="s">
        <v>1819</v>
      </c>
      <c r="AR1217" s="1"/>
      <c r="AS1217" s="1"/>
      <c r="AT1217" s="1" t="str">
        <f t="shared" si="85"/>
        <v/>
      </c>
      <c r="AU1217" s="1"/>
      <c r="AV1217" s="1"/>
      <c r="AW1217" s="1"/>
      <c r="AX1217" s="1"/>
      <c r="AY1217" s="1"/>
      <c r="AZ1217" s="1"/>
      <c r="BA1217" s="1"/>
      <c r="BB1217" s="1"/>
      <c r="BC1217" s="1"/>
      <c r="BD1217" s="1"/>
      <c r="BE1217" s="1"/>
      <c r="BF1217" s="1"/>
      <c r="BG1217" s="1"/>
      <c r="BH1217" s="1"/>
      <c r="BJ1217" s="1"/>
      <c r="BK1217" s="1"/>
      <c r="BL1217" s="1"/>
    </row>
    <row r="1218" ht="14.25" hidden="1" customHeight="1">
      <c r="A1218" s="16" t="s">
        <v>23</v>
      </c>
      <c r="B1218" s="8" t="s">
        <v>150</v>
      </c>
      <c r="C1218" s="8" t="s">
        <v>1012</v>
      </c>
      <c r="D1218" s="1" t="s">
        <v>4552</v>
      </c>
      <c r="E1218" s="5" t="s">
        <v>23</v>
      </c>
      <c r="F1218" s="5" t="s">
        <v>1069</v>
      </c>
      <c r="G1218" s="5" t="s">
        <v>693</v>
      </c>
      <c r="H1218" s="1" t="str">
        <f t="shared" si="81"/>
        <v>OEESC 2014Healthcare FacilityOperating Room</v>
      </c>
      <c r="I1218" s="1" t="str">
        <f>VLOOKUP(H1218,'Interior Lighting'!$A$4:$G$1472,5,FALSE)</f>
        <v>0.192</v>
      </c>
      <c r="J1218" s="1"/>
      <c r="K1218" s="1"/>
      <c r="L1218" s="1"/>
      <c r="M1218" s="1">
        <v>0.0</v>
      </c>
      <c r="N1218" s="1">
        <v>0.7</v>
      </c>
      <c r="O1218" s="1">
        <v>0.2</v>
      </c>
      <c r="P1218" s="1" t="s">
        <v>1803</v>
      </c>
      <c r="Q1218" s="1" t="s">
        <v>26</v>
      </c>
      <c r="R1218" s="1" t="s">
        <v>1311</v>
      </c>
      <c r="S1218" s="1" t="s">
        <v>1318</v>
      </c>
      <c r="T1218" s="8" t="str">
        <f t="shared" si="84"/>
        <v>AIA 2001Surgery and Critical CareER Waiting Room</v>
      </c>
      <c r="U1218" s="1" t="str">
        <f>VLOOKUP(T1218,Ventilation!$A$4:$H$321,6,FALSE)</f>
        <v/>
      </c>
      <c r="V1218" s="1" t="str">
        <f>VLOOKUP(T1218,Ventilation!$A$4:$H$321,5,FALSE)</f>
        <v/>
      </c>
      <c r="W1218" s="1" t="str">
        <f>VLOOKUP(T1218,Ventilation!$A$4:$H$321,7,FALSE)</f>
        <v>2</v>
      </c>
      <c r="X1218" s="1"/>
      <c r="Y1218" s="1">
        <v>20.0</v>
      </c>
      <c r="Z1218" s="1" t="s">
        <v>1814</v>
      </c>
      <c r="AA1218" s="1" t="s">
        <v>1790</v>
      </c>
      <c r="AB1218" s="1">
        <v>0.0446</v>
      </c>
      <c r="AC1218" s="8"/>
      <c r="AD1218" s="1"/>
      <c r="AE1218" s="1" t="s">
        <v>1868</v>
      </c>
      <c r="AF1218" s="1"/>
      <c r="AG1218" s="1"/>
      <c r="AH1218" s="1"/>
      <c r="AI1218" s="1"/>
      <c r="AJ1218" s="1"/>
      <c r="AK1218" s="5">
        <v>4.0</v>
      </c>
      <c r="AL1218" s="1">
        <v>0.0</v>
      </c>
      <c r="AM1218" s="1">
        <v>0.5</v>
      </c>
      <c r="AN1218" s="1">
        <v>0.0</v>
      </c>
      <c r="AO1218" s="1" t="s">
        <v>1799</v>
      </c>
      <c r="AP1218" s="1" t="s">
        <v>1860</v>
      </c>
      <c r="AQ1218" s="1" t="s">
        <v>1819</v>
      </c>
      <c r="AR1218" s="1">
        <v>1.0</v>
      </c>
      <c r="AS1218" s="1">
        <v>300.0</v>
      </c>
      <c r="AT1218" s="1" t="str">
        <f t="shared" si="85"/>
        <v>0.003333333333</v>
      </c>
      <c r="AU1218" s="1">
        <v>49.0</v>
      </c>
      <c r="AV1218" s="1">
        <v>0.2</v>
      </c>
      <c r="AW1218" s="1">
        <v>0.05</v>
      </c>
      <c r="AX1218" s="1" t="s">
        <v>1816</v>
      </c>
      <c r="AY1218" s="1"/>
      <c r="AZ1218" s="1"/>
      <c r="BA1218" s="1"/>
      <c r="BB1218" s="1"/>
      <c r="BC1218" s="1"/>
      <c r="BD1218" s="1"/>
      <c r="BE1218" s="1"/>
      <c r="BF1218" s="1"/>
      <c r="BG1218" s="1"/>
      <c r="BH1218" s="1"/>
      <c r="BJ1218" s="1"/>
      <c r="BK1218" s="1"/>
      <c r="BL1218" s="1"/>
    </row>
    <row r="1219" ht="14.25" hidden="1" customHeight="1">
      <c r="A1219" s="16" t="s">
        <v>23</v>
      </c>
      <c r="B1219" s="8" t="s">
        <v>150</v>
      </c>
      <c r="C1219" s="8" t="s">
        <v>1013</v>
      </c>
      <c r="D1219" s="1" t="s">
        <v>4552</v>
      </c>
      <c r="E1219" s="5" t="s">
        <v>23</v>
      </c>
      <c r="F1219" s="5" t="s">
        <v>1069</v>
      </c>
      <c r="G1219" s="5" t="s">
        <v>693</v>
      </c>
      <c r="H1219" s="1" t="str">
        <f t="shared" si="81"/>
        <v>OEESC 2014Healthcare FacilityOperating Room</v>
      </c>
      <c r="I1219" s="1" t="str">
        <f>VLOOKUP(H1219,'Interior Lighting'!$A$4:$G$1472,5,FALSE)</f>
        <v>0.192</v>
      </c>
      <c r="J1219" s="1"/>
      <c r="K1219" s="1"/>
      <c r="L1219" s="1"/>
      <c r="M1219" s="1">
        <v>0.0</v>
      </c>
      <c r="N1219" s="1">
        <v>0.7</v>
      </c>
      <c r="O1219" s="1">
        <v>0.2</v>
      </c>
      <c r="P1219" s="1" t="s">
        <v>1803</v>
      </c>
      <c r="Q1219" s="1" t="s">
        <v>26</v>
      </c>
      <c r="R1219" s="1" t="s">
        <v>1311</v>
      </c>
      <c r="S1219" s="1" t="s">
        <v>1318</v>
      </c>
      <c r="T1219" s="8" t="str">
        <f t="shared" si="84"/>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1814</v>
      </c>
      <c r="AA1219" s="1" t="s">
        <v>1790</v>
      </c>
      <c r="AB1219" s="1">
        <v>0.0446</v>
      </c>
      <c r="AC1219" s="8"/>
      <c r="AD1219" s="1"/>
      <c r="AE1219" s="1" t="s">
        <v>1868</v>
      </c>
      <c r="AF1219" s="1"/>
      <c r="AG1219" s="1"/>
      <c r="AH1219" s="1"/>
      <c r="AI1219" s="1"/>
      <c r="AJ1219" s="1"/>
      <c r="AK1219" s="5">
        <v>2.0</v>
      </c>
      <c r="AL1219" s="1">
        <v>0.0</v>
      </c>
      <c r="AM1219" s="1">
        <v>0.5</v>
      </c>
      <c r="AN1219" s="1">
        <v>0.0</v>
      </c>
      <c r="AO1219" s="1" t="s">
        <v>1799</v>
      </c>
      <c r="AP1219" s="1" t="s">
        <v>1860</v>
      </c>
      <c r="AQ1219" s="1" t="s">
        <v>1819</v>
      </c>
      <c r="AR1219" s="1">
        <v>1.0</v>
      </c>
      <c r="AS1219" s="1">
        <v>300.0</v>
      </c>
      <c r="AT1219" s="1" t="str">
        <f t="shared" si="85"/>
        <v>0.003333333333</v>
      </c>
      <c r="AU1219" s="1">
        <v>49.0</v>
      </c>
      <c r="AV1219" s="1">
        <v>0.2</v>
      </c>
      <c r="AW1219" s="1">
        <v>0.05</v>
      </c>
      <c r="AX1219" s="1" t="s">
        <v>1816</v>
      </c>
      <c r="AY1219" s="1"/>
      <c r="AZ1219" s="1"/>
      <c r="BA1219" s="1"/>
      <c r="BB1219" s="1"/>
      <c r="BC1219" s="1"/>
      <c r="BD1219" s="1"/>
      <c r="BE1219" s="1"/>
      <c r="BF1219" s="1"/>
      <c r="BG1219" s="1"/>
      <c r="BH1219" s="1"/>
      <c r="BJ1219" s="1"/>
      <c r="BK1219" s="1"/>
      <c r="BL1219" s="1"/>
    </row>
    <row r="1220" ht="14.25" hidden="1" customHeight="1">
      <c r="A1220" s="16" t="s">
        <v>23</v>
      </c>
      <c r="B1220" s="8" t="s">
        <v>150</v>
      </c>
      <c r="C1220" s="8" t="s">
        <v>1021</v>
      </c>
      <c r="D1220" s="1" t="s">
        <v>4554</v>
      </c>
      <c r="E1220" s="5" t="s">
        <v>23</v>
      </c>
      <c r="F1220" s="5" t="s">
        <v>1069</v>
      </c>
      <c r="G1220" s="1" t="s">
        <v>918</v>
      </c>
      <c r="H1220" s="1" t="str">
        <f t="shared" si="81"/>
        <v>OEESC 2014Healthcare FacilityNurse Station</v>
      </c>
      <c r="I1220" s="1" t="str">
        <f>VLOOKUP(H1220,'Interior Lighting'!$A$4:$G$1472,5,FALSE)</f>
        <v>0.85</v>
      </c>
      <c r="J1220" s="1"/>
      <c r="K1220" s="1"/>
      <c r="L1220" s="1"/>
      <c r="M1220" s="1">
        <v>0.0</v>
      </c>
      <c r="N1220" s="1">
        <v>0.7</v>
      </c>
      <c r="O1220" s="1">
        <v>0.2</v>
      </c>
      <c r="P1220" s="1" t="s">
        <v>1803</v>
      </c>
      <c r="Q1220" s="1" t="s">
        <v>26</v>
      </c>
      <c r="R1220" s="1" t="s">
        <v>1311</v>
      </c>
      <c r="S1220" s="1" t="s">
        <v>1314</v>
      </c>
      <c r="T1220" s="8" t="str">
        <f t="shared" si="84"/>
        <v>AIA 2001Surgery and Critical CareCritical and Intensive Care</v>
      </c>
      <c r="U1220" s="1" t="str">
        <f>VLOOKUP(T1220,Ventilation!$A$4:$H$321,6,FALSE)</f>
        <v/>
      </c>
      <c r="V1220" s="1" t="str">
        <f>VLOOKUP(T1220,Ventilation!$A$4:$H$321,5,FALSE)</f>
        <v/>
      </c>
      <c r="W1220" s="1" t="str">
        <f>VLOOKUP(T1220,Ventilation!$A$4:$H$321,7,FALSE)</f>
        <v>2</v>
      </c>
      <c r="X1220" s="1"/>
      <c r="Y1220" s="5">
        <v>1.333</v>
      </c>
      <c r="Z1220" s="1" t="s">
        <v>1814</v>
      </c>
      <c r="AA1220" s="1" t="s">
        <v>1790</v>
      </c>
      <c r="AB1220" s="1">
        <v>0.0446</v>
      </c>
      <c r="AC1220" s="8"/>
      <c r="AD1220" s="1"/>
      <c r="AE1220" s="1" t="s">
        <v>1868</v>
      </c>
      <c r="AF1220" s="1"/>
      <c r="AG1220" s="1"/>
      <c r="AH1220" s="1"/>
      <c r="AI1220" s="1"/>
      <c r="AJ1220" s="1"/>
      <c r="AK1220" s="5">
        <v>2.0</v>
      </c>
      <c r="AL1220" s="1">
        <v>0.0</v>
      </c>
      <c r="AM1220" s="1">
        <v>0.5</v>
      </c>
      <c r="AN1220" s="1">
        <v>0.0</v>
      </c>
      <c r="AO1220" s="1" t="s">
        <v>1799</v>
      </c>
      <c r="AP1220" s="1" t="s">
        <v>1860</v>
      </c>
      <c r="AQ1220" s="1" t="s">
        <v>1819</v>
      </c>
      <c r="AR1220" s="1"/>
      <c r="AS1220" s="1"/>
      <c r="AT1220" s="1" t="str">
        <f t="shared" si="85"/>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23</v>
      </c>
      <c r="B1221" s="8" t="s">
        <v>150</v>
      </c>
      <c r="C1221" s="8" t="s">
        <v>1022</v>
      </c>
      <c r="D1221" s="1" t="s">
        <v>4555</v>
      </c>
      <c r="E1221" s="5" t="s">
        <v>23</v>
      </c>
      <c r="F1221" s="5" t="s">
        <v>1069</v>
      </c>
      <c r="G1221" s="1" t="s">
        <v>698</v>
      </c>
      <c r="H1221" s="1" t="str">
        <f t="shared" si="81"/>
        <v>OEESC 2014Healthcare FacilityRecovery</v>
      </c>
      <c r="I1221" s="1" t="str">
        <f>VLOOKUP(H1221,'Interior Lighting'!$A$4:$G$1472,5,FALSE)</f>
        <v>0.74</v>
      </c>
      <c r="J1221" s="1"/>
      <c r="K1221" s="1"/>
      <c r="L1221" s="1"/>
      <c r="M1221" s="1">
        <v>0.0</v>
      </c>
      <c r="N1221" s="1">
        <v>0.7</v>
      </c>
      <c r="O1221" s="1">
        <v>0.2</v>
      </c>
      <c r="P1221" s="1" t="s">
        <v>1803</v>
      </c>
      <c r="Q1221" s="1" t="s">
        <v>26</v>
      </c>
      <c r="R1221" s="1" t="s">
        <v>1311</v>
      </c>
      <c r="S1221" s="1" t="s">
        <v>1314</v>
      </c>
      <c r="T1221" s="8" t="str">
        <f t="shared" si="84"/>
        <v>AIA 2001Surgery and Critical CareCritical and Intensive Care</v>
      </c>
      <c r="U1221" s="1" t="str">
        <f>VLOOKUP(T1221,Ventilation!$A$4:$H$321,6,FALSE)</f>
        <v/>
      </c>
      <c r="V1221" s="1" t="str">
        <f>VLOOKUP(T1221,Ventilation!$A$4:$H$321,5,FALSE)</f>
        <v/>
      </c>
      <c r="W1221" s="1" t="str">
        <f>VLOOKUP(T1221,Ventilation!$A$4:$H$321,7,FALSE)</f>
        <v>2</v>
      </c>
      <c r="X1221" s="1"/>
      <c r="Y1221" s="5">
        <v>5.0</v>
      </c>
      <c r="Z1221" s="1" t="s">
        <v>1814</v>
      </c>
      <c r="AA1221" s="1" t="s">
        <v>1790</v>
      </c>
      <c r="AB1221" s="1">
        <v>0.0446</v>
      </c>
      <c r="AC1221" s="8"/>
      <c r="AD1221" s="1"/>
      <c r="AE1221" s="1" t="s">
        <v>1868</v>
      </c>
      <c r="AF1221" s="1"/>
      <c r="AG1221" s="1"/>
      <c r="AH1221" s="1"/>
      <c r="AI1221" s="1"/>
      <c r="AJ1221" s="1"/>
      <c r="AK1221" s="5">
        <v>3.0</v>
      </c>
      <c r="AL1221" s="1">
        <v>0.0</v>
      </c>
      <c r="AM1221" s="1">
        <v>0.5</v>
      </c>
      <c r="AN1221" s="1">
        <v>0.0</v>
      </c>
      <c r="AO1221" s="1" t="s">
        <v>1799</v>
      </c>
      <c r="AP1221" s="1" t="s">
        <v>1860</v>
      </c>
      <c r="AQ1221" s="1" t="s">
        <v>1819</v>
      </c>
      <c r="AR1221" s="1"/>
      <c r="AS1221" s="1"/>
      <c r="AT1221" s="1" t="str">
        <f t="shared" si="85"/>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23</v>
      </c>
      <c r="B1222" s="8" t="s">
        <v>150</v>
      </c>
      <c r="C1222" s="8" t="s">
        <v>1023</v>
      </c>
      <c r="D1222" s="1" t="s">
        <v>4555</v>
      </c>
      <c r="E1222" s="5" t="s">
        <v>23</v>
      </c>
      <c r="F1222" s="5" t="s">
        <v>1069</v>
      </c>
      <c r="G1222" s="1" t="s">
        <v>695</v>
      </c>
      <c r="H1222" s="1" t="str">
        <f t="shared" si="81"/>
        <v>OEESC 2014Healthcare FacilityPatient Room</v>
      </c>
      <c r="I1222" s="1" t="str">
        <f>VLOOKUP(H1222,'Interior Lighting'!$A$4:$G$1472,5,FALSE)</f>
        <v>0.59</v>
      </c>
      <c r="J1222" s="1"/>
      <c r="K1222" s="1"/>
      <c r="L1222" s="1"/>
      <c r="M1222" s="1">
        <v>0.0</v>
      </c>
      <c r="N1222" s="1">
        <v>0.7</v>
      </c>
      <c r="O1222" s="1">
        <v>0.2</v>
      </c>
      <c r="P1222" s="8" t="s">
        <v>1803</v>
      </c>
      <c r="Q1222" s="1" t="s">
        <v>26</v>
      </c>
      <c r="R1222" s="1" t="s">
        <v>1311</v>
      </c>
      <c r="S1222" s="1" t="s">
        <v>1314</v>
      </c>
      <c r="T1222" s="8" t="str">
        <f t="shared" si="84"/>
        <v>AIA 2001Surgery and Critical CareCritical and Intensive Care</v>
      </c>
      <c r="U1222" s="1" t="str">
        <f>VLOOKUP(T1222,Ventilation!$A$4:$H$321,6,FALSE)</f>
        <v/>
      </c>
      <c r="V1222" s="1" t="str">
        <f>VLOOKUP(T1222,Ventilation!$A$4:$H$321,5,FALSE)</f>
        <v/>
      </c>
      <c r="W1222" s="1" t="str">
        <f>VLOOKUP(T1222,Ventilation!$A$4:$H$321,7,FALSE)</f>
        <v>2</v>
      </c>
      <c r="X1222" s="1"/>
      <c r="Y1222" s="1">
        <v>5.0</v>
      </c>
      <c r="Z1222" s="8" t="s">
        <v>1814</v>
      </c>
      <c r="AA1222" s="8" t="s">
        <v>1790</v>
      </c>
      <c r="AB1222" s="1">
        <v>0.0446</v>
      </c>
      <c r="AC1222" s="8"/>
      <c r="AD1222" s="8"/>
      <c r="AE1222" s="8" t="s">
        <v>1868</v>
      </c>
      <c r="AF1222" s="1"/>
      <c r="AG1222" s="1"/>
      <c r="AH1222" s="1"/>
      <c r="AI1222" s="1"/>
      <c r="AJ1222" s="1"/>
      <c r="AK1222" s="5">
        <v>3.0</v>
      </c>
      <c r="AL1222" s="1">
        <v>0.0</v>
      </c>
      <c r="AM1222" s="1">
        <v>0.5</v>
      </c>
      <c r="AN1222" s="1">
        <v>0.0</v>
      </c>
      <c r="AO1222" s="8" t="s">
        <v>1799</v>
      </c>
      <c r="AP1222" s="8" t="s">
        <v>1860</v>
      </c>
      <c r="AQ1222" s="8" t="s">
        <v>1819</v>
      </c>
      <c r="AR1222" s="1"/>
      <c r="AS1222" s="1"/>
      <c r="AT1222" s="1" t="str">
        <f t="shared" si="85"/>
        <v/>
      </c>
      <c r="AU1222" s="1"/>
      <c r="AV1222" s="1"/>
      <c r="AW1222" s="1"/>
      <c r="AX1222" s="8"/>
      <c r="AY1222" s="1"/>
      <c r="AZ1222" s="1"/>
      <c r="BA1222" s="1"/>
      <c r="BB1222" s="1"/>
      <c r="BC1222" s="1"/>
      <c r="BD1222" s="1"/>
      <c r="BE1222" s="1"/>
      <c r="BF1222" s="1"/>
      <c r="BG1222" s="1"/>
      <c r="BH1222" s="1"/>
      <c r="BJ1222" s="1"/>
      <c r="BK1222" s="1"/>
      <c r="BL1222" s="1"/>
    </row>
    <row r="1223" ht="14.25" hidden="1" customHeight="1">
      <c r="A1223" s="16" t="s">
        <v>23</v>
      </c>
      <c r="B1223" s="8" t="s">
        <v>150</v>
      </c>
      <c r="C1223" s="8" t="s">
        <v>1026</v>
      </c>
      <c r="D1223" s="1" t="s">
        <v>4546</v>
      </c>
      <c r="E1223" s="5" t="s">
        <v>23</v>
      </c>
      <c r="F1223" s="1" t="s">
        <v>893</v>
      </c>
      <c r="G1223" s="1" t="s">
        <v>870</v>
      </c>
      <c r="H1223" s="1" t="str">
        <f t="shared" si="81"/>
        <v>OEESC 2014Food PreparationGeneral</v>
      </c>
      <c r="I1223" s="1" t="str">
        <f>VLOOKUP(H1223,'Interior Lighting'!$A$4:$G$1472,5,FALSE)</f>
        <v>0.99</v>
      </c>
      <c r="J1223" s="1"/>
      <c r="K1223" s="1"/>
      <c r="L1223" s="1"/>
      <c r="M1223" s="1">
        <v>0.0</v>
      </c>
      <c r="N1223" s="1">
        <v>0.7</v>
      </c>
      <c r="O1223" s="1">
        <v>0.2</v>
      </c>
      <c r="P1223" s="1" t="s">
        <v>1811</v>
      </c>
      <c r="Q1223" s="1" t="s">
        <v>31</v>
      </c>
      <c r="R1223" s="1" t="s">
        <v>477</v>
      </c>
      <c r="S1223" s="1" t="s">
        <v>1349</v>
      </c>
      <c r="T1223" s="8" t="str">
        <f t="shared" si="84"/>
        <v>ASHRAE 62.1-2007Food and Beverage ServiceCafeteria/fast food dining</v>
      </c>
      <c r="U1223" s="1" t="str">
        <f>VLOOKUP(T1223,Ventilation!$A$4:$H$321,6,FALSE)</f>
        <v>0.18</v>
      </c>
      <c r="V1223" s="1" t="str">
        <f>VLOOKUP(T1223,Ventilation!$A$4:$H$321,5,FALSE)</f>
        <v>7.5</v>
      </c>
      <c r="W1223" s="1" t="str">
        <f>VLOOKUP(T1223,Ventilation!$A$4:$H$321,7,FALSE)</f>
        <v/>
      </c>
      <c r="X1223" s="1"/>
      <c r="Y1223" s="1">
        <v>5.0</v>
      </c>
      <c r="Z1223" s="1" t="s">
        <v>1815</v>
      </c>
      <c r="AA1223" s="1" t="s">
        <v>1790</v>
      </c>
      <c r="AB1223" s="1">
        <v>0.0446</v>
      </c>
      <c r="AC1223" s="8"/>
      <c r="AD1223" s="1"/>
      <c r="AE1223" s="1" t="s">
        <v>1868</v>
      </c>
      <c r="AF1223" s="5">
        <v>51.16</v>
      </c>
      <c r="AG1223" s="5">
        <v>0.0</v>
      </c>
      <c r="AH1223" s="5">
        <v>0.5</v>
      </c>
      <c r="AI1223" s="5">
        <v>0.0</v>
      </c>
      <c r="AJ1223" s="1" t="s">
        <v>1800</v>
      </c>
      <c r="AK1223" s="5">
        <v>7.5</v>
      </c>
      <c r="AL1223" s="5">
        <v>0.0</v>
      </c>
      <c r="AM1223" s="5">
        <v>0.5</v>
      </c>
      <c r="AN1223" s="5">
        <v>0.0</v>
      </c>
      <c r="AO1223" s="1" t="s">
        <v>1799</v>
      </c>
      <c r="AP1223" s="1" t="s">
        <v>1860</v>
      </c>
      <c r="AQ1223" s="1" t="s">
        <v>1819</v>
      </c>
      <c r="AR1223" s="1">
        <v>150.0</v>
      </c>
      <c r="AS1223" s="1">
        <v>10000.0</v>
      </c>
      <c r="AT1223" s="1" t="str">
        <f t="shared" si="85"/>
        <v>0.015</v>
      </c>
      <c r="AU1223" s="1">
        <v>49.0</v>
      </c>
      <c r="AV1223" s="1">
        <v>0.2</v>
      </c>
      <c r="AW1223" s="1">
        <v>0.05</v>
      </c>
      <c r="AX1223" s="1" t="s">
        <v>1816</v>
      </c>
      <c r="AY1223" s="1">
        <v>0.7</v>
      </c>
      <c r="AZ1223" s="1">
        <v>5300.0</v>
      </c>
      <c r="BA1223" s="1">
        <v>0.12212410162440297</v>
      </c>
      <c r="BB1223" s="1">
        <v>0.338</v>
      </c>
      <c r="BC1223" s="1">
        <v>924.6539122990511</v>
      </c>
      <c r="BD1223" s="1">
        <v>0.502411575562701</v>
      </c>
      <c r="BE1223" s="1"/>
      <c r="BF1223" s="1" t="s">
        <v>1874</v>
      </c>
      <c r="BG1223" s="1"/>
      <c r="BH1223" s="1"/>
      <c r="BJ1223" s="1"/>
      <c r="BK1223" s="1"/>
      <c r="BL1223" s="1"/>
    </row>
    <row r="1224" ht="14.25" hidden="1" customHeight="1">
      <c r="A1224" s="16" t="s">
        <v>23</v>
      </c>
      <c r="B1224" s="8" t="s">
        <v>150</v>
      </c>
      <c r="C1224" s="8" t="s">
        <v>1027</v>
      </c>
      <c r="D1224" s="1" t="s">
        <v>4556</v>
      </c>
      <c r="E1224" s="5" t="s">
        <v>23</v>
      </c>
      <c r="F1224" s="1" t="s">
        <v>682</v>
      </c>
      <c r="G1224" s="220" t="s">
        <v>870</v>
      </c>
      <c r="H1224" s="1" t="str">
        <f t="shared" si="81"/>
        <v>OEESC 2014LaboratoryGeneral</v>
      </c>
      <c r="I1224" s="1" t="str">
        <f>VLOOKUP(H1224,'Interior Lighting'!$A$4:$G$1472,5,FALSE)</f>
        <v>1.4</v>
      </c>
      <c r="J1224" s="1"/>
      <c r="K1224" s="1"/>
      <c r="L1224" s="1"/>
      <c r="M1224" s="1">
        <v>0.0</v>
      </c>
      <c r="N1224" s="1">
        <v>0.7</v>
      </c>
      <c r="O1224" s="1">
        <v>0.2</v>
      </c>
      <c r="P1224" s="8" t="s">
        <v>1811</v>
      </c>
      <c r="Q1224" s="1" t="s">
        <v>31</v>
      </c>
      <c r="R1224" s="1" t="s">
        <v>1335</v>
      </c>
      <c r="S1224" s="1" t="s">
        <v>1346</v>
      </c>
      <c r="T1224" s="8" t="str">
        <f t="shared" si="84"/>
        <v>ASHRAE 62.1-2007Educational FacilitiesScience laboratories</v>
      </c>
      <c r="U1224" s="1" t="str">
        <f>VLOOKUP(T1224,Ventilation!$A$4:$H$321,6,FALSE)</f>
        <v>0.18</v>
      </c>
      <c r="V1224" s="1" t="str">
        <f>VLOOKUP(T1224,Ventilation!$A$4:$H$321,5,FALSE)</f>
        <v>10</v>
      </c>
      <c r="W1224" s="1" t="str">
        <f>VLOOKUP(T1224,Ventilation!$A$4:$H$321,7,FALSE)</f>
        <v/>
      </c>
      <c r="X1224" s="1"/>
      <c r="Y1224" s="1">
        <v>5.0</v>
      </c>
      <c r="Z1224" s="8" t="s">
        <v>1815</v>
      </c>
      <c r="AA1224" s="8" t="s">
        <v>1790</v>
      </c>
      <c r="AB1224" s="1">
        <v>0.0446</v>
      </c>
      <c r="AC1224" s="8"/>
      <c r="AD1224" s="8"/>
      <c r="AE1224" s="8" t="s">
        <v>1868</v>
      </c>
      <c r="AF1224" s="1"/>
      <c r="AG1224" s="1"/>
      <c r="AH1224" s="1"/>
      <c r="AI1224" s="1"/>
      <c r="AJ1224" s="1"/>
      <c r="AK1224" s="5">
        <v>4.0</v>
      </c>
      <c r="AL1224" s="1">
        <v>0.0</v>
      </c>
      <c r="AM1224" s="1">
        <v>0.5</v>
      </c>
      <c r="AN1224" s="1">
        <v>0.0</v>
      </c>
      <c r="AO1224" s="8" t="s">
        <v>1800</v>
      </c>
      <c r="AP1224" s="8" t="s">
        <v>1860</v>
      </c>
      <c r="AQ1224" s="8" t="s">
        <v>1819</v>
      </c>
      <c r="AR1224" s="1">
        <v>2.0</v>
      </c>
      <c r="AS1224" s="1">
        <v>2850.0</v>
      </c>
      <c r="AT1224" s="1" t="str">
        <f t="shared" si="85"/>
        <v>0.000701754386</v>
      </c>
      <c r="AU1224" s="1">
        <v>49.0</v>
      </c>
      <c r="AV1224" s="1">
        <v>0.2</v>
      </c>
      <c r="AW1224" s="1">
        <v>0.05</v>
      </c>
      <c r="AX1224" s="1" t="s">
        <v>160</v>
      </c>
      <c r="AY1224" s="1"/>
      <c r="AZ1224" s="1"/>
      <c r="BA1224" s="1"/>
      <c r="BB1224" s="1"/>
      <c r="BC1224" s="1"/>
      <c r="BD1224" s="1"/>
      <c r="BE1224" s="1"/>
      <c r="BF1224" s="1"/>
      <c r="BG1224" s="1"/>
      <c r="BH1224" s="1"/>
      <c r="BJ1224" s="1"/>
      <c r="BK1224" s="1"/>
      <c r="BL1224" s="1"/>
    </row>
    <row r="1225" ht="14.25" hidden="1" customHeight="1">
      <c r="A1225" s="16" t="s">
        <v>23</v>
      </c>
      <c r="B1225" s="8" t="s">
        <v>150</v>
      </c>
      <c r="C1225" s="8" t="s">
        <v>684</v>
      </c>
      <c r="D1225" s="1" t="s">
        <v>4554</v>
      </c>
      <c r="E1225" s="5" t="s">
        <v>23</v>
      </c>
      <c r="F1225" s="1" t="s">
        <v>684</v>
      </c>
      <c r="G1225" s="1" t="s">
        <v>870</v>
      </c>
      <c r="H1225" s="1" t="str">
        <f t="shared" si="81"/>
        <v>OEESC 2014LobbyGeneral</v>
      </c>
      <c r="I1225" s="1" t="str">
        <f>VLOOKUP(H1225,'Interior Lighting'!$A$4:$G$1472,5,FALSE)</f>
        <v>0.9</v>
      </c>
      <c r="J1225" s="1"/>
      <c r="K1225" s="1"/>
      <c r="L1225" s="1"/>
      <c r="M1225" s="1">
        <v>0.0</v>
      </c>
      <c r="N1225" s="1">
        <v>0.7</v>
      </c>
      <c r="O1225" s="1">
        <v>0.2</v>
      </c>
      <c r="P1225" s="1" t="s">
        <v>1804</v>
      </c>
      <c r="Q1225" s="1" t="s">
        <v>31</v>
      </c>
      <c r="R1225" s="1" t="s">
        <v>1328</v>
      </c>
      <c r="S1225" s="1" t="s">
        <v>1362</v>
      </c>
      <c r="T1225" s="8" t="str">
        <f t="shared" si="84"/>
        <v>ASHRAE 62.1-2007Office BuildingsMain entry lobbies</v>
      </c>
      <c r="U1225" s="1" t="str">
        <f>VLOOKUP(T1225,Ventilation!$A$4:$H$321,6,FALSE)</f>
        <v>0.06</v>
      </c>
      <c r="V1225" s="1" t="str">
        <f>VLOOKUP(T1225,Ventilation!$A$4:$H$321,5,FALSE)</f>
        <v>5</v>
      </c>
      <c r="W1225" s="1" t="str">
        <f>VLOOKUP(T1225,Ventilation!$A$4:$H$321,7,FALSE)</f>
        <v/>
      </c>
      <c r="X1225" s="1"/>
      <c r="Y1225" s="1">
        <v>7.14</v>
      </c>
      <c r="Z1225" s="1" t="s">
        <v>1815</v>
      </c>
      <c r="AA1225" s="1" t="s">
        <v>1790</v>
      </c>
      <c r="AB1225" s="1">
        <v>0.0446</v>
      </c>
      <c r="AC1225" s="8"/>
      <c r="AD1225" s="1"/>
      <c r="AE1225" s="1" t="s">
        <v>1868</v>
      </c>
      <c r="AF1225" s="1"/>
      <c r="AG1225" s="1"/>
      <c r="AH1225" s="1"/>
      <c r="AI1225" s="1"/>
      <c r="AJ1225" s="1"/>
      <c r="AK1225" s="1">
        <v>0.07000000000000005</v>
      </c>
      <c r="AL1225" s="1">
        <v>0.0</v>
      </c>
      <c r="AM1225" s="1">
        <v>0.5</v>
      </c>
      <c r="AN1225" s="1">
        <v>0.0</v>
      </c>
      <c r="AO1225" s="1" t="s">
        <v>1800</v>
      </c>
      <c r="AP1225" s="1" t="s">
        <v>1860</v>
      </c>
      <c r="AQ1225" s="1" t="s">
        <v>1819</v>
      </c>
      <c r="AR1225" s="1"/>
      <c r="AS1225" s="1"/>
      <c r="AT1225" s="1" t="str">
        <f t="shared" si="85"/>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23</v>
      </c>
      <c r="B1226" s="8" t="s">
        <v>150</v>
      </c>
      <c r="C1226" s="8" t="s">
        <v>1037</v>
      </c>
      <c r="D1226" s="1" t="s">
        <v>4554</v>
      </c>
      <c r="E1226" s="5" t="s">
        <v>23</v>
      </c>
      <c r="F1226" s="5" t="s">
        <v>1069</v>
      </c>
      <c r="G1226" s="1" t="s">
        <v>918</v>
      </c>
      <c r="H1226" s="1" t="str">
        <f t="shared" si="81"/>
        <v>OEESC 2014Healthcare FacilityNurse Station</v>
      </c>
      <c r="I1226" s="1" t="str">
        <f>VLOOKUP(H1226,'Interior Lighting'!$A$4:$G$1472,5,FALSE)</f>
        <v>0.85</v>
      </c>
      <c r="J1226" s="1"/>
      <c r="K1226" s="1"/>
      <c r="L1226" s="1"/>
      <c r="M1226" s="1">
        <v>0.0</v>
      </c>
      <c r="N1226" s="1">
        <v>0.7</v>
      </c>
      <c r="O1226" s="1">
        <v>0.2</v>
      </c>
      <c r="P1226" s="8" t="s">
        <v>1807</v>
      </c>
      <c r="Q1226" s="1" t="s">
        <v>31</v>
      </c>
      <c r="R1226" s="1" t="s">
        <v>1328</v>
      </c>
      <c r="S1226" s="1" t="s">
        <v>498</v>
      </c>
      <c r="T1226" s="8" t="str">
        <f t="shared" si="84"/>
        <v>ASHRAE 62.1-2007Office BuildingsOffice space</v>
      </c>
      <c r="U1226" s="1" t="str">
        <f>VLOOKUP(T1226,Ventilation!$A$4:$H$321,6,FALSE)</f>
        <v>0.06</v>
      </c>
      <c r="V1226" s="1" t="str">
        <f>VLOOKUP(T1226,Ventilation!$A$4:$H$321,5,FALSE)</f>
        <v>5</v>
      </c>
      <c r="W1226" s="1" t="str">
        <f>VLOOKUP(T1226,Ventilation!$A$4:$H$321,7,FALSE)</f>
        <v/>
      </c>
      <c r="X1226" s="1"/>
      <c r="Y1226" s="5">
        <v>1.333</v>
      </c>
      <c r="Z1226" s="8" t="s">
        <v>1815</v>
      </c>
      <c r="AA1226" s="8" t="s">
        <v>1790</v>
      </c>
      <c r="AB1226" s="1">
        <v>0.0446</v>
      </c>
      <c r="AC1226" s="8"/>
      <c r="AD1226" s="8"/>
      <c r="AE1226" s="8" t="s">
        <v>1868</v>
      </c>
      <c r="AF1226" s="1"/>
      <c r="AG1226" s="1"/>
      <c r="AH1226" s="1"/>
      <c r="AI1226" s="1"/>
      <c r="AJ1226" s="1"/>
      <c r="AK1226" s="5">
        <v>2.0</v>
      </c>
      <c r="AL1226" s="1">
        <v>0.0</v>
      </c>
      <c r="AM1226" s="1">
        <v>0.5</v>
      </c>
      <c r="AN1226" s="1">
        <v>0.0</v>
      </c>
      <c r="AO1226" s="8" t="s">
        <v>1800</v>
      </c>
      <c r="AP1226" s="8" t="s">
        <v>1860</v>
      </c>
      <c r="AQ1226" s="8" t="s">
        <v>1819</v>
      </c>
      <c r="AR1226" s="1"/>
      <c r="AS1226" s="1"/>
      <c r="AT1226" s="1" t="str">
        <f t="shared" si="85"/>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23</v>
      </c>
      <c r="B1227" s="8" t="s">
        <v>150</v>
      </c>
      <c r="C1227" s="8" t="s">
        <v>344</v>
      </c>
      <c r="D1227" s="1" t="s">
        <v>4559</v>
      </c>
      <c r="E1227" s="5" t="s">
        <v>23</v>
      </c>
      <c r="F1227" s="1" t="s">
        <v>869</v>
      </c>
      <c r="G1227" s="1" t="s">
        <v>870</v>
      </c>
      <c r="H1227" s="1" t="str">
        <f t="shared" si="81"/>
        <v>OEESC 2014Office-EnclosedGeneral</v>
      </c>
      <c r="I1227" s="1" t="str">
        <f>VLOOKUP(H1227,'Interior Lighting'!$A$4:$G$1472,5,FALSE)</f>
        <v>0.97</v>
      </c>
      <c r="J1227" s="1"/>
      <c r="K1227" s="1"/>
      <c r="L1227" s="1"/>
      <c r="M1227" s="1">
        <v>0.0</v>
      </c>
      <c r="N1227" s="1">
        <v>0.7</v>
      </c>
      <c r="O1227" s="1">
        <v>0.2</v>
      </c>
      <c r="P1227" s="8" t="s">
        <v>1809</v>
      </c>
      <c r="Q1227" s="1" t="s">
        <v>31</v>
      </c>
      <c r="R1227" s="1" t="s">
        <v>1328</v>
      </c>
      <c r="S1227" s="1" t="s">
        <v>498</v>
      </c>
      <c r="T1227" s="8" t="str">
        <f t="shared" si="84"/>
        <v>ASHRAE 62.1-2007Office BuildingsOffice space</v>
      </c>
      <c r="U1227" s="1" t="str">
        <f>VLOOKUP(T1227,Ventilation!$A$4:$H$321,6,FALSE)</f>
        <v>0.06</v>
      </c>
      <c r="V1227" s="1" t="str">
        <f>VLOOKUP(T1227,Ventilation!$A$4:$H$321,5,FALSE)</f>
        <v>5</v>
      </c>
      <c r="W1227" s="1" t="str">
        <f>VLOOKUP(T1227,Ventilation!$A$4:$H$321,7,FALSE)</f>
        <v/>
      </c>
      <c r="X1227" s="1"/>
      <c r="Y1227" s="1">
        <v>6.99</v>
      </c>
      <c r="Z1227" s="8" t="s">
        <v>1815</v>
      </c>
      <c r="AA1227" s="8" t="s">
        <v>1790</v>
      </c>
      <c r="AB1227" s="1">
        <v>0.0446</v>
      </c>
      <c r="AC1227" s="8"/>
      <c r="AD1227" s="8"/>
      <c r="AE1227" s="8" t="s">
        <v>1868</v>
      </c>
      <c r="AF1227" s="1"/>
      <c r="AG1227" s="1"/>
      <c r="AH1227" s="1"/>
      <c r="AI1227" s="1"/>
      <c r="AJ1227" s="1"/>
      <c r="AK1227" s="1">
        <v>0.73</v>
      </c>
      <c r="AL1227" s="1">
        <v>0.0</v>
      </c>
      <c r="AM1227" s="1">
        <v>0.5</v>
      </c>
      <c r="AN1227" s="1">
        <v>0.0</v>
      </c>
      <c r="AO1227" s="8" t="s">
        <v>1800</v>
      </c>
      <c r="AP1227" s="8" t="s">
        <v>1860</v>
      </c>
      <c r="AQ1227" s="8" t="s">
        <v>1819</v>
      </c>
      <c r="AR1227" s="1"/>
      <c r="AS1227" s="1"/>
      <c r="AT1227" s="1" t="str">
        <f t="shared" si="85"/>
        <v/>
      </c>
      <c r="AU1227" s="1"/>
      <c r="AV1227" s="1"/>
      <c r="AW1227" s="1"/>
      <c r="AX1227" s="8"/>
      <c r="AY1227" s="1"/>
      <c r="AZ1227" s="1"/>
      <c r="BA1227" s="1"/>
      <c r="BB1227" s="1"/>
      <c r="BC1227" s="1"/>
      <c r="BD1227" s="1"/>
      <c r="BE1227" s="1"/>
      <c r="BF1227" s="1"/>
      <c r="BG1227" s="1"/>
      <c r="BH1227" s="1"/>
      <c r="BJ1227" s="1"/>
      <c r="BK1227" s="1"/>
      <c r="BL1227" s="1"/>
    </row>
    <row r="1228" ht="14.25" hidden="1" customHeight="1">
      <c r="A1228" s="16" t="s">
        <v>23</v>
      </c>
      <c r="B1228" s="8" t="s">
        <v>150</v>
      </c>
      <c r="C1228" s="8" t="s">
        <v>1039</v>
      </c>
      <c r="D1228" s="8" t="s">
        <v>4552</v>
      </c>
      <c r="E1228" s="5" t="s">
        <v>23</v>
      </c>
      <c r="F1228" s="5" t="s">
        <v>1069</v>
      </c>
      <c r="G1228" s="1" t="s">
        <v>693</v>
      </c>
      <c r="H1228" s="1" t="str">
        <f t="shared" si="81"/>
        <v>OEESC 2014Healthcare FacilityOperating Room</v>
      </c>
      <c r="I1228" s="1" t="str">
        <f>VLOOKUP(H1228,'Interior Lighting'!$A$4:$G$1472,5,FALSE)</f>
        <v>0.192</v>
      </c>
      <c r="J1228" s="1"/>
      <c r="K1228" s="1"/>
      <c r="L1228" s="1"/>
      <c r="M1228" s="1">
        <v>0.0</v>
      </c>
      <c r="N1228" s="1">
        <v>0.7</v>
      </c>
      <c r="O1228" s="1">
        <v>0.2</v>
      </c>
      <c r="P1228" s="1" t="s">
        <v>1803</v>
      </c>
      <c r="Q1228" s="8" t="s">
        <v>26</v>
      </c>
      <c r="R1228" s="1" t="s">
        <v>1311</v>
      </c>
      <c r="S1228" s="1" t="s">
        <v>1312</v>
      </c>
      <c r="T1228" s="8" t="str">
        <f t="shared" si="84"/>
        <v>AIA 2001Surgery and Critical CareOperating/Surgical Cystoscopic Rooms</v>
      </c>
      <c r="U1228" s="1" t="str">
        <f>VLOOKUP(T1228,Ventilation!$A$4:$H$321,6,FALSE)</f>
        <v/>
      </c>
      <c r="V1228" s="1" t="str">
        <f>VLOOKUP(T1228,Ventilation!$A$4:$H$321,5,FALSE)</f>
        <v/>
      </c>
      <c r="W1228" s="1" t="str">
        <f>VLOOKUP(T1228,Ventilation!$A$4:$H$321,7,FALSE)</f>
        <v>3</v>
      </c>
      <c r="X1228" s="1"/>
      <c r="Y1228" s="8">
        <v>5.0</v>
      </c>
      <c r="Z1228" s="1" t="s">
        <v>1814</v>
      </c>
      <c r="AA1228" s="1" t="s">
        <v>1790</v>
      </c>
      <c r="AB1228" s="8">
        <v>0.0446</v>
      </c>
      <c r="AC1228" s="8"/>
      <c r="AD1228" s="8"/>
      <c r="AE1228" s="8" t="s">
        <v>1868</v>
      </c>
      <c r="AF1228" s="8"/>
      <c r="AG1228" s="8"/>
      <c r="AH1228" s="8"/>
      <c r="AI1228" s="8"/>
      <c r="AJ1228" s="8"/>
      <c r="AK1228" s="8">
        <v>2.92</v>
      </c>
      <c r="AL1228" s="8">
        <v>0.0</v>
      </c>
      <c r="AM1228" s="8">
        <v>0.5</v>
      </c>
      <c r="AN1228" s="8">
        <v>0.0</v>
      </c>
      <c r="AO1228" s="1" t="s">
        <v>1799</v>
      </c>
      <c r="AP1228" s="1" t="s">
        <v>1860</v>
      </c>
      <c r="AQ1228" s="1" t="s">
        <v>1819</v>
      </c>
      <c r="AR1228" s="8">
        <v>2.0</v>
      </c>
      <c r="AS1228" s="8">
        <v>600.0</v>
      </c>
      <c r="AT1228" s="1" t="str">
        <f t="shared" si="85"/>
        <v>0.003333333333</v>
      </c>
      <c r="AU1228" s="8">
        <v>49.0</v>
      </c>
      <c r="AV1228" s="8">
        <v>0.2</v>
      </c>
      <c r="AW1228" s="8">
        <v>0.05</v>
      </c>
      <c r="AX1228" s="8" t="s">
        <v>160</v>
      </c>
      <c r="AY1228" s="8"/>
      <c r="AZ1228" s="8"/>
      <c r="BA1228" s="8"/>
      <c r="BB1228" s="8"/>
      <c r="BC1228" s="8"/>
      <c r="BD1228" s="8"/>
      <c r="BE1228" s="8"/>
      <c r="BF1228" s="8"/>
      <c r="BG1228" s="8"/>
      <c r="BH1228" s="1"/>
      <c r="BJ1228" s="1"/>
      <c r="BK1228" s="1"/>
      <c r="BL1228" s="1"/>
    </row>
    <row r="1229" ht="14.25" hidden="1" customHeight="1">
      <c r="A1229" s="16" t="s">
        <v>23</v>
      </c>
      <c r="B1229" s="8" t="s">
        <v>150</v>
      </c>
      <c r="C1229" s="8" t="s">
        <v>1041</v>
      </c>
      <c r="D1229" s="1" t="s">
        <v>4551</v>
      </c>
      <c r="E1229" s="5" t="s">
        <v>23</v>
      </c>
      <c r="F1229" s="234" t="s">
        <v>896</v>
      </c>
      <c r="G1229" s="37" t="s">
        <v>656</v>
      </c>
      <c r="H1229" s="1" t="str">
        <f t="shared" si="81"/>
        <v>OEESC 2014Corridor/TransitionFor Hospital</v>
      </c>
      <c r="I1229" s="1" t="str">
        <f>VLOOKUP(H1229,'Interior Lighting'!$A$4:$G$1472,5,FALSE)</f>
        <v>0.94</v>
      </c>
      <c r="J1229" s="1"/>
      <c r="K1229" s="1"/>
      <c r="L1229" s="1"/>
      <c r="M1229" s="1">
        <v>0.0</v>
      </c>
      <c r="N1229" s="1">
        <v>0.7</v>
      </c>
      <c r="O1229" s="1">
        <v>0.2</v>
      </c>
      <c r="P1229" s="1" t="s">
        <v>1801</v>
      </c>
      <c r="Q1229" s="1" t="s">
        <v>31</v>
      </c>
      <c r="R1229" s="1" t="s">
        <v>870</v>
      </c>
      <c r="S1229" s="1" t="s">
        <v>557</v>
      </c>
      <c r="T1229" s="8" t="str">
        <f t="shared" si="84"/>
        <v>ASHRAE 62.1-2007GeneralCorridors</v>
      </c>
      <c r="U1229" s="1" t="str">
        <f>VLOOKUP(T1229,Ventilation!$A$4:$H$321,6,FALSE)</f>
        <v>0.06</v>
      </c>
      <c r="V1229" s="1" t="str">
        <f>VLOOKUP(T1229,Ventilation!$A$4:$H$321,5,FALSE)</f>
        <v/>
      </c>
      <c r="W1229" s="1" t="str">
        <f>VLOOKUP(T1229,Ventilation!$A$4:$H$321,7,FALSE)</f>
        <v/>
      </c>
      <c r="X1229" s="1"/>
      <c r="Y1229" s="1">
        <v>1.0</v>
      </c>
      <c r="Z1229" s="1" t="s">
        <v>1814</v>
      </c>
      <c r="AA1229" s="1" t="s">
        <v>1790</v>
      </c>
      <c r="AB1229" s="1">
        <v>0.0446</v>
      </c>
      <c r="AC1229" s="8"/>
      <c r="AD1229" s="1"/>
      <c r="AE1229" s="1" t="s">
        <v>1868</v>
      </c>
      <c r="AF1229" s="1"/>
      <c r="AG1229" s="1"/>
      <c r="AH1229" s="1"/>
      <c r="AI1229" s="1"/>
      <c r="AJ1229" s="1"/>
      <c r="AK1229" s="1">
        <v>0.0</v>
      </c>
      <c r="AL1229" s="1">
        <v>0.0</v>
      </c>
      <c r="AM1229" s="1">
        <v>0.5</v>
      </c>
      <c r="AN1229" s="1">
        <v>0.0</v>
      </c>
      <c r="AO1229" s="1" t="s">
        <v>1800</v>
      </c>
      <c r="AP1229" s="1" t="s">
        <v>1860</v>
      </c>
      <c r="AQ1229" s="1" t="s">
        <v>1819</v>
      </c>
      <c r="AR1229" s="1"/>
      <c r="AS1229" s="1"/>
      <c r="AT1229" s="1" t="str">
        <f t="shared" si="85"/>
        <v/>
      </c>
      <c r="AU1229" s="1"/>
      <c r="AV1229" s="1"/>
      <c r="AW1229" s="1"/>
      <c r="AX1229" s="1"/>
      <c r="AY1229" s="1"/>
      <c r="AZ1229" s="1"/>
      <c r="BA1229" s="1"/>
      <c r="BB1229" s="1"/>
      <c r="BC1229" s="1"/>
      <c r="BD1229" s="1"/>
      <c r="BE1229" s="1"/>
      <c r="BF1229" s="1"/>
      <c r="BG1229" s="1"/>
      <c r="BH1229" s="1"/>
      <c r="BJ1229" s="1"/>
      <c r="BK1229" s="1"/>
      <c r="BL1229" s="1"/>
    </row>
    <row r="1230" ht="14.25" hidden="1" customHeight="1">
      <c r="A1230" s="16" t="s">
        <v>23</v>
      </c>
      <c r="B1230" s="8" t="s">
        <v>150</v>
      </c>
      <c r="C1230" s="8" t="s">
        <v>1042</v>
      </c>
      <c r="D1230" s="1" t="s">
        <v>4555</v>
      </c>
      <c r="E1230" s="5" t="s">
        <v>23</v>
      </c>
      <c r="F1230" s="5" t="s">
        <v>1069</v>
      </c>
      <c r="G1230" s="1" t="s">
        <v>695</v>
      </c>
      <c r="H1230" s="1" t="str">
        <f t="shared" si="81"/>
        <v>OEESC 2014Healthcare FacilityPatient Room</v>
      </c>
      <c r="I1230" s="1" t="str">
        <f>VLOOKUP(H1230,'Interior Lighting'!$A$4:$G$1472,5,FALSE)</f>
        <v>0.59</v>
      </c>
      <c r="J1230" s="1"/>
      <c r="K1230" s="1"/>
      <c r="L1230" s="1"/>
      <c r="M1230" s="1">
        <v>0.0</v>
      </c>
      <c r="N1230" s="1">
        <v>0.7</v>
      </c>
      <c r="O1230" s="1">
        <v>0.2</v>
      </c>
      <c r="P1230" s="8" t="s">
        <v>1811</v>
      </c>
      <c r="Q1230" s="1" t="s">
        <v>26</v>
      </c>
      <c r="R1230" s="1" t="s">
        <v>1305</v>
      </c>
      <c r="S1230" s="1" t="s">
        <v>695</v>
      </c>
      <c r="T1230" s="8" t="str">
        <f t="shared" si="84"/>
        <v>AIA 2001NursingPatient Room</v>
      </c>
      <c r="U1230" s="1" t="str">
        <f>VLOOKUP(T1230,Ventilation!$A$4:$H$321,6,FALSE)</f>
        <v/>
      </c>
      <c r="V1230" s="1" t="str">
        <f>VLOOKUP(T1230,Ventilation!$A$4:$H$321,5,FALSE)</f>
        <v/>
      </c>
      <c r="W1230" s="1" t="str">
        <f>VLOOKUP(T1230,Ventilation!$A$4:$H$321,7,FALSE)</f>
        <v>2</v>
      </c>
      <c r="X1230" s="1"/>
      <c r="Y1230" s="1">
        <v>5.0</v>
      </c>
      <c r="Z1230" s="8" t="s">
        <v>1814</v>
      </c>
      <c r="AA1230" s="8" t="s">
        <v>1790</v>
      </c>
      <c r="AB1230" s="1">
        <v>0.0446</v>
      </c>
      <c r="AC1230" s="8"/>
      <c r="AD1230" s="8"/>
      <c r="AE1230" s="8" t="s">
        <v>1868</v>
      </c>
      <c r="AF1230" s="1"/>
      <c r="AG1230" s="1"/>
      <c r="AH1230" s="1"/>
      <c r="AI1230" s="1"/>
      <c r="AJ1230" s="1"/>
      <c r="AK1230" s="5">
        <v>2.0</v>
      </c>
      <c r="AL1230" s="1">
        <v>0.0</v>
      </c>
      <c r="AM1230" s="1">
        <v>0.5</v>
      </c>
      <c r="AN1230" s="1">
        <v>0.0</v>
      </c>
      <c r="AO1230" s="8" t="s">
        <v>1800</v>
      </c>
      <c r="AP1230" s="8" t="s">
        <v>1860</v>
      </c>
      <c r="AQ1230" s="8" t="s">
        <v>1819</v>
      </c>
      <c r="AR1230" s="1">
        <v>1.0</v>
      </c>
      <c r="AS1230" s="1">
        <v>280.0</v>
      </c>
      <c r="AT1230" s="1" t="str">
        <f t="shared" si="85"/>
        <v>0.003571428571</v>
      </c>
      <c r="AU1230" s="1">
        <v>49.0</v>
      </c>
      <c r="AV1230" s="1">
        <v>0.2</v>
      </c>
      <c r="AW1230" s="1">
        <v>0.05</v>
      </c>
      <c r="AX1230" s="8" t="s">
        <v>1816</v>
      </c>
      <c r="AY1230" s="1"/>
      <c r="AZ1230" s="1"/>
      <c r="BA1230" s="1"/>
      <c r="BB1230" s="1"/>
      <c r="BC1230" s="1"/>
      <c r="BD1230" s="1"/>
      <c r="BE1230" s="1"/>
      <c r="BF1230" s="1"/>
      <c r="BG1230" s="1"/>
      <c r="BH1230" s="5" t="s">
        <v>1297</v>
      </c>
      <c r="BJ1230" s="1"/>
      <c r="BK1230" s="1"/>
      <c r="BL1230" s="1"/>
    </row>
    <row r="1231" ht="14.25" hidden="1" customHeight="1">
      <c r="A1231" s="16" t="s">
        <v>23</v>
      </c>
      <c r="B1231" s="8" t="s">
        <v>150</v>
      </c>
      <c r="C1231" s="8" t="s">
        <v>1044</v>
      </c>
      <c r="D1231" s="1" t="s">
        <v>4561</v>
      </c>
      <c r="E1231" s="5" t="s">
        <v>23</v>
      </c>
      <c r="F1231" s="5" t="s">
        <v>1069</v>
      </c>
      <c r="G1231" s="1" t="s">
        <v>922</v>
      </c>
      <c r="H1231" s="1" t="str">
        <f t="shared" si="81"/>
        <v>OEESC 2014Healthcare FacilityPhysical Therapy</v>
      </c>
      <c r="I1231" s="1" t="str">
        <f>VLOOKUP(H1231,'Interior Lighting'!$A$4:$G$1472,5,FALSE)</f>
        <v>0.8</v>
      </c>
      <c r="J1231" s="1"/>
      <c r="K1231" s="1"/>
      <c r="L1231" s="1"/>
      <c r="M1231" s="1">
        <v>0.0</v>
      </c>
      <c r="N1231" s="1">
        <v>0.7</v>
      </c>
      <c r="O1231" s="1">
        <v>0.2</v>
      </c>
      <c r="P1231" s="8" t="s">
        <v>1811</v>
      </c>
      <c r="Q1231" s="1" t="s">
        <v>31</v>
      </c>
      <c r="R1231" s="1" t="s">
        <v>559</v>
      </c>
      <c r="S1231" s="1" t="s">
        <v>565</v>
      </c>
      <c r="T1231" s="8" t="str">
        <f t="shared" si="84"/>
        <v>ASHRAE 62.1-2007Hospitals, Nursing and Convalescent HomesPhysical therapy</v>
      </c>
      <c r="U1231" s="1" t="str">
        <f>VLOOKUP(T1231,Ventilation!$A$4:$H$321,6,FALSE)</f>
        <v/>
      </c>
      <c r="V1231" s="1" t="str">
        <f>VLOOKUP(T1231,Ventilation!$A$4:$H$321,5,FALSE)</f>
        <v>15</v>
      </c>
      <c r="W1231" s="1" t="str">
        <f>VLOOKUP(T1231,Ventilation!$A$4:$H$321,7,FALSE)</f>
        <v/>
      </c>
      <c r="X1231" s="1"/>
      <c r="Y1231" s="1">
        <v>5.0</v>
      </c>
      <c r="Z1231" s="8" t="s">
        <v>1815</v>
      </c>
      <c r="AA1231" s="8" t="s">
        <v>1790</v>
      </c>
      <c r="AB1231" s="1">
        <v>0.0446</v>
      </c>
      <c r="AC1231" s="8"/>
      <c r="AD1231" s="8"/>
      <c r="AE1231" s="8" t="s">
        <v>1868</v>
      </c>
      <c r="AF1231" s="1"/>
      <c r="AG1231" s="1"/>
      <c r="AH1231" s="1"/>
      <c r="AI1231" s="1"/>
      <c r="AJ1231" s="1"/>
      <c r="AK1231" s="5">
        <v>1.5</v>
      </c>
      <c r="AL1231" s="1">
        <v>0.0</v>
      </c>
      <c r="AM1231" s="1">
        <v>0.5</v>
      </c>
      <c r="AN1231" s="1">
        <v>0.0</v>
      </c>
      <c r="AO1231" s="8" t="s">
        <v>1800</v>
      </c>
      <c r="AP1231" s="8" t="s">
        <v>1860</v>
      </c>
      <c r="AQ1231" s="8" t="s">
        <v>1819</v>
      </c>
      <c r="AR1231" s="1">
        <v>1.0</v>
      </c>
      <c r="AS1231" s="1">
        <v>5280.0</v>
      </c>
      <c r="AT1231" s="1" t="str">
        <f t="shared" si="85"/>
        <v>0.0001893939394</v>
      </c>
      <c r="AU1231" s="1">
        <v>49.0</v>
      </c>
      <c r="AV1231" s="1">
        <v>0.2</v>
      </c>
      <c r="AW1231" s="1">
        <v>0.05</v>
      </c>
      <c r="AX1231" s="1" t="s">
        <v>160</v>
      </c>
      <c r="AY1231" s="1"/>
      <c r="AZ1231" s="1"/>
      <c r="BA1231" s="1"/>
      <c r="BB1231" s="1"/>
      <c r="BC1231" s="1"/>
      <c r="BD1231" s="1"/>
      <c r="BE1231" s="1"/>
      <c r="BF1231" s="1"/>
      <c r="BG1231" s="1"/>
      <c r="BH1231" s="1"/>
      <c r="BJ1231" s="1"/>
      <c r="BK1231" s="1"/>
      <c r="BL1231" s="1"/>
    </row>
    <row r="1232" ht="14.25" hidden="1" customHeight="1">
      <c r="A1232" s="16" t="s">
        <v>23</v>
      </c>
      <c r="B1232" s="8" t="s">
        <v>150</v>
      </c>
      <c r="C1232" s="8" t="s">
        <v>923</v>
      </c>
      <c r="D1232" s="1" t="s">
        <v>4562</v>
      </c>
      <c r="E1232" s="5" t="s">
        <v>23</v>
      </c>
      <c r="F1232" s="5" t="s">
        <v>1069</v>
      </c>
      <c r="G1232" s="1" t="s">
        <v>981</v>
      </c>
      <c r="H1232" s="1" t="str">
        <f t="shared" si="81"/>
        <v>OEESC 2014Healthcare FacilityRadiology/Imaging</v>
      </c>
      <c r="I1232" s="1" t="str">
        <f>VLOOKUP(H1232,'Interior Lighting'!$A$4:$G$1472,5,FALSE)</f>
        <v>0.35</v>
      </c>
      <c r="J1232" s="1"/>
      <c r="K1232" s="1"/>
      <c r="L1232" s="1"/>
      <c r="M1232" s="1">
        <v>0.0</v>
      </c>
      <c r="N1232" s="1">
        <v>0.7</v>
      </c>
      <c r="O1232" s="1">
        <v>0.2</v>
      </c>
      <c r="P1232" s="8" t="s">
        <v>1810</v>
      </c>
      <c r="Q1232" s="1" t="s">
        <v>31</v>
      </c>
      <c r="R1232" s="1" t="s">
        <v>559</v>
      </c>
      <c r="S1232" s="1" t="s">
        <v>561</v>
      </c>
      <c r="T1232" s="8" t="str">
        <f t="shared" si="84"/>
        <v>ASHRAE 62.1-2007Hospitals, Nursing and Convalescent HomesMedical procedure</v>
      </c>
      <c r="U1232" s="1" t="str">
        <f>VLOOKUP(T1232,Ventilation!$A$4:$H$321,6,FALSE)</f>
        <v/>
      </c>
      <c r="V1232" s="1" t="str">
        <f>VLOOKUP(T1232,Ventilation!$A$4:$H$321,5,FALSE)</f>
        <v>15</v>
      </c>
      <c r="W1232" s="1" t="str">
        <f>VLOOKUP(T1232,Ventilation!$A$4:$H$321,7,FALSE)</f>
        <v/>
      </c>
      <c r="X1232" s="1"/>
      <c r="Y1232" s="1">
        <v>5.0</v>
      </c>
      <c r="Z1232" s="8" t="s">
        <v>1815</v>
      </c>
      <c r="AA1232" s="8" t="s">
        <v>1790</v>
      </c>
      <c r="AB1232" s="1">
        <v>0.0446</v>
      </c>
      <c r="AC1232" s="8"/>
      <c r="AD1232" s="8"/>
      <c r="AE1232" s="8" t="s">
        <v>1868</v>
      </c>
      <c r="AF1232" s="1"/>
      <c r="AG1232" s="1"/>
      <c r="AH1232" s="1"/>
      <c r="AI1232" s="1"/>
      <c r="AJ1232" s="1"/>
      <c r="AK1232" s="5">
        <v>10.0</v>
      </c>
      <c r="AL1232" s="1">
        <v>0.0</v>
      </c>
      <c r="AM1232" s="1">
        <v>0.5</v>
      </c>
      <c r="AN1232" s="1">
        <v>0.0</v>
      </c>
      <c r="AO1232" s="8" t="s">
        <v>1800</v>
      </c>
      <c r="AP1232" s="8" t="s">
        <v>1860</v>
      </c>
      <c r="AQ1232" s="8" t="s">
        <v>1819</v>
      </c>
      <c r="AR1232" s="1">
        <v>1.0</v>
      </c>
      <c r="AS1232" s="1">
        <v>5250.0</v>
      </c>
      <c r="AT1232" s="1" t="str">
        <f t="shared" si="85"/>
        <v>0.0001904761905</v>
      </c>
      <c r="AU1232" s="1">
        <v>49.0</v>
      </c>
      <c r="AV1232" s="1">
        <v>0.2</v>
      </c>
      <c r="AW1232" s="1">
        <v>0.05</v>
      </c>
      <c r="AX1232" s="1" t="s">
        <v>1816</v>
      </c>
      <c r="AY1232" s="1"/>
      <c r="AZ1232" s="1"/>
      <c r="BA1232" s="1"/>
      <c r="BB1232" s="1"/>
      <c r="BC1232" s="1"/>
      <c r="BD1232" s="1"/>
      <c r="BE1232" s="1"/>
      <c r="BF1232" s="1"/>
      <c r="BG1232" s="1"/>
      <c r="BH1232" s="1"/>
      <c r="BJ1232" s="1"/>
      <c r="BK1232" s="1"/>
      <c r="BL1232" s="1"/>
    </row>
    <row r="1233" ht="14.25" hidden="1" customHeight="1">
      <c r="A1233" s="16" t="s">
        <v>23</v>
      </c>
      <c r="B1233" s="16" t="s">
        <v>166</v>
      </c>
      <c r="C1233" s="16" t="s">
        <v>993</v>
      </c>
      <c r="D1233" s="16" t="s">
        <v>4563</v>
      </c>
      <c r="E1233" s="5" t="s">
        <v>23</v>
      </c>
      <c r="F1233" s="5" t="s">
        <v>889</v>
      </c>
      <c r="G1233" s="5" t="s">
        <v>875</v>
      </c>
      <c r="H1233" s="1" t="str">
        <f t="shared" si="81"/>
        <v>OEESC 2014Dining AreaFor Hotel</v>
      </c>
      <c r="I1233" s="1" t="str">
        <f>VLOOKUP(H1233,'Interior Lighting'!$A$4:$G$1472,5,FALSE)</f>
        <v>0.82</v>
      </c>
      <c r="J1233" s="1"/>
      <c r="K1233" s="1"/>
      <c r="L1233" s="5"/>
      <c r="M1233" s="5">
        <v>0.0</v>
      </c>
      <c r="N1233" s="5">
        <v>0.7</v>
      </c>
      <c r="O1233" s="5">
        <v>0.2</v>
      </c>
      <c r="P1233" s="16" t="s">
        <v>2036</v>
      </c>
      <c r="Q1233" s="16" t="s">
        <v>31</v>
      </c>
      <c r="R1233" s="5" t="s">
        <v>486</v>
      </c>
      <c r="S1233" s="5" t="s">
        <v>1354</v>
      </c>
      <c r="T1233" s="8" t="str">
        <f t="shared" si="84"/>
        <v>ASHRAE 62.1-2007Hotels, Motels, Resorts, DormitoriesMultipurpose assembly</v>
      </c>
      <c r="U1233" s="1" t="str">
        <f>VLOOKUP(T1233,Ventilation!$A$4:$H$454,6,FALSE)</f>
        <v>0.06</v>
      </c>
      <c r="V1233" s="1" t="str">
        <f>VLOOKUP(T1233,Ventilation!$A$4:$H$454,5,FALSE)</f>
        <v>5</v>
      </c>
      <c r="W1233" s="1" t="str">
        <f>VLOOKUP(T1233,Ventilation!$A$4:$H$454,7,FALSE)</f>
        <v/>
      </c>
      <c r="X1233" s="1"/>
      <c r="Y1233" s="16">
        <v>70.0</v>
      </c>
      <c r="Z1233" s="16" t="s">
        <v>2039</v>
      </c>
      <c r="AA1233" s="16" t="s">
        <v>2017</v>
      </c>
      <c r="AB1233" s="16">
        <v>0.0254576</v>
      </c>
      <c r="AC1233" s="8"/>
      <c r="AD1233" s="16"/>
      <c r="AE1233" s="16" t="s">
        <v>2066</v>
      </c>
      <c r="AF1233" s="8"/>
      <c r="AG1233" s="8"/>
      <c r="AH1233" s="8"/>
      <c r="AI1233" s="8"/>
      <c r="AJ1233" s="8"/>
      <c r="AK1233" s="16">
        <v>6.301</v>
      </c>
      <c r="AL1233" s="16">
        <v>0.0</v>
      </c>
      <c r="AM1233" s="16">
        <v>0.5</v>
      </c>
      <c r="AN1233" s="16">
        <v>0.0</v>
      </c>
      <c r="AO1233" s="16" t="s">
        <v>2069</v>
      </c>
      <c r="AP1233" s="16" t="s">
        <v>2062</v>
      </c>
      <c r="AQ1233" s="16" t="s">
        <v>2042</v>
      </c>
      <c r="AR1233" s="8"/>
      <c r="AS1233" s="8"/>
      <c r="AT1233" s="1" t="str">
        <f t="shared" si="85"/>
        <v/>
      </c>
      <c r="AU1233" s="8"/>
      <c r="AV1233" s="8"/>
      <c r="AW1233" s="8"/>
      <c r="AX1233" s="8"/>
      <c r="AY1233" s="8"/>
      <c r="AZ1233" s="8"/>
      <c r="BA1233" s="8"/>
      <c r="BB1233" s="16">
        <v>1.0</v>
      </c>
      <c r="BC1233" s="8"/>
      <c r="BD1233" s="16">
        <v>0.0</v>
      </c>
      <c r="BE1233" s="16">
        <v>2000.0</v>
      </c>
      <c r="BF1233" s="10" t="s">
        <v>2070</v>
      </c>
      <c r="BG1233" s="8"/>
      <c r="BH1233" s="1"/>
      <c r="BJ1233" s="1"/>
      <c r="BK1233" s="1"/>
      <c r="BL1233" s="1"/>
    </row>
    <row r="1234" ht="14.25" hidden="1" customHeight="1">
      <c r="A1234" s="16" t="s">
        <v>23</v>
      </c>
      <c r="B1234" s="5" t="s">
        <v>166</v>
      </c>
      <c r="C1234" s="16" t="s">
        <v>655</v>
      </c>
      <c r="D1234" s="16" t="s">
        <v>4566</v>
      </c>
      <c r="E1234" s="5" t="s">
        <v>23</v>
      </c>
      <c r="F1234" s="5" t="s">
        <v>975</v>
      </c>
      <c r="G1234" s="5" t="s">
        <v>870</v>
      </c>
      <c r="H1234" s="1" t="str">
        <f t="shared" si="81"/>
        <v>OEESC 2014StorageGeneral</v>
      </c>
      <c r="I1234" s="1" t="str">
        <f>VLOOKUP(H1234,'Interior Lighting'!$A$4:$G$1472,5,FALSE)</f>
        <v>0.63</v>
      </c>
      <c r="J1234" s="1"/>
      <c r="K1234" s="1"/>
      <c r="L1234" s="5"/>
      <c r="M1234" s="5">
        <v>0.0</v>
      </c>
      <c r="N1234" s="5">
        <v>0.7</v>
      </c>
      <c r="O1234" s="5">
        <v>0.2</v>
      </c>
      <c r="P1234" s="16" t="s">
        <v>2035</v>
      </c>
      <c r="Q1234" s="5" t="s">
        <v>31</v>
      </c>
      <c r="R1234" s="5" t="s">
        <v>486</v>
      </c>
      <c r="S1234" s="5" t="s">
        <v>1354</v>
      </c>
      <c r="T1234" s="8" t="str">
        <f t="shared" si="84"/>
        <v>ASHRAE 62.1-2007Hotels, Motels, Resorts, DormitoriesMultipurpose assembly</v>
      </c>
      <c r="U1234" s="1" t="str">
        <f>VLOOKUP(T1234,Ventilation!$A$4:$H$454,6,FALSE)</f>
        <v>0.06</v>
      </c>
      <c r="V1234" s="1" t="str">
        <f>VLOOKUP(T1234,Ventilation!$A$4:$H$454,5,FALSE)</f>
        <v>5</v>
      </c>
      <c r="W1234" s="1" t="str">
        <f>VLOOKUP(T1234,Ventilation!$A$4:$H$454,7,FALSE)</f>
        <v/>
      </c>
      <c r="X1234" s="1"/>
      <c r="Y1234" s="5">
        <v>5.0</v>
      </c>
      <c r="Z1234" s="16" t="s">
        <v>2039</v>
      </c>
      <c r="AA1234" s="16" t="s">
        <v>2017</v>
      </c>
      <c r="AB1234" s="5">
        <v>0.0</v>
      </c>
      <c r="AC1234" s="8"/>
      <c r="AD1234" s="16"/>
      <c r="AE1234" s="16" t="s">
        <v>2066</v>
      </c>
      <c r="AF1234" s="1"/>
      <c r="AG1234" s="1"/>
      <c r="AH1234" s="1"/>
      <c r="AI1234" s="1"/>
      <c r="AJ1234" s="1"/>
      <c r="AK1234" s="5">
        <v>0.5</v>
      </c>
      <c r="AL1234" s="5">
        <v>0.0</v>
      </c>
      <c r="AM1234" s="5">
        <v>0.5</v>
      </c>
      <c r="AN1234" s="5">
        <v>0.0</v>
      </c>
      <c r="AO1234" s="16" t="s">
        <v>2028</v>
      </c>
      <c r="AP1234" s="16" t="s">
        <v>2062</v>
      </c>
      <c r="AQ1234" s="16" t="s">
        <v>2042</v>
      </c>
      <c r="AR1234" s="1"/>
      <c r="AS1234" s="1"/>
      <c r="AT1234" s="1" t="str">
        <f t="shared" si="85"/>
        <v/>
      </c>
      <c r="AU1234" s="1"/>
      <c r="AV1234" s="1"/>
      <c r="AW1234" s="1"/>
      <c r="AX1234" s="1"/>
      <c r="AY1234" s="1"/>
      <c r="AZ1234" s="1"/>
      <c r="BA1234" s="1"/>
      <c r="BB1234" s="1"/>
      <c r="BC1234" s="1"/>
      <c r="BD1234" s="1"/>
      <c r="BE1234" s="1"/>
      <c r="BF1234" s="1"/>
      <c r="BG1234" s="1"/>
      <c r="BH1234" s="1"/>
      <c r="BJ1234" s="1"/>
      <c r="BK1234" s="1"/>
      <c r="BL1234" s="1"/>
    </row>
    <row r="1235" ht="14.25" hidden="1" customHeight="1">
      <c r="A1235" s="16" t="s">
        <v>23</v>
      </c>
      <c r="B1235" s="5" t="s">
        <v>166</v>
      </c>
      <c r="C1235" s="5" t="s">
        <v>997</v>
      </c>
      <c r="D1235" s="5" t="s">
        <v>4549</v>
      </c>
      <c r="E1235" s="5" t="s">
        <v>23</v>
      </c>
      <c r="F1235" s="5" t="s">
        <v>889</v>
      </c>
      <c r="G1235" s="5" t="s">
        <v>875</v>
      </c>
      <c r="H1235" s="1" t="str">
        <f t="shared" si="81"/>
        <v>OEESC 2014Dining AreaFor Hotel</v>
      </c>
      <c r="I1235" s="1" t="str">
        <f>VLOOKUP(H1235,'Interior Lighting'!$A$4:$G$1472,5,FALSE)</f>
        <v>0.82</v>
      </c>
      <c r="J1235" s="1"/>
      <c r="K1235" s="1"/>
      <c r="L1235" s="5"/>
      <c r="M1235" s="5">
        <v>0.0</v>
      </c>
      <c r="N1235" s="5">
        <v>0.7</v>
      </c>
      <c r="O1235" s="5">
        <v>0.2</v>
      </c>
      <c r="P1235" s="16" t="s">
        <v>2036</v>
      </c>
      <c r="Q1235" s="5" t="s">
        <v>31</v>
      </c>
      <c r="R1235" s="5" t="s">
        <v>477</v>
      </c>
      <c r="S1235" s="5" t="s">
        <v>1349</v>
      </c>
      <c r="T1235" s="8" t="str">
        <f t="shared" si="84"/>
        <v>ASHRAE 62.1-2007Food and Beverage ServiceCafeteria/fast food dining</v>
      </c>
      <c r="U1235" s="1" t="str">
        <f>VLOOKUP(T1235,Ventilation!$A$4:$H$454,6,FALSE)</f>
        <v>0.18</v>
      </c>
      <c r="V1235" s="1" t="str">
        <f>VLOOKUP(T1235,Ventilation!$A$4:$H$454,5,FALSE)</f>
        <v>7.5</v>
      </c>
      <c r="W1235" s="1" t="str">
        <f>VLOOKUP(T1235,Ventilation!$A$4:$H$454,7,FALSE)</f>
        <v/>
      </c>
      <c r="X1235" s="1"/>
      <c r="Y1235" s="5">
        <v>70.0</v>
      </c>
      <c r="Z1235" s="16" t="s">
        <v>2039</v>
      </c>
      <c r="AA1235" s="16" t="s">
        <v>2017</v>
      </c>
      <c r="AB1235" s="5">
        <v>0.112</v>
      </c>
      <c r="AC1235" s="8"/>
      <c r="AD1235" s="16"/>
      <c r="AE1235" s="16" t="s">
        <v>2066</v>
      </c>
      <c r="AF1235" s="1"/>
      <c r="AG1235" s="1"/>
      <c r="AH1235" s="1"/>
      <c r="AI1235" s="1"/>
      <c r="AJ1235" s="1"/>
      <c r="AK1235" s="5">
        <v>0.5</v>
      </c>
      <c r="AL1235" s="5">
        <v>0.0</v>
      </c>
      <c r="AM1235" s="5">
        <v>0.5</v>
      </c>
      <c r="AN1235" s="5">
        <v>0.0</v>
      </c>
      <c r="AO1235" s="16" t="s">
        <v>2029</v>
      </c>
      <c r="AP1235" s="16" t="s">
        <v>2062</v>
      </c>
      <c r="AQ1235" s="16" t="s">
        <v>2042</v>
      </c>
      <c r="AR1235" s="1"/>
      <c r="AS1235" s="1"/>
      <c r="AT1235" s="1" t="str">
        <f t="shared" si="85"/>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23</v>
      </c>
      <c r="B1236" s="5" t="s">
        <v>166</v>
      </c>
      <c r="C1236" s="5" t="s">
        <v>1002</v>
      </c>
      <c r="D1236" s="5" t="s">
        <v>4551</v>
      </c>
      <c r="E1236" s="5" t="s">
        <v>23</v>
      </c>
      <c r="F1236" s="5" t="s">
        <v>896</v>
      </c>
      <c r="G1236" s="5" t="s">
        <v>870</v>
      </c>
      <c r="H1236" s="1" t="str">
        <f t="shared" si="81"/>
        <v>OEESC 2014Corridor/TransitionGeneral</v>
      </c>
      <c r="I1236" s="1" t="str">
        <f>VLOOKUP(H1236,'Interior Lighting'!$A$4:$G$1472,5,FALSE)</f>
        <v>0.41</v>
      </c>
      <c r="J1236" s="1"/>
      <c r="K1236" s="1"/>
      <c r="L1236" s="5"/>
      <c r="M1236" s="5">
        <v>0.0</v>
      </c>
      <c r="N1236" s="5">
        <v>0.7</v>
      </c>
      <c r="O1236" s="5">
        <v>0.2</v>
      </c>
      <c r="P1236" s="16" t="s">
        <v>2031</v>
      </c>
      <c r="Q1236" s="5" t="s">
        <v>31</v>
      </c>
      <c r="R1236" s="5" t="s">
        <v>870</v>
      </c>
      <c r="S1236" s="5" t="s">
        <v>557</v>
      </c>
      <c r="T1236" s="8" t="str">
        <f t="shared" si="84"/>
        <v>ASHRAE 62.1-2007GeneralCorridors</v>
      </c>
      <c r="U1236" s="1" t="str">
        <f>VLOOKUP(T1236,Ventilation!$A$4:$H$321,6,FALSE)</f>
        <v>0.06</v>
      </c>
      <c r="V1236" s="1" t="str">
        <f>VLOOKUP(T1236,Ventilation!$A$4:$H$321,5,FALSE)</f>
        <v/>
      </c>
      <c r="W1236" s="1" t="str">
        <f>VLOOKUP(T1236,Ventilation!$A$4:$H$321,7,FALSE)</f>
        <v/>
      </c>
      <c r="X1236" s="1"/>
      <c r="Y1236" s="5">
        <v>0.0</v>
      </c>
      <c r="Z1236" s="16" t="s">
        <v>2039</v>
      </c>
      <c r="AA1236" s="16" t="s">
        <v>2017</v>
      </c>
      <c r="AB1236" s="5">
        <v>0.0192416</v>
      </c>
      <c r="AC1236" s="8"/>
      <c r="AD1236" s="16"/>
      <c r="AE1236" s="16" t="s">
        <v>2066</v>
      </c>
      <c r="AF1236" s="1"/>
      <c r="AG1236" s="1"/>
      <c r="AH1236" s="1"/>
      <c r="AI1236" s="1"/>
      <c r="AJ1236" s="1"/>
      <c r="AK1236" s="5">
        <v>0.0</v>
      </c>
      <c r="AL1236" s="5">
        <v>0.0</v>
      </c>
      <c r="AM1236" s="5">
        <v>0.5</v>
      </c>
      <c r="AN1236" s="5">
        <v>0.0</v>
      </c>
      <c r="AO1236" s="16" t="s">
        <v>2029</v>
      </c>
      <c r="AP1236" s="16" t="s">
        <v>2062</v>
      </c>
      <c r="AQ1236" s="16" t="s">
        <v>2042</v>
      </c>
      <c r="AR1236" s="1"/>
      <c r="AS1236" s="1"/>
      <c r="AT1236" s="1" t="str">
        <f t="shared" si="85"/>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23</v>
      </c>
      <c r="B1237" s="16" t="s">
        <v>166</v>
      </c>
      <c r="C1237" s="16" t="s">
        <v>1018</v>
      </c>
      <c r="D1237" s="5" t="s">
        <v>4555</v>
      </c>
      <c r="E1237" s="5" t="s">
        <v>37</v>
      </c>
      <c r="F1237" s="5" t="s">
        <v>965</v>
      </c>
      <c r="G1237" s="5" t="s">
        <v>870</v>
      </c>
      <c r="H1237" s="1" t="str">
        <f t="shared" si="81"/>
        <v>ASHRAE 90.1-2013Guest RoomGeneral</v>
      </c>
      <c r="I1237" s="1" t="str">
        <f>VLOOKUP(H1237,'Interior Lighting'!$A$4:$G$1472,5,FALSE)</f>
        <v>0.91</v>
      </c>
      <c r="J1237" s="1"/>
      <c r="K1237" s="1"/>
      <c r="L1237" s="5"/>
      <c r="M1237" s="5">
        <v>0.0</v>
      </c>
      <c r="N1237" s="5">
        <v>0.7</v>
      </c>
      <c r="O1237" s="5">
        <v>0.2</v>
      </c>
      <c r="P1237" s="5" t="s">
        <v>2033</v>
      </c>
      <c r="Q1237" s="5" t="s">
        <v>31</v>
      </c>
      <c r="R1237" s="5" t="s">
        <v>486</v>
      </c>
      <c r="S1237" s="5" t="s">
        <v>1351</v>
      </c>
      <c r="T1237" s="8" t="str">
        <f t="shared" si="84"/>
        <v>ASHRAE 62.1-2007Hotels, Motels, Resorts, DormitoriesBedroom/living Room</v>
      </c>
      <c r="U1237" s="1" t="str">
        <f>VLOOKUP(T1237,Ventilation!$A$4:$H$454,6,FALSE)</f>
        <v>0.06</v>
      </c>
      <c r="V1237" s="1" t="str">
        <f>VLOOKUP(T1237,Ventilation!$A$4:$H$454,5,FALSE)</f>
        <v>5</v>
      </c>
      <c r="W1237" s="1" t="str">
        <f>VLOOKUP(T1237,Ventilation!$A$4:$H$454,7,FALSE)</f>
        <v/>
      </c>
      <c r="X1237" s="1"/>
      <c r="Y1237" s="5">
        <v>3.57</v>
      </c>
      <c r="Z1237" s="5" t="s">
        <v>2059</v>
      </c>
      <c r="AA1237" s="5" t="s">
        <v>2017</v>
      </c>
      <c r="AB1237" s="5">
        <v>0.112</v>
      </c>
      <c r="AC1237" s="8"/>
      <c r="AD1237" s="5"/>
      <c r="AE1237" s="5" t="s">
        <v>2066</v>
      </c>
      <c r="AF1237" s="1"/>
      <c r="AG1237" s="1"/>
      <c r="AH1237" s="1"/>
      <c r="AI1237" s="1"/>
      <c r="AJ1237" s="1"/>
      <c r="AK1237" s="5">
        <v>0.627</v>
      </c>
      <c r="AL1237" s="5">
        <v>0.0</v>
      </c>
      <c r="AM1237" s="5">
        <v>0.5</v>
      </c>
      <c r="AN1237" s="5">
        <v>0.0</v>
      </c>
      <c r="AO1237" s="10" t="s">
        <v>2057</v>
      </c>
      <c r="AP1237" s="10" t="s">
        <v>2019</v>
      </c>
      <c r="AQ1237" s="10" t="s">
        <v>2018</v>
      </c>
      <c r="AR1237" s="5">
        <v>1.25</v>
      </c>
      <c r="AS1237" s="5">
        <v>420.0</v>
      </c>
      <c r="AT1237" s="1" t="str">
        <f t="shared" si="85"/>
        <v>0.002976190476</v>
      </c>
      <c r="AU1237" s="5">
        <v>43.3</v>
      </c>
      <c r="AV1237" s="5">
        <v>0.2</v>
      </c>
      <c r="AW1237" s="5">
        <v>0.05</v>
      </c>
      <c r="AX1237" s="5" t="s">
        <v>172</v>
      </c>
      <c r="AY1237" s="1"/>
      <c r="AZ1237" s="1"/>
      <c r="BA1237" s="1"/>
      <c r="BB1237" s="5" t="s">
        <v>4616</v>
      </c>
      <c r="BC1237" s="1"/>
      <c r="BD1237" s="1"/>
      <c r="BE1237" s="1"/>
      <c r="BF1237" s="1"/>
      <c r="BG1237" s="1"/>
      <c r="BH1237" s="5" t="s">
        <v>1297</v>
      </c>
      <c r="BJ1237" s="1"/>
      <c r="BK1237" s="1"/>
      <c r="BL1237" s="1"/>
    </row>
    <row r="1238" ht="14.25" hidden="1" customHeight="1">
      <c r="A1238" s="16" t="s">
        <v>23</v>
      </c>
      <c r="B1238" s="5" t="s">
        <v>166</v>
      </c>
      <c r="C1238" s="5" t="s">
        <v>1026</v>
      </c>
      <c r="D1238" s="5" t="s">
        <v>4546</v>
      </c>
      <c r="E1238" s="5" t="s">
        <v>23</v>
      </c>
      <c r="F1238" s="5" t="s">
        <v>893</v>
      </c>
      <c r="G1238" s="5" t="s">
        <v>870</v>
      </c>
      <c r="H1238" s="1" t="str">
        <f t="shared" si="81"/>
        <v>OEESC 2014Food PreparationGeneral</v>
      </c>
      <c r="I1238" s="1" t="str">
        <f>VLOOKUP(H1238,'Interior Lighting'!$A$4:$G$1472,5,FALSE)</f>
        <v>0.99</v>
      </c>
      <c r="J1238" s="1"/>
      <c r="K1238" s="1"/>
      <c r="L1238" s="5"/>
      <c r="M1238" s="5">
        <v>0.0</v>
      </c>
      <c r="N1238" s="5">
        <v>0.7</v>
      </c>
      <c r="O1238" s="5">
        <v>0.2</v>
      </c>
      <c r="P1238" s="5" t="s">
        <v>2036</v>
      </c>
      <c r="Q1238" s="5" t="s">
        <v>31</v>
      </c>
      <c r="R1238" s="5" t="s">
        <v>477</v>
      </c>
      <c r="S1238" s="5" t="s">
        <v>1349</v>
      </c>
      <c r="T1238" s="8" t="str">
        <f t="shared" si="84"/>
        <v>ASHRAE 62.1-2007Food and Beverage ServiceCafeteria/fast food dining</v>
      </c>
      <c r="U1238" s="1" t="str">
        <f>VLOOKUP(T1238,Ventilation!$A$4:$H$454,6,FALSE)</f>
        <v>0.18</v>
      </c>
      <c r="V1238" s="1" t="str">
        <f>VLOOKUP(T1238,Ventilation!$A$4:$H$454,5,FALSE)</f>
        <v>7.5</v>
      </c>
      <c r="W1238" s="1" t="str">
        <f>VLOOKUP(T1238,Ventilation!$A$4:$H$454,7,FALSE)</f>
        <v/>
      </c>
      <c r="X1238" s="1"/>
      <c r="Y1238" s="5">
        <v>20.0</v>
      </c>
      <c r="Z1238" s="5" t="s">
        <v>2039</v>
      </c>
      <c r="AA1238" s="5" t="s">
        <v>2017</v>
      </c>
      <c r="AB1238" s="5">
        <v>0.0513</v>
      </c>
      <c r="AC1238" s="8"/>
      <c r="AD1238" s="5"/>
      <c r="AE1238" s="5" t="s">
        <v>2066</v>
      </c>
      <c r="AF1238" s="5">
        <v>767.0</v>
      </c>
      <c r="AG1238" s="5">
        <v>0.1</v>
      </c>
      <c r="AH1238" s="5">
        <v>0.2</v>
      </c>
      <c r="AI1238" s="5">
        <v>0.7</v>
      </c>
      <c r="AJ1238" s="5" t="s">
        <v>2077</v>
      </c>
      <c r="AK1238" s="5">
        <v>47.2</v>
      </c>
      <c r="AL1238" s="5">
        <v>0.2</v>
      </c>
      <c r="AM1238" s="5">
        <v>0.5</v>
      </c>
      <c r="AN1238" s="5">
        <v>0.1</v>
      </c>
      <c r="AO1238" s="5" t="s">
        <v>2069</v>
      </c>
      <c r="AP1238" s="5" t="s">
        <v>2062</v>
      </c>
      <c r="AQ1238" s="5" t="s">
        <v>2042</v>
      </c>
      <c r="AR1238" s="5">
        <v>133.0</v>
      </c>
      <c r="AS1238" s="5">
        <v>1112.0</v>
      </c>
      <c r="AT1238" s="1" t="str">
        <f t="shared" si="85"/>
        <v>0.1196043165</v>
      </c>
      <c r="AU1238" s="5">
        <v>49.0</v>
      </c>
      <c r="AV1238" s="5">
        <v>0.2</v>
      </c>
      <c r="AW1238" s="5">
        <v>0.05</v>
      </c>
      <c r="AX1238" s="5" t="s">
        <v>174</v>
      </c>
      <c r="AY1238" s="5"/>
      <c r="AZ1238" s="5"/>
      <c r="BA1238" s="5"/>
      <c r="BB1238" s="5">
        <v>0.385</v>
      </c>
      <c r="BC1238" s="5"/>
      <c r="BD1238" s="5">
        <v>125.0</v>
      </c>
      <c r="BE1238" s="5">
        <v>4000.0</v>
      </c>
      <c r="BF1238" s="5" t="s">
        <v>2070</v>
      </c>
      <c r="BG1238" s="10" t="s">
        <v>2068</v>
      </c>
      <c r="BH1238" s="1"/>
      <c r="BJ1238" s="1"/>
      <c r="BK1238" s="1"/>
      <c r="BL1238" s="1"/>
    </row>
    <row r="1239" ht="14.25" hidden="1" customHeight="1">
      <c r="A1239" s="16" t="s">
        <v>23</v>
      </c>
      <c r="B1239" s="5" t="s">
        <v>166</v>
      </c>
      <c r="C1239" s="5" t="s">
        <v>1028</v>
      </c>
      <c r="D1239" s="5" t="s">
        <v>4566</v>
      </c>
      <c r="E1239" s="5" t="s">
        <v>23</v>
      </c>
      <c r="F1239" s="5" t="s">
        <v>150</v>
      </c>
      <c r="G1239" s="5" t="s">
        <v>957</v>
      </c>
      <c r="H1239" s="1" t="str">
        <f t="shared" si="81"/>
        <v>OEESC 2014HospitalLaundry-Washing</v>
      </c>
      <c r="I1239" s="1" t="str">
        <f>VLOOKUP(H1239,'Interior Lighting'!$A$4:$G$1472,5,FALSE)</f>
        <v>0.52</v>
      </c>
      <c r="J1239" s="1"/>
      <c r="K1239" s="1"/>
      <c r="L1239" s="5"/>
      <c r="M1239" s="5">
        <v>0.0</v>
      </c>
      <c r="N1239" s="5">
        <v>0.7</v>
      </c>
      <c r="O1239" s="5">
        <v>0.2</v>
      </c>
      <c r="P1239" s="16" t="s">
        <v>2036</v>
      </c>
      <c r="Q1239" s="5" t="s">
        <v>31</v>
      </c>
      <c r="R1239" s="5" t="s">
        <v>348</v>
      </c>
      <c r="S1239" s="5" t="s">
        <v>1372</v>
      </c>
      <c r="T1239" s="8" t="str">
        <f t="shared" si="84"/>
        <v>ASHRAE 62.1-2007RetailCoinoperated laundries</v>
      </c>
      <c r="U1239" s="1" t="str">
        <f>VLOOKUP(T1239,Ventilation!$A$4:$H$454,6,FALSE)</f>
        <v>0.06</v>
      </c>
      <c r="V1239" s="1" t="str">
        <f>VLOOKUP(T1239,Ventilation!$A$4:$H$454,5,FALSE)</f>
        <v>7.5</v>
      </c>
      <c r="W1239" s="1" t="str">
        <f>VLOOKUP(T1239,Ventilation!$A$4:$H$454,7,FALSE)</f>
        <v/>
      </c>
      <c r="X1239" s="1"/>
      <c r="Y1239" s="5">
        <v>10.0</v>
      </c>
      <c r="Z1239" s="16" t="s">
        <v>2039</v>
      </c>
      <c r="AA1239" s="16" t="s">
        <v>2017</v>
      </c>
      <c r="AB1239" s="5">
        <v>0.112</v>
      </c>
      <c r="AC1239" s="8"/>
      <c r="AD1239" s="16"/>
      <c r="AE1239" s="16" t="s">
        <v>2066</v>
      </c>
      <c r="AF1239" s="5">
        <v>170.0</v>
      </c>
      <c r="AG1239" s="5">
        <v>0.0</v>
      </c>
      <c r="AH1239" s="5">
        <v>0.5</v>
      </c>
      <c r="AI1239" s="5">
        <v>0.0</v>
      </c>
      <c r="AJ1239" s="16" t="s">
        <v>2029</v>
      </c>
      <c r="AK1239" s="5">
        <v>5.73</v>
      </c>
      <c r="AL1239" s="5">
        <v>0.0</v>
      </c>
      <c r="AM1239" s="5">
        <v>0.5</v>
      </c>
      <c r="AN1239" s="5">
        <v>0.0</v>
      </c>
      <c r="AO1239" s="16" t="s">
        <v>2029</v>
      </c>
      <c r="AP1239" s="16" t="s">
        <v>2062</v>
      </c>
      <c r="AQ1239" s="16" t="s">
        <v>2042</v>
      </c>
      <c r="AR1239" s="5">
        <v>156.6</v>
      </c>
      <c r="AS1239" s="5">
        <v>840.0</v>
      </c>
      <c r="AT1239" s="1" t="str">
        <f t="shared" si="85"/>
        <v>0.1864285714</v>
      </c>
      <c r="AU1239" s="5">
        <v>60.0</v>
      </c>
      <c r="AV1239" s="5">
        <v>0.2</v>
      </c>
      <c r="AW1239" s="5">
        <v>0.05</v>
      </c>
      <c r="AX1239" s="16" t="s">
        <v>4776</v>
      </c>
      <c r="AY1239" s="5"/>
      <c r="AZ1239" s="5"/>
      <c r="BA1239" s="5"/>
      <c r="BB1239" s="5">
        <v>0.385</v>
      </c>
      <c r="BC1239" s="5"/>
      <c r="BD1239" s="5">
        <v>125.0</v>
      </c>
      <c r="BE1239" s="5">
        <v>500.0</v>
      </c>
      <c r="BF1239" s="16" t="s">
        <v>2061</v>
      </c>
      <c r="BG1239" s="16"/>
      <c r="BH1239" s="1"/>
      <c r="BJ1239" s="1"/>
      <c r="BK1239" s="1"/>
      <c r="BL1239" s="1"/>
    </row>
    <row r="1240" ht="14.25" hidden="1" customHeight="1">
      <c r="A1240" s="16" t="s">
        <v>23</v>
      </c>
      <c r="B1240" s="5" t="s">
        <v>166</v>
      </c>
      <c r="C1240" s="5" t="s">
        <v>684</v>
      </c>
      <c r="D1240" s="5" t="s">
        <v>4570</v>
      </c>
      <c r="E1240" s="5" t="s">
        <v>23</v>
      </c>
      <c r="F1240" s="5" t="s">
        <v>684</v>
      </c>
      <c r="G1240" s="5" t="s">
        <v>875</v>
      </c>
      <c r="H1240" s="1" t="str">
        <f t="shared" si="81"/>
        <v>OEESC 2014LobbyFor Hotel</v>
      </c>
      <c r="I1240" s="1" t="str">
        <f>VLOOKUP(H1240,'Interior Lighting'!$A$4:$G$1472,5,FALSE)</f>
        <v>1.1</v>
      </c>
      <c r="J1240" s="1"/>
      <c r="K1240" s="1"/>
      <c r="L1240" s="5"/>
      <c r="M1240" s="5">
        <v>0.0</v>
      </c>
      <c r="N1240" s="5">
        <v>0.7</v>
      </c>
      <c r="O1240" s="5">
        <v>0.2</v>
      </c>
      <c r="P1240" s="5" t="s">
        <v>2036</v>
      </c>
      <c r="Q1240" s="5" t="s">
        <v>31</v>
      </c>
      <c r="R1240" s="5" t="s">
        <v>486</v>
      </c>
      <c r="S1240" s="5" t="s">
        <v>1353</v>
      </c>
      <c r="T1240" s="8" t="str">
        <f t="shared" si="84"/>
        <v>ASHRAE 62.1-2007Hotels, Motels, Resorts, DormitoriesLobbies/prefunction</v>
      </c>
      <c r="U1240" s="1" t="str">
        <f>VLOOKUP(T1240,Ventilation!$A$4:$H$321,6,FALSE)</f>
        <v>0.06</v>
      </c>
      <c r="V1240" s="1" t="str">
        <f>VLOOKUP(T1240,Ventilation!$A$4:$H$321,5,FALSE)</f>
        <v>7.5</v>
      </c>
      <c r="W1240" s="1" t="str">
        <f>VLOOKUP(T1240,Ventilation!$A$4:$H$321,7,FALSE)</f>
        <v/>
      </c>
      <c r="X1240" s="1"/>
      <c r="Y1240" s="5">
        <v>30.0</v>
      </c>
      <c r="Z1240" s="16" t="s">
        <v>2039</v>
      </c>
      <c r="AA1240" s="16" t="s">
        <v>2017</v>
      </c>
      <c r="AB1240" s="5">
        <v>0.112</v>
      </c>
      <c r="AC1240" s="8"/>
      <c r="AD1240" s="16"/>
      <c r="AE1240" s="16" t="s">
        <v>2066</v>
      </c>
      <c r="AF1240" s="1"/>
      <c r="AG1240" s="1"/>
      <c r="AH1240" s="1"/>
      <c r="AI1240" s="1"/>
      <c r="AJ1240" s="1"/>
      <c r="AK1240" s="5">
        <v>0.75</v>
      </c>
      <c r="AL1240" s="5">
        <v>0.0</v>
      </c>
      <c r="AM1240" s="5">
        <v>0.5</v>
      </c>
      <c r="AN1240" s="5">
        <v>0.0</v>
      </c>
      <c r="AO1240" s="16" t="s">
        <v>2029</v>
      </c>
      <c r="AP1240" s="16" t="s">
        <v>2062</v>
      </c>
      <c r="AQ1240" s="16" t="s">
        <v>2042</v>
      </c>
      <c r="AR1240" s="1"/>
      <c r="AS1240" s="1"/>
      <c r="AT1240" s="1" t="str">
        <f t="shared" si="85"/>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23</v>
      </c>
      <c r="B1241" s="5" t="s">
        <v>166</v>
      </c>
      <c r="C1241" s="5" t="s">
        <v>1031</v>
      </c>
      <c r="D1241" s="5" t="s">
        <v>4571</v>
      </c>
      <c r="E1241" s="5" t="s">
        <v>23</v>
      </c>
      <c r="F1241" s="5" t="s">
        <v>757</v>
      </c>
      <c r="G1241" s="5" t="s">
        <v>870</v>
      </c>
      <c r="H1241" s="1" t="str">
        <f t="shared" si="81"/>
        <v>OEESC 2014Electrical/MechanicalGeneral</v>
      </c>
      <c r="I1241" s="1" t="str">
        <f>VLOOKUP(H1241,'Interior Lighting'!$A$4:$G$1472,5,FALSE)</f>
        <v>0.95</v>
      </c>
      <c r="J1241" s="1"/>
      <c r="K1241" s="1"/>
      <c r="L1241" s="5"/>
      <c r="M1241" s="5">
        <v>0.0</v>
      </c>
      <c r="N1241" s="5">
        <v>0.7</v>
      </c>
      <c r="O1241" s="5">
        <v>0.2</v>
      </c>
      <c r="P1241" s="5" t="s">
        <v>2036</v>
      </c>
      <c r="Q1241" s="5" t="s">
        <v>31</v>
      </c>
      <c r="R1241" s="5" t="s">
        <v>870</v>
      </c>
      <c r="S1241" s="5" t="s">
        <v>511</v>
      </c>
      <c r="T1241" s="8" t="str">
        <f t="shared" si="84"/>
        <v>ASHRAE 62.1-2007GeneralStorage rooms</v>
      </c>
      <c r="U1241" s="1" t="str">
        <f>VLOOKUP(T1241,Ventilation!$A$4:$H$454,6,FALSE)</f>
        <v>0.12</v>
      </c>
      <c r="V1241" s="1" t="str">
        <f>VLOOKUP(T1241,Ventilation!$A$4:$H$454,5,FALSE)</f>
        <v/>
      </c>
      <c r="W1241" s="1" t="str">
        <f>VLOOKUP(T1241,Ventilation!$A$4:$H$454,7,FALSE)</f>
        <v/>
      </c>
      <c r="X1241" s="1"/>
      <c r="Y1241" s="5">
        <v>0.0</v>
      </c>
      <c r="Z1241" s="5" t="s">
        <v>2039</v>
      </c>
      <c r="AA1241" s="5" t="s">
        <v>2017</v>
      </c>
      <c r="AB1241" s="5">
        <v>0.112</v>
      </c>
      <c r="AC1241" s="8"/>
      <c r="AD1241" s="5"/>
      <c r="AE1241" s="5" t="s">
        <v>2066</v>
      </c>
      <c r="AF1241" s="1"/>
      <c r="AG1241" s="1"/>
      <c r="AH1241" s="1"/>
      <c r="AI1241" s="1"/>
      <c r="AJ1241" s="1"/>
      <c r="AK1241" s="5">
        <v>0.5</v>
      </c>
      <c r="AL1241" s="5">
        <v>0.0</v>
      </c>
      <c r="AM1241" s="5">
        <v>0.5</v>
      </c>
      <c r="AN1241" s="5">
        <v>0.0</v>
      </c>
      <c r="AO1241" s="5" t="s">
        <v>2027</v>
      </c>
      <c r="AP1241" s="5" t="s">
        <v>2062</v>
      </c>
      <c r="AQ1241" s="5" t="s">
        <v>2042</v>
      </c>
      <c r="AR1241" s="1"/>
      <c r="AS1241" s="1"/>
      <c r="AT1241" s="1" t="str">
        <f t="shared" si="85"/>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23</v>
      </c>
      <c r="B1242" s="5" t="s">
        <v>166</v>
      </c>
      <c r="C1242" s="5" t="s">
        <v>348</v>
      </c>
      <c r="D1242" s="5" t="s">
        <v>4572</v>
      </c>
      <c r="E1242" s="5" t="s">
        <v>23</v>
      </c>
      <c r="F1242" s="5" t="s">
        <v>348</v>
      </c>
      <c r="G1242" s="5" t="s">
        <v>870</v>
      </c>
      <c r="H1242" s="1" t="str">
        <f t="shared" si="81"/>
        <v>OEESC 2014RetailGeneral</v>
      </c>
      <c r="I1242" s="1" t="str">
        <f>VLOOKUP(H1242,'Interior Lighting'!$A$4:$G$1472,5,FALSE)</f>
        <v>1.5</v>
      </c>
      <c r="J1242" s="1"/>
      <c r="K1242" s="1"/>
      <c r="L1242" s="5"/>
      <c r="M1242" s="5">
        <v>0.0</v>
      </c>
      <c r="N1242" s="5">
        <v>0.7</v>
      </c>
      <c r="O1242" s="5">
        <v>0.2</v>
      </c>
      <c r="P1242" s="16" t="s">
        <v>2036</v>
      </c>
      <c r="Q1242" s="5" t="s">
        <v>31</v>
      </c>
      <c r="R1242" s="5" t="s">
        <v>348</v>
      </c>
      <c r="S1242" s="5" t="s">
        <v>626</v>
      </c>
      <c r="T1242" s="8" t="str">
        <f t="shared" si="84"/>
        <v>ASHRAE 62.1-2007RetailGeneral Sales</v>
      </c>
      <c r="U1242" s="1" t="str">
        <f>VLOOKUP(T1242,Ventilation!$A$4:$H$454,6,FALSE)</f>
        <v>0.12</v>
      </c>
      <c r="V1242" s="1" t="str">
        <f>VLOOKUP(T1242,Ventilation!$A$4:$H$454,5,FALSE)</f>
        <v>7.5</v>
      </c>
      <c r="W1242" s="1" t="str">
        <f>VLOOKUP(T1242,Ventilation!$A$4:$H$454,7,FALSE)</f>
        <v/>
      </c>
      <c r="X1242" s="1"/>
      <c r="Y1242" s="5">
        <v>15.0</v>
      </c>
      <c r="Z1242" s="16" t="s">
        <v>2039</v>
      </c>
      <c r="AA1242" s="16" t="s">
        <v>2017</v>
      </c>
      <c r="AB1242" s="5">
        <v>0.112</v>
      </c>
      <c r="AC1242" s="8"/>
      <c r="AD1242" s="16"/>
      <c r="AE1242" s="16" t="s">
        <v>2066</v>
      </c>
      <c r="AF1242" s="1"/>
      <c r="AG1242" s="1"/>
      <c r="AH1242" s="1"/>
      <c r="AI1242" s="1"/>
      <c r="AJ1242" s="1"/>
      <c r="AK1242" s="5">
        <v>1.0</v>
      </c>
      <c r="AL1242" s="5">
        <v>0.0</v>
      </c>
      <c r="AM1242" s="5">
        <v>0.5</v>
      </c>
      <c r="AN1242" s="5">
        <v>0.0</v>
      </c>
      <c r="AO1242" s="16" t="s">
        <v>2029</v>
      </c>
      <c r="AP1242" s="16" t="s">
        <v>2062</v>
      </c>
      <c r="AQ1242" s="16" t="s">
        <v>2042</v>
      </c>
      <c r="AR1242" s="1"/>
      <c r="AS1242" s="1"/>
      <c r="AT1242" s="1" t="str">
        <f t="shared" si="85"/>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23</v>
      </c>
      <c r="B1243" s="16" t="s">
        <v>166</v>
      </c>
      <c r="C1243" s="16" t="s">
        <v>975</v>
      </c>
      <c r="D1243" s="16" t="s">
        <v>4566</v>
      </c>
      <c r="E1243" s="5" t="s">
        <v>23</v>
      </c>
      <c r="F1243" s="5" t="s">
        <v>975</v>
      </c>
      <c r="G1243" s="5" t="s">
        <v>870</v>
      </c>
      <c r="H1243" s="1" t="str">
        <f t="shared" si="81"/>
        <v>OEESC 2014StorageGeneral</v>
      </c>
      <c r="I1243" s="1" t="str">
        <f>VLOOKUP(H1243,'Interior Lighting'!$A$4:$G$1472,5,FALSE)</f>
        <v>0.63</v>
      </c>
      <c r="J1243" s="1"/>
      <c r="K1243" s="1"/>
      <c r="L1243" s="5"/>
      <c r="M1243" s="5">
        <v>0.0</v>
      </c>
      <c r="N1243" s="5">
        <v>0.7</v>
      </c>
      <c r="O1243" s="5">
        <v>0.2</v>
      </c>
      <c r="P1243" s="5" t="s">
        <v>2038</v>
      </c>
      <c r="Q1243" s="16" t="s">
        <v>31</v>
      </c>
      <c r="R1243" s="5" t="s">
        <v>870</v>
      </c>
      <c r="S1243" s="5" t="s">
        <v>511</v>
      </c>
      <c r="T1243" s="8" t="str">
        <f t="shared" si="84"/>
        <v>ASHRAE 62.1-2007GeneralStorage rooms</v>
      </c>
      <c r="U1243" s="1" t="str">
        <f>VLOOKUP(T1243,Ventilation!$A$4:$H$321,6,FALSE)</f>
        <v>0.12</v>
      </c>
      <c r="V1243" s="1" t="str">
        <f>VLOOKUP(T1243,Ventilation!$A$4:$H$321,5,FALSE)</f>
        <v/>
      </c>
      <c r="W1243" s="1" t="str">
        <f>VLOOKUP(T1243,Ventilation!$A$4:$H$321,7,FALSE)</f>
        <v/>
      </c>
      <c r="X1243" s="1"/>
      <c r="Y1243" s="16">
        <v>0.0</v>
      </c>
      <c r="Z1243" s="5" t="s">
        <v>2039</v>
      </c>
      <c r="AA1243" s="5" t="s">
        <v>2017</v>
      </c>
      <c r="AB1243" s="16">
        <v>0.112</v>
      </c>
      <c r="AC1243" s="8"/>
      <c r="AD1243" s="16"/>
      <c r="AE1243" s="16" t="s">
        <v>2066</v>
      </c>
      <c r="AF1243" s="8"/>
      <c r="AG1243" s="8"/>
      <c r="AH1243" s="8"/>
      <c r="AI1243" s="8"/>
      <c r="AJ1243" s="8"/>
      <c r="AK1243" s="16">
        <v>0.25</v>
      </c>
      <c r="AL1243" s="16">
        <v>0.0</v>
      </c>
      <c r="AM1243" s="16">
        <v>0.5</v>
      </c>
      <c r="AN1243" s="16">
        <v>0.0</v>
      </c>
      <c r="AO1243" s="5" t="s">
        <v>2027</v>
      </c>
      <c r="AP1243" s="5" t="s">
        <v>2062</v>
      </c>
      <c r="AQ1243" s="5" t="s">
        <v>2042</v>
      </c>
      <c r="AR1243" s="8"/>
      <c r="AS1243" s="8"/>
      <c r="AT1243" s="1" t="str">
        <f t="shared" si="85"/>
        <v/>
      </c>
      <c r="AU1243" s="8"/>
      <c r="AV1243" s="8"/>
      <c r="AW1243" s="8"/>
      <c r="AX1243" s="8"/>
      <c r="AY1243" s="8"/>
      <c r="AZ1243" s="8"/>
      <c r="BA1243" s="8"/>
      <c r="BB1243" s="8"/>
      <c r="BC1243" s="8"/>
      <c r="BD1243" s="8"/>
      <c r="BE1243" s="8"/>
      <c r="BF1243" s="8"/>
      <c r="BG1243" s="8"/>
      <c r="BH1243" s="8"/>
      <c r="BJ1243" s="8"/>
      <c r="BK1243" s="8"/>
      <c r="BL1243" s="8"/>
    </row>
    <row r="1244" ht="14.25" hidden="1" customHeight="1">
      <c r="A1244" s="16" t="s">
        <v>23</v>
      </c>
      <c r="B1244" s="1" t="s">
        <v>211</v>
      </c>
      <c r="C1244" s="1" t="s">
        <v>990</v>
      </c>
      <c r="D1244" s="1" t="s">
        <v>4555</v>
      </c>
      <c r="E1244" s="1" t="s">
        <v>34</v>
      </c>
      <c r="F1244" s="1" t="s">
        <v>211</v>
      </c>
      <c r="G1244" s="1" t="s">
        <v>990</v>
      </c>
      <c r="H1244" s="1" t="str">
        <f t="shared" si="81"/>
        <v>ASHRAE 90.1-2004MidriseApartmentApartment</v>
      </c>
      <c r="I1244" s="1" t="str">
        <f>VLOOKUP(H1244,'Interior Lighting'!$A$4:$G$1472,5,FALSE)</f>
        <v>0.36</v>
      </c>
      <c r="J1244" s="1"/>
      <c r="K1244" s="1"/>
      <c r="L1244" s="5">
        <v>0.09</v>
      </c>
      <c r="M1244" s="1">
        <v>0.0</v>
      </c>
      <c r="N1244" s="5">
        <v>0.0</v>
      </c>
      <c r="O1244" s="5">
        <v>0.0</v>
      </c>
      <c r="P1244" s="8" t="s">
        <v>1758</v>
      </c>
      <c r="Q1244" s="1" t="s">
        <v>31</v>
      </c>
      <c r="R1244" s="1" t="s">
        <v>486</v>
      </c>
      <c r="S1244" s="5" t="s">
        <v>990</v>
      </c>
      <c r="T1244" s="8" t="str">
        <f t="shared" si="84"/>
        <v>ASHRAE 62.1-2007Hotels, Motels, Resorts, DormitoriesApartment</v>
      </c>
      <c r="U1244" s="1" t="str">
        <f>VLOOKUP(T1244,Ventilation!$A$4:$H$321,6,FALSE)</f>
        <v>0</v>
      </c>
      <c r="V1244" s="1" t="str">
        <f>VLOOKUP(T1244,Ventilation!$A$4:$H$321,5,FALSE)</f>
        <v>0</v>
      </c>
      <c r="W1244" s="1" t="str">
        <f>VLOOKUP(T1244,Ventilation!$A$4:$H$321,7,FALSE)</f>
        <v>0.35</v>
      </c>
      <c r="X1244" s="1"/>
      <c r="Y1244" s="1">
        <v>2.63</v>
      </c>
      <c r="Z1244" s="8" t="s">
        <v>1766</v>
      </c>
      <c r="AA1244" s="8" t="s">
        <v>1730</v>
      </c>
      <c r="AB1244" s="5">
        <v>0.112</v>
      </c>
      <c r="AC1244" s="8"/>
      <c r="AD1244" s="8"/>
      <c r="AE1244" s="8" t="s">
        <v>1753</v>
      </c>
      <c r="AF1244" s="1"/>
      <c r="AG1244" s="1"/>
      <c r="AH1244" s="1"/>
      <c r="AI1244" s="1"/>
      <c r="AJ1244" s="1"/>
      <c r="AK1244" s="5">
        <v>0.6196632768</v>
      </c>
      <c r="AL1244" s="1">
        <v>0.0</v>
      </c>
      <c r="AM1244" s="1">
        <v>0.5</v>
      </c>
      <c r="AN1244" s="1">
        <v>0.0</v>
      </c>
      <c r="AO1244" s="8" t="s">
        <v>1743</v>
      </c>
      <c r="AP1244" s="8" t="s">
        <v>1750</v>
      </c>
      <c r="AQ1244" s="8" t="s">
        <v>1733</v>
      </c>
      <c r="AR1244" s="5">
        <v>3.48</v>
      </c>
      <c r="AS1244" s="1">
        <v>950.0</v>
      </c>
      <c r="AT1244" s="1" t="str">
        <f t="shared" si="85"/>
        <v>0.003663157895</v>
      </c>
      <c r="AU1244" s="5">
        <v>60.0</v>
      </c>
      <c r="AV1244" s="1">
        <v>0.2</v>
      </c>
      <c r="AW1244" s="1">
        <v>0.05</v>
      </c>
      <c r="AX1244" s="1" t="s">
        <v>213</v>
      </c>
      <c r="AY1244" s="1"/>
      <c r="AZ1244" s="1"/>
      <c r="BA1244" s="1"/>
      <c r="BB1244" s="1"/>
      <c r="BC1244" s="1"/>
      <c r="BD1244" s="1"/>
      <c r="BE1244" s="1"/>
      <c r="BF1244" s="1"/>
      <c r="BG1244" s="1"/>
      <c r="BH1244" s="5" t="s">
        <v>1297</v>
      </c>
      <c r="BJ1244" s="1"/>
      <c r="BK1244" s="1"/>
      <c r="BL1244" s="1"/>
    </row>
    <row r="1245" ht="14.25" hidden="1" customHeight="1">
      <c r="A1245" s="16" t="s">
        <v>23</v>
      </c>
      <c r="B1245" s="1" t="s">
        <v>211</v>
      </c>
      <c r="C1245" s="1" t="s">
        <v>1002</v>
      </c>
      <c r="D1245" s="1" t="s">
        <v>4551</v>
      </c>
      <c r="E1245" s="5" t="s">
        <v>23</v>
      </c>
      <c r="F1245" s="5" t="s">
        <v>896</v>
      </c>
      <c r="G1245" s="5" t="s">
        <v>870</v>
      </c>
      <c r="H1245" s="1" t="str">
        <f t="shared" si="81"/>
        <v>OEESC 2014Corridor/TransitionGeneral</v>
      </c>
      <c r="I1245" s="1" t="str">
        <f>VLOOKUP(H1245,'Interior Lighting'!$A$4:$G$1472,5,FALSE)</f>
        <v>0.41</v>
      </c>
      <c r="J1245" s="1"/>
      <c r="K1245" s="1"/>
      <c r="L1245" s="1"/>
      <c r="M1245" s="1">
        <v>0.0</v>
      </c>
      <c r="N1245" s="5">
        <v>0.0</v>
      </c>
      <c r="O1245" s="5">
        <v>0.0</v>
      </c>
      <c r="P1245" s="16" t="s">
        <v>1761</v>
      </c>
      <c r="Q1245" s="1" t="s">
        <v>29</v>
      </c>
      <c r="R1245" s="1" t="s">
        <v>501</v>
      </c>
      <c r="S1245" s="5" t="s">
        <v>503</v>
      </c>
      <c r="T1245" s="8" t="str">
        <f t="shared" si="84"/>
        <v>ASHRAE 62.1-1999Public SpacesPublic restrooms</v>
      </c>
      <c r="U1245" s="1" t="str">
        <f>VLOOKUP(T1245,Ventilation!$A$4:$H$321,6,FALSE)</f>
        <v>0</v>
      </c>
      <c r="V1245" s="1" t="str">
        <f>VLOOKUP(T1245,Ventilation!$A$4:$H$321,5,FALSE)</f>
        <v>0</v>
      </c>
      <c r="W1245" s="1" t="str">
        <f>VLOOKUP(T1245,Ventilation!$A$4:$H$321,7,FALSE)</f>
        <v/>
      </c>
      <c r="X1245" s="1"/>
      <c r="Y1245" s="1">
        <v>0.0</v>
      </c>
      <c r="Z1245" s="8" t="s">
        <v>1731</v>
      </c>
      <c r="AA1245" s="1"/>
      <c r="AB1245" s="5">
        <v>0.112</v>
      </c>
      <c r="AC1245" s="8"/>
      <c r="AD1245" s="8"/>
      <c r="AE1245" s="8" t="s">
        <v>1754</v>
      </c>
      <c r="AF1245" s="1"/>
      <c r="AG1245" s="1"/>
      <c r="AH1245" s="1"/>
      <c r="AI1245" s="1"/>
      <c r="AJ1245" s="1"/>
      <c r="AK1245" s="5">
        <v>0.0</v>
      </c>
      <c r="AL1245" s="1">
        <v>0.0</v>
      </c>
      <c r="AM1245" s="1">
        <v>0.5</v>
      </c>
      <c r="AN1245" s="1">
        <v>0.0</v>
      </c>
      <c r="AO1245" s="29" t="s">
        <v>216</v>
      </c>
      <c r="AP1245" s="8" t="s">
        <v>1750</v>
      </c>
      <c r="AQ1245" s="8" t="s">
        <v>1733</v>
      </c>
      <c r="AR1245" s="1"/>
      <c r="AS1245" s="1"/>
      <c r="AT1245" s="1" t="str">
        <f t="shared" si="85"/>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23</v>
      </c>
      <c r="B1246" s="1" t="s">
        <v>211</v>
      </c>
      <c r="C1246" s="1" t="s">
        <v>344</v>
      </c>
      <c r="D1246" s="1" t="s">
        <v>4559</v>
      </c>
      <c r="E1246" s="5" t="s">
        <v>23</v>
      </c>
      <c r="F1246" s="1" t="s">
        <v>869</v>
      </c>
      <c r="G1246" s="1" t="s">
        <v>870</v>
      </c>
      <c r="H1246" s="1" t="str">
        <f t="shared" si="81"/>
        <v>OEESC 2014Office-EnclosedGeneral</v>
      </c>
      <c r="I1246" s="1" t="str">
        <f>VLOOKUP(H1246,'Interior Lighting'!$A$4:$G$1472,5,FALSE)</f>
        <v>0.97</v>
      </c>
      <c r="J1246" s="1"/>
      <c r="K1246" s="1"/>
      <c r="L1246" s="5">
        <v>1.11</v>
      </c>
      <c r="M1246" s="1">
        <v>0.0</v>
      </c>
      <c r="N1246" s="5">
        <v>0.0</v>
      </c>
      <c r="O1246" s="5">
        <v>0.0</v>
      </c>
      <c r="P1246" s="5" t="s">
        <v>1763</v>
      </c>
      <c r="Q1246" s="1" t="s">
        <v>29</v>
      </c>
      <c r="R1246" s="1" t="s">
        <v>486</v>
      </c>
      <c r="S1246" s="5" t="s">
        <v>489</v>
      </c>
      <c r="T1246" s="8" t="str">
        <f t="shared" si="84"/>
        <v>ASHRAE 62.1-1999Hotels, Motels, Resorts, DormitoriesLiving rooms</v>
      </c>
      <c r="U1246" s="1" t="str">
        <f>VLOOKUP(T1246,Ventilation!$A$4:$H$321,6,FALSE)</f>
        <v>0.085</v>
      </c>
      <c r="V1246" s="1" t="str">
        <f>VLOOKUP(T1246,Ventilation!$A$4:$H$321,5,FALSE)</f>
        <v>0</v>
      </c>
      <c r="W1246" s="1" t="str">
        <f>VLOOKUP(T1246,Ventilation!$A$4:$H$321,7,FALSE)</f>
        <v/>
      </c>
      <c r="X1246" s="1"/>
      <c r="Y1246" s="1">
        <v>2.11</v>
      </c>
      <c r="Z1246" s="1" t="s">
        <v>1767</v>
      </c>
      <c r="AA1246" s="1" t="s">
        <v>1730</v>
      </c>
      <c r="AB1246" s="5">
        <v>0.112</v>
      </c>
      <c r="AC1246" s="8"/>
      <c r="AD1246" s="1"/>
      <c r="AE1246" s="1" t="s">
        <v>1755</v>
      </c>
      <c r="AF1246" s="1"/>
      <c r="AG1246" s="1"/>
      <c r="AH1246" s="1"/>
      <c r="AI1246" s="1"/>
      <c r="AJ1246" s="1"/>
      <c r="AK1246" s="5">
        <v>0.6196632768</v>
      </c>
      <c r="AL1246" s="1">
        <v>0.0</v>
      </c>
      <c r="AM1246" s="1">
        <v>0.5</v>
      </c>
      <c r="AN1246" s="1">
        <v>0.0</v>
      </c>
      <c r="AO1246" s="5" t="s">
        <v>1747</v>
      </c>
      <c r="AP1246" s="8" t="s">
        <v>1751</v>
      </c>
      <c r="AQ1246" s="8" t="s">
        <v>1734</v>
      </c>
      <c r="AR1246" s="1"/>
      <c r="AS1246" s="1"/>
      <c r="AT1246" s="1" t="str">
        <f t="shared" si="85"/>
        <v/>
      </c>
      <c r="AU1246" s="1"/>
      <c r="AV1246" s="1"/>
      <c r="AW1246" s="1"/>
      <c r="AX1246" s="1"/>
      <c r="AY1246" s="1"/>
      <c r="AZ1246" s="1"/>
      <c r="BA1246" s="1"/>
      <c r="BB1246" s="1"/>
      <c r="BC1246" s="1"/>
      <c r="BD1246" s="1"/>
      <c r="BE1246" s="1"/>
      <c r="BF1246" s="1"/>
      <c r="BG1246" s="1"/>
      <c r="BH1246" s="1"/>
      <c r="BJ1246" s="1"/>
      <c r="BK1246" s="1"/>
      <c r="BL1246" s="1"/>
    </row>
    <row r="1247" ht="14.25" hidden="1" customHeight="1">
      <c r="A1247" s="16" t="s">
        <v>23</v>
      </c>
      <c r="B1247" s="8" t="s">
        <v>344</v>
      </c>
      <c r="C1247" s="8" t="s">
        <v>1059</v>
      </c>
      <c r="D1247" s="8" t="s">
        <v>4559</v>
      </c>
      <c r="E1247" s="5" t="s">
        <v>23</v>
      </c>
      <c r="F1247" s="8" t="s">
        <v>849</v>
      </c>
      <c r="G1247" s="8" t="s">
        <v>344</v>
      </c>
      <c r="H1247" s="1" t="str">
        <f t="shared" si="81"/>
        <v>OEESC 2014Whole BuildingOffice</v>
      </c>
      <c r="I1247" s="1" t="str">
        <f>VLOOKUP(H1247,'Interior Lighting'!$A$4:$G$1472,5,FALSE)</f>
        <v>0.91</v>
      </c>
      <c r="J1247" s="1"/>
      <c r="K1247" s="8"/>
      <c r="L1247" s="8"/>
      <c r="M1247" s="8">
        <v>0.0</v>
      </c>
      <c r="N1247" s="8">
        <v>0.7</v>
      </c>
      <c r="O1247" s="8">
        <v>0.2</v>
      </c>
      <c r="P1247" s="8" t="s">
        <v>2570</v>
      </c>
      <c r="Q1247" s="8" t="s">
        <v>31</v>
      </c>
      <c r="R1247" s="5" t="s">
        <v>1328</v>
      </c>
      <c r="S1247" s="5" t="s">
        <v>849</v>
      </c>
      <c r="T1247" s="8" t="str">
        <f t="shared" si="84"/>
        <v>ASHRAE 62.1-2007Office BuildingsWhole Building</v>
      </c>
      <c r="U1247" s="1" t="str">
        <f>VLOOKUP(T1247,Ventilation!$A$4:$H$321,6,FALSE)</f>
        <v>0.085</v>
      </c>
      <c r="V1247" s="1" t="str">
        <f>VLOOKUP(T1247,Ventilation!$A$4:$H$321,5,FALSE)</f>
        <v/>
      </c>
      <c r="W1247" s="1" t="str">
        <f>VLOOKUP(T1247,Ventilation!$A$4:$H$321,7,FALSE)</f>
        <v/>
      </c>
      <c r="X1247" s="1"/>
      <c r="Y1247" s="8">
        <v>5.6</v>
      </c>
      <c r="Z1247" s="8" t="s">
        <v>2571</v>
      </c>
      <c r="AA1247" s="8" t="s">
        <v>2565</v>
      </c>
      <c r="AB1247" s="8">
        <v>0.112</v>
      </c>
      <c r="AC1247" s="8"/>
      <c r="AD1247" s="5"/>
      <c r="AE1247" s="5" t="s">
        <v>2589</v>
      </c>
      <c r="AF1247" s="8"/>
      <c r="AG1247" s="8"/>
      <c r="AH1247" s="8"/>
      <c r="AI1247" s="8"/>
      <c r="AJ1247" s="8"/>
      <c r="AK1247" s="8">
        <v>0.63</v>
      </c>
      <c r="AL1247" s="8">
        <v>0.0</v>
      </c>
      <c r="AM1247" s="8">
        <v>0.5</v>
      </c>
      <c r="AN1247" s="8">
        <v>0.0</v>
      </c>
      <c r="AO1247" s="8" t="s">
        <v>2569</v>
      </c>
      <c r="AP1247" s="8" t="s">
        <v>324</v>
      </c>
      <c r="AQ1247" s="8" t="s">
        <v>2573</v>
      </c>
      <c r="AR1247" s="8">
        <v>3.0</v>
      </c>
      <c r="AS1247" s="8">
        <v>5502.0</v>
      </c>
      <c r="AT1247" s="1" t="str">
        <f t="shared" si="85"/>
        <v>0.0005452562704</v>
      </c>
      <c r="AU1247" s="8">
        <v>43.3</v>
      </c>
      <c r="AV1247" s="8">
        <v>0.2</v>
      </c>
      <c r="AW1247" s="8">
        <v>0.05</v>
      </c>
      <c r="AX1247" s="8" t="s">
        <v>323</v>
      </c>
      <c r="AY1247" s="8"/>
      <c r="AZ1247" s="8"/>
      <c r="BA1247" s="8"/>
      <c r="BB1247" s="8"/>
      <c r="BC1247" s="8"/>
      <c r="BD1247" s="8"/>
      <c r="BE1247" s="8"/>
      <c r="BF1247" s="8"/>
      <c r="BG1247" s="8"/>
      <c r="BH1247" s="8"/>
      <c r="BJ1247" s="8"/>
      <c r="BK1247" s="8"/>
      <c r="BL1247" s="8"/>
    </row>
    <row r="1248" ht="14.25" hidden="1" customHeight="1">
      <c r="A1248" s="16" t="s">
        <v>23</v>
      </c>
      <c r="B1248" s="8" t="s">
        <v>344</v>
      </c>
      <c r="C1248" s="8" t="s">
        <v>1058</v>
      </c>
      <c r="D1248" s="8" t="s">
        <v>4559</v>
      </c>
      <c r="E1248" s="5" t="s">
        <v>23</v>
      </c>
      <c r="F1248" s="8" t="s">
        <v>849</v>
      </c>
      <c r="G1248" s="8" t="s">
        <v>344</v>
      </c>
      <c r="H1248" s="1" t="str">
        <f t="shared" si="81"/>
        <v>OEESC 2014Whole BuildingOffice</v>
      </c>
      <c r="I1248" s="1" t="str">
        <f>VLOOKUP(H1248,'Interior Lighting'!$A$4:$G$1472,5,FALSE)</f>
        <v>0.91</v>
      </c>
      <c r="J1248" s="1"/>
      <c r="K1248" s="8"/>
      <c r="L1248" s="16"/>
      <c r="M1248" s="16">
        <v>0.0</v>
      </c>
      <c r="N1248" s="16">
        <v>0.7</v>
      </c>
      <c r="O1248" s="8">
        <v>0.2</v>
      </c>
      <c r="P1248" s="16" t="s">
        <v>2468</v>
      </c>
      <c r="Q1248" s="16" t="s">
        <v>31</v>
      </c>
      <c r="R1248" s="5" t="s">
        <v>1328</v>
      </c>
      <c r="S1248" s="5" t="s">
        <v>849</v>
      </c>
      <c r="T1248" s="8" t="str">
        <f t="shared" si="84"/>
        <v>ASHRAE 62.1-2007Office BuildingsWhole Building</v>
      </c>
      <c r="U1248" s="1" t="str">
        <f>VLOOKUP(T1248,Ventilation!$A$4:$H$454,6,FALSE)</f>
        <v>0.085</v>
      </c>
      <c r="V1248" s="1" t="str">
        <f>VLOOKUP(T1248,Ventilation!$A$4:$H$454,5,FALSE)</f>
        <v/>
      </c>
      <c r="W1248" s="1" t="str">
        <f>VLOOKUP(T1248,Ventilation!$A$4:$H$454,7,FALSE)</f>
        <v/>
      </c>
      <c r="X1248" s="1"/>
      <c r="Y1248" s="8">
        <v>5.0</v>
      </c>
      <c r="Z1248" s="8" t="s">
        <v>2469</v>
      </c>
      <c r="AA1248" s="8" t="s">
        <v>2457</v>
      </c>
      <c r="AB1248" s="8">
        <v>0.0595</v>
      </c>
      <c r="AC1248" s="8"/>
      <c r="AD1248" s="8"/>
      <c r="AE1248" s="8" t="s">
        <v>2506</v>
      </c>
      <c r="AF1248" s="8"/>
      <c r="AG1248" s="8"/>
      <c r="AH1248" s="8"/>
      <c r="AI1248" s="8"/>
      <c r="AJ1248" s="8"/>
      <c r="AK1248" s="16">
        <v>0.75</v>
      </c>
      <c r="AL1248" s="8">
        <v>0.0</v>
      </c>
      <c r="AM1248" s="8">
        <v>0.5</v>
      </c>
      <c r="AN1248" s="8">
        <v>0.0</v>
      </c>
      <c r="AO1248" s="16" t="s">
        <v>2465</v>
      </c>
      <c r="AP1248" s="8" t="s">
        <v>2497</v>
      </c>
      <c r="AQ1248" s="8" t="s">
        <v>2470</v>
      </c>
      <c r="AR1248" s="8">
        <v>27.7</v>
      </c>
      <c r="AS1248" s="8">
        <v>53628.0</v>
      </c>
      <c r="AT1248" s="1" t="str">
        <f t="shared" si="85"/>
        <v>0.0005165212203</v>
      </c>
      <c r="AU1248" s="8">
        <v>43.3</v>
      </c>
      <c r="AV1248" s="8">
        <v>0.2</v>
      </c>
      <c r="AW1248" s="8">
        <v>0.05</v>
      </c>
      <c r="AX1248" s="8" t="s">
        <v>194</v>
      </c>
      <c r="AY1248" s="8"/>
      <c r="AZ1248" s="8"/>
      <c r="BA1248" s="8"/>
      <c r="BB1248" s="8"/>
      <c r="BC1248" s="8"/>
      <c r="BD1248" s="8"/>
      <c r="BE1248" s="8"/>
      <c r="BF1248" s="8"/>
      <c r="BG1248" s="8"/>
      <c r="BH1248" s="8"/>
      <c r="BJ1248" s="8"/>
      <c r="BK1248" s="8"/>
      <c r="BL1248" s="8"/>
    </row>
    <row r="1249" ht="14.25" hidden="1" customHeight="1">
      <c r="A1249" s="16" t="s">
        <v>23</v>
      </c>
      <c r="B1249" s="8" t="s">
        <v>344</v>
      </c>
      <c r="C1249" s="8" t="s">
        <v>1057</v>
      </c>
      <c r="D1249" s="8" t="s">
        <v>4559</v>
      </c>
      <c r="E1249" s="5" t="s">
        <v>23</v>
      </c>
      <c r="F1249" s="8" t="s">
        <v>849</v>
      </c>
      <c r="G1249" s="8" t="s">
        <v>344</v>
      </c>
      <c r="H1249" s="1" t="str">
        <f t="shared" si="81"/>
        <v>OEESC 2014Whole BuildingOffice</v>
      </c>
      <c r="I1249" s="1" t="str">
        <f>VLOOKUP(H1249,'Interior Lighting'!$A$4:$G$1472,5,FALSE)</f>
        <v>0.91</v>
      </c>
      <c r="J1249" s="1"/>
      <c r="K1249" s="8"/>
      <c r="L1249" s="8"/>
      <c r="M1249" s="16">
        <v>0.0</v>
      </c>
      <c r="N1249" s="16">
        <v>0.7</v>
      </c>
      <c r="O1249" s="8">
        <v>0.2</v>
      </c>
      <c r="P1249" s="16" t="s">
        <v>2398</v>
      </c>
      <c r="Q1249" s="16" t="s">
        <v>31</v>
      </c>
      <c r="R1249" s="5" t="s">
        <v>1328</v>
      </c>
      <c r="S1249" s="5" t="s">
        <v>849</v>
      </c>
      <c r="T1249" s="8" t="str">
        <f t="shared" si="84"/>
        <v>ASHRAE 62.1-2007Office BuildingsWhole Building</v>
      </c>
      <c r="U1249" s="1" t="str">
        <f>VLOOKUP(T1249,Ventilation!$A$4:$H$321,6,FALSE)</f>
        <v>0.085</v>
      </c>
      <c r="V1249" s="1" t="str">
        <f>VLOOKUP(T1249,Ventilation!$A$4:$H$321,5,FALSE)</f>
        <v/>
      </c>
      <c r="W1249" s="1" t="str">
        <f>VLOOKUP(T1249,Ventilation!$A$4:$H$321,7,FALSE)</f>
        <v/>
      </c>
      <c r="X1249" s="1"/>
      <c r="Y1249" s="8">
        <v>5.0</v>
      </c>
      <c r="Z1249" s="8" t="s">
        <v>2399</v>
      </c>
      <c r="AA1249" s="8" t="s">
        <v>2391</v>
      </c>
      <c r="AB1249" s="8">
        <v>0.0595</v>
      </c>
      <c r="AC1249" s="8"/>
      <c r="AD1249" s="8"/>
      <c r="AE1249" s="8" t="s">
        <v>2506</v>
      </c>
      <c r="AF1249" s="8"/>
      <c r="AG1249" s="8"/>
      <c r="AH1249" s="8"/>
      <c r="AI1249" s="8"/>
      <c r="AJ1249" s="8"/>
      <c r="AK1249" s="16">
        <v>0.74973447</v>
      </c>
      <c r="AL1249" s="8">
        <v>0.0</v>
      </c>
      <c r="AM1249" s="8">
        <v>0.5</v>
      </c>
      <c r="AN1249" s="8">
        <v>0.0</v>
      </c>
      <c r="AO1249" s="8" t="s">
        <v>2396</v>
      </c>
      <c r="AP1249" s="16" t="s">
        <v>190</v>
      </c>
      <c r="AQ1249" s="16" t="s">
        <v>191</v>
      </c>
      <c r="AR1249" s="8">
        <v>27.7</v>
      </c>
      <c r="AS1249" s="8">
        <v>53628.0</v>
      </c>
      <c r="AT1249" s="1" t="str">
        <f t="shared" si="85"/>
        <v>0.0005165212203</v>
      </c>
      <c r="AU1249" s="8">
        <v>43.3</v>
      </c>
      <c r="AV1249" s="8">
        <v>0.2</v>
      </c>
      <c r="AW1249" s="8">
        <v>0.05</v>
      </c>
      <c r="AX1249" s="8" t="s">
        <v>189</v>
      </c>
      <c r="AY1249" s="8"/>
      <c r="AZ1249" s="8"/>
      <c r="BA1249" s="8"/>
      <c r="BB1249" s="8"/>
      <c r="BC1249" s="8"/>
      <c r="BD1249" s="8"/>
      <c r="BE1249" s="8"/>
      <c r="BF1249" s="8"/>
      <c r="BG1249" s="8"/>
      <c r="BH1249" s="8"/>
      <c r="BJ1249" s="8"/>
      <c r="BK1249" s="8"/>
      <c r="BL1249" s="8"/>
    </row>
    <row r="1250" ht="14.25" hidden="1" customHeight="1">
      <c r="A1250" s="16" t="s">
        <v>23</v>
      </c>
      <c r="B1250" s="8" t="s">
        <v>344</v>
      </c>
      <c r="C1250" s="8" t="s">
        <v>991</v>
      </c>
      <c r="D1250" s="1" t="s">
        <v>4566</v>
      </c>
      <c r="E1250" s="16" t="s">
        <v>28</v>
      </c>
      <c r="F1250" s="16" t="s">
        <v>956</v>
      </c>
      <c r="G1250" s="16" t="s">
        <v>870</v>
      </c>
      <c r="H1250" s="1" t="str">
        <f t="shared" si="81"/>
        <v>ASHRAE 189.1-2009AtticsGeneral</v>
      </c>
      <c r="I1250" s="1" t="str">
        <f>VLOOKUP(H1250,'Interior Lighting'!$A$4:$G$1472,5,FALSE)</f>
        <v>0</v>
      </c>
      <c r="J1250" s="1"/>
      <c r="K1250" s="1"/>
      <c r="L1250" s="1"/>
      <c r="M1250" s="1"/>
      <c r="N1250" s="1"/>
      <c r="O1250" s="1"/>
      <c r="P1250" s="1"/>
      <c r="Q1250" s="16"/>
      <c r="R1250" s="1"/>
      <c r="S1250" s="1"/>
      <c r="T1250" s="8" t="str">
        <f t="shared" si="84"/>
        <v/>
      </c>
      <c r="U1250" s="1"/>
      <c r="V1250" s="1"/>
      <c r="W1250" s="1"/>
      <c r="X1250" s="1"/>
      <c r="Y1250" s="1"/>
      <c r="Z1250" s="1"/>
      <c r="AA1250" s="1"/>
      <c r="AB1250" s="1">
        <v>0.112</v>
      </c>
      <c r="AC1250" s="8"/>
      <c r="AD1250" s="1"/>
      <c r="AE1250" s="1" t="s">
        <v>2506</v>
      </c>
      <c r="AF1250" s="1"/>
      <c r="AG1250" s="1"/>
      <c r="AH1250" s="1"/>
      <c r="AI1250" s="1"/>
      <c r="AJ1250" s="1"/>
      <c r="AK1250" s="1"/>
      <c r="AL1250" s="1"/>
      <c r="AM1250" s="1"/>
      <c r="AN1250" s="1"/>
      <c r="AO1250" s="1"/>
      <c r="AP1250" s="1"/>
      <c r="AQ1250" s="1"/>
      <c r="AR1250" s="1"/>
      <c r="AS1250" s="1"/>
      <c r="AT1250" s="1" t="str">
        <f t="shared" si="85"/>
        <v/>
      </c>
      <c r="AU1250" s="1"/>
      <c r="AV1250" s="1"/>
      <c r="AW1250" s="1"/>
      <c r="AX1250" s="1"/>
      <c r="AY1250" s="1"/>
      <c r="AZ1250" s="1"/>
      <c r="BA1250" s="1"/>
      <c r="BB1250" s="1"/>
      <c r="BC1250" s="1"/>
      <c r="BD1250" s="1"/>
      <c r="BE1250" s="1"/>
      <c r="BF1250" s="1"/>
      <c r="BG1250" s="1"/>
      <c r="BH1250" s="1"/>
      <c r="BJ1250" s="1"/>
      <c r="BK1250" s="1"/>
      <c r="BL1250" s="1"/>
    </row>
    <row r="1251" ht="14.25" hidden="1" customHeight="1">
      <c r="A1251" s="16" t="s">
        <v>23</v>
      </c>
      <c r="B1251" s="8" t="s">
        <v>344</v>
      </c>
      <c r="C1251" s="8" t="s">
        <v>1056</v>
      </c>
      <c r="D1251" s="1" t="s">
        <v>4570</v>
      </c>
      <c r="E1251" s="5" t="s">
        <v>23</v>
      </c>
      <c r="F1251" s="5" t="s">
        <v>896</v>
      </c>
      <c r="G1251" s="1" t="s">
        <v>870</v>
      </c>
      <c r="H1251" s="1" t="str">
        <f t="shared" si="81"/>
        <v>OEESC 2014Corridor/TransitionGeneral</v>
      </c>
      <c r="I1251" s="1" t="str">
        <f>VLOOKUP(H1251,'Interior Lighting'!$A$4:$G$1472,5,FALSE)</f>
        <v>0.41</v>
      </c>
      <c r="J1251" s="1"/>
      <c r="K1251" s="1"/>
      <c r="L1251" s="1"/>
      <c r="M1251" s="1">
        <v>0.4</v>
      </c>
      <c r="N1251" s="1">
        <v>0.4</v>
      </c>
      <c r="O1251" s="1">
        <v>0.2</v>
      </c>
      <c r="P1251" s="225" t="s">
        <v>2468</v>
      </c>
      <c r="Q1251" s="1" t="s">
        <v>31</v>
      </c>
      <c r="R1251" s="1" t="s">
        <v>870</v>
      </c>
      <c r="S1251" s="1" t="s">
        <v>557</v>
      </c>
      <c r="T1251" s="8" t="str">
        <f t="shared" si="84"/>
        <v>ASHRAE 62.1-2007GeneralCorridors</v>
      </c>
      <c r="U1251" s="1" t="str">
        <f>VLOOKUP(T1251,Ventilation!$A$4:$H$321,6,FALSE)</f>
        <v>0.06</v>
      </c>
      <c r="V1251" s="1" t="str">
        <f>VLOOKUP(T1251,Ventilation!$A$4:$H$321,5,FALSE)</f>
        <v/>
      </c>
      <c r="W1251" s="1" t="str">
        <f>VLOOKUP(T1251,Ventilation!$A$4:$H$321,7,FALSE)</f>
        <v/>
      </c>
      <c r="X1251" s="1"/>
      <c r="Y1251" s="1">
        <v>1.0</v>
      </c>
      <c r="Z1251" s="1" t="s">
        <v>2469</v>
      </c>
      <c r="AA1251" s="1" t="s">
        <v>2457</v>
      </c>
      <c r="AB1251" s="1">
        <v>0.0446</v>
      </c>
      <c r="AC1251" s="8"/>
      <c r="AD1251" s="1"/>
      <c r="AE1251" s="1" t="s">
        <v>2506</v>
      </c>
      <c r="AF1251" s="1"/>
      <c r="AG1251" s="1"/>
      <c r="AH1251" s="1"/>
      <c r="AI1251" s="1"/>
      <c r="AJ1251" s="1"/>
      <c r="AK1251" s="1">
        <v>3.85</v>
      </c>
      <c r="AL1251" s="1">
        <v>0.0</v>
      </c>
      <c r="AM1251" s="1">
        <v>0.5</v>
      </c>
      <c r="AN1251" s="1">
        <v>0.0</v>
      </c>
      <c r="AO1251" s="1" t="s">
        <v>2462</v>
      </c>
      <c r="AP1251" s="1" t="s">
        <v>2497</v>
      </c>
      <c r="AQ1251" s="1" t="s">
        <v>2470</v>
      </c>
      <c r="AR1251" s="1"/>
      <c r="AS1251" s="1"/>
      <c r="AT1251" s="1" t="str">
        <f t="shared" si="85"/>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23</v>
      </c>
      <c r="B1252" s="8" t="s">
        <v>344</v>
      </c>
      <c r="C1252" s="8" t="s">
        <v>975</v>
      </c>
      <c r="D1252" s="1" t="s">
        <v>4566</v>
      </c>
      <c r="E1252" s="5" t="s">
        <v>23</v>
      </c>
      <c r="F1252" s="1" t="s">
        <v>975</v>
      </c>
      <c r="G1252" s="1" t="s">
        <v>870</v>
      </c>
      <c r="H1252" s="1" t="str">
        <f t="shared" si="81"/>
        <v>OEESC 2014StorageGeneral</v>
      </c>
      <c r="I1252" s="1" t="str">
        <f>VLOOKUP(H1252,'Interior Lighting'!$A$4:$G$1472,5,FALSE)</f>
        <v>0.63</v>
      </c>
      <c r="J1252" s="1"/>
      <c r="K1252" s="1"/>
      <c r="L1252" s="1"/>
      <c r="M1252" s="1">
        <v>0.4</v>
      </c>
      <c r="N1252" s="1">
        <v>0.4</v>
      </c>
      <c r="O1252" s="1">
        <v>0.2</v>
      </c>
      <c r="P1252" s="226" t="s">
        <v>2468</v>
      </c>
      <c r="Q1252" s="1" t="s">
        <v>31</v>
      </c>
      <c r="R1252" s="1" t="s">
        <v>870</v>
      </c>
      <c r="S1252" s="1" t="s">
        <v>511</v>
      </c>
      <c r="T1252" s="8" t="str">
        <f t="shared" si="84"/>
        <v>ASHRAE 62.1-2007GeneralStorage rooms</v>
      </c>
      <c r="U1252" s="1" t="str">
        <f>VLOOKUP(T1252,Ventilation!$A$4:$H$321,6,FALSE)</f>
        <v>0.12</v>
      </c>
      <c r="V1252" s="1" t="str">
        <f>VLOOKUP(T1252,Ventilation!$A$4:$H$321,5,FALSE)</f>
        <v/>
      </c>
      <c r="W1252" s="1" t="str">
        <f>VLOOKUP(T1252,Ventilation!$A$4:$H$321,7,FALSE)</f>
        <v/>
      </c>
      <c r="X1252" s="1"/>
      <c r="Y1252" s="1">
        <v>0.0</v>
      </c>
      <c r="Z1252" s="1" t="s">
        <v>2469</v>
      </c>
      <c r="AA1252" s="1" t="s">
        <v>2457</v>
      </c>
      <c r="AB1252" s="1">
        <v>0.0446</v>
      </c>
      <c r="AC1252" s="8"/>
      <c r="AD1252" s="1"/>
      <c r="AE1252" s="1" t="s">
        <v>2506</v>
      </c>
      <c r="AF1252" s="1"/>
      <c r="AG1252" s="1"/>
      <c r="AH1252" s="1"/>
      <c r="AI1252" s="1"/>
      <c r="AJ1252" s="1"/>
      <c r="AK1252" s="1">
        <v>0.0</v>
      </c>
      <c r="AL1252" s="1">
        <v>0.0</v>
      </c>
      <c r="AM1252" s="1">
        <v>0.5</v>
      </c>
      <c r="AN1252" s="1">
        <v>0.0</v>
      </c>
      <c r="AO1252" s="1" t="s">
        <v>2462</v>
      </c>
      <c r="AP1252" s="1" t="s">
        <v>2497</v>
      </c>
      <c r="AQ1252" s="1" t="s">
        <v>2470</v>
      </c>
      <c r="AR1252" s="1"/>
      <c r="AS1252" s="1"/>
      <c r="AT1252" s="1" t="str">
        <f t="shared" si="85"/>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23</v>
      </c>
      <c r="B1253" s="1" t="s">
        <v>344</v>
      </c>
      <c r="C1253" s="1" t="s">
        <v>1054</v>
      </c>
      <c r="D1253" s="1" t="s">
        <v>4570</v>
      </c>
      <c r="E1253" s="5" t="s">
        <v>23</v>
      </c>
      <c r="F1253" s="1" t="s">
        <v>770</v>
      </c>
      <c r="G1253" s="1" t="s">
        <v>870</v>
      </c>
      <c r="H1253" s="1" t="str">
        <f t="shared" si="81"/>
        <v>OEESC 2014StairwayGeneral</v>
      </c>
      <c r="I1253" s="1" t="str">
        <f>VLOOKUP(H1253,'Interior Lighting'!$A$4:$G$1472,5,FALSE)</f>
        <v>0.49</v>
      </c>
      <c r="J1253" s="1"/>
      <c r="K1253" s="1"/>
      <c r="L1253" s="1"/>
      <c r="M1253" s="1">
        <v>0.4</v>
      </c>
      <c r="N1253" s="1">
        <v>0.4</v>
      </c>
      <c r="O1253" s="1">
        <v>0.2</v>
      </c>
      <c r="P1253" s="225" t="s">
        <v>2468</v>
      </c>
      <c r="Q1253" s="1" t="s">
        <v>31</v>
      </c>
      <c r="R1253" s="1" t="s">
        <v>870</v>
      </c>
      <c r="S1253" s="1" t="s">
        <v>557</v>
      </c>
      <c r="T1253" s="8" t="str">
        <f t="shared" si="84"/>
        <v>ASHRAE 62.1-2007GeneralCorridors</v>
      </c>
      <c r="U1253" s="1" t="str">
        <f>VLOOKUP(T1253,Ventilation!$A$4:$H$321,6,FALSE)</f>
        <v>0.06</v>
      </c>
      <c r="V1253" s="1" t="str">
        <f>VLOOKUP(T1253,Ventilation!$A$4:$H$321,5,FALSE)</f>
        <v/>
      </c>
      <c r="W1253" s="1" t="str">
        <f>VLOOKUP(T1253,Ventilation!$A$4:$H$321,7,FALSE)</f>
        <v/>
      </c>
      <c r="X1253" s="1"/>
      <c r="Y1253" s="1">
        <v>0.0</v>
      </c>
      <c r="Z1253" s="1" t="s">
        <v>2469</v>
      </c>
      <c r="AA1253" s="1" t="s">
        <v>2457</v>
      </c>
      <c r="AB1253" s="1">
        <v>0.0446</v>
      </c>
      <c r="AC1253" s="8"/>
      <c r="AD1253" s="1"/>
      <c r="AE1253" s="1" t="s">
        <v>2506</v>
      </c>
      <c r="AF1253" s="1"/>
      <c r="AG1253" s="1"/>
      <c r="AH1253" s="1"/>
      <c r="AI1253" s="1"/>
      <c r="AJ1253" s="1"/>
      <c r="AK1253" s="1">
        <v>0.0</v>
      </c>
      <c r="AL1253" s="1">
        <v>0.0</v>
      </c>
      <c r="AM1253" s="1">
        <v>0.5</v>
      </c>
      <c r="AN1253" s="1">
        <v>0.0</v>
      </c>
      <c r="AO1253" s="1" t="s">
        <v>2462</v>
      </c>
      <c r="AP1253" s="1" t="s">
        <v>2497</v>
      </c>
      <c r="AQ1253" s="1" t="s">
        <v>2470</v>
      </c>
      <c r="AR1253" s="1"/>
      <c r="AS1253" s="1"/>
      <c r="AT1253" s="1" t="str">
        <f t="shared" si="85"/>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23</v>
      </c>
      <c r="B1254" s="1" t="s">
        <v>344</v>
      </c>
      <c r="C1254" s="1" t="s">
        <v>1050</v>
      </c>
      <c r="D1254" s="1" t="s">
        <v>4575</v>
      </c>
      <c r="E1254" s="5" t="s">
        <v>23</v>
      </c>
      <c r="F1254" s="1" t="s">
        <v>894</v>
      </c>
      <c r="G1254" s="1" t="s">
        <v>870</v>
      </c>
      <c r="H1254" s="1" t="str">
        <f t="shared" si="81"/>
        <v>OEESC 2014RestroomsGeneral</v>
      </c>
      <c r="I1254" s="1" t="str">
        <f>VLOOKUP(H1254,'Interior Lighting'!$A$4:$G$1472,5,FALSE)</f>
        <v>0.82</v>
      </c>
      <c r="J1254" s="1"/>
      <c r="K1254" s="1"/>
      <c r="L1254" s="1"/>
      <c r="M1254" s="1">
        <v>0.4</v>
      </c>
      <c r="N1254" s="1">
        <v>0.4</v>
      </c>
      <c r="O1254" s="1">
        <v>0.2</v>
      </c>
      <c r="P1254" s="226" t="s">
        <v>2468</v>
      </c>
      <c r="Q1254" s="1" t="s">
        <v>31</v>
      </c>
      <c r="R1254" s="1" t="s">
        <v>870</v>
      </c>
      <c r="S1254" s="1" t="s">
        <v>557</v>
      </c>
      <c r="T1254" s="8" t="str">
        <f t="shared" si="84"/>
        <v>ASHRAE 62.1-2007GeneralCorridors</v>
      </c>
      <c r="U1254" s="1" t="str">
        <f>VLOOKUP(T1254,Ventilation!$A$4:$H$321,6,FALSE)</f>
        <v>0.06</v>
      </c>
      <c r="V1254" s="1" t="str">
        <f>VLOOKUP(T1254,Ventilation!$A$4:$H$321,5,FALSE)</f>
        <v/>
      </c>
      <c r="W1254" s="1" t="str">
        <f>VLOOKUP(T1254,Ventilation!$A$4:$H$321,7,FALSE)</f>
        <v/>
      </c>
      <c r="X1254" s="1"/>
      <c r="Y1254" s="1">
        <v>10.0</v>
      </c>
      <c r="Z1254" s="1" t="s">
        <v>2469</v>
      </c>
      <c r="AA1254" s="1" t="s">
        <v>2457</v>
      </c>
      <c r="AB1254" s="1">
        <v>0.0446</v>
      </c>
      <c r="AC1254" s="8"/>
      <c r="AD1254" s="1"/>
      <c r="AE1254" s="1" t="s">
        <v>2506</v>
      </c>
      <c r="AF1254" s="1"/>
      <c r="AG1254" s="1"/>
      <c r="AH1254" s="1"/>
      <c r="AI1254" s="1"/>
      <c r="AJ1254" s="1"/>
      <c r="AK1254" s="1">
        <v>0.07</v>
      </c>
      <c r="AL1254" s="1">
        <v>0.0</v>
      </c>
      <c r="AM1254" s="1">
        <v>0.5</v>
      </c>
      <c r="AN1254" s="1">
        <v>0.0</v>
      </c>
      <c r="AO1254" s="1" t="s">
        <v>2462</v>
      </c>
      <c r="AP1254" s="1" t="s">
        <v>2497</v>
      </c>
      <c r="AQ1254" s="1" t="s">
        <v>2470</v>
      </c>
      <c r="AR1254" s="1"/>
      <c r="AS1254" s="1"/>
      <c r="AT1254" s="1" t="str">
        <f t="shared" si="85"/>
        <v/>
      </c>
      <c r="AU1254" s="1">
        <v>43.3</v>
      </c>
      <c r="AV1254" s="1">
        <v>0.2</v>
      </c>
      <c r="AW1254" s="1">
        <v>0.05</v>
      </c>
      <c r="AX1254" s="1" t="s">
        <v>194</v>
      </c>
      <c r="AY1254" s="1"/>
      <c r="AZ1254" s="1"/>
      <c r="BA1254" s="1"/>
      <c r="BB1254" s="1"/>
      <c r="BC1254" s="1"/>
      <c r="BD1254" s="1"/>
      <c r="BE1254" s="1"/>
      <c r="BF1254" s="1"/>
      <c r="BG1254" s="1"/>
      <c r="BH1254" s="1"/>
      <c r="BJ1254" s="1"/>
      <c r="BK1254" s="1"/>
      <c r="BL1254" s="1"/>
    </row>
    <row r="1255" ht="14.25" hidden="1" customHeight="1">
      <c r="A1255" s="16" t="s">
        <v>23</v>
      </c>
      <c r="B1255" s="1" t="s">
        <v>344</v>
      </c>
      <c r="C1255" s="1" t="s">
        <v>1047</v>
      </c>
      <c r="D1255" s="1" t="s">
        <v>4571</v>
      </c>
      <c r="E1255" s="5" t="s">
        <v>23</v>
      </c>
      <c r="F1255" s="1" t="s">
        <v>869</v>
      </c>
      <c r="G1255" s="1" t="s">
        <v>870</v>
      </c>
      <c r="H1255" s="1" t="str">
        <f t="shared" si="81"/>
        <v>OEESC 2014Office-EnclosedGeneral</v>
      </c>
      <c r="I1255" s="1" t="str">
        <f>VLOOKUP(H1255,'Interior Lighting'!$A$4:$G$1472,5,FALSE)</f>
        <v>0.97</v>
      </c>
      <c r="J1255" s="1"/>
      <c r="K1255" s="1"/>
      <c r="L1255" s="1"/>
      <c r="M1255" s="1">
        <v>0.4</v>
      </c>
      <c r="N1255" s="1">
        <v>0.4</v>
      </c>
      <c r="O1255" s="1">
        <v>0.2</v>
      </c>
      <c r="P1255" s="225" t="s">
        <v>2468</v>
      </c>
      <c r="Q1255" s="1" t="s">
        <v>31</v>
      </c>
      <c r="R1255" s="1" t="s">
        <v>870</v>
      </c>
      <c r="S1255" s="1" t="s">
        <v>557</v>
      </c>
      <c r="T1255" s="8" t="str">
        <f t="shared" si="84"/>
        <v>ASHRAE 62.1-2007GeneralCorridors</v>
      </c>
      <c r="U1255" s="1" t="str">
        <f>VLOOKUP(T1255,Ventilation!$A$4:$H$321,6,FALSE)</f>
        <v>0.06</v>
      </c>
      <c r="V1255" s="1" t="str">
        <f>VLOOKUP(T1255,Ventilation!$A$4:$H$321,5,FALSE)</f>
        <v/>
      </c>
      <c r="W1255" s="1" t="str">
        <f>VLOOKUP(T1255,Ventilation!$A$4:$H$321,7,FALSE)</f>
        <v/>
      </c>
      <c r="X1255" s="1"/>
      <c r="Y1255" s="1">
        <v>10.0</v>
      </c>
      <c r="Z1255" s="1" t="s">
        <v>2469</v>
      </c>
      <c r="AA1255" s="1" t="s">
        <v>2457</v>
      </c>
      <c r="AB1255" s="1">
        <v>0.0446</v>
      </c>
      <c r="AC1255" s="8"/>
      <c r="AD1255" s="1"/>
      <c r="AE1255" s="1" t="s">
        <v>2506</v>
      </c>
      <c r="AF1255" s="1"/>
      <c r="AG1255" s="1"/>
      <c r="AH1255" s="1"/>
      <c r="AI1255" s="1"/>
      <c r="AJ1255" s="1"/>
      <c r="AK1255" s="1">
        <v>2.79</v>
      </c>
      <c r="AL1255" s="1">
        <v>0.0</v>
      </c>
      <c r="AM1255" s="1">
        <v>0.5</v>
      </c>
      <c r="AN1255" s="1">
        <v>0.0</v>
      </c>
      <c r="AO1255" s="1" t="s">
        <v>2462</v>
      </c>
      <c r="AP1255" s="1" t="s">
        <v>2497</v>
      </c>
      <c r="AQ1255" s="1" t="s">
        <v>2470</v>
      </c>
      <c r="AR1255" s="1"/>
      <c r="AS1255" s="1"/>
      <c r="AT1255" s="1" t="str">
        <f t="shared" si="85"/>
        <v/>
      </c>
      <c r="AU1255" s="1"/>
      <c r="AV1255" s="1"/>
      <c r="AW1255" s="1"/>
      <c r="AX1255" s="1"/>
      <c r="AY1255" s="1"/>
      <c r="AZ1255" s="1"/>
      <c r="BA1255" s="1"/>
      <c r="BB1255" s="1"/>
      <c r="BC1255" s="1"/>
      <c r="BD1255" s="1"/>
      <c r="BE1255" s="1"/>
      <c r="BF1255" s="1"/>
      <c r="BG1255" s="1"/>
      <c r="BH1255" s="1"/>
      <c r="BJ1255" s="1"/>
      <c r="BK1255" s="1"/>
      <c r="BL1255" s="1"/>
    </row>
    <row r="1256" ht="14.25" hidden="1" customHeight="1">
      <c r="A1256" s="16" t="s">
        <v>23</v>
      </c>
      <c r="B1256" s="1" t="s">
        <v>344</v>
      </c>
      <c r="C1256" s="1" t="s">
        <v>1038</v>
      </c>
      <c r="D1256" s="1" t="s">
        <v>4559</v>
      </c>
      <c r="E1256" s="5" t="s">
        <v>23</v>
      </c>
      <c r="F1256" s="1" t="s">
        <v>871</v>
      </c>
      <c r="G1256" s="1" t="s">
        <v>870</v>
      </c>
      <c r="H1256" s="1" t="str">
        <f t="shared" si="81"/>
        <v>OEESC 2014Office-Open PlanGeneral</v>
      </c>
      <c r="I1256" s="1" t="str">
        <f>VLOOKUP(H1256,'Interior Lighting'!$A$4:$G$1472,5,FALSE)</f>
        <v>0.93</v>
      </c>
      <c r="J1256" s="1"/>
      <c r="K1256" s="1"/>
      <c r="L1256" s="1"/>
      <c r="M1256" s="1">
        <v>0.4</v>
      </c>
      <c r="N1256" s="1">
        <v>0.4</v>
      </c>
      <c r="O1256" s="1">
        <v>0.2</v>
      </c>
      <c r="P1256" s="226" t="s">
        <v>2468</v>
      </c>
      <c r="Q1256" s="1" t="s">
        <v>31</v>
      </c>
      <c r="R1256" s="1" t="s">
        <v>1328</v>
      </c>
      <c r="S1256" s="1" t="s">
        <v>498</v>
      </c>
      <c r="T1256" s="8" t="str">
        <f t="shared" si="84"/>
        <v>ASHRAE 62.1-2007Office BuildingsOffice space</v>
      </c>
      <c r="U1256" s="1" t="str">
        <f>VLOOKUP(T1256,Ventilation!$A$4:$H$321,6,FALSE)</f>
        <v>0.06</v>
      </c>
      <c r="V1256" s="1" t="str">
        <f>VLOOKUP(T1256,Ventilation!$A$4:$H$321,5,FALSE)</f>
        <v>5</v>
      </c>
      <c r="W1256" s="1" t="str">
        <f>VLOOKUP(T1256,Ventilation!$A$4:$H$321,7,FALSE)</f>
        <v/>
      </c>
      <c r="X1256" s="1"/>
      <c r="Y1256" s="1">
        <v>5.25</v>
      </c>
      <c r="Z1256" s="1" t="s">
        <v>2469</v>
      </c>
      <c r="AA1256" s="1" t="s">
        <v>2457</v>
      </c>
      <c r="AB1256" s="1">
        <v>0.0446</v>
      </c>
      <c r="AC1256" s="8"/>
      <c r="AD1256" s="1"/>
      <c r="AE1256" s="1" t="s">
        <v>2506</v>
      </c>
      <c r="AF1256" s="1"/>
      <c r="AG1256" s="1"/>
      <c r="AH1256" s="1"/>
      <c r="AI1256" s="1"/>
      <c r="AJ1256" s="1"/>
      <c r="AK1256" s="1">
        <v>0.71</v>
      </c>
      <c r="AL1256" s="1">
        <v>0.0</v>
      </c>
      <c r="AM1256" s="1">
        <v>0.5</v>
      </c>
      <c r="AN1256" s="1">
        <v>0.0</v>
      </c>
      <c r="AO1256" s="1" t="s">
        <v>2462</v>
      </c>
      <c r="AP1256" s="1" t="s">
        <v>2497</v>
      </c>
      <c r="AQ1256" s="1" t="s">
        <v>2470</v>
      </c>
      <c r="AR1256" s="1"/>
      <c r="AS1256" s="1"/>
      <c r="AT1256" s="1" t="str">
        <f t="shared" si="85"/>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23</v>
      </c>
      <c r="B1257" s="1" t="s">
        <v>344</v>
      </c>
      <c r="C1257" s="1" t="s">
        <v>684</v>
      </c>
      <c r="D1257" s="1" t="s">
        <v>4570</v>
      </c>
      <c r="E1257" s="5" t="s">
        <v>23</v>
      </c>
      <c r="F1257" s="1" t="s">
        <v>684</v>
      </c>
      <c r="G1257" s="1" t="s">
        <v>870</v>
      </c>
      <c r="H1257" s="1" t="str">
        <f t="shared" si="81"/>
        <v>OEESC 2014LobbyGeneral</v>
      </c>
      <c r="I1257" s="1" t="str">
        <f>VLOOKUP(H1257,'Interior Lighting'!$A$4:$G$1472,5,FALSE)</f>
        <v>0.9</v>
      </c>
      <c r="J1257" s="1"/>
      <c r="K1257" s="1"/>
      <c r="L1257" s="1"/>
      <c r="M1257" s="1">
        <v>0.4</v>
      </c>
      <c r="N1257" s="1">
        <v>0.4</v>
      </c>
      <c r="O1257" s="1">
        <v>0.2</v>
      </c>
      <c r="P1257" s="225" t="s">
        <v>2468</v>
      </c>
      <c r="Q1257" s="1" t="s">
        <v>31</v>
      </c>
      <c r="R1257" s="1" t="s">
        <v>1328</v>
      </c>
      <c r="S1257" s="1" t="s">
        <v>1362</v>
      </c>
      <c r="T1257" s="8" t="str">
        <f t="shared" si="84"/>
        <v>ASHRAE 62.1-2007Office BuildingsMain entry lobbies</v>
      </c>
      <c r="U1257" s="1" t="str">
        <f>VLOOKUP(T1257,Ventilation!$A$4:$H$321,6,FALSE)</f>
        <v>0.06</v>
      </c>
      <c r="V1257" s="1" t="str">
        <f>VLOOKUP(T1257,Ventilation!$A$4:$H$321,5,FALSE)</f>
        <v>5</v>
      </c>
      <c r="W1257" s="1" t="str">
        <f>VLOOKUP(T1257,Ventilation!$A$4:$H$321,7,FALSE)</f>
        <v/>
      </c>
      <c r="X1257" s="1"/>
      <c r="Y1257" s="1">
        <v>10.0</v>
      </c>
      <c r="Z1257" s="1" t="s">
        <v>2469</v>
      </c>
      <c r="AA1257" s="1" t="s">
        <v>2457</v>
      </c>
      <c r="AB1257" s="1">
        <v>0.0446</v>
      </c>
      <c r="AC1257" s="8"/>
      <c r="AD1257" s="1"/>
      <c r="AE1257" s="1" t="s">
        <v>2506</v>
      </c>
      <c r="AF1257" s="1"/>
      <c r="AG1257" s="1"/>
      <c r="AH1257" s="1"/>
      <c r="AI1257" s="1"/>
      <c r="AJ1257" s="1"/>
      <c r="AK1257" s="1">
        <v>0.07000000000000005</v>
      </c>
      <c r="AL1257" s="1">
        <v>0.0</v>
      </c>
      <c r="AM1257" s="1">
        <v>0.5</v>
      </c>
      <c r="AN1257" s="1">
        <v>0.0</v>
      </c>
      <c r="AO1257" s="1" t="s">
        <v>2462</v>
      </c>
      <c r="AP1257" s="1" t="s">
        <v>2497</v>
      </c>
      <c r="AQ1257" s="1" t="s">
        <v>2470</v>
      </c>
      <c r="AR1257" s="1"/>
      <c r="AS1257" s="1"/>
      <c r="AT1257" s="1" t="str">
        <f t="shared" si="85"/>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23</v>
      </c>
      <c r="B1258" s="1" t="s">
        <v>344</v>
      </c>
      <c r="C1258" s="8" t="s">
        <v>1024</v>
      </c>
      <c r="D1258" s="1" t="s">
        <v>4571</v>
      </c>
      <c r="E1258" s="5" t="s">
        <v>23</v>
      </c>
      <c r="F1258" s="1" t="s">
        <v>869</v>
      </c>
      <c r="G1258" s="1" t="s">
        <v>870</v>
      </c>
      <c r="H1258" s="1" t="str">
        <f t="shared" si="81"/>
        <v>OEESC 2014Office-EnclosedGeneral</v>
      </c>
      <c r="I1258" s="1" t="str">
        <f>VLOOKUP(H1258,'Interior Lighting'!$A$4:$G$1472,5,FALSE)</f>
        <v>0.97</v>
      </c>
      <c r="J1258" s="1"/>
      <c r="K1258" s="1"/>
      <c r="L1258" s="1"/>
      <c r="M1258" s="1">
        <v>0.4</v>
      </c>
      <c r="N1258" s="1">
        <v>0.4</v>
      </c>
      <c r="O1258" s="1">
        <v>0.2</v>
      </c>
      <c r="P1258" s="226" t="s">
        <v>2468</v>
      </c>
      <c r="Q1258" s="1" t="s">
        <v>31</v>
      </c>
      <c r="R1258" s="1" t="s">
        <v>1328</v>
      </c>
      <c r="S1258" s="1" t="s">
        <v>1361</v>
      </c>
      <c r="T1258" s="8" t="str">
        <f t="shared" si="84"/>
        <v>ASHRAE 62.1-2007Office BuildingsTelephone/data entry</v>
      </c>
      <c r="U1258" s="1" t="str">
        <f>VLOOKUP(T1258,Ventilation!$A$4:$H$321,6,FALSE)</f>
        <v>0.06</v>
      </c>
      <c r="V1258" s="1" t="str">
        <f>VLOOKUP(T1258,Ventilation!$A$4:$H$321,5,FALSE)</f>
        <v>5</v>
      </c>
      <c r="W1258" s="1" t="str">
        <f>VLOOKUP(T1258,Ventilation!$A$4:$H$321,7,FALSE)</f>
        <v/>
      </c>
      <c r="X1258" s="1"/>
      <c r="Y1258" s="1">
        <v>5.0</v>
      </c>
      <c r="Z1258" s="1" t="s">
        <v>2469</v>
      </c>
      <c r="AA1258" s="1" t="s">
        <v>2457</v>
      </c>
      <c r="AB1258" s="1">
        <v>0.0446</v>
      </c>
      <c r="AC1258" s="8"/>
      <c r="AD1258" s="1"/>
      <c r="AE1258" s="1" t="s">
        <v>2506</v>
      </c>
      <c r="AF1258" s="1"/>
      <c r="AG1258" s="1"/>
      <c r="AH1258" s="1"/>
      <c r="AI1258" s="1"/>
      <c r="AJ1258" s="1"/>
      <c r="AK1258" s="1">
        <v>1.56</v>
      </c>
      <c r="AL1258" s="1">
        <v>0.0</v>
      </c>
      <c r="AM1258" s="1">
        <v>0.5</v>
      </c>
      <c r="AN1258" s="1">
        <v>0.0</v>
      </c>
      <c r="AO1258" s="1" t="s">
        <v>2462</v>
      </c>
      <c r="AP1258" s="1" t="s">
        <v>2497</v>
      </c>
      <c r="AQ1258" s="1" t="s">
        <v>2470</v>
      </c>
      <c r="AR1258" s="1"/>
      <c r="AS1258" s="1"/>
      <c r="AT1258" s="1" t="str">
        <f t="shared" si="85"/>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23</v>
      </c>
      <c r="B1259" s="1" t="s">
        <v>344</v>
      </c>
      <c r="C1259" s="1" t="s">
        <v>1007</v>
      </c>
      <c r="D1259" s="1" t="s">
        <v>4571</v>
      </c>
      <c r="E1259" s="5" t="s">
        <v>23</v>
      </c>
      <c r="F1259" s="1" t="s">
        <v>757</v>
      </c>
      <c r="G1259" s="1" t="s">
        <v>870</v>
      </c>
      <c r="H1259" s="1" t="str">
        <f t="shared" si="81"/>
        <v>OEESC 2014Electrical/MechanicalGeneral</v>
      </c>
      <c r="I1259" s="1" t="str">
        <f>VLOOKUP(H1259,'Interior Lighting'!$A$4:$G$1472,5,FALSE)</f>
        <v>0.95</v>
      </c>
      <c r="J1259" s="1"/>
      <c r="K1259" s="1"/>
      <c r="L1259" s="1"/>
      <c r="M1259" s="1">
        <v>0.4</v>
      </c>
      <c r="N1259" s="1">
        <v>0.4</v>
      </c>
      <c r="O1259" s="1">
        <v>0.2</v>
      </c>
      <c r="P1259" s="225" t="s">
        <v>2468</v>
      </c>
      <c r="Q1259" s="1" t="s">
        <v>31</v>
      </c>
      <c r="R1259" s="1" t="s">
        <v>870</v>
      </c>
      <c r="S1259" s="1" t="s">
        <v>511</v>
      </c>
      <c r="T1259" s="8" t="str">
        <f t="shared" si="84"/>
        <v>ASHRAE 62.1-2007GeneralStorage rooms</v>
      </c>
      <c r="U1259" s="1" t="str">
        <f>VLOOKUP(T1259,Ventilation!$A$4:$H$321,6,FALSE)</f>
        <v>0.12</v>
      </c>
      <c r="V1259" s="1" t="str">
        <f>VLOOKUP(T1259,Ventilation!$A$4:$H$321,5,FALSE)</f>
        <v/>
      </c>
      <c r="W1259" s="1" t="str">
        <f>VLOOKUP(T1259,Ventilation!$A$4:$H$321,7,FALSE)</f>
        <v/>
      </c>
      <c r="X1259" s="1"/>
      <c r="Y1259" s="1">
        <v>0.0</v>
      </c>
      <c r="Z1259" s="8" t="s">
        <v>2469</v>
      </c>
      <c r="AA1259" s="8" t="s">
        <v>2457</v>
      </c>
      <c r="AB1259" s="1">
        <v>0.0446</v>
      </c>
      <c r="AC1259" s="8"/>
      <c r="AD1259" s="8"/>
      <c r="AE1259" s="8" t="s">
        <v>2506</v>
      </c>
      <c r="AF1259" s="1"/>
      <c r="AG1259" s="1"/>
      <c r="AH1259" s="1"/>
      <c r="AI1259" s="1"/>
      <c r="AJ1259" s="1"/>
      <c r="AK1259" s="1">
        <v>0.27</v>
      </c>
      <c r="AL1259" s="1">
        <v>0.0</v>
      </c>
      <c r="AM1259" s="1">
        <v>0.5</v>
      </c>
      <c r="AN1259" s="1">
        <v>0.0</v>
      </c>
      <c r="AO1259" s="8" t="s">
        <v>2462</v>
      </c>
      <c r="AP1259" s="8" t="s">
        <v>2497</v>
      </c>
      <c r="AQ1259" s="8" t="s">
        <v>2470</v>
      </c>
      <c r="AR1259" s="1"/>
      <c r="AS1259" s="1"/>
      <c r="AT1259" s="1" t="str">
        <f t="shared" si="85"/>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23</v>
      </c>
      <c r="B1260" s="1" t="s">
        <v>344</v>
      </c>
      <c r="C1260" s="1" t="s">
        <v>1002</v>
      </c>
      <c r="D1260" s="1" t="s">
        <v>4551</v>
      </c>
      <c r="E1260" s="5" t="s">
        <v>23</v>
      </c>
      <c r="F1260" s="5" t="s">
        <v>896</v>
      </c>
      <c r="G1260" s="1" t="s">
        <v>870</v>
      </c>
      <c r="H1260" s="1" t="str">
        <f t="shared" si="81"/>
        <v>OEESC 2014Corridor/TransitionGeneral</v>
      </c>
      <c r="I1260" s="1" t="str">
        <f>VLOOKUP(H1260,'Interior Lighting'!$A$4:$G$1472,5,FALSE)</f>
        <v>0.41</v>
      </c>
      <c r="J1260" s="1"/>
      <c r="K1260" s="1"/>
      <c r="L1260" s="1"/>
      <c r="M1260" s="1">
        <v>0.4</v>
      </c>
      <c r="N1260" s="1">
        <v>0.4</v>
      </c>
      <c r="O1260" s="1">
        <v>0.2</v>
      </c>
      <c r="P1260" s="226" t="s">
        <v>2468</v>
      </c>
      <c r="Q1260" s="1" t="s">
        <v>31</v>
      </c>
      <c r="R1260" s="1" t="s">
        <v>870</v>
      </c>
      <c r="S1260" s="1" t="s">
        <v>557</v>
      </c>
      <c r="T1260" s="8" t="str">
        <f t="shared" si="84"/>
        <v>ASHRAE 62.1-2007GeneralCorridors</v>
      </c>
      <c r="U1260" s="1" t="str">
        <f>VLOOKUP(T1260,Ventilation!$A$4:$H$321,6,FALSE)</f>
        <v>0.06</v>
      </c>
      <c r="V1260" s="1" t="str">
        <f>VLOOKUP(T1260,Ventilation!$A$4:$H$321,5,FALSE)</f>
        <v/>
      </c>
      <c r="W1260" s="1" t="str">
        <f>VLOOKUP(T1260,Ventilation!$A$4:$H$321,7,FALSE)</f>
        <v/>
      </c>
      <c r="X1260" s="1"/>
      <c r="Y1260" s="1">
        <v>1.0</v>
      </c>
      <c r="Z1260" s="1" t="s">
        <v>2469</v>
      </c>
      <c r="AA1260" s="1" t="s">
        <v>2457</v>
      </c>
      <c r="AB1260" s="1">
        <v>0.0446</v>
      </c>
      <c r="AC1260" s="8"/>
      <c r="AD1260" s="1"/>
      <c r="AE1260" s="1" t="s">
        <v>2506</v>
      </c>
      <c r="AF1260" s="1"/>
      <c r="AG1260" s="1"/>
      <c r="AH1260" s="1"/>
      <c r="AI1260" s="1"/>
      <c r="AJ1260" s="1"/>
      <c r="AK1260" s="1">
        <v>0.16</v>
      </c>
      <c r="AL1260" s="1">
        <v>0.0</v>
      </c>
      <c r="AM1260" s="1">
        <v>0.5</v>
      </c>
      <c r="AN1260" s="1">
        <v>0.0</v>
      </c>
      <c r="AO1260" s="1" t="s">
        <v>2462</v>
      </c>
      <c r="AP1260" s="1" t="s">
        <v>2497</v>
      </c>
      <c r="AQ1260" s="1" t="s">
        <v>2470</v>
      </c>
      <c r="AR1260" s="1"/>
      <c r="AS1260" s="1"/>
      <c r="AT1260" s="1" t="str">
        <f t="shared" si="85"/>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23</v>
      </c>
      <c r="B1261" s="8" t="s">
        <v>344</v>
      </c>
      <c r="C1261" s="8" t="s">
        <v>1001</v>
      </c>
      <c r="D1261" s="1" t="s">
        <v>4563</v>
      </c>
      <c r="E1261" s="5" t="s">
        <v>23</v>
      </c>
      <c r="F1261" s="1" t="s">
        <v>872</v>
      </c>
      <c r="G1261" s="1" t="s">
        <v>870</v>
      </c>
      <c r="H1261" s="1" t="str">
        <f t="shared" si="81"/>
        <v>OEESC 2014Conference/Meeting/MultipurposeGeneral</v>
      </c>
      <c r="I1261" s="1" t="str">
        <f>VLOOKUP(H1261,'Interior Lighting'!$A$4:$G$1472,5,FALSE)</f>
        <v>1.11</v>
      </c>
      <c r="J1261" s="1"/>
      <c r="K1261" s="1"/>
      <c r="L1261" s="1"/>
      <c r="M1261" s="1">
        <v>0.4</v>
      </c>
      <c r="N1261" s="1">
        <v>0.4</v>
      </c>
      <c r="O1261" s="1">
        <v>0.2</v>
      </c>
      <c r="P1261" s="225" t="s">
        <v>2468</v>
      </c>
      <c r="Q1261" s="1" t="s">
        <v>31</v>
      </c>
      <c r="R1261" s="1" t="s">
        <v>870</v>
      </c>
      <c r="S1261" s="1" t="s">
        <v>1350</v>
      </c>
      <c r="T1261" s="8" t="str">
        <f t="shared" si="84"/>
        <v>ASHRAE 62.1-2007GeneralConference/meeting</v>
      </c>
      <c r="U1261" s="1" t="str">
        <f>VLOOKUP(T1261,Ventilation!$A$4:$H$321,6,FALSE)</f>
        <v>0.06</v>
      </c>
      <c r="V1261" s="1" t="str">
        <f>VLOOKUP(T1261,Ventilation!$A$4:$H$321,5,FALSE)</f>
        <v>5</v>
      </c>
      <c r="W1261" s="1" t="str">
        <f>VLOOKUP(T1261,Ventilation!$A$4:$H$321,7,FALSE)</f>
        <v/>
      </c>
      <c r="X1261" s="1"/>
      <c r="Y1261" s="1">
        <v>50.0</v>
      </c>
      <c r="Z1261" s="8" t="s">
        <v>2469</v>
      </c>
      <c r="AA1261" s="8" t="s">
        <v>2457</v>
      </c>
      <c r="AB1261" s="1">
        <v>0.0446</v>
      </c>
      <c r="AC1261" s="8"/>
      <c r="AD1261" s="8"/>
      <c r="AE1261" s="8" t="s">
        <v>2506</v>
      </c>
      <c r="AF1261" s="1"/>
      <c r="AG1261" s="1"/>
      <c r="AH1261" s="1"/>
      <c r="AI1261" s="1"/>
      <c r="AJ1261" s="1"/>
      <c r="AK1261" s="1">
        <v>0.37</v>
      </c>
      <c r="AL1261" s="1">
        <v>0.0</v>
      </c>
      <c r="AM1261" s="1">
        <v>0.5</v>
      </c>
      <c r="AN1261" s="1">
        <v>0.0</v>
      </c>
      <c r="AO1261" s="8" t="s">
        <v>2462</v>
      </c>
      <c r="AP1261" s="8" t="s">
        <v>2497</v>
      </c>
      <c r="AQ1261" s="8" t="s">
        <v>2470</v>
      </c>
      <c r="AR1261" s="1"/>
      <c r="AS1261" s="1"/>
      <c r="AT1261" s="1" t="str">
        <f t="shared" si="85"/>
        <v/>
      </c>
      <c r="AU1261" s="1"/>
      <c r="AV1261" s="1"/>
      <c r="AW1261" s="1"/>
      <c r="AX1261" s="8"/>
      <c r="AY1261" s="1"/>
      <c r="AZ1261" s="1"/>
      <c r="BA1261" s="1"/>
      <c r="BB1261" s="1"/>
      <c r="BC1261" s="1"/>
      <c r="BD1261" s="1"/>
      <c r="BE1261" s="1"/>
      <c r="BF1261" s="1"/>
      <c r="BG1261" s="1"/>
      <c r="BH1261" s="1"/>
      <c r="BJ1261" s="1"/>
      <c r="BK1261" s="1"/>
      <c r="BL1261" s="1"/>
    </row>
    <row r="1262" ht="14.25" hidden="1" customHeight="1">
      <c r="A1262" s="16" t="s">
        <v>23</v>
      </c>
      <c r="B1262" s="8" t="s">
        <v>344</v>
      </c>
      <c r="C1262" s="8" t="s">
        <v>1000</v>
      </c>
      <c r="D1262" s="1" t="s">
        <v>4559</v>
      </c>
      <c r="E1262" s="5" t="s">
        <v>23</v>
      </c>
      <c r="F1262" s="1" t="s">
        <v>869</v>
      </c>
      <c r="G1262" s="1" t="s">
        <v>870</v>
      </c>
      <c r="H1262" s="1" t="str">
        <f t="shared" si="81"/>
        <v>OEESC 2014Office-EnclosedGeneral</v>
      </c>
      <c r="I1262" s="1" t="str">
        <f>VLOOKUP(H1262,'Interior Lighting'!$A$4:$G$1472,5,FALSE)</f>
        <v>0.97</v>
      </c>
      <c r="J1262" s="1"/>
      <c r="K1262" s="1"/>
      <c r="L1262" s="1"/>
      <c r="M1262" s="1">
        <v>0.4</v>
      </c>
      <c r="N1262" s="1">
        <v>0.4</v>
      </c>
      <c r="O1262" s="1">
        <v>0.2</v>
      </c>
      <c r="P1262" s="226" t="s">
        <v>2468</v>
      </c>
      <c r="Q1262" s="1" t="s">
        <v>31</v>
      </c>
      <c r="R1262" s="1" t="s">
        <v>1328</v>
      </c>
      <c r="S1262" s="1" t="s">
        <v>498</v>
      </c>
      <c r="T1262" s="8" t="str">
        <f t="shared" si="84"/>
        <v>ASHRAE 62.1-2007Office BuildingsOffice space</v>
      </c>
      <c r="U1262" s="1" t="str">
        <f>VLOOKUP(T1262,Ventilation!$A$4:$H$321,6,FALSE)</f>
        <v>0.06</v>
      </c>
      <c r="V1262" s="1" t="str">
        <f>VLOOKUP(T1262,Ventilation!$A$4:$H$321,5,FALSE)</f>
        <v>5</v>
      </c>
      <c r="W1262" s="1" t="str">
        <f>VLOOKUP(T1262,Ventilation!$A$4:$H$321,7,FALSE)</f>
        <v/>
      </c>
      <c r="X1262" s="1"/>
      <c r="Y1262" s="1">
        <v>4.75</v>
      </c>
      <c r="Z1262" s="8" t="s">
        <v>2469</v>
      </c>
      <c r="AA1262" s="8" t="s">
        <v>2457</v>
      </c>
      <c r="AB1262" s="1">
        <v>0.0446</v>
      </c>
      <c r="AC1262" s="8"/>
      <c r="AD1262" s="8"/>
      <c r="AE1262" s="8" t="s">
        <v>2506</v>
      </c>
      <c r="AF1262" s="1"/>
      <c r="AG1262" s="1"/>
      <c r="AH1262" s="1"/>
      <c r="AI1262" s="1"/>
      <c r="AJ1262" s="1"/>
      <c r="AK1262" s="1">
        <v>0.64</v>
      </c>
      <c r="AL1262" s="1">
        <v>0.0</v>
      </c>
      <c r="AM1262" s="1">
        <v>0.5</v>
      </c>
      <c r="AN1262" s="1">
        <v>0.0</v>
      </c>
      <c r="AO1262" s="8" t="s">
        <v>2462</v>
      </c>
      <c r="AP1262" s="8" t="s">
        <v>2497</v>
      </c>
      <c r="AQ1262" s="8" t="s">
        <v>2470</v>
      </c>
      <c r="AR1262" s="1"/>
      <c r="AS1262" s="1"/>
      <c r="AT1262" s="1" t="str">
        <f t="shared" si="85"/>
        <v/>
      </c>
      <c r="AU1262" s="1"/>
      <c r="AV1262" s="1"/>
      <c r="AW1262" s="1"/>
      <c r="AX1262" s="8"/>
      <c r="AY1262" s="1"/>
      <c r="AZ1262" s="1"/>
      <c r="BA1262" s="1"/>
      <c r="BB1262" s="1"/>
      <c r="BC1262" s="1"/>
      <c r="BD1262" s="1"/>
      <c r="BE1262" s="1"/>
      <c r="BF1262" s="1"/>
      <c r="BG1262" s="1"/>
      <c r="BH1262" s="1"/>
      <c r="BJ1262" s="1"/>
      <c r="BK1262" s="1"/>
      <c r="BL1262" s="1"/>
    </row>
    <row r="1263" ht="14.25" hidden="1" customHeight="1">
      <c r="A1263" s="16" t="s">
        <v>23</v>
      </c>
      <c r="B1263" s="8" t="s">
        <v>344</v>
      </c>
      <c r="C1263" s="8" t="s">
        <v>995</v>
      </c>
      <c r="D1263" s="1" t="s">
        <v>4570</v>
      </c>
      <c r="E1263" s="5" t="s">
        <v>23</v>
      </c>
      <c r="F1263" s="1" t="s">
        <v>888</v>
      </c>
      <c r="G1263" s="1" t="s">
        <v>870</v>
      </c>
      <c r="H1263" s="1" t="str">
        <f t="shared" si="81"/>
        <v>OEESC 2014Lounge/RecreationGeneral</v>
      </c>
      <c r="I1263" s="1" t="str">
        <f>VLOOKUP(H1263,'Interior Lighting'!$A$4:$G$1472,5,FALSE)</f>
        <v>0.73</v>
      </c>
      <c r="J1263" s="1"/>
      <c r="K1263" s="1"/>
      <c r="L1263" s="1"/>
      <c r="M1263" s="1">
        <v>0.4</v>
      </c>
      <c r="N1263" s="1">
        <v>0.4</v>
      </c>
      <c r="O1263" s="1">
        <v>0.2</v>
      </c>
      <c r="P1263" s="225" t="s">
        <v>2468</v>
      </c>
      <c r="Q1263" s="1" t="s">
        <v>31</v>
      </c>
      <c r="R1263" s="1" t="s">
        <v>870</v>
      </c>
      <c r="S1263" s="1" t="s">
        <v>1350</v>
      </c>
      <c r="T1263" s="8" t="str">
        <f t="shared" si="84"/>
        <v>ASHRAE 62.1-2007GeneralConference/meeting</v>
      </c>
      <c r="U1263" s="1" t="str">
        <f>VLOOKUP(T1263,Ventilation!$A$4:$H$321,6,FALSE)</f>
        <v>0.06</v>
      </c>
      <c r="V1263" s="1" t="str">
        <f>VLOOKUP(T1263,Ventilation!$A$4:$H$321,5,FALSE)</f>
        <v>5</v>
      </c>
      <c r="W1263" s="1" t="str">
        <f>VLOOKUP(T1263,Ventilation!$A$4:$H$321,7,FALSE)</f>
        <v/>
      </c>
      <c r="X1263" s="1"/>
      <c r="Y1263" s="1">
        <v>50.0</v>
      </c>
      <c r="Z1263" s="8" t="s">
        <v>2469</v>
      </c>
      <c r="AA1263" s="8" t="s">
        <v>2457</v>
      </c>
      <c r="AB1263" s="1">
        <v>0.0446</v>
      </c>
      <c r="AC1263" s="8"/>
      <c r="AD1263" s="1"/>
      <c r="AE1263" s="1" t="s">
        <v>2506</v>
      </c>
      <c r="AF1263" s="1"/>
      <c r="AG1263" s="1"/>
      <c r="AH1263" s="1"/>
      <c r="AI1263" s="1"/>
      <c r="AJ1263" s="1"/>
      <c r="AK1263" s="1">
        <v>4.46</v>
      </c>
      <c r="AL1263" s="1">
        <v>0.0</v>
      </c>
      <c r="AM1263" s="1">
        <v>0.5</v>
      </c>
      <c r="AN1263" s="1">
        <v>0.0</v>
      </c>
      <c r="AO1263" s="1" t="s">
        <v>2462</v>
      </c>
      <c r="AP1263" s="8" t="s">
        <v>2497</v>
      </c>
      <c r="AQ1263" s="8" t="s">
        <v>2470</v>
      </c>
      <c r="AR1263" s="1"/>
      <c r="AS1263" s="1"/>
      <c r="AT1263" s="1" t="str">
        <f t="shared" si="85"/>
        <v/>
      </c>
      <c r="AU1263" s="1"/>
      <c r="AV1263" s="1"/>
      <c r="AW1263" s="1"/>
      <c r="AX1263" s="8"/>
      <c r="AY1263" s="1"/>
      <c r="AZ1263" s="1"/>
      <c r="BA1263" s="1"/>
      <c r="BB1263" s="1"/>
      <c r="BC1263" s="1"/>
      <c r="BD1263" s="1"/>
      <c r="BE1263" s="1"/>
      <c r="BF1263" s="8"/>
      <c r="BG1263" s="8"/>
      <c r="BH1263" s="1"/>
      <c r="BJ1263" s="1"/>
      <c r="BK1263" s="1"/>
      <c r="BL1263" s="1"/>
    </row>
    <row r="1264" ht="14.25" hidden="1" customHeight="1">
      <c r="A1264" s="16" t="s">
        <v>23</v>
      </c>
      <c r="B1264" s="8" t="s">
        <v>344</v>
      </c>
      <c r="C1264" s="8" t="s">
        <v>991</v>
      </c>
      <c r="D1264" s="1" t="s">
        <v>4566</v>
      </c>
      <c r="E1264" s="16" t="s">
        <v>28</v>
      </c>
      <c r="F1264" s="16" t="s">
        <v>956</v>
      </c>
      <c r="G1264" s="16" t="s">
        <v>870</v>
      </c>
      <c r="H1264" s="1" t="str">
        <f t="shared" si="81"/>
        <v>ASHRAE 189.1-2009AtticsGeneral</v>
      </c>
      <c r="I1264" s="1" t="str">
        <f>VLOOKUP(H1264,'Interior Lighting'!$A$4:$G$1472,5,FALSE)</f>
        <v>0</v>
      </c>
      <c r="J1264" s="1"/>
      <c r="K1264" s="1"/>
      <c r="L1264" s="1"/>
      <c r="M1264" s="1"/>
      <c r="N1264" s="1"/>
      <c r="O1264" s="1"/>
      <c r="P1264" s="1"/>
      <c r="Q1264" s="16"/>
      <c r="R1264" s="1"/>
      <c r="S1264" s="1"/>
      <c r="T1264" s="8" t="str">
        <f t="shared" si="84"/>
        <v/>
      </c>
      <c r="U1264" s="1"/>
      <c r="V1264" s="1"/>
      <c r="W1264" s="1"/>
      <c r="X1264" s="1"/>
      <c r="Y1264" s="1"/>
      <c r="Z1264" s="1"/>
      <c r="AA1264" s="1"/>
      <c r="AB1264" s="1">
        <v>0.112</v>
      </c>
      <c r="AC1264" s="8"/>
      <c r="AD1264" s="1"/>
      <c r="AE1264" s="1" t="s">
        <v>2506</v>
      </c>
      <c r="AF1264" s="1"/>
      <c r="AG1264" s="1"/>
      <c r="AH1264" s="1"/>
      <c r="AI1264" s="1"/>
      <c r="AJ1264" s="1"/>
      <c r="AK1264" s="1"/>
      <c r="AL1264" s="1"/>
      <c r="AM1264" s="1"/>
      <c r="AN1264" s="1"/>
      <c r="AO1264" s="1"/>
      <c r="AP1264" s="1"/>
      <c r="AQ1264" s="1"/>
      <c r="AR1264" s="1"/>
      <c r="AS1264" s="1"/>
      <c r="AT1264" s="1" t="str">
        <f t="shared" si="85"/>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23</v>
      </c>
      <c r="B1265" s="1" t="s">
        <v>225</v>
      </c>
      <c r="C1265" s="1" t="s">
        <v>989</v>
      </c>
      <c r="D1265" s="1" t="s">
        <v>4556</v>
      </c>
      <c r="E1265" s="5" t="s">
        <v>23</v>
      </c>
      <c r="F1265" s="5" t="s">
        <v>1069</v>
      </c>
      <c r="G1265" s="5" t="s">
        <v>919</v>
      </c>
      <c r="H1265" s="1" t="str">
        <f t="shared" si="81"/>
        <v>OEESC 2014Healthcare FacilityExam/Treatment</v>
      </c>
      <c r="I1265" s="1" t="str">
        <f>VLOOKUP(H1265,'Interior Lighting'!$A$4:$G$1472,5,FALSE)</f>
        <v>1.26</v>
      </c>
      <c r="J1265" s="1"/>
      <c r="K1265" s="1"/>
      <c r="L1265" s="1"/>
      <c r="M1265" s="1">
        <v>0.0</v>
      </c>
      <c r="N1265" s="1">
        <v>0.7</v>
      </c>
      <c r="O1265" s="1">
        <v>0.2</v>
      </c>
      <c r="P1265" s="1" t="s">
        <v>2627</v>
      </c>
      <c r="Q1265" s="1" t="s">
        <v>38</v>
      </c>
      <c r="R1265" s="1" t="s">
        <v>657</v>
      </c>
      <c r="S1265" s="33" t="s">
        <v>709</v>
      </c>
      <c r="T1265" s="8" t="str">
        <f t="shared" si="84"/>
        <v>GGHC v2.2Health CareTreatment / Examination</v>
      </c>
      <c r="U1265" s="1" t="str">
        <f>VLOOKUP(T1265,Ventilation!$A$4:$H$321,6,FALSE)</f>
        <v>0.3</v>
      </c>
      <c r="V1265" s="1" t="str">
        <f>VLOOKUP(T1265,Ventilation!$A$4:$H$321,5,FALSE)</f>
        <v/>
      </c>
      <c r="W1265" s="1" t="str">
        <f>VLOOKUP(T1265,Ventilation!$A$4:$H$321,7,FALSE)</f>
        <v/>
      </c>
      <c r="X1265" s="1"/>
      <c r="Y1265" s="5">
        <v>20.02</v>
      </c>
      <c r="Z1265" s="1" t="s">
        <v>2635</v>
      </c>
      <c r="AA1265" s="1" t="s">
        <v>2609</v>
      </c>
      <c r="AB1265" s="1">
        <v>0.0446</v>
      </c>
      <c r="AC1265" s="8"/>
      <c r="AD1265" s="1"/>
      <c r="AE1265" s="1" t="s">
        <v>2719</v>
      </c>
      <c r="AF1265" s="1"/>
      <c r="AG1265" s="1"/>
      <c r="AH1265" s="1"/>
      <c r="AI1265" s="1"/>
      <c r="AJ1265" s="1"/>
      <c r="AK1265" s="5">
        <v>2.0</v>
      </c>
      <c r="AL1265" s="1">
        <v>0.0</v>
      </c>
      <c r="AM1265" s="1">
        <v>0.5</v>
      </c>
      <c r="AN1265" s="1">
        <v>0.0</v>
      </c>
      <c r="AO1265" s="1" t="s">
        <v>2621</v>
      </c>
      <c r="AP1265" s="33" t="s">
        <v>2713</v>
      </c>
      <c r="AQ1265" s="33" t="s">
        <v>2639</v>
      </c>
      <c r="AR1265" s="5">
        <v>2.0</v>
      </c>
      <c r="AS1265" s="1">
        <v>108.0</v>
      </c>
      <c r="AT1265" s="1" t="str">
        <f t="shared" si="85"/>
        <v>0.01851851852</v>
      </c>
      <c r="AU1265" s="5">
        <v>60.0</v>
      </c>
      <c r="AV1265" s="1">
        <v>0.2</v>
      </c>
      <c r="AW1265" s="1">
        <v>0.05</v>
      </c>
      <c r="AX1265" s="1" t="s">
        <v>227</v>
      </c>
      <c r="AY1265" s="1">
        <v>1.3333346236599153</v>
      </c>
      <c r="AZ1265" s="1">
        <v>144.0</v>
      </c>
      <c r="BA1265" s="1">
        <v>0.5048215294789926</v>
      </c>
      <c r="BB1265" s="1">
        <v>0.31</v>
      </c>
      <c r="BC1265" s="1">
        <v>54.520672421626536</v>
      </c>
      <c r="BD1265" s="1">
        <v>1.0</v>
      </c>
      <c r="BE1265" s="1"/>
      <c r="BF1265" s="1" t="s">
        <v>2712</v>
      </c>
      <c r="BG1265" s="1"/>
      <c r="BH1265" s="1"/>
      <c r="BJ1265" s="1"/>
      <c r="BK1265" s="1"/>
      <c r="BL1265" s="1"/>
    </row>
    <row r="1266" ht="14.25" hidden="1" customHeight="1">
      <c r="A1266" s="16" t="s">
        <v>23</v>
      </c>
      <c r="B1266" s="1" t="s">
        <v>225</v>
      </c>
      <c r="C1266" s="1" t="s">
        <v>994</v>
      </c>
      <c r="D1266" s="1" t="s">
        <v>4556</v>
      </c>
      <c r="E1266" s="5" t="s">
        <v>23</v>
      </c>
      <c r="F1266" s="1" t="s">
        <v>975</v>
      </c>
      <c r="G1266" s="1" t="s">
        <v>870</v>
      </c>
      <c r="H1266" s="1" t="str">
        <f t="shared" si="81"/>
        <v>OEESC 2014StorageGeneral</v>
      </c>
      <c r="I1266" s="1" t="str">
        <f>VLOOKUP(H1266,'Interior Lighting'!$A$4:$G$1472,5,FALSE)</f>
        <v>0.63</v>
      </c>
      <c r="J1266" s="1"/>
      <c r="K1266" s="1"/>
      <c r="L1266" s="1"/>
      <c r="M1266" s="1">
        <v>0.0</v>
      </c>
      <c r="N1266" s="1">
        <v>0.7</v>
      </c>
      <c r="O1266" s="1">
        <v>0.2</v>
      </c>
      <c r="P1266" s="1" t="s">
        <v>2627</v>
      </c>
      <c r="Q1266" s="47" t="s">
        <v>31</v>
      </c>
      <c r="R1266" s="1" t="s">
        <v>870</v>
      </c>
      <c r="S1266" s="1" t="s">
        <v>511</v>
      </c>
      <c r="T1266" s="8" t="str">
        <f t="shared" si="84"/>
        <v>ASHRAE 62.1-2007GeneralStorage rooms</v>
      </c>
      <c r="U1266" s="1" t="str">
        <f>VLOOKUP(T1266,Ventilation!$A$4:$H$321,6,FALSE)</f>
        <v>0.12</v>
      </c>
      <c r="V1266" s="1" t="str">
        <f>VLOOKUP(T1266,Ventilation!$A$4:$H$321,5,FALSE)</f>
        <v/>
      </c>
      <c r="W1266" s="1" t="str">
        <f>VLOOKUP(T1266,Ventilation!$A$4:$H$321,7,FALSE)</f>
        <v/>
      </c>
      <c r="X1266" s="1"/>
      <c r="Y1266" s="5">
        <v>0.0</v>
      </c>
      <c r="Z1266" s="1" t="s">
        <v>2635</v>
      </c>
      <c r="AA1266" s="8" t="s">
        <v>2609</v>
      </c>
      <c r="AB1266" s="1">
        <v>0.0446</v>
      </c>
      <c r="AC1266" s="8"/>
      <c r="AD1266" s="1"/>
      <c r="AE1266" s="1" t="s">
        <v>2719</v>
      </c>
      <c r="AF1266" s="1"/>
      <c r="AG1266" s="1"/>
      <c r="AH1266" s="1"/>
      <c r="AI1266" s="1"/>
      <c r="AJ1266" s="1"/>
      <c r="AK1266" s="5">
        <v>0.1</v>
      </c>
      <c r="AL1266" s="1">
        <v>0.0</v>
      </c>
      <c r="AM1266" s="1">
        <v>0.5</v>
      </c>
      <c r="AN1266" s="1">
        <v>0.0</v>
      </c>
      <c r="AO1266" s="1" t="s">
        <v>2621</v>
      </c>
      <c r="AP1266" s="33" t="s">
        <v>2713</v>
      </c>
      <c r="AQ1266" s="33" t="s">
        <v>2639</v>
      </c>
      <c r="AR1266" s="1"/>
      <c r="AS1266" s="1"/>
      <c r="AT1266" s="1" t="str">
        <f t="shared" si="85"/>
        <v/>
      </c>
      <c r="AU1266" s="1"/>
      <c r="AV1266" s="1"/>
      <c r="AW1266" s="1"/>
      <c r="AX1266" s="1"/>
      <c r="AY1266" s="1"/>
      <c r="AZ1266" s="1"/>
      <c r="BA1266" s="1"/>
      <c r="BB1266" s="1"/>
      <c r="BC1266" s="1"/>
      <c r="BD1266" s="1"/>
      <c r="BE1266" s="1"/>
      <c r="BF1266" s="1"/>
      <c r="BG1266" s="1"/>
      <c r="BH1266" s="1"/>
      <c r="BJ1266" s="1"/>
      <c r="BK1266" s="1"/>
      <c r="BL1266" s="1"/>
    </row>
    <row r="1267" ht="14.25" hidden="1" customHeight="1">
      <c r="A1267" s="16" t="s">
        <v>23</v>
      </c>
      <c r="B1267" s="8" t="s">
        <v>225</v>
      </c>
      <c r="C1267" s="8" t="s">
        <v>997</v>
      </c>
      <c r="D1267" s="1" t="s">
        <v>4549</v>
      </c>
      <c r="E1267" s="5" t="s">
        <v>37</v>
      </c>
      <c r="F1267" s="1" t="s">
        <v>889</v>
      </c>
      <c r="G1267" s="1" t="s">
        <v>870</v>
      </c>
      <c r="H1267" s="1" t="str">
        <f t="shared" si="81"/>
        <v>ASHRAE 90.1-2013Dining AreaGeneral</v>
      </c>
      <c r="I1267" s="1" t="str">
        <f>VLOOKUP(H1267,'Interior Lighting'!$A$4:$G$1472,5,FALSE)</f>
        <v>0.65</v>
      </c>
      <c r="J1267" s="1"/>
      <c r="K1267" s="1"/>
      <c r="L1267" s="1"/>
      <c r="M1267" s="1">
        <v>0.0</v>
      </c>
      <c r="N1267" s="1">
        <v>0.7</v>
      </c>
      <c r="O1267" s="1">
        <v>0.2</v>
      </c>
      <c r="P1267" s="1" t="s">
        <v>2627</v>
      </c>
      <c r="Q1267" s="1" t="s">
        <v>31</v>
      </c>
      <c r="R1267" s="1" t="s">
        <v>477</v>
      </c>
      <c r="S1267" s="1" t="s">
        <v>1349</v>
      </c>
      <c r="T1267" s="8" t="str">
        <f t="shared" si="84"/>
        <v>ASHRAE 62.1-2007Food and Beverage ServiceCafeteria/fast food dining</v>
      </c>
      <c r="U1267" s="1" t="str">
        <f>VLOOKUP(T1267,Ventilation!$A$4:$H$321,6,FALSE)</f>
        <v>0.18</v>
      </c>
      <c r="V1267" s="1" t="str">
        <f>VLOOKUP(T1267,Ventilation!$A$4:$H$321,5,FALSE)</f>
        <v>7.5</v>
      </c>
      <c r="W1267" s="1" t="str">
        <f>VLOOKUP(T1267,Ventilation!$A$4:$H$321,7,FALSE)</f>
        <v/>
      </c>
      <c r="X1267" s="1"/>
      <c r="Y1267" s="5">
        <v>99.89</v>
      </c>
      <c r="Z1267" s="1" t="s">
        <v>2635</v>
      </c>
      <c r="AA1267" s="1" t="s">
        <v>2609</v>
      </c>
      <c r="AB1267" s="1">
        <v>0.0446</v>
      </c>
      <c r="AC1267" s="8"/>
      <c r="AD1267" s="1"/>
      <c r="AE1267" s="1" t="s">
        <v>2719</v>
      </c>
      <c r="AF1267" s="1"/>
      <c r="AG1267" s="1"/>
      <c r="AH1267" s="1"/>
      <c r="AI1267" s="1"/>
      <c r="AJ1267" s="1"/>
      <c r="AK1267" s="5">
        <v>1.0</v>
      </c>
      <c r="AL1267" s="1">
        <v>0.0</v>
      </c>
      <c r="AM1267" s="1">
        <v>0.5</v>
      </c>
      <c r="AN1267" s="1">
        <v>0.0</v>
      </c>
      <c r="AO1267" s="1" t="s">
        <v>2621</v>
      </c>
      <c r="AP1267" s="33" t="s">
        <v>2713</v>
      </c>
      <c r="AQ1267" s="33" t="s">
        <v>2639</v>
      </c>
      <c r="AR1267" s="1"/>
      <c r="AS1267" s="1"/>
      <c r="AT1267" s="1" t="str">
        <f t="shared" si="85"/>
        <v/>
      </c>
      <c r="AU1267" s="1"/>
      <c r="AV1267" s="1"/>
      <c r="AW1267" s="1"/>
      <c r="AX1267" s="1"/>
      <c r="AY1267" s="1"/>
      <c r="AZ1267" s="1"/>
      <c r="BA1267" s="1"/>
      <c r="BB1267" s="1"/>
      <c r="BC1267" s="1"/>
      <c r="BD1267" s="1"/>
      <c r="BE1267" s="1"/>
      <c r="BF1267" s="1"/>
      <c r="BG1267" s="1"/>
      <c r="BH1267" s="1"/>
      <c r="BJ1267" s="1"/>
      <c r="BK1267" s="1"/>
      <c r="BL1267" s="1"/>
    </row>
    <row r="1268" ht="14.25" hidden="1" customHeight="1">
      <c r="A1268" s="16" t="s">
        <v>23</v>
      </c>
      <c r="B1268" s="8" t="s">
        <v>225</v>
      </c>
      <c r="C1268" s="8" t="s">
        <v>999</v>
      </c>
      <c r="D1268" s="1" t="s">
        <v>4556</v>
      </c>
      <c r="E1268" s="5" t="s">
        <v>23</v>
      </c>
      <c r="F1268" s="5" t="s">
        <v>1069</v>
      </c>
      <c r="G1268" s="5" t="s">
        <v>919</v>
      </c>
      <c r="H1268" s="1" t="str">
        <f t="shared" si="81"/>
        <v>OEESC 2014Healthcare FacilityExam/Treatment</v>
      </c>
      <c r="I1268" s="1" t="str">
        <f>VLOOKUP(H1268,'Interior Lighting'!$A$4:$G$1472,5,FALSE)</f>
        <v>1.26</v>
      </c>
      <c r="J1268" s="1"/>
      <c r="K1268" s="1"/>
      <c r="L1268" s="1"/>
      <c r="M1268" s="1">
        <v>0.0</v>
      </c>
      <c r="N1268" s="1">
        <v>0.7</v>
      </c>
      <c r="O1268" s="1">
        <v>0.2</v>
      </c>
      <c r="P1268" s="1" t="s">
        <v>2627</v>
      </c>
      <c r="Q1268" s="1" t="s">
        <v>38</v>
      </c>
      <c r="R1268" s="1" t="s">
        <v>657</v>
      </c>
      <c r="S1268" s="1" t="s">
        <v>666</v>
      </c>
      <c r="T1268" s="8" t="str">
        <f t="shared" si="84"/>
        <v>GGHC v2.2Health CareClean Utility / Workroom</v>
      </c>
      <c r="U1268" s="1" t="str">
        <f>VLOOKUP(T1268,Ventilation!$A$4:$H$321,6,FALSE)</f>
        <v>0.3</v>
      </c>
      <c r="V1268" s="1" t="str">
        <f>VLOOKUP(T1268,Ventilation!$A$4:$H$321,5,FALSE)</f>
        <v/>
      </c>
      <c r="W1268" s="1" t="str">
        <f>VLOOKUP(T1268,Ventilation!$A$4:$H$321,7,FALSE)</f>
        <v/>
      </c>
      <c r="X1268" s="1"/>
      <c r="Y1268" s="5">
        <v>20.02</v>
      </c>
      <c r="Z1268" s="1" t="s">
        <v>2635</v>
      </c>
      <c r="AA1268" s="1" t="s">
        <v>2609</v>
      </c>
      <c r="AB1268" s="1">
        <v>0.0446</v>
      </c>
      <c r="AC1268" s="8"/>
      <c r="AD1268" s="1"/>
      <c r="AE1268" s="1" t="s">
        <v>2719</v>
      </c>
      <c r="AF1268" s="1"/>
      <c r="AG1268" s="1"/>
      <c r="AH1268" s="1"/>
      <c r="AI1268" s="1"/>
      <c r="AJ1268" s="1"/>
      <c r="AK1268" s="5">
        <v>2.0</v>
      </c>
      <c r="AL1268" s="1">
        <v>0.0</v>
      </c>
      <c r="AM1268" s="1">
        <v>0.5</v>
      </c>
      <c r="AN1268" s="1">
        <v>0.0</v>
      </c>
      <c r="AO1268" s="1" t="s">
        <v>2621</v>
      </c>
      <c r="AP1268" s="33" t="s">
        <v>2713</v>
      </c>
      <c r="AQ1268" s="33" t="s">
        <v>2639</v>
      </c>
      <c r="AR1268" s="1"/>
      <c r="AS1268" s="1"/>
      <c r="AT1268" s="1" t="str">
        <f t="shared" si="85"/>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23</v>
      </c>
      <c r="B1269" s="8" t="s">
        <v>225</v>
      </c>
      <c r="C1269" s="8" t="s">
        <v>1001</v>
      </c>
      <c r="D1269" s="1" t="s">
        <v>4563</v>
      </c>
      <c r="E1269" s="5" t="s">
        <v>23</v>
      </c>
      <c r="F1269" s="1" t="s">
        <v>872</v>
      </c>
      <c r="G1269" s="1" t="s">
        <v>870</v>
      </c>
      <c r="H1269" s="1" t="str">
        <f t="shared" si="81"/>
        <v>OEESC 2014Conference/Meeting/MultipurposeGeneral</v>
      </c>
      <c r="I1269" s="1" t="str">
        <f>VLOOKUP(H1269,'Interior Lighting'!$A$4:$G$1472,5,FALSE)</f>
        <v>1.11</v>
      </c>
      <c r="J1269" s="1"/>
      <c r="K1269" s="1"/>
      <c r="L1269" s="1"/>
      <c r="M1269" s="1">
        <v>0.0</v>
      </c>
      <c r="N1269" s="1">
        <v>0.7</v>
      </c>
      <c r="O1269" s="1">
        <v>0.2</v>
      </c>
      <c r="P1269" s="8" t="s">
        <v>2627</v>
      </c>
      <c r="Q1269" s="1" t="s">
        <v>31</v>
      </c>
      <c r="R1269" s="1" t="s">
        <v>870</v>
      </c>
      <c r="S1269" s="1" t="s">
        <v>1350</v>
      </c>
      <c r="T1269" s="8" t="str">
        <f t="shared" si="84"/>
        <v>ASHRAE 62.1-2007GeneralConference/meeting</v>
      </c>
      <c r="U1269" s="1" t="str">
        <f>VLOOKUP(T1269,Ventilation!$A$4:$H$321,6,FALSE)</f>
        <v>0.06</v>
      </c>
      <c r="V1269" s="1" t="str">
        <f>VLOOKUP(T1269,Ventilation!$A$4:$H$321,5,FALSE)</f>
        <v>5</v>
      </c>
      <c r="W1269" s="1" t="str">
        <f>VLOOKUP(T1269,Ventilation!$A$4:$H$321,7,FALSE)</f>
        <v/>
      </c>
      <c r="X1269" s="1"/>
      <c r="Y1269" s="5">
        <v>49.95</v>
      </c>
      <c r="Z1269" s="8" t="s">
        <v>2635</v>
      </c>
      <c r="AA1269" s="8" t="s">
        <v>2609</v>
      </c>
      <c r="AB1269" s="1">
        <v>0.0446</v>
      </c>
      <c r="AC1269" s="8"/>
      <c r="AD1269" s="8"/>
      <c r="AE1269" s="8" t="s">
        <v>2719</v>
      </c>
      <c r="AF1269" s="1"/>
      <c r="AG1269" s="1"/>
      <c r="AH1269" s="1"/>
      <c r="AI1269" s="1"/>
      <c r="AJ1269" s="1"/>
      <c r="AK1269" s="5">
        <v>1.0</v>
      </c>
      <c r="AL1269" s="1">
        <v>0.0</v>
      </c>
      <c r="AM1269" s="1">
        <v>0.5</v>
      </c>
      <c r="AN1269" s="1">
        <v>0.0</v>
      </c>
      <c r="AO1269" s="8" t="s">
        <v>2621</v>
      </c>
      <c r="AP1269" s="33" t="s">
        <v>2713</v>
      </c>
      <c r="AQ1269" s="33" t="s">
        <v>2639</v>
      </c>
      <c r="AR1269" s="1"/>
      <c r="AS1269" s="1"/>
      <c r="AT1269" s="1" t="str">
        <f t="shared" si="85"/>
        <v/>
      </c>
      <c r="AU1269" s="1"/>
      <c r="AV1269" s="1"/>
      <c r="AW1269" s="1"/>
      <c r="AX1269" s="1"/>
      <c r="AY1269" s="1"/>
      <c r="AZ1269" s="1"/>
      <c r="BA1269" s="1"/>
      <c r="BB1269" s="1"/>
      <c r="BC1269" s="1"/>
      <c r="BD1269" s="1"/>
      <c r="BE1269" s="1"/>
      <c r="BF1269" s="8"/>
      <c r="BG1269" s="8"/>
      <c r="BH1269" s="1"/>
      <c r="BJ1269" s="1"/>
      <c r="BK1269" s="1"/>
      <c r="BL1269" s="1"/>
    </row>
    <row r="1270" ht="14.25" hidden="1" customHeight="1">
      <c r="A1270" s="16" t="s">
        <v>23</v>
      </c>
      <c r="B1270" s="1" t="s">
        <v>225</v>
      </c>
      <c r="C1270" s="1" t="s">
        <v>1005</v>
      </c>
      <c r="D1270" s="1" t="s">
        <v>4562</v>
      </c>
      <c r="E1270" s="5" t="s">
        <v>23</v>
      </c>
      <c r="F1270" s="1" t="s">
        <v>869</v>
      </c>
      <c r="G1270" s="1" t="s">
        <v>870</v>
      </c>
      <c r="H1270" s="1" t="str">
        <f t="shared" si="81"/>
        <v>OEESC 2014Office-EnclosedGeneral</v>
      </c>
      <c r="I1270" s="1" t="str">
        <f>VLOOKUP(H1270,'Interior Lighting'!$A$4:$G$1472,5,FALSE)</f>
        <v>0.97</v>
      </c>
      <c r="J1270" s="1"/>
      <c r="K1270" s="1"/>
      <c r="L1270" s="1"/>
      <c r="M1270" s="1">
        <v>0.0</v>
      </c>
      <c r="N1270" s="1">
        <v>0.7</v>
      </c>
      <c r="O1270" s="1">
        <v>0.2</v>
      </c>
      <c r="P1270" s="8" t="s">
        <v>2627</v>
      </c>
      <c r="Q1270" s="1" t="s">
        <v>31</v>
      </c>
      <c r="R1270" s="1" t="s">
        <v>1328</v>
      </c>
      <c r="S1270" s="1" t="s">
        <v>498</v>
      </c>
      <c r="T1270" s="8" t="str">
        <f t="shared" si="84"/>
        <v>ASHRAE 62.1-2007Office BuildingsOffice space</v>
      </c>
      <c r="U1270" s="1" t="str">
        <f>VLOOKUP(T1270,Ventilation!$A$4:$H$321,6,FALSE)</f>
        <v>0.06</v>
      </c>
      <c r="V1270" s="1" t="str">
        <f>VLOOKUP(T1270,Ventilation!$A$4:$H$321,5,FALSE)</f>
        <v>5</v>
      </c>
      <c r="W1270" s="1" t="str">
        <f>VLOOKUP(T1270,Ventilation!$A$4:$H$321,7,FALSE)</f>
        <v/>
      </c>
      <c r="X1270" s="1"/>
      <c r="Y1270" s="5">
        <v>5.0</v>
      </c>
      <c r="Z1270" s="8" t="s">
        <v>2635</v>
      </c>
      <c r="AA1270" s="8" t="s">
        <v>2609</v>
      </c>
      <c r="AB1270" s="1">
        <v>0.0446</v>
      </c>
      <c r="AC1270" s="8"/>
      <c r="AD1270" s="8"/>
      <c r="AE1270" s="8" t="s">
        <v>2719</v>
      </c>
      <c r="AF1270" s="1"/>
      <c r="AG1270" s="1"/>
      <c r="AH1270" s="1"/>
      <c r="AI1270" s="1"/>
      <c r="AJ1270" s="1"/>
      <c r="AK1270" s="5">
        <v>1.1</v>
      </c>
      <c r="AL1270" s="1">
        <v>0.0</v>
      </c>
      <c r="AM1270" s="1">
        <v>0.5</v>
      </c>
      <c r="AN1270" s="1">
        <v>0.0</v>
      </c>
      <c r="AO1270" s="8" t="s">
        <v>2621</v>
      </c>
      <c r="AP1270" s="33" t="s">
        <v>2713</v>
      </c>
      <c r="AQ1270" s="33" t="s">
        <v>2639</v>
      </c>
      <c r="AR1270" s="1"/>
      <c r="AS1270" s="1"/>
      <c r="AT1270" s="1" t="str">
        <f t="shared" si="85"/>
        <v/>
      </c>
      <c r="AU1270" s="1"/>
      <c r="AV1270" s="1"/>
      <c r="AW1270" s="1"/>
      <c r="AX1270" s="8"/>
      <c r="AY1270" s="1"/>
      <c r="AZ1270" s="1"/>
      <c r="BA1270" s="1"/>
      <c r="BB1270" s="1"/>
      <c r="BC1270" s="1"/>
      <c r="BD1270" s="1"/>
      <c r="BE1270" s="1"/>
      <c r="BF1270" s="1"/>
      <c r="BG1270" s="1"/>
      <c r="BH1270" s="1"/>
      <c r="BJ1270" s="1"/>
      <c r="BK1270" s="1"/>
      <c r="BL1270" s="1"/>
    </row>
    <row r="1271" ht="14.25" hidden="1" customHeight="1">
      <c r="A1271" s="16" t="s">
        <v>23</v>
      </c>
      <c r="B1271" s="1" t="s">
        <v>225</v>
      </c>
      <c r="C1271" s="1" t="s">
        <v>1007</v>
      </c>
      <c r="D1271" s="1" t="s">
        <v>4571</v>
      </c>
      <c r="E1271" s="5" t="s">
        <v>23</v>
      </c>
      <c r="F1271" s="5" t="s">
        <v>1069</v>
      </c>
      <c r="G1271" s="5" t="s">
        <v>919</v>
      </c>
      <c r="H1271" s="1" t="str">
        <f t="shared" si="81"/>
        <v>OEESC 2014Healthcare FacilityExam/Treatment</v>
      </c>
      <c r="I1271" s="1" t="str">
        <f>VLOOKUP(H1271,'Interior Lighting'!$A$4:$G$1472,5,FALSE)</f>
        <v>1.26</v>
      </c>
      <c r="J1271" s="1"/>
      <c r="K1271" s="1"/>
      <c r="L1271" s="1"/>
      <c r="M1271" s="1">
        <v>0.0</v>
      </c>
      <c r="N1271" s="1">
        <v>0.7</v>
      </c>
      <c r="O1271" s="1">
        <v>0.2</v>
      </c>
      <c r="P1271" s="1" t="s">
        <v>2628</v>
      </c>
      <c r="Q1271" s="47" t="s">
        <v>29</v>
      </c>
      <c r="R1271" s="1" t="s">
        <v>501</v>
      </c>
      <c r="S1271" s="5" t="s">
        <v>503</v>
      </c>
      <c r="T1271" s="8" t="str">
        <f t="shared" si="84"/>
        <v>ASHRAE 62.1-1999Public SpacesPublic restrooms</v>
      </c>
      <c r="U1271" s="1" t="str">
        <f>VLOOKUP(T1271,Ventilation!$A$4:$H$321,6,FALSE)</f>
        <v>0</v>
      </c>
      <c r="V1271" s="1" t="str">
        <f>VLOOKUP(T1271,Ventilation!$A$4:$H$321,5,FALSE)</f>
        <v>0</v>
      </c>
      <c r="W1271" s="1" t="str">
        <f>VLOOKUP(T1271,Ventilation!$A$4:$H$321,7,FALSE)</f>
        <v/>
      </c>
      <c r="X1271" s="1"/>
      <c r="Y1271" s="5">
        <v>0.0</v>
      </c>
      <c r="Z1271" s="1" t="s">
        <v>2635</v>
      </c>
      <c r="AA1271" s="1" t="s">
        <v>2609</v>
      </c>
      <c r="AB1271" s="1">
        <v>0.0446</v>
      </c>
      <c r="AC1271" s="8"/>
      <c r="AD1271" s="1"/>
      <c r="AE1271" s="1" t="s">
        <v>2719</v>
      </c>
      <c r="AF1271" s="1"/>
      <c r="AG1271" s="1"/>
      <c r="AH1271" s="1"/>
      <c r="AI1271" s="1"/>
      <c r="AJ1271" s="1"/>
      <c r="AK1271" s="5">
        <v>5.0</v>
      </c>
      <c r="AL1271" s="1">
        <v>0.0</v>
      </c>
      <c r="AM1271" s="5">
        <v>0.5</v>
      </c>
      <c r="AN1271" s="5">
        <v>0.0</v>
      </c>
      <c r="AO1271" s="1" t="s">
        <v>2621</v>
      </c>
      <c r="AP1271" s="33" t="s">
        <v>2713</v>
      </c>
      <c r="AQ1271" s="33" t="s">
        <v>2639</v>
      </c>
      <c r="AR1271" s="1"/>
      <c r="AS1271" s="1"/>
      <c r="AT1271" s="1" t="str">
        <f t="shared" si="85"/>
        <v/>
      </c>
      <c r="AU1271" s="1"/>
      <c r="AV1271" s="1"/>
      <c r="AW1271" s="1"/>
      <c r="AX1271" s="1"/>
      <c r="AY1271" s="1"/>
      <c r="AZ1271" s="1"/>
      <c r="BA1271" s="1"/>
      <c r="BB1271" s="1"/>
      <c r="BC1271" s="1"/>
      <c r="BD1271" s="1"/>
      <c r="BE1271" s="1"/>
      <c r="BF1271" s="1"/>
      <c r="BG1271" s="1"/>
      <c r="BH1271" s="1"/>
      <c r="BJ1271" s="1"/>
      <c r="BK1271" s="1"/>
      <c r="BL1271" s="1"/>
    </row>
    <row r="1272" ht="14.25" hidden="1" customHeight="1">
      <c r="A1272" s="16" t="s">
        <v>23</v>
      </c>
      <c r="B1272" s="1" t="s">
        <v>225</v>
      </c>
      <c r="C1272" s="10" t="s">
        <v>4597</v>
      </c>
      <c r="D1272" s="1" t="s">
        <v>4571</v>
      </c>
      <c r="E1272" s="5" t="s">
        <v>23</v>
      </c>
      <c r="F1272" s="5" t="s">
        <v>1069</v>
      </c>
      <c r="G1272" s="5" t="s">
        <v>919</v>
      </c>
      <c r="H1272" s="1" t="str">
        <f t="shared" si="81"/>
        <v>OEESC 2014Healthcare FacilityExam/Treatment</v>
      </c>
      <c r="I1272" s="1" t="str">
        <f>VLOOKUP(H1272,'Interior Lighting'!$A$4:$G$1472,5,FALSE)</f>
        <v>1.26</v>
      </c>
      <c r="J1272" s="1"/>
      <c r="K1272" s="1"/>
      <c r="L1272" s="1"/>
      <c r="M1272" s="1">
        <v>0.0</v>
      </c>
      <c r="N1272" s="1">
        <v>0.7</v>
      </c>
      <c r="O1272" s="1">
        <v>0.2</v>
      </c>
      <c r="P1272" s="1" t="s">
        <v>2628</v>
      </c>
      <c r="Q1272" s="47" t="s">
        <v>29</v>
      </c>
      <c r="R1272" s="1" t="s">
        <v>501</v>
      </c>
      <c r="S1272" s="5" t="s">
        <v>503</v>
      </c>
      <c r="T1272" s="8" t="str">
        <f t="shared" si="84"/>
        <v>ASHRAE 62.1-1999Public SpacesPublic restrooms</v>
      </c>
      <c r="U1272" s="1" t="str">
        <f>VLOOKUP(T1272,Ventilation!$A$4:$H$321,6,FALSE)</f>
        <v>0</v>
      </c>
      <c r="V1272" s="1" t="str">
        <f>VLOOKUP(T1272,Ventilation!$A$4:$H$321,5,FALSE)</f>
        <v>0</v>
      </c>
      <c r="W1272" s="1" t="str">
        <f>VLOOKUP(T1272,Ventilation!$A$4:$H$321,7,FALSE)</f>
        <v/>
      </c>
      <c r="X1272" s="1"/>
      <c r="Y1272" s="5">
        <v>0.0</v>
      </c>
      <c r="Z1272" s="1" t="s">
        <v>2635</v>
      </c>
      <c r="AA1272" s="1" t="s">
        <v>2609</v>
      </c>
      <c r="AB1272" s="1">
        <v>0.0446</v>
      </c>
      <c r="AC1272" s="8"/>
      <c r="AD1272" s="1"/>
      <c r="AE1272" s="1" t="s">
        <v>2719</v>
      </c>
      <c r="AF1272" s="1"/>
      <c r="AG1272" s="1"/>
      <c r="AH1272" s="1"/>
      <c r="AI1272" s="1"/>
      <c r="AJ1272" s="1"/>
      <c r="AK1272" s="5">
        <v>2.1</v>
      </c>
      <c r="AL1272" s="1">
        <v>0.0</v>
      </c>
      <c r="AM1272" s="5">
        <v>0.1</v>
      </c>
      <c r="AN1272" s="5">
        <v>0.9</v>
      </c>
      <c r="AO1272" s="33" t="s">
        <v>2646</v>
      </c>
      <c r="AP1272" s="33" t="s">
        <v>2713</v>
      </c>
      <c r="AQ1272" s="33" t="s">
        <v>2639</v>
      </c>
      <c r="AR1272" s="1"/>
      <c r="AS1272" s="1"/>
      <c r="AT1272" s="1" t="str">
        <f t="shared" si="85"/>
        <v/>
      </c>
      <c r="AU1272" s="1"/>
      <c r="AV1272" s="1"/>
      <c r="AW1272" s="1"/>
      <c r="AX1272" s="1"/>
      <c r="AY1272" s="1"/>
      <c r="AZ1272" s="1"/>
      <c r="BA1272" s="1"/>
      <c r="BB1272" s="1"/>
      <c r="BC1272" s="1"/>
      <c r="BD1272" s="1"/>
      <c r="BE1272" s="1"/>
      <c r="BF1272" s="1"/>
      <c r="BG1272" s="1"/>
      <c r="BH1272" s="1"/>
      <c r="BJ1272" s="1"/>
      <c r="BK1272" s="1"/>
      <c r="BL1272" s="1"/>
    </row>
    <row r="1273" ht="14.25" hidden="1" customHeight="1">
      <c r="A1273" s="16" t="s">
        <v>23</v>
      </c>
      <c r="B1273" s="1" t="s">
        <v>225</v>
      </c>
      <c r="C1273" s="1" t="s">
        <v>1014</v>
      </c>
      <c r="D1273" s="1" t="s">
        <v>4562</v>
      </c>
      <c r="E1273" s="5" t="s">
        <v>23</v>
      </c>
      <c r="F1273" s="5" t="s">
        <v>1069</v>
      </c>
      <c r="G1273" s="1" t="s">
        <v>919</v>
      </c>
      <c r="H1273" s="1" t="str">
        <f t="shared" si="81"/>
        <v>OEESC 2014Healthcare FacilityExam/Treatment</v>
      </c>
      <c r="I1273" s="1" t="str">
        <f>VLOOKUP(H1273,'Interior Lighting'!$A$4:$G$1472,5,FALSE)</f>
        <v>1.26</v>
      </c>
      <c r="J1273" s="1"/>
      <c r="K1273" s="1"/>
      <c r="L1273" s="1"/>
      <c r="M1273" s="1">
        <v>0.0</v>
      </c>
      <c r="N1273" s="1">
        <v>0.7</v>
      </c>
      <c r="O1273" s="1">
        <v>0.2</v>
      </c>
      <c r="P1273" s="1" t="s">
        <v>2623</v>
      </c>
      <c r="Q1273" s="1" t="s">
        <v>38</v>
      </c>
      <c r="R1273" s="1" t="s">
        <v>657</v>
      </c>
      <c r="S1273" s="1" t="s">
        <v>701</v>
      </c>
      <c r="T1273" s="8" t="str">
        <f t="shared" si="84"/>
        <v>GGHC v2.2Health CareSpecial Procedure Room, Diagnostic</v>
      </c>
      <c r="U1273" s="1" t="str">
        <f>VLOOKUP(T1273,Ventilation!$A$4:$H$321,6,FALSE)</f>
        <v>0.3</v>
      </c>
      <c r="V1273" s="1" t="str">
        <f>VLOOKUP(T1273,Ventilation!$A$4:$H$321,5,FALSE)</f>
        <v/>
      </c>
      <c r="W1273" s="1" t="str">
        <f>VLOOKUP(T1273,Ventilation!$A$4:$H$321,7,FALSE)</f>
        <v/>
      </c>
      <c r="X1273" s="1"/>
      <c r="Y1273" s="5">
        <v>20.02</v>
      </c>
      <c r="Z1273" s="1" t="s">
        <v>2635</v>
      </c>
      <c r="AA1273" s="1" t="s">
        <v>2609</v>
      </c>
      <c r="AB1273" s="1">
        <v>0.0446</v>
      </c>
      <c r="AC1273" s="8"/>
      <c r="AD1273" s="1"/>
      <c r="AE1273" s="1" t="s">
        <v>2719</v>
      </c>
      <c r="AF1273" s="1"/>
      <c r="AG1273" s="1"/>
      <c r="AH1273" s="1"/>
      <c r="AI1273" s="1"/>
      <c r="AJ1273" s="1"/>
      <c r="AK1273" s="5">
        <v>1.1</v>
      </c>
      <c r="AL1273" s="1">
        <v>0.0</v>
      </c>
      <c r="AM1273" s="1">
        <v>0.5</v>
      </c>
      <c r="AN1273" s="1">
        <v>0.0</v>
      </c>
      <c r="AO1273" s="1" t="s">
        <v>2621</v>
      </c>
      <c r="AP1273" s="33" t="s">
        <v>2713</v>
      </c>
      <c r="AQ1273" s="33" t="s">
        <v>2639</v>
      </c>
      <c r="AR1273" s="1"/>
      <c r="AS1273" s="1"/>
      <c r="AT1273" s="1" t="str">
        <f t="shared" si="85"/>
        <v/>
      </c>
      <c r="AU1273" s="1"/>
      <c r="AV1273" s="1"/>
      <c r="AW1273" s="1"/>
      <c r="AX1273" s="1"/>
      <c r="AY1273" s="1"/>
      <c r="AZ1273" s="1"/>
      <c r="BA1273" s="1"/>
      <c r="BB1273" s="1"/>
      <c r="BC1273" s="1"/>
      <c r="BD1273" s="1"/>
      <c r="BE1273" s="1"/>
      <c r="BF1273" s="1"/>
      <c r="BG1273" s="1"/>
      <c r="BH1273" s="1"/>
      <c r="BJ1273" s="1"/>
      <c r="BK1273" s="1"/>
      <c r="BL1273" s="1"/>
    </row>
    <row r="1274" ht="14.25" hidden="1" customHeight="1">
      <c r="A1274" s="16" t="s">
        <v>23</v>
      </c>
      <c r="B1274" s="1" t="s">
        <v>225</v>
      </c>
      <c r="C1274" s="1" t="s">
        <v>1020</v>
      </c>
      <c r="D1274" s="1" t="s">
        <v>4551</v>
      </c>
      <c r="E1274" s="5" t="s">
        <v>23</v>
      </c>
      <c r="F1274" s="48" t="s">
        <v>896</v>
      </c>
      <c r="G1274" s="37" t="s">
        <v>656</v>
      </c>
      <c r="H1274" s="1" t="str">
        <f t="shared" si="81"/>
        <v>OEESC 2014Corridor/TransitionFor Hospital</v>
      </c>
      <c r="I1274" s="1" t="str">
        <f>VLOOKUP(H1274,'Interior Lighting'!$A$4:$G$1472,5,FALSE)</f>
        <v>0.94</v>
      </c>
      <c r="J1274" s="1"/>
      <c r="K1274" s="1"/>
      <c r="L1274" s="1"/>
      <c r="M1274" s="1">
        <v>0.0</v>
      </c>
      <c r="N1274" s="1">
        <v>0.7</v>
      </c>
      <c r="O1274" s="1">
        <v>0.2</v>
      </c>
      <c r="P1274" s="1" t="s">
        <v>2622</v>
      </c>
      <c r="Q1274" s="1" t="s">
        <v>31</v>
      </c>
      <c r="R1274" s="1" t="s">
        <v>870</v>
      </c>
      <c r="S1274" s="1" t="s">
        <v>557</v>
      </c>
      <c r="T1274" s="8" t="str">
        <f t="shared" si="84"/>
        <v>ASHRAE 62.1-2007GeneralCorridors</v>
      </c>
      <c r="U1274" s="1" t="str">
        <f>VLOOKUP(T1274,Ventilation!$A$4:$H$321,6,FALSE)</f>
        <v>0.06</v>
      </c>
      <c r="V1274" s="1" t="str">
        <f>VLOOKUP(T1274,Ventilation!$A$4:$H$321,5,FALSE)</f>
        <v/>
      </c>
      <c r="W1274" s="1" t="str">
        <f>VLOOKUP(T1274,Ventilation!$A$4:$H$321,7,FALSE)</f>
        <v/>
      </c>
      <c r="X1274" s="1"/>
      <c r="Y1274" s="5">
        <v>0.0</v>
      </c>
      <c r="Z1274" s="1" t="s">
        <v>2635</v>
      </c>
      <c r="AA1274" s="1" t="s">
        <v>2609</v>
      </c>
      <c r="AB1274" s="1">
        <v>0.0446</v>
      </c>
      <c r="AC1274" s="8"/>
      <c r="AD1274" s="1"/>
      <c r="AE1274" s="1" t="s">
        <v>2719</v>
      </c>
      <c r="AF1274" s="1"/>
      <c r="AG1274" s="1"/>
      <c r="AH1274" s="1"/>
      <c r="AI1274" s="1"/>
      <c r="AJ1274" s="1"/>
      <c r="AK1274" s="5">
        <v>0.4</v>
      </c>
      <c r="AL1274" s="1">
        <v>0.0</v>
      </c>
      <c r="AM1274" s="1">
        <v>0.5</v>
      </c>
      <c r="AN1274" s="1">
        <v>0.0</v>
      </c>
      <c r="AO1274" s="1" t="s">
        <v>2621</v>
      </c>
      <c r="AP1274" s="33" t="s">
        <v>2713</v>
      </c>
      <c r="AQ1274" s="33" t="s">
        <v>2639</v>
      </c>
      <c r="AR1274" s="1"/>
      <c r="AS1274" s="1"/>
      <c r="AT1274" s="1" t="str">
        <f t="shared" si="85"/>
        <v/>
      </c>
      <c r="AU1274" s="1"/>
      <c r="AV1274" s="1"/>
      <c r="AW1274" s="1"/>
      <c r="AX1274" s="1"/>
      <c r="AY1274" s="1"/>
      <c r="AZ1274" s="1"/>
      <c r="BA1274" s="1"/>
      <c r="BB1274" s="1"/>
      <c r="BC1274" s="1"/>
      <c r="BD1274" s="1"/>
      <c r="BE1274" s="1"/>
      <c r="BF1274" s="1"/>
      <c r="BG1274" s="1"/>
      <c r="BH1274" s="1"/>
      <c r="BJ1274" s="1"/>
      <c r="BK1274" s="1"/>
      <c r="BL1274" s="1"/>
    </row>
    <row r="1275" ht="14.25" hidden="1" customHeight="1">
      <c r="A1275" s="16" t="s">
        <v>23</v>
      </c>
      <c r="B1275" s="1" t="s">
        <v>225</v>
      </c>
      <c r="C1275" s="1" t="s">
        <v>1024</v>
      </c>
      <c r="D1275" s="1" t="s">
        <v>4571</v>
      </c>
      <c r="E1275" s="5" t="s">
        <v>23</v>
      </c>
      <c r="F1275" s="1" t="s">
        <v>869</v>
      </c>
      <c r="G1275" s="1" t="s">
        <v>870</v>
      </c>
      <c r="H1275" s="1" t="str">
        <f t="shared" si="81"/>
        <v>OEESC 2014Office-EnclosedGeneral</v>
      </c>
      <c r="I1275" s="1" t="str">
        <f>VLOOKUP(H1275,'Interior Lighting'!$A$4:$G$1472,5,FALSE)</f>
        <v>0.97</v>
      </c>
      <c r="J1275" s="1"/>
      <c r="K1275" s="1"/>
      <c r="L1275" s="1"/>
      <c r="M1275" s="1">
        <v>0.0</v>
      </c>
      <c r="N1275" s="1">
        <v>0.7</v>
      </c>
      <c r="O1275" s="1">
        <v>0.2</v>
      </c>
      <c r="P1275" s="1" t="s">
        <v>2627</v>
      </c>
      <c r="Q1275" s="1" t="s">
        <v>31</v>
      </c>
      <c r="R1275" s="1" t="s">
        <v>1328</v>
      </c>
      <c r="S1275" s="1" t="s">
        <v>1361</v>
      </c>
      <c r="T1275" s="8" t="str">
        <f t="shared" si="84"/>
        <v>ASHRAE 62.1-2007Office BuildingsTelephone/data entry</v>
      </c>
      <c r="U1275" s="1" t="str">
        <f>VLOOKUP(T1275,Ventilation!$A$4:$H$321,6,FALSE)</f>
        <v>0.06</v>
      </c>
      <c r="V1275" s="1" t="str">
        <f>VLOOKUP(T1275,Ventilation!$A$4:$H$321,5,FALSE)</f>
        <v>5</v>
      </c>
      <c r="W1275" s="1" t="str">
        <f>VLOOKUP(T1275,Ventilation!$A$4:$H$321,7,FALSE)</f>
        <v/>
      </c>
      <c r="X1275" s="1"/>
      <c r="Y1275" s="5">
        <v>5.0</v>
      </c>
      <c r="Z1275" s="1" t="s">
        <v>2635</v>
      </c>
      <c r="AA1275" s="1" t="s">
        <v>2609</v>
      </c>
      <c r="AB1275" s="1">
        <v>0.0446</v>
      </c>
      <c r="AC1275" s="8"/>
      <c r="AD1275" s="1"/>
      <c r="AE1275" s="1" t="s">
        <v>2719</v>
      </c>
      <c r="AF1275" s="1"/>
      <c r="AG1275" s="1"/>
      <c r="AH1275" s="1"/>
      <c r="AI1275" s="1"/>
      <c r="AJ1275" s="1"/>
      <c r="AK1275" s="5">
        <v>1.1</v>
      </c>
      <c r="AL1275" s="1">
        <v>0.0</v>
      </c>
      <c r="AM1275" s="1">
        <v>0.5</v>
      </c>
      <c r="AN1275" s="1">
        <v>0.0</v>
      </c>
      <c r="AO1275" s="1" t="s">
        <v>2621</v>
      </c>
      <c r="AP1275" s="33" t="s">
        <v>2713</v>
      </c>
      <c r="AQ1275" s="33" t="s">
        <v>2639</v>
      </c>
      <c r="AR1275" s="1"/>
      <c r="AS1275" s="1"/>
      <c r="AT1275" s="1" t="str">
        <f t="shared" si="85"/>
        <v/>
      </c>
      <c r="AU1275" s="1"/>
      <c r="AV1275" s="1"/>
      <c r="AW1275" s="1"/>
      <c r="AX1275" s="1"/>
      <c r="AY1275" s="1"/>
      <c r="AZ1275" s="1"/>
      <c r="BA1275" s="1"/>
      <c r="BB1275" s="1"/>
      <c r="BC1275" s="1"/>
      <c r="BD1275" s="1"/>
      <c r="BE1275" s="1"/>
      <c r="BF1275" s="1"/>
      <c r="BG1275" s="1"/>
      <c r="BH1275" s="1"/>
      <c r="BJ1275" s="1"/>
      <c r="BK1275" s="1"/>
      <c r="BL1275" s="1"/>
    </row>
    <row r="1276" ht="14.25" hidden="1" customHeight="1">
      <c r="A1276" s="16" t="s">
        <v>23</v>
      </c>
      <c r="B1276" s="1" t="s">
        <v>225</v>
      </c>
      <c r="C1276" s="1" t="s">
        <v>1025</v>
      </c>
      <c r="D1276" s="1" t="s">
        <v>4566</v>
      </c>
      <c r="E1276" s="5" t="s">
        <v>23</v>
      </c>
      <c r="F1276" s="1" t="s">
        <v>975</v>
      </c>
      <c r="G1276" s="1" t="s">
        <v>870</v>
      </c>
      <c r="H1276" s="1" t="str">
        <f t="shared" si="81"/>
        <v>OEESC 2014StorageGeneral</v>
      </c>
      <c r="I1276" s="1" t="str">
        <f>VLOOKUP(H1276,'Interior Lighting'!$A$4:$G$1472,5,FALSE)</f>
        <v>0.63</v>
      </c>
      <c r="J1276" s="1"/>
      <c r="K1276" s="1"/>
      <c r="L1276" s="1"/>
      <c r="M1276" s="1">
        <v>0.0</v>
      </c>
      <c r="N1276" s="1">
        <v>0.7</v>
      </c>
      <c r="O1276" s="1">
        <v>0.2</v>
      </c>
      <c r="P1276" s="33" t="s">
        <v>2629</v>
      </c>
      <c r="Q1276" s="5" t="s">
        <v>30</v>
      </c>
      <c r="R1276" s="5" t="s">
        <v>870</v>
      </c>
      <c r="S1276" s="5" t="s">
        <v>511</v>
      </c>
      <c r="T1276" s="8" t="str">
        <f t="shared" si="84"/>
        <v>ASHRAE 62.1-2004GeneralStorage rooms</v>
      </c>
      <c r="U1276" s="1" t="str">
        <f>VLOOKUP(T1276,Ventilation!$A$4:$H$321,6,FALSE)</f>
        <v>0.12</v>
      </c>
      <c r="V1276" s="1" t="str">
        <f>VLOOKUP(T1276,Ventilation!$A$4:$H$321,5,FALSE)</f>
        <v/>
      </c>
      <c r="W1276" s="1" t="str">
        <f>VLOOKUP(T1276,Ventilation!$A$4:$H$321,7,FALSE)</f>
        <v/>
      </c>
      <c r="X1276" s="1"/>
      <c r="Y1276" s="5">
        <v>0.0</v>
      </c>
      <c r="Z1276" s="1" t="s">
        <v>2635</v>
      </c>
      <c r="AA1276" s="1" t="s">
        <v>2609</v>
      </c>
      <c r="AB1276" s="1">
        <v>0.0446</v>
      </c>
      <c r="AC1276" s="8"/>
      <c r="AD1276" s="1"/>
      <c r="AE1276" s="1" t="s">
        <v>2719</v>
      </c>
      <c r="AF1276" s="1"/>
      <c r="AG1276" s="1"/>
      <c r="AH1276" s="1"/>
      <c r="AI1276" s="1"/>
      <c r="AJ1276" s="1"/>
      <c r="AK1276" s="5">
        <v>0.1</v>
      </c>
      <c r="AL1276" s="1">
        <v>0.0</v>
      </c>
      <c r="AM1276" s="1">
        <v>0.3</v>
      </c>
      <c r="AN1276" s="1">
        <v>0.7</v>
      </c>
      <c r="AO1276" s="1" t="s">
        <v>2621</v>
      </c>
      <c r="AP1276" s="33" t="s">
        <v>2713</v>
      </c>
      <c r="AQ1276" s="33" t="s">
        <v>2639</v>
      </c>
      <c r="AR1276" s="1"/>
      <c r="AS1276" s="1"/>
      <c r="AT1276" s="1" t="str">
        <f t="shared" si="85"/>
        <v/>
      </c>
      <c r="AU1276" s="1"/>
      <c r="AV1276" s="1"/>
      <c r="AW1276" s="1"/>
      <c r="AX1276" s="1"/>
      <c r="AY1276" s="1"/>
      <c r="AZ1276" s="1"/>
      <c r="BA1276" s="1"/>
      <c r="BB1276" s="1"/>
      <c r="BC1276" s="1"/>
      <c r="BD1276" s="1"/>
      <c r="BE1276" s="1"/>
      <c r="BF1276" s="1"/>
      <c r="BG1276" s="1"/>
      <c r="BH1276" s="1"/>
      <c r="BJ1276" s="1"/>
      <c r="BK1276" s="1"/>
      <c r="BL1276" s="1"/>
    </row>
    <row r="1277" ht="14.25" hidden="1" customHeight="1">
      <c r="A1277" s="16" t="s">
        <v>23</v>
      </c>
      <c r="B1277" s="1" t="s">
        <v>225</v>
      </c>
      <c r="C1277" s="1" t="s">
        <v>684</v>
      </c>
      <c r="D1277" s="1" t="s">
        <v>4570</v>
      </c>
      <c r="E1277" s="5" t="s">
        <v>23</v>
      </c>
      <c r="F1277" s="1" t="s">
        <v>684</v>
      </c>
      <c r="G1277" s="1" t="s">
        <v>870</v>
      </c>
      <c r="H1277" s="1" t="str">
        <f t="shared" si="81"/>
        <v>OEESC 2014LobbyGeneral</v>
      </c>
      <c r="I1277" s="1" t="str">
        <f>VLOOKUP(H1277,'Interior Lighting'!$A$4:$G$1472,5,FALSE)</f>
        <v>0.9</v>
      </c>
      <c r="J1277" s="1"/>
      <c r="K1277" s="1"/>
      <c r="L1277" s="1"/>
      <c r="M1277" s="1">
        <v>0.0</v>
      </c>
      <c r="N1277" s="1">
        <v>0.7</v>
      </c>
      <c r="O1277" s="1">
        <v>0.2</v>
      </c>
      <c r="P1277" s="8" t="s">
        <v>2627</v>
      </c>
      <c r="Q1277" s="1" t="s">
        <v>31</v>
      </c>
      <c r="R1277" s="1" t="s">
        <v>1328</v>
      </c>
      <c r="S1277" s="1" t="s">
        <v>1362</v>
      </c>
      <c r="T1277" s="8" t="str">
        <f t="shared" si="84"/>
        <v>ASHRAE 62.1-2007Office BuildingsMain entry lobbies</v>
      </c>
      <c r="U1277" s="1" t="str">
        <f>VLOOKUP(T1277,Ventilation!$A$4:$H$321,6,FALSE)</f>
        <v>0.06</v>
      </c>
      <c r="V1277" s="1" t="str">
        <f>VLOOKUP(T1277,Ventilation!$A$4:$H$321,5,FALSE)</f>
        <v>5</v>
      </c>
      <c r="W1277" s="1" t="str">
        <f>VLOOKUP(T1277,Ventilation!$A$4:$H$321,7,FALSE)</f>
        <v/>
      </c>
      <c r="X1277" s="1"/>
      <c r="Y1277" s="5">
        <v>10.0</v>
      </c>
      <c r="Z1277" s="8" t="s">
        <v>2635</v>
      </c>
      <c r="AA1277" s="8" t="s">
        <v>2609</v>
      </c>
      <c r="AB1277" s="1">
        <v>0.0446</v>
      </c>
      <c r="AC1277" s="8"/>
      <c r="AD1277" s="8"/>
      <c r="AE1277" s="8" t="s">
        <v>2719</v>
      </c>
      <c r="AF1277" s="1"/>
      <c r="AG1277" s="1"/>
      <c r="AH1277" s="1"/>
      <c r="AI1277" s="1"/>
      <c r="AJ1277" s="1"/>
      <c r="AK1277" s="5">
        <v>1.1</v>
      </c>
      <c r="AL1277" s="1">
        <v>0.0</v>
      </c>
      <c r="AM1277" s="1">
        <v>0.5</v>
      </c>
      <c r="AN1277" s="1">
        <v>0.0</v>
      </c>
      <c r="AO1277" s="8" t="s">
        <v>2621</v>
      </c>
      <c r="AP1277" s="33" t="s">
        <v>2713</v>
      </c>
      <c r="AQ1277" s="33" t="s">
        <v>2639</v>
      </c>
      <c r="AR1277" s="1"/>
      <c r="AS1277" s="1"/>
      <c r="AT1277" s="1" t="str">
        <f t="shared" si="85"/>
        <v/>
      </c>
      <c r="AU1277" s="1"/>
      <c r="AV1277" s="1"/>
      <c r="AW1277" s="1"/>
      <c r="AX1277" s="8"/>
      <c r="AY1277" s="1"/>
      <c r="AZ1277" s="1"/>
      <c r="BA1277" s="1"/>
      <c r="BB1277" s="1"/>
      <c r="BC1277" s="1"/>
      <c r="BD1277" s="1"/>
      <c r="BE1277" s="1"/>
      <c r="BF1277" s="8"/>
      <c r="BG1277" s="8"/>
      <c r="BH1277" s="1"/>
      <c r="BJ1277" s="1"/>
      <c r="BK1277" s="1"/>
      <c r="BL1277" s="1"/>
    </row>
    <row r="1278" ht="14.25" hidden="1" customHeight="1">
      <c r="A1278" s="16" t="s">
        <v>23</v>
      </c>
      <c r="B1278" s="8" t="s">
        <v>225</v>
      </c>
      <c r="C1278" s="8" t="s">
        <v>1029</v>
      </c>
      <c r="D1278" s="1" t="s">
        <v>4575</v>
      </c>
      <c r="E1278" s="5" t="s">
        <v>23</v>
      </c>
      <c r="F1278" s="5" t="s">
        <v>888</v>
      </c>
      <c r="G1278" s="5" t="s">
        <v>1072</v>
      </c>
      <c r="H1278" s="1" t="str">
        <f t="shared" si="81"/>
        <v>OEESC 2014Lounge/RecreationFor Healthcare Facility</v>
      </c>
      <c r="I1278" s="1" t="str">
        <f>VLOOKUP(H1278,'Interior Lighting'!$A$4:$G$1472,5,FALSE)</f>
        <v>0.71</v>
      </c>
      <c r="J1278" s="1"/>
      <c r="K1278" s="1"/>
      <c r="L1278" s="1"/>
      <c r="M1278" s="1">
        <v>0.0</v>
      </c>
      <c r="N1278" s="1">
        <v>0.7</v>
      </c>
      <c r="O1278" s="1">
        <v>0.2</v>
      </c>
      <c r="P1278" s="1" t="s">
        <v>2627</v>
      </c>
      <c r="Q1278" s="1" t="s">
        <v>31</v>
      </c>
      <c r="R1278" s="1" t="s">
        <v>1328</v>
      </c>
      <c r="S1278" s="1" t="s">
        <v>1362</v>
      </c>
      <c r="T1278" s="8" t="str">
        <f t="shared" si="84"/>
        <v>ASHRAE 62.1-2007Office BuildingsMain entry lobbies</v>
      </c>
      <c r="U1278" s="1" t="str">
        <f>VLOOKUP(T1278,Ventilation!$A$4:$H$321,6,FALSE)</f>
        <v>0.06</v>
      </c>
      <c r="V1278" s="1" t="str">
        <f>VLOOKUP(T1278,Ventilation!$A$4:$H$321,5,FALSE)</f>
        <v>5</v>
      </c>
      <c r="W1278" s="1" t="str">
        <f>VLOOKUP(T1278,Ventilation!$A$4:$H$321,7,FALSE)</f>
        <v/>
      </c>
      <c r="X1278" s="1"/>
      <c r="Y1278" s="5">
        <v>15.01</v>
      </c>
      <c r="Z1278" s="1" t="s">
        <v>2635</v>
      </c>
      <c r="AA1278" s="1" t="s">
        <v>2609</v>
      </c>
      <c r="AB1278" s="1">
        <v>0.0446</v>
      </c>
      <c r="AC1278" s="8"/>
      <c r="AD1278" s="1"/>
      <c r="AE1278" s="1" t="s">
        <v>2719</v>
      </c>
      <c r="AF1278" s="1"/>
      <c r="AG1278" s="1"/>
      <c r="AH1278" s="1"/>
      <c r="AI1278" s="1"/>
      <c r="AJ1278" s="1"/>
      <c r="AK1278" s="5">
        <v>3.0</v>
      </c>
      <c r="AL1278" s="1">
        <v>0.0</v>
      </c>
      <c r="AM1278" s="1">
        <v>0.5</v>
      </c>
      <c r="AN1278" s="1">
        <v>0.0</v>
      </c>
      <c r="AO1278" s="1" t="s">
        <v>2621</v>
      </c>
      <c r="AP1278" s="33" t="s">
        <v>2713</v>
      </c>
      <c r="AQ1278" s="33" t="s">
        <v>2639</v>
      </c>
      <c r="AR1278" s="1"/>
      <c r="AS1278" s="1"/>
      <c r="AT1278" s="1" t="str">
        <f t="shared" si="85"/>
        <v/>
      </c>
      <c r="AU1278" s="1"/>
      <c r="AV1278" s="1"/>
      <c r="AW1278" s="1"/>
      <c r="AX1278" s="1"/>
      <c r="AY1278" s="1"/>
      <c r="AZ1278" s="1"/>
      <c r="BA1278" s="1"/>
      <c r="BB1278" s="1"/>
      <c r="BC1278" s="1"/>
      <c r="BD1278" s="1"/>
      <c r="BE1278" s="1"/>
      <c r="BF1278" s="1"/>
      <c r="BG1278" s="1"/>
      <c r="BH1278" s="1"/>
      <c r="BJ1278" s="1"/>
      <c r="BK1278" s="1"/>
      <c r="BL1278" s="1"/>
    </row>
    <row r="1279" ht="14.25" hidden="1" customHeight="1">
      <c r="A1279" s="16" t="s">
        <v>23</v>
      </c>
      <c r="B1279" s="1" t="s">
        <v>225</v>
      </c>
      <c r="C1279" s="1" t="s">
        <v>1030</v>
      </c>
      <c r="D1279" s="1" t="s">
        <v>4570</v>
      </c>
      <c r="E1279" s="5" t="s">
        <v>23</v>
      </c>
      <c r="F1279" s="1" t="s">
        <v>888</v>
      </c>
      <c r="G1279" s="5" t="s">
        <v>1072</v>
      </c>
      <c r="H1279" s="1" t="str">
        <f t="shared" si="81"/>
        <v>OEESC 2014Lounge/RecreationFor Healthcare Facility</v>
      </c>
      <c r="I1279" s="1" t="str">
        <f>VLOOKUP(H1279,'Interior Lighting'!$A$4:$G$1472,5,FALSE)</f>
        <v>0.71</v>
      </c>
      <c r="J1279" s="1"/>
      <c r="K1279" s="1"/>
      <c r="L1279" s="1"/>
      <c r="M1279" s="1">
        <v>0.0</v>
      </c>
      <c r="N1279" s="1">
        <v>0.7</v>
      </c>
      <c r="O1279" s="1">
        <v>0.2</v>
      </c>
      <c r="P1279" s="1" t="s">
        <v>2627</v>
      </c>
      <c r="Q1279" s="1" t="s">
        <v>31</v>
      </c>
      <c r="R1279" s="1" t="s">
        <v>1328</v>
      </c>
      <c r="S1279" s="1" t="s">
        <v>1362</v>
      </c>
      <c r="T1279" s="8" t="str">
        <f t="shared" si="84"/>
        <v>ASHRAE 62.1-2007Office BuildingsMain entry lobbies</v>
      </c>
      <c r="U1279" s="1" t="str">
        <f>VLOOKUP(T1279,Ventilation!$A$4:$H$321,6,FALSE)</f>
        <v>0.06</v>
      </c>
      <c r="V1279" s="1" t="str">
        <f>VLOOKUP(T1279,Ventilation!$A$4:$H$321,5,FALSE)</f>
        <v>5</v>
      </c>
      <c r="W1279" s="1" t="str">
        <f>VLOOKUP(T1279,Ventilation!$A$4:$H$321,7,FALSE)</f>
        <v/>
      </c>
      <c r="X1279" s="1"/>
      <c r="Y1279" s="5">
        <v>15.01</v>
      </c>
      <c r="Z1279" s="1" t="s">
        <v>2635</v>
      </c>
      <c r="AA1279" s="1" t="s">
        <v>2609</v>
      </c>
      <c r="AB1279" s="1">
        <v>0.0446</v>
      </c>
      <c r="AC1279" s="8"/>
      <c r="AD1279" s="1"/>
      <c r="AE1279" s="1" t="s">
        <v>2719</v>
      </c>
      <c r="AF1279" s="1"/>
      <c r="AG1279" s="1"/>
      <c r="AH1279" s="1"/>
      <c r="AI1279" s="1"/>
      <c r="AJ1279" s="1"/>
      <c r="AK1279" s="5">
        <v>3.0</v>
      </c>
      <c r="AL1279" s="1">
        <v>0.0</v>
      </c>
      <c r="AM1279" s="1">
        <v>0.5</v>
      </c>
      <c r="AN1279" s="1">
        <v>0.0</v>
      </c>
      <c r="AO1279" s="1" t="s">
        <v>2621</v>
      </c>
      <c r="AP1279" s="33" t="s">
        <v>2713</v>
      </c>
      <c r="AQ1279" s="33" t="s">
        <v>2639</v>
      </c>
      <c r="AR1279" s="1"/>
      <c r="AS1279" s="1"/>
      <c r="AT1279" s="1" t="str">
        <f t="shared" si="85"/>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23</v>
      </c>
      <c r="B1280" s="1" t="s">
        <v>225</v>
      </c>
      <c r="C1280" s="1" t="s">
        <v>1032</v>
      </c>
      <c r="D1280" s="1" t="s">
        <v>4556</v>
      </c>
      <c r="E1280" s="5" t="s">
        <v>23</v>
      </c>
      <c r="F1280" s="1" t="s">
        <v>975</v>
      </c>
      <c r="G1280" s="1" t="s">
        <v>870</v>
      </c>
      <c r="H1280" s="1" t="str">
        <f t="shared" si="81"/>
        <v>OEESC 2014StorageGeneral</v>
      </c>
      <c r="I1280" s="1" t="str">
        <f>VLOOKUP(H1280,'Interior Lighting'!$A$4:$G$1472,5,FALSE)</f>
        <v>0.63</v>
      </c>
      <c r="J1280" s="1"/>
      <c r="K1280" s="1"/>
      <c r="L1280" s="1"/>
      <c r="M1280" s="1">
        <v>0.0</v>
      </c>
      <c r="N1280" s="1">
        <v>0.7</v>
      </c>
      <c r="O1280" s="1">
        <v>0.2</v>
      </c>
      <c r="P1280" s="1" t="s">
        <v>2627</v>
      </c>
      <c r="Q1280" s="1" t="s">
        <v>31</v>
      </c>
      <c r="R1280" s="1" t="s">
        <v>870</v>
      </c>
      <c r="S1280" s="1" t="s">
        <v>511</v>
      </c>
      <c r="T1280" s="8" t="str">
        <f t="shared" si="84"/>
        <v>ASHRAE 62.1-2007GeneralStorage rooms</v>
      </c>
      <c r="U1280" s="1" t="str">
        <f>VLOOKUP(T1280,Ventilation!$A$4:$H$321,6,FALSE)</f>
        <v>0.12</v>
      </c>
      <c r="V1280" s="1" t="str">
        <f>VLOOKUP(T1280,Ventilation!$A$4:$H$321,5,FALSE)</f>
        <v/>
      </c>
      <c r="W1280" s="1" t="str">
        <f>VLOOKUP(T1280,Ventilation!$A$4:$H$321,7,FALSE)</f>
        <v/>
      </c>
      <c r="X1280" s="1"/>
      <c r="Y1280" s="5">
        <v>0.0</v>
      </c>
      <c r="Z1280" s="1" t="s">
        <v>2635</v>
      </c>
      <c r="AA1280" s="1" t="s">
        <v>2609</v>
      </c>
      <c r="AB1280" s="1">
        <v>0.0446</v>
      </c>
      <c r="AC1280" s="8"/>
      <c r="AD1280" s="1"/>
      <c r="AE1280" s="1" t="s">
        <v>2719</v>
      </c>
      <c r="AF1280" s="1"/>
      <c r="AG1280" s="1"/>
      <c r="AH1280" s="1"/>
      <c r="AI1280" s="1"/>
      <c r="AJ1280" s="1"/>
      <c r="AK1280" s="5">
        <v>0.1</v>
      </c>
      <c r="AL1280" s="1">
        <v>0.0</v>
      </c>
      <c r="AM1280" s="1">
        <v>0.5</v>
      </c>
      <c r="AN1280" s="1">
        <v>0.0</v>
      </c>
      <c r="AO1280" s="1" t="s">
        <v>2621</v>
      </c>
      <c r="AP1280" s="33" t="s">
        <v>2713</v>
      </c>
      <c r="AQ1280" s="33" t="s">
        <v>2639</v>
      </c>
      <c r="AR1280" s="1"/>
      <c r="AS1280" s="1"/>
      <c r="AT1280" s="1" t="str">
        <f t="shared" si="85"/>
        <v/>
      </c>
      <c r="AU1280" s="1"/>
      <c r="AV1280" s="1"/>
      <c r="AW1280" s="1"/>
      <c r="AX1280" s="1"/>
      <c r="AY1280" s="1"/>
      <c r="AZ1280" s="1"/>
      <c r="BA1280" s="1"/>
      <c r="BB1280" s="1"/>
      <c r="BC1280" s="1"/>
      <c r="BD1280" s="1"/>
      <c r="BE1280" s="1"/>
      <c r="BF1280" s="1"/>
      <c r="BG1280" s="1"/>
      <c r="BH1280" s="1"/>
      <c r="BJ1280" s="1"/>
      <c r="BK1280" s="1"/>
      <c r="BL1280" s="1"/>
    </row>
    <row r="1281" ht="14.25" hidden="1" customHeight="1">
      <c r="A1281" s="16" t="s">
        <v>23</v>
      </c>
      <c r="B1281" s="1" t="s">
        <v>225</v>
      </c>
      <c r="C1281" s="1" t="s">
        <v>1034</v>
      </c>
      <c r="D1281" s="1" t="s">
        <v>4552</v>
      </c>
      <c r="E1281" s="5" t="s">
        <v>23</v>
      </c>
      <c r="F1281" s="5" t="s">
        <v>1069</v>
      </c>
      <c r="G1281" s="1" t="s">
        <v>981</v>
      </c>
      <c r="H1281" s="1" t="str">
        <f t="shared" si="81"/>
        <v>OEESC 2014Healthcare FacilityRadiology/Imaging</v>
      </c>
      <c r="I1281" s="1" t="str">
        <f>VLOOKUP(H1281,'Interior Lighting'!$A$4:$G$1472,5,FALSE)</f>
        <v>0.35</v>
      </c>
      <c r="J1281" s="1"/>
      <c r="K1281" s="1"/>
      <c r="L1281" s="1"/>
      <c r="M1281" s="1">
        <v>0.0</v>
      </c>
      <c r="N1281" s="1">
        <v>0.7</v>
      </c>
      <c r="O1281" s="1">
        <v>0.2</v>
      </c>
      <c r="P1281" s="1" t="s">
        <v>2627</v>
      </c>
      <c r="Q1281" s="1" t="s">
        <v>38</v>
      </c>
      <c r="R1281" s="1" t="s">
        <v>657</v>
      </c>
      <c r="S1281" s="1" t="s">
        <v>712</v>
      </c>
      <c r="T1281" s="8" t="str">
        <f t="shared" si="84"/>
        <v>GGHC v2.2Health CareX-ray, Diagnostic and Treatment</v>
      </c>
      <c r="U1281" s="1" t="str">
        <f>VLOOKUP(T1281,Ventilation!$A$4:$H$321,6,FALSE)</f>
        <v>0.3</v>
      </c>
      <c r="V1281" s="1" t="str">
        <f>VLOOKUP(T1281,Ventilation!$A$4:$H$321,5,FALSE)</f>
        <v/>
      </c>
      <c r="W1281" s="1" t="str">
        <f>VLOOKUP(T1281,Ventilation!$A$4:$H$321,7,FALSE)</f>
        <v/>
      </c>
      <c r="X1281" s="1"/>
      <c r="Y1281" s="5">
        <v>20.02</v>
      </c>
      <c r="Z1281" s="1" t="s">
        <v>2635</v>
      </c>
      <c r="AA1281" s="1" t="s">
        <v>2609</v>
      </c>
      <c r="AB1281" s="1">
        <v>0.0446</v>
      </c>
      <c r="AC1281" s="8"/>
      <c r="AD1281" s="1"/>
      <c r="AE1281" s="1" t="s">
        <v>2719</v>
      </c>
      <c r="AF1281" s="1"/>
      <c r="AG1281" s="1"/>
      <c r="AH1281" s="1"/>
      <c r="AI1281" s="1"/>
      <c r="AJ1281" s="1"/>
      <c r="AK1281" s="5">
        <v>10.0</v>
      </c>
      <c r="AL1281" s="1">
        <v>0.0</v>
      </c>
      <c r="AM1281" s="1">
        <v>0.5</v>
      </c>
      <c r="AN1281" s="1">
        <v>0.0</v>
      </c>
      <c r="AO1281" s="1" t="s">
        <v>2621</v>
      </c>
      <c r="AP1281" s="33" t="s">
        <v>2713</v>
      </c>
      <c r="AQ1281" s="33" t="s">
        <v>2639</v>
      </c>
      <c r="AR1281" s="5">
        <v>2.0</v>
      </c>
      <c r="AS1281" s="1">
        <v>440.0</v>
      </c>
      <c r="AT1281" s="1" t="str">
        <f t="shared" si="85"/>
        <v>0.004545454545</v>
      </c>
      <c r="AU1281" s="5">
        <v>60.0</v>
      </c>
      <c r="AV1281" s="1">
        <v>0.2</v>
      </c>
      <c r="AW1281" s="1">
        <v>0.05</v>
      </c>
      <c r="AX1281" s="1" t="s">
        <v>227</v>
      </c>
      <c r="AY1281" s="1">
        <v>1.0000009677449364</v>
      </c>
      <c r="AZ1281" s="1">
        <v>440.0</v>
      </c>
      <c r="BA1281" s="1">
        <v>0.3786161471092444</v>
      </c>
      <c r="BB1281" s="1">
        <v>0.31</v>
      </c>
      <c r="BC1281" s="1">
        <v>166.5909435105255</v>
      </c>
      <c r="BD1281" s="1">
        <v>1.0</v>
      </c>
      <c r="BE1281" s="1"/>
      <c r="BF1281" s="1" t="s">
        <v>2712</v>
      </c>
      <c r="BG1281" s="1"/>
      <c r="BH1281" s="1"/>
      <c r="BJ1281" s="1"/>
      <c r="BK1281" s="1"/>
      <c r="BL1281" s="1"/>
    </row>
    <row r="1282" ht="14.25" hidden="1" customHeight="1">
      <c r="A1282" s="16" t="s">
        <v>23</v>
      </c>
      <c r="B1282" s="1" t="s">
        <v>225</v>
      </c>
      <c r="C1282" s="1" t="s">
        <v>1035</v>
      </c>
      <c r="D1282" s="1" t="s">
        <v>4562</v>
      </c>
      <c r="E1282" s="5" t="s">
        <v>23</v>
      </c>
      <c r="F1282" s="5" t="s">
        <v>1069</v>
      </c>
      <c r="G1282" s="1" t="s">
        <v>981</v>
      </c>
      <c r="H1282" s="1" t="str">
        <f t="shared" si="81"/>
        <v>OEESC 2014Healthcare FacilityRadiology/Imaging</v>
      </c>
      <c r="I1282" s="1" t="str">
        <f>VLOOKUP(H1282,'Interior Lighting'!$A$4:$G$1472,5,FALSE)</f>
        <v>0.35</v>
      </c>
      <c r="J1282" s="1"/>
      <c r="K1282" s="1"/>
      <c r="L1282" s="1"/>
      <c r="M1282" s="1">
        <v>0.0</v>
      </c>
      <c r="N1282" s="1">
        <v>0.7</v>
      </c>
      <c r="O1282" s="1">
        <v>0.2</v>
      </c>
      <c r="P1282" s="1" t="s">
        <v>2627</v>
      </c>
      <c r="Q1282" s="1" t="s">
        <v>38</v>
      </c>
      <c r="R1282" s="1" t="s">
        <v>657</v>
      </c>
      <c r="S1282" s="1" t="s">
        <v>712</v>
      </c>
      <c r="T1282" s="8" t="str">
        <f t="shared" si="84"/>
        <v>GGHC v2.2Health CareX-ray, Diagnostic and Treatment</v>
      </c>
      <c r="U1282" s="1" t="str">
        <f>VLOOKUP(T1282,Ventilation!$A$4:$H$321,6,FALSE)</f>
        <v>0.3</v>
      </c>
      <c r="V1282" s="1" t="str">
        <f>VLOOKUP(T1282,Ventilation!$A$4:$H$321,5,FALSE)</f>
        <v/>
      </c>
      <c r="W1282" s="1" t="str">
        <f>VLOOKUP(T1282,Ventilation!$A$4:$H$321,7,FALSE)</f>
        <v/>
      </c>
      <c r="X1282" s="1"/>
      <c r="Y1282" s="5">
        <v>20.02</v>
      </c>
      <c r="Z1282" s="1" t="s">
        <v>2635</v>
      </c>
      <c r="AA1282" s="1" t="s">
        <v>2609</v>
      </c>
      <c r="AB1282" s="1">
        <v>0.0446</v>
      </c>
      <c r="AC1282" s="8"/>
      <c r="AD1282" s="1"/>
      <c r="AE1282" s="1" t="s">
        <v>2719</v>
      </c>
      <c r="AF1282" s="1"/>
      <c r="AG1282" s="1"/>
      <c r="AH1282" s="1"/>
      <c r="AI1282" s="1"/>
      <c r="AJ1282" s="1"/>
      <c r="AK1282" s="5">
        <v>10.0</v>
      </c>
      <c r="AL1282" s="1">
        <v>0.0</v>
      </c>
      <c r="AM1282" s="1">
        <v>0.5</v>
      </c>
      <c r="AN1282" s="1">
        <v>0.0</v>
      </c>
      <c r="AO1282" s="1" t="s">
        <v>2621</v>
      </c>
      <c r="AP1282" s="33" t="s">
        <v>2713</v>
      </c>
      <c r="AQ1282" s="33" t="s">
        <v>2639</v>
      </c>
      <c r="AR1282" s="5">
        <v>2.0</v>
      </c>
      <c r="AS1282" s="1">
        <v>168.0</v>
      </c>
      <c r="AT1282" s="1" t="str">
        <f t="shared" si="85"/>
        <v>0.0119047619</v>
      </c>
      <c r="AU1282" s="5">
        <v>60.0</v>
      </c>
      <c r="AV1282" s="1">
        <v>0.2</v>
      </c>
      <c r="AW1282" s="1">
        <v>0.05</v>
      </c>
      <c r="AX1282" s="1" t="s">
        <v>227</v>
      </c>
      <c r="AY1282" s="1">
        <v>1.0000009677449364</v>
      </c>
      <c r="AZ1282" s="1">
        <v>168.0</v>
      </c>
      <c r="BA1282" s="1">
        <v>0.3786161471092445</v>
      </c>
      <c r="BB1282" s="1">
        <v>0.31</v>
      </c>
      <c r="BC1282" s="1">
        <v>63.6074511585643</v>
      </c>
      <c r="BD1282" s="1">
        <v>1.0</v>
      </c>
      <c r="BE1282" s="1"/>
      <c r="BF1282" s="1" t="s">
        <v>2712</v>
      </c>
      <c r="BG1282" s="1"/>
      <c r="BH1282" s="1"/>
      <c r="BJ1282" s="1"/>
      <c r="BK1282" s="1"/>
      <c r="BL1282" s="1"/>
    </row>
    <row r="1283" ht="14.25" hidden="1" customHeight="1">
      <c r="A1283" s="16" t="s">
        <v>23</v>
      </c>
      <c r="B1283" s="1" t="s">
        <v>225</v>
      </c>
      <c r="C1283" s="1" t="s">
        <v>1036</v>
      </c>
      <c r="D1283" s="1" t="s">
        <v>4554</v>
      </c>
      <c r="E1283" s="5" t="s">
        <v>23</v>
      </c>
      <c r="F1283" s="5" t="s">
        <v>1069</v>
      </c>
      <c r="G1283" s="1" t="s">
        <v>918</v>
      </c>
      <c r="H1283" s="1" t="str">
        <f t="shared" si="81"/>
        <v>OEESC 2014Healthcare FacilityNurse Station</v>
      </c>
      <c r="I1283" s="1" t="str">
        <f>VLOOKUP(H1283,'Interior Lighting'!$A$4:$G$1472,5,FALSE)</f>
        <v>0.85</v>
      </c>
      <c r="J1283" s="1"/>
      <c r="K1283" s="1"/>
      <c r="L1283" s="1"/>
      <c r="M1283" s="1">
        <v>0.0</v>
      </c>
      <c r="N1283" s="1">
        <v>0.7</v>
      </c>
      <c r="O1283" s="1">
        <v>0.2</v>
      </c>
      <c r="P1283" s="1" t="s">
        <v>2627</v>
      </c>
      <c r="Q1283" s="1" t="s">
        <v>31</v>
      </c>
      <c r="R1283" s="1" t="s">
        <v>1328</v>
      </c>
      <c r="S1283" s="1" t="s">
        <v>498</v>
      </c>
      <c r="T1283" s="8" t="str">
        <f t="shared" si="84"/>
        <v>ASHRAE 62.1-2007Office BuildingsOffice space</v>
      </c>
      <c r="U1283" s="1" t="str">
        <f>VLOOKUP(T1283,Ventilation!$A$4:$H$321,6,FALSE)</f>
        <v>0.06</v>
      </c>
      <c r="V1283" s="1" t="str">
        <f>VLOOKUP(T1283,Ventilation!$A$4:$H$321,5,FALSE)</f>
        <v>5</v>
      </c>
      <c r="W1283" s="1" t="str">
        <f>VLOOKUP(T1283,Ventilation!$A$4:$H$321,7,FALSE)</f>
        <v/>
      </c>
      <c r="X1283" s="1"/>
      <c r="Y1283" s="5">
        <v>20.02</v>
      </c>
      <c r="Z1283" s="1" t="s">
        <v>2635</v>
      </c>
      <c r="AA1283" s="1" t="s">
        <v>2609</v>
      </c>
      <c r="AB1283" s="1">
        <v>0.0446</v>
      </c>
      <c r="AC1283" s="8"/>
      <c r="AD1283" s="1"/>
      <c r="AE1283" s="1" t="s">
        <v>2719</v>
      </c>
      <c r="AF1283" s="1"/>
      <c r="AG1283" s="1"/>
      <c r="AH1283" s="1"/>
      <c r="AI1283" s="1"/>
      <c r="AJ1283" s="1"/>
      <c r="AK1283" s="5">
        <v>2.0</v>
      </c>
      <c r="AL1283" s="1">
        <v>0.0</v>
      </c>
      <c r="AM1283" s="1">
        <v>0.5</v>
      </c>
      <c r="AN1283" s="1">
        <v>0.0</v>
      </c>
      <c r="AO1283" s="1" t="s">
        <v>2621</v>
      </c>
      <c r="AP1283" s="33" t="s">
        <v>2713</v>
      </c>
      <c r="AQ1283" s="33" t="s">
        <v>2639</v>
      </c>
      <c r="AR1283" s="1"/>
      <c r="AS1283" s="1"/>
      <c r="AT1283" s="1" t="str">
        <f t="shared" si="85"/>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23</v>
      </c>
      <c r="B1284" s="1" t="s">
        <v>225</v>
      </c>
      <c r="C1284" s="1" t="s">
        <v>344</v>
      </c>
      <c r="D1284" s="1" t="s">
        <v>4559</v>
      </c>
      <c r="E1284" s="5" t="s">
        <v>23</v>
      </c>
      <c r="F1284" s="1" t="s">
        <v>869</v>
      </c>
      <c r="G1284" s="1" t="s">
        <v>870</v>
      </c>
      <c r="H1284" s="1" t="str">
        <f t="shared" si="81"/>
        <v>OEESC 2014Office-EnclosedGeneral</v>
      </c>
      <c r="I1284" s="1" t="str">
        <f>VLOOKUP(H1284,'Interior Lighting'!$A$4:$G$1472,5,FALSE)</f>
        <v>0.97</v>
      </c>
      <c r="J1284" s="1"/>
      <c r="K1284" s="1"/>
      <c r="L1284" s="1"/>
      <c r="M1284" s="1">
        <v>0.0</v>
      </c>
      <c r="N1284" s="1">
        <v>0.7</v>
      </c>
      <c r="O1284" s="1">
        <v>0.2</v>
      </c>
      <c r="P1284" s="5" t="s">
        <v>2626</v>
      </c>
      <c r="Q1284" s="1" t="s">
        <v>31</v>
      </c>
      <c r="R1284" s="1" t="s">
        <v>1328</v>
      </c>
      <c r="S1284" s="1" t="s">
        <v>498</v>
      </c>
      <c r="T1284" s="8" t="str">
        <f t="shared" si="84"/>
        <v>ASHRAE 62.1-2007Office BuildingsOffice space</v>
      </c>
      <c r="U1284" s="1" t="str">
        <f>VLOOKUP(T1284,Ventilation!$A$4:$H$321,6,FALSE)</f>
        <v>0.06</v>
      </c>
      <c r="V1284" s="1" t="str">
        <f>VLOOKUP(T1284,Ventilation!$A$4:$H$321,5,FALSE)</f>
        <v>5</v>
      </c>
      <c r="W1284" s="1" t="str">
        <f>VLOOKUP(T1284,Ventilation!$A$4:$H$321,7,FALSE)</f>
        <v/>
      </c>
      <c r="X1284" s="1"/>
      <c r="Y1284" s="5">
        <v>5.0</v>
      </c>
      <c r="Z1284" s="1" t="s">
        <v>2635</v>
      </c>
      <c r="AA1284" s="1" t="s">
        <v>2609</v>
      </c>
      <c r="AB1284" s="1">
        <v>0.0446</v>
      </c>
      <c r="AC1284" s="8"/>
      <c r="AD1284" s="1"/>
      <c r="AE1284" s="1" t="s">
        <v>2719</v>
      </c>
      <c r="AF1284" s="1"/>
      <c r="AG1284" s="1"/>
      <c r="AH1284" s="1"/>
      <c r="AI1284" s="1"/>
      <c r="AJ1284" s="1"/>
      <c r="AK1284" s="5">
        <v>1.1</v>
      </c>
      <c r="AL1284" s="1">
        <v>0.0</v>
      </c>
      <c r="AM1284" s="1">
        <v>0.5</v>
      </c>
      <c r="AN1284" s="1">
        <v>0.0</v>
      </c>
      <c r="AO1284" s="1" t="s">
        <v>2621</v>
      </c>
      <c r="AP1284" s="33" t="s">
        <v>2713</v>
      </c>
      <c r="AQ1284" s="33" t="s">
        <v>2639</v>
      </c>
      <c r="AR1284" s="1"/>
      <c r="AS1284" s="1"/>
      <c r="AT1284" s="1" t="str">
        <f t="shared" si="85"/>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23</v>
      </c>
      <c r="B1285" s="1" t="s">
        <v>225</v>
      </c>
      <c r="C1285" s="1" t="s">
        <v>1039</v>
      </c>
      <c r="D1285" s="1" t="s">
        <v>4552</v>
      </c>
      <c r="E1285" s="5" t="s">
        <v>23</v>
      </c>
      <c r="F1285" s="5" t="s">
        <v>1069</v>
      </c>
      <c r="G1285" s="1" t="s">
        <v>693</v>
      </c>
      <c r="H1285" s="1" t="str">
        <f t="shared" si="81"/>
        <v>OEESC 2014Healthcare FacilityOperating Room</v>
      </c>
      <c r="I1285" s="1" t="str">
        <f>VLOOKUP(H1285,'Interior Lighting'!$A$4:$G$1472,5,FALSE)</f>
        <v>0.192</v>
      </c>
      <c r="J1285" s="1"/>
      <c r="K1285" s="1"/>
      <c r="L1285" s="1"/>
      <c r="M1285" s="1">
        <v>0.0</v>
      </c>
      <c r="N1285" s="1">
        <v>0.7</v>
      </c>
      <c r="O1285" s="1">
        <v>0.2</v>
      </c>
      <c r="P1285" s="8" t="s">
        <v>2623</v>
      </c>
      <c r="Q1285" s="57" t="s">
        <v>29</v>
      </c>
      <c r="R1285" s="1" t="s">
        <v>559</v>
      </c>
      <c r="S1285" s="5" t="s">
        <v>4599</v>
      </c>
      <c r="T1285" s="8" t="str">
        <f t="shared" si="84"/>
        <v>ASHRAE 62.1-1999Hospitals, Nursing and Convalescent HomesOperating rooms outpatient</v>
      </c>
      <c r="U1285" s="1" t="str">
        <f>VLOOKUP(T1285,Ventilation!$A$4:$H$321,6,FALSE)</f>
        <v>0.5</v>
      </c>
      <c r="V1285" s="1" t="str">
        <f>VLOOKUP(T1285,Ventilation!$A$4:$H$321,5,FALSE)</f>
        <v>30</v>
      </c>
      <c r="W1285" s="1" t="str">
        <f>VLOOKUP(T1285,Ventilation!$A$4:$H$321,7,FALSE)</f>
        <v/>
      </c>
      <c r="X1285" s="1"/>
      <c r="Y1285" s="5">
        <v>20.02</v>
      </c>
      <c r="Z1285" s="8" t="s">
        <v>2635</v>
      </c>
      <c r="AA1285" s="8" t="s">
        <v>2609</v>
      </c>
      <c r="AB1285" s="1">
        <v>0.0446</v>
      </c>
      <c r="AC1285" s="8"/>
      <c r="AD1285" s="8"/>
      <c r="AE1285" s="8" t="s">
        <v>2719</v>
      </c>
      <c r="AF1285" s="5">
        <v>23.87</v>
      </c>
      <c r="AG1285" s="1">
        <v>0.0</v>
      </c>
      <c r="AH1285" s="1">
        <v>0.0</v>
      </c>
      <c r="AI1285" s="1">
        <v>0.5</v>
      </c>
      <c r="AJ1285" s="1" t="s">
        <v>2620</v>
      </c>
      <c r="AK1285" s="5">
        <v>4.0</v>
      </c>
      <c r="AL1285" s="1">
        <v>0.0</v>
      </c>
      <c r="AM1285" s="1">
        <v>0.5</v>
      </c>
      <c r="AN1285" s="1">
        <v>0.0</v>
      </c>
      <c r="AO1285" s="8" t="s">
        <v>2621</v>
      </c>
      <c r="AP1285" s="8" t="s">
        <v>2725</v>
      </c>
      <c r="AQ1285" s="8" t="s">
        <v>2724</v>
      </c>
      <c r="AR1285" s="5">
        <v>12.0</v>
      </c>
      <c r="AS1285" s="5">
        <v>472.0</v>
      </c>
      <c r="AT1285" s="1" t="str">
        <f t="shared" si="85"/>
        <v>0.02542372881</v>
      </c>
      <c r="AU1285" s="5">
        <v>60.0</v>
      </c>
      <c r="AV1285" s="1">
        <v>0.2</v>
      </c>
      <c r="AW1285" s="1">
        <v>0.05</v>
      </c>
      <c r="AX1285" s="1" t="s">
        <v>227</v>
      </c>
      <c r="AY1285" s="1"/>
      <c r="AZ1285" s="1"/>
      <c r="BA1285" s="1"/>
      <c r="BB1285" s="1"/>
      <c r="BC1285" s="1"/>
      <c r="BD1285" s="1"/>
      <c r="BE1285" s="1"/>
      <c r="BF1285" s="1"/>
      <c r="BG1285" s="1"/>
      <c r="BH1285" s="1"/>
      <c r="BJ1285" s="1"/>
      <c r="BK1285" s="1"/>
      <c r="BL1285" s="1"/>
    </row>
    <row r="1286" ht="14.25" hidden="1" customHeight="1">
      <c r="A1286" s="16" t="s">
        <v>23</v>
      </c>
      <c r="B1286" s="1" t="s">
        <v>225</v>
      </c>
      <c r="C1286" s="1" t="s">
        <v>1040</v>
      </c>
      <c r="D1286" s="1" t="s">
        <v>4552</v>
      </c>
      <c r="E1286" s="5" t="s">
        <v>23</v>
      </c>
      <c r="F1286" s="5" t="s">
        <v>1069</v>
      </c>
      <c r="G1286" s="1" t="s">
        <v>698</v>
      </c>
      <c r="H1286" s="1" t="str">
        <f t="shared" si="81"/>
        <v>OEESC 2014Healthcare FacilityRecovery</v>
      </c>
      <c r="I1286" s="1" t="str">
        <f>VLOOKUP(H1286,'Interior Lighting'!$A$4:$G$1472,5,FALSE)</f>
        <v>0.74</v>
      </c>
      <c r="J1286" s="1"/>
      <c r="K1286" s="1"/>
      <c r="L1286" s="1"/>
      <c r="M1286" s="1">
        <v>0.0</v>
      </c>
      <c r="N1286" s="1">
        <v>0.7</v>
      </c>
      <c r="O1286" s="1">
        <v>0.2</v>
      </c>
      <c r="P1286" s="1" t="s">
        <v>2623</v>
      </c>
      <c r="Q1286" s="57" t="s">
        <v>29</v>
      </c>
      <c r="R1286" s="1" t="s">
        <v>559</v>
      </c>
      <c r="S1286" s="5" t="s">
        <v>1388</v>
      </c>
      <c r="T1286" s="8" t="str">
        <f t="shared" si="84"/>
        <v>ASHRAE 62.1-1999Hospitals, Nursing and Convalescent HomesPACU/Pre-Op Outpatient</v>
      </c>
      <c r="U1286" s="1" t="str">
        <f>VLOOKUP(T1286,Ventilation!$A$4:$H$321,6,FALSE)</f>
        <v>0.533</v>
      </c>
      <c r="V1286" s="1" t="str">
        <f>VLOOKUP(T1286,Ventilation!$A$4:$H$321,5,FALSE)</f>
        <v>5</v>
      </c>
      <c r="W1286" s="1" t="str">
        <f>VLOOKUP(T1286,Ventilation!$A$4:$H$321,7,FALSE)</f>
        <v/>
      </c>
      <c r="X1286" s="1"/>
      <c r="Y1286" s="5">
        <v>20.02</v>
      </c>
      <c r="Z1286" s="1" t="s">
        <v>2635</v>
      </c>
      <c r="AA1286" s="1" t="s">
        <v>2609</v>
      </c>
      <c r="AB1286" s="1">
        <v>0.0446</v>
      </c>
      <c r="AC1286" s="8"/>
      <c r="AD1286" s="1"/>
      <c r="AE1286" s="1" t="s">
        <v>2719</v>
      </c>
      <c r="AF1286" s="1"/>
      <c r="AG1286" s="1"/>
      <c r="AH1286" s="1"/>
      <c r="AI1286" s="1"/>
      <c r="AJ1286" s="1"/>
      <c r="AK1286" s="5">
        <v>3.0</v>
      </c>
      <c r="AL1286" s="1">
        <v>0.0</v>
      </c>
      <c r="AM1286" s="1">
        <v>0.5</v>
      </c>
      <c r="AN1286" s="1">
        <v>0.0</v>
      </c>
      <c r="AO1286" s="1" t="s">
        <v>2621</v>
      </c>
      <c r="AP1286" s="33" t="s">
        <v>2713</v>
      </c>
      <c r="AQ1286" s="33" t="s">
        <v>2639</v>
      </c>
      <c r="AR1286" s="5">
        <v>2.0</v>
      </c>
      <c r="AS1286" s="1">
        <v>108.0</v>
      </c>
      <c r="AT1286" s="1" t="str">
        <f t="shared" si="85"/>
        <v>0.01851851852</v>
      </c>
      <c r="AU1286" s="5">
        <v>60.0</v>
      </c>
      <c r="AV1286" s="1">
        <v>0.2</v>
      </c>
      <c r="AW1286" s="1">
        <v>0.05</v>
      </c>
      <c r="AX1286" s="1" t="s">
        <v>227</v>
      </c>
      <c r="AY1286" s="1"/>
      <c r="AZ1286" s="1"/>
      <c r="BA1286" s="1"/>
      <c r="BB1286" s="1"/>
      <c r="BC1286" s="1"/>
      <c r="BD1286" s="1"/>
      <c r="BE1286" s="1"/>
      <c r="BF1286" s="1"/>
      <c r="BG1286" s="1"/>
      <c r="BH1286" s="1"/>
      <c r="BJ1286" s="1"/>
      <c r="BK1286" s="1"/>
      <c r="BL1286" s="1"/>
    </row>
    <row r="1287" ht="14.25" hidden="1" customHeight="1">
      <c r="A1287" s="16" t="s">
        <v>23</v>
      </c>
      <c r="B1287" s="1" t="s">
        <v>225</v>
      </c>
      <c r="C1287" s="1" t="s">
        <v>1043</v>
      </c>
      <c r="D1287" s="1" t="s">
        <v>4561</v>
      </c>
      <c r="E1287" s="5" t="s">
        <v>23</v>
      </c>
      <c r="F1287" s="5" t="s">
        <v>1069</v>
      </c>
      <c r="G1287" s="1" t="s">
        <v>922</v>
      </c>
      <c r="H1287" s="1" t="str">
        <f t="shared" si="81"/>
        <v>OEESC 2014Healthcare FacilityPhysical Therapy</v>
      </c>
      <c r="I1287" s="1" t="str">
        <f>VLOOKUP(H1287,'Interior Lighting'!$A$4:$G$1472,5,FALSE)</f>
        <v>0.8</v>
      </c>
      <c r="J1287" s="1"/>
      <c r="K1287" s="1"/>
      <c r="L1287" s="1"/>
      <c r="M1287" s="1">
        <v>0.0</v>
      </c>
      <c r="N1287" s="1">
        <v>0.7</v>
      </c>
      <c r="O1287" s="1">
        <v>0.2</v>
      </c>
      <c r="P1287" s="8" t="s">
        <v>2623</v>
      </c>
      <c r="Q1287" s="1" t="s">
        <v>31</v>
      </c>
      <c r="R1287" s="1" t="s">
        <v>559</v>
      </c>
      <c r="S1287" s="1" t="s">
        <v>565</v>
      </c>
      <c r="T1287" s="8" t="str">
        <f t="shared" si="84"/>
        <v>ASHRAE 62.1-2007Hospitals, Nursing and Convalescent HomesPhysical therapy</v>
      </c>
      <c r="U1287" s="1" t="str">
        <f>VLOOKUP(T1287,Ventilation!$A$4:$H$321,6,FALSE)</f>
        <v/>
      </c>
      <c r="V1287" s="1" t="str">
        <f>VLOOKUP(T1287,Ventilation!$A$4:$H$321,5,FALSE)</f>
        <v>15</v>
      </c>
      <c r="W1287" s="1" t="str">
        <f>VLOOKUP(T1287,Ventilation!$A$4:$H$321,7,FALSE)</f>
        <v/>
      </c>
      <c r="X1287" s="1"/>
      <c r="Y1287" s="5">
        <v>20.02</v>
      </c>
      <c r="Z1287" s="8" t="s">
        <v>2635</v>
      </c>
      <c r="AA1287" s="8" t="s">
        <v>2609</v>
      </c>
      <c r="AB1287" s="1">
        <v>0.0446</v>
      </c>
      <c r="AC1287" s="8"/>
      <c r="AD1287" s="8"/>
      <c r="AE1287" s="8" t="s">
        <v>2719</v>
      </c>
      <c r="AF1287" s="1"/>
      <c r="AG1287" s="1"/>
      <c r="AH1287" s="1"/>
      <c r="AI1287" s="1"/>
      <c r="AJ1287" s="1"/>
      <c r="AK1287" s="5">
        <v>1.5</v>
      </c>
      <c r="AL1287" s="1">
        <v>0.0</v>
      </c>
      <c r="AM1287" s="1">
        <v>0.5</v>
      </c>
      <c r="AN1287" s="1">
        <v>0.0</v>
      </c>
      <c r="AO1287" s="8" t="s">
        <v>2621</v>
      </c>
      <c r="AP1287" s="33" t="s">
        <v>2713</v>
      </c>
      <c r="AQ1287" s="33" t="s">
        <v>2639</v>
      </c>
      <c r="AR1287" s="5">
        <v>2.0</v>
      </c>
      <c r="AS1287" s="1">
        <v>946.0</v>
      </c>
      <c r="AT1287" s="1" t="str">
        <f t="shared" si="85"/>
        <v>0.002114164905</v>
      </c>
      <c r="AU1287" s="5">
        <v>60.0</v>
      </c>
      <c r="AV1287" s="1">
        <v>0.2</v>
      </c>
      <c r="AW1287" s="1">
        <v>0.05</v>
      </c>
      <c r="AX1287" s="1" t="s">
        <v>227</v>
      </c>
      <c r="AY1287" s="1"/>
      <c r="AZ1287" s="1"/>
      <c r="BA1287" s="1"/>
      <c r="BB1287" s="1"/>
      <c r="BC1287" s="1"/>
      <c r="BD1287" s="1"/>
      <c r="BE1287" s="1"/>
      <c r="BF1287" s="1"/>
      <c r="BG1287" s="1"/>
      <c r="BH1287" s="1"/>
      <c r="BJ1287" s="1"/>
      <c r="BK1287" s="1"/>
      <c r="BL1287" s="1"/>
    </row>
    <row r="1288" ht="14.25" hidden="1" customHeight="1">
      <c r="A1288" s="16" t="s">
        <v>23</v>
      </c>
      <c r="B1288" s="1" t="s">
        <v>225</v>
      </c>
      <c r="C1288" s="1" t="s">
        <v>1046</v>
      </c>
      <c r="D1288" s="1" t="s">
        <v>4552</v>
      </c>
      <c r="E1288" s="5" t="s">
        <v>23</v>
      </c>
      <c r="F1288" s="5" t="s">
        <v>1069</v>
      </c>
      <c r="G1288" s="1" t="s">
        <v>695</v>
      </c>
      <c r="H1288" s="1" t="str">
        <f t="shared" si="81"/>
        <v>OEESC 2014Healthcare FacilityPatient Room</v>
      </c>
      <c r="I1288" s="1" t="str">
        <f>VLOOKUP(H1288,'Interior Lighting'!$A$4:$G$1472,5,FALSE)</f>
        <v>0.59</v>
      </c>
      <c r="J1288" s="1"/>
      <c r="K1288" s="1"/>
      <c r="L1288" s="1"/>
      <c r="M1288" s="1">
        <v>0.0</v>
      </c>
      <c r="N1288" s="1">
        <v>0.7</v>
      </c>
      <c r="O1288" s="1">
        <v>0.2</v>
      </c>
      <c r="P1288" s="8" t="s">
        <v>2623</v>
      </c>
      <c r="Q1288" s="57" t="s">
        <v>29</v>
      </c>
      <c r="R1288" s="1" t="s">
        <v>559</v>
      </c>
      <c r="S1288" s="5" t="s">
        <v>1388</v>
      </c>
      <c r="T1288" s="8" t="str">
        <f t="shared" si="84"/>
        <v>ASHRAE 62.1-1999Hospitals, Nursing and Convalescent HomesPACU/Pre-Op Outpatient</v>
      </c>
      <c r="U1288" s="1" t="str">
        <f>VLOOKUP(T1288,Ventilation!$A$4:$H$321,6,FALSE)</f>
        <v>0.533</v>
      </c>
      <c r="V1288" s="1" t="str">
        <f>VLOOKUP(T1288,Ventilation!$A$4:$H$321,5,FALSE)</f>
        <v>5</v>
      </c>
      <c r="W1288" s="1" t="str">
        <f>VLOOKUP(T1288,Ventilation!$A$4:$H$321,7,FALSE)</f>
        <v/>
      </c>
      <c r="X1288" s="1"/>
      <c r="Y1288" s="5">
        <v>10.0</v>
      </c>
      <c r="Z1288" s="8" t="s">
        <v>2635</v>
      </c>
      <c r="AA1288" s="8" t="s">
        <v>2609</v>
      </c>
      <c r="AB1288" s="1">
        <v>0.0446</v>
      </c>
      <c r="AC1288" s="8"/>
      <c r="AD1288" s="8"/>
      <c r="AE1288" s="8" t="s">
        <v>2719</v>
      </c>
      <c r="AF1288" s="1"/>
      <c r="AG1288" s="1"/>
      <c r="AH1288" s="1"/>
      <c r="AI1288" s="1"/>
      <c r="AJ1288" s="1"/>
      <c r="AK1288" s="5">
        <v>2.0</v>
      </c>
      <c r="AL1288" s="1">
        <v>0.0</v>
      </c>
      <c r="AM1288" s="1">
        <v>0.5</v>
      </c>
      <c r="AN1288" s="1">
        <v>0.0</v>
      </c>
      <c r="AO1288" s="8" t="s">
        <v>2621</v>
      </c>
      <c r="AP1288" s="33" t="s">
        <v>2713</v>
      </c>
      <c r="AQ1288" s="33" t="s">
        <v>2639</v>
      </c>
      <c r="AR1288" s="5">
        <v>2.0</v>
      </c>
      <c r="AS1288" s="1">
        <v>263.5</v>
      </c>
      <c r="AT1288" s="1" t="str">
        <f t="shared" si="85"/>
        <v>0.007590132827</v>
      </c>
      <c r="AU1288" s="5">
        <v>60.0</v>
      </c>
      <c r="AV1288" s="1">
        <v>0.2</v>
      </c>
      <c r="AW1288" s="1">
        <v>0.05</v>
      </c>
      <c r="AX1288" s="1" t="s">
        <v>227</v>
      </c>
      <c r="AY1288" s="1"/>
      <c r="AZ1288" s="1"/>
      <c r="BA1288" s="1"/>
      <c r="BB1288" s="1"/>
      <c r="BC1288" s="1"/>
      <c r="BD1288" s="1"/>
      <c r="BE1288" s="1"/>
      <c r="BF1288" s="1"/>
      <c r="BG1288" s="1"/>
      <c r="BH1288" s="1"/>
      <c r="BJ1288" s="1"/>
      <c r="BK1288" s="1"/>
      <c r="BL1288" s="1"/>
    </row>
    <row r="1289" ht="14.25" hidden="1" customHeight="1">
      <c r="A1289" s="16" t="s">
        <v>23</v>
      </c>
      <c r="B1289" s="1" t="s">
        <v>225</v>
      </c>
      <c r="C1289" s="1" t="s">
        <v>1048</v>
      </c>
      <c r="D1289" s="1" t="s">
        <v>4552</v>
      </c>
      <c r="E1289" s="5" t="s">
        <v>23</v>
      </c>
      <c r="F1289" s="5" t="s">
        <v>1069</v>
      </c>
      <c r="G1289" s="5" t="s">
        <v>919</v>
      </c>
      <c r="H1289" s="1" t="str">
        <f t="shared" si="81"/>
        <v>OEESC 2014Healthcare FacilityExam/Treatment</v>
      </c>
      <c r="I1289" s="1" t="str">
        <f>VLOOKUP(H1289,'Interior Lighting'!$A$4:$G$1472,5,FALSE)</f>
        <v>1.26</v>
      </c>
      <c r="J1289" s="1"/>
      <c r="K1289" s="1"/>
      <c r="L1289" s="1"/>
      <c r="M1289" s="1">
        <v>0.0</v>
      </c>
      <c r="N1289" s="1">
        <v>0.7</v>
      </c>
      <c r="O1289" s="1">
        <v>0.2</v>
      </c>
      <c r="P1289" s="1" t="s">
        <v>2623</v>
      </c>
      <c r="Q1289" s="47" t="s">
        <v>29</v>
      </c>
      <c r="R1289" s="1" t="s">
        <v>559</v>
      </c>
      <c r="S1289" s="5" t="s">
        <v>1384</v>
      </c>
      <c r="T1289" s="8" t="str">
        <f t="shared" si="84"/>
        <v>ASHRAE 62.1-1999Hospitals, Nursing and Convalescent HomesProcedure Room Outpatient</v>
      </c>
      <c r="U1289" s="1" t="str">
        <f>VLOOKUP(T1289,Ventilation!$A$4:$H$321,6,FALSE)</f>
        <v>0.8</v>
      </c>
      <c r="V1289" s="1" t="str">
        <f>VLOOKUP(T1289,Ventilation!$A$4:$H$321,5,FALSE)</f>
        <v>0</v>
      </c>
      <c r="W1289" s="1" t="str">
        <f>VLOOKUP(T1289,Ventilation!$A$4:$H$321,7,FALSE)</f>
        <v/>
      </c>
      <c r="X1289" s="1"/>
      <c r="Y1289" s="5">
        <v>20.02</v>
      </c>
      <c r="Z1289" s="1" t="s">
        <v>2635</v>
      </c>
      <c r="AA1289" s="1" t="s">
        <v>2609</v>
      </c>
      <c r="AB1289" s="1">
        <v>0.0446</v>
      </c>
      <c r="AC1289" s="8"/>
      <c r="AD1289" s="1"/>
      <c r="AE1289" s="1" t="s">
        <v>2719</v>
      </c>
      <c r="AF1289" s="1"/>
      <c r="AG1289" s="1"/>
      <c r="AH1289" s="1"/>
      <c r="AI1289" s="1"/>
      <c r="AJ1289" s="1"/>
      <c r="AK1289" s="5">
        <v>3.0</v>
      </c>
      <c r="AL1289" s="1">
        <v>0.0</v>
      </c>
      <c r="AM1289" s="1">
        <v>0.5</v>
      </c>
      <c r="AN1289" s="1">
        <v>0.0</v>
      </c>
      <c r="AO1289" s="1" t="s">
        <v>2621</v>
      </c>
      <c r="AP1289" s="33" t="s">
        <v>2713</v>
      </c>
      <c r="AQ1289" s="33" t="s">
        <v>2639</v>
      </c>
      <c r="AR1289" s="5">
        <v>2.0</v>
      </c>
      <c r="AS1289" s="1">
        <v>285.0</v>
      </c>
      <c r="AT1289" s="1" t="str">
        <f t="shared" si="85"/>
        <v>0.00701754386</v>
      </c>
      <c r="AU1289" s="5">
        <v>60.0</v>
      </c>
      <c r="AV1289" s="1">
        <v>0.2</v>
      </c>
      <c r="AW1289" s="1">
        <v>0.05</v>
      </c>
      <c r="AX1289" s="1" t="s">
        <v>227</v>
      </c>
      <c r="AY1289" s="1"/>
      <c r="AZ1289" s="1"/>
      <c r="BA1289" s="1"/>
      <c r="BB1289" s="1"/>
      <c r="BC1289" s="1"/>
      <c r="BD1289" s="1"/>
      <c r="BE1289" s="1"/>
      <c r="BF1289" s="1"/>
      <c r="BG1289" s="1"/>
      <c r="BH1289" s="1"/>
      <c r="BJ1289" s="1"/>
      <c r="BK1289" s="1"/>
      <c r="BL1289" s="1"/>
    </row>
    <row r="1290" ht="14.25" hidden="1" customHeight="1">
      <c r="A1290" s="16" t="s">
        <v>23</v>
      </c>
      <c r="B1290" s="1" t="s">
        <v>225</v>
      </c>
      <c r="C1290" s="5" t="s">
        <v>4600</v>
      </c>
      <c r="D1290" s="1" t="s">
        <v>4570</v>
      </c>
      <c r="E1290" s="5" t="s">
        <v>23</v>
      </c>
      <c r="F1290" s="1" t="s">
        <v>684</v>
      </c>
      <c r="G1290" s="1" t="s">
        <v>870</v>
      </c>
      <c r="H1290" s="1" t="str">
        <f t="shared" si="81"/>
        <v>OEESC 2014LobbyGeneral</v>
      </c>
      <c r="I1290" s="1" t="str">
        <f>VLOOKUP(H1290,'Interior Lighting'!$A$4:$G$1472,5,FALSE)</f>
        <v>0.9</v>
      </c>
      <c r="J1290" s="1"/>
      <c r="K1290" s="1"/>
      <c r="L1290" s="1"/>
      <c r="M1290" s="1">
        <v>0.0</v>
      </c>
      <c r="N1290" s="1">
        <v>0.7</v>
      </c>
      <c r="O1290" s="1">
        <v>0.2</v>
      </c>
      <c r="P1290" s="8" t="s">
        <v>2627</v>
      </c>
      <c r="Q1290" s="1" t="s">
        <v>31</v>
      </c>
      <c r="R1290" s="1" t="s">
        <v>1328</v>
      </c>
      <c r="S1290" s="1" t="s">
        <v>1362</v>
      </c>
      <c r="T1290" s="8" t="str">
        <f t="shared" si="84"/>
        <v>ASHRAE 62.1-2007Office BuildingsMain entry lobbies</v>
      </c>
      <c r="U1290" s="1" t="str">
        <f>VLOOKUP(T1290,Ventilation!$A$4:$H$321,6,FALSE)</f>
        <v>0.06</v>
      </c>
      <c r="V1290" s="1" t="str">
        <f>VLOOKUP(T1290,Ventilation!$A$4:$H$321,5,FALSE)</f>
        <v>5</v>
      </c>
      <c r="W1290" s="1" t="str">
        <f>VLOOKUP(T1290,Ventilation!$A$4:$H$321,7,FALSE)</f>
        <v/>
      </c>
      <c r="X1290" s="1"/>
      <c r="Y1290" s="5">
        <v>29.97</v>
      </c>
      <c r="Z1290" s="8" t="s">
        <v>2635</v>
      </c>
      <c r="AA1290" s="8" t="s">
        <v>2609</v>
      </c>
      <c r="AB1290" s="1">
        <v>0.0446</v>
      </c>
      <c r="AC1290" s="8"/>
      <c r="AD1290" s="8"/>
      <c r="AE1290" s="8" t="s">
        <v>2719</v>
      </c>
      <c r="AF1290" s="1"/>
      <c r="AG1290" s="1"/>
      <c r="AH1290" s="1"/>
      <c r="AI1290" s="1"/>
      <c r="AJ1290" s="1"/>
      <c r="AK1290" s="5">
        <v>1.1</v>
      </c>
      <c r="AL1290" s="1">
        <v>0.0</v>
      </c>
      <c r="AM1290" s="1">
        <v>0.5</v>
      </c>
      <c r="AN1290" s="1">
        <v>0.0</v>
      </c>
      <c r="AO1290" s="8" t="s">
        <v>2621</v>
      </c>
      <c r="AP1290" s="33" t="s">
        <v>2713</v>
      </c>
      <c r="AQ1290" s="33" t="s">
        <v>2639</v>
      </c>
      <c r="AR1290" s="1"/>
      <c r="AS1290" s="1"/>
      <c r="AT1290" s="1" t="str">
        <f t="shared" si="85"/>
        <v/>
      </c>
      <c r="AU1290" s="1"/>
      <c r="AV1290" s="1"/>
      <c r="AW1290" s="1"/>
      <c r="AX1290" s="8"/>
      <c r="AY1290" s="1"/>
      <c r="AZ1290" s="1"/>
      <c r="BA1290" s="1"/>
      <c r="BB1290" s="1"/>
      <c r="BC1290" s="1"/>
      <c r="BD1290" s="1"/>
      <c r="BE1290" s="1"/>
      <c r="BF1290" s="8"/>
      <c r="BG1290" s="8"/>
      <c r="BH1290" s="1"/>
      <c r="BJ1290" s="1"/>
      <c r="BK1290" s="1"/>
      <c r="BL1290" s="1"/>
    </row>
    <row r="1291" ht="14.25" hidden="1" customHeight="1">
      <c r="A1291" s="16" t="s">
        <v>23</v>
      </c>
      <c r="B1291" s="1" t="s">
        <v>225</v>
      </c>
      <c r="C1291" s="1" t="s">
        <v>1052</v>
      </c>
      <c r="D1291" s="1" t="s">
        <v>4556</v>
      </c>
      <c r="E1291" s="5" t="s">
        <v>23</v>
      </c>
      <c r="F1291" s="5" t="s">
        <v>1069</v>
      </c>
      <c r="G1291" s="78" t="s">
        <v>919</v>
      </c>
      <c r="H1291" s="1" t="str">
        <f t="shared" si="81"/>
        <v>OEESC 2014Healthcare FacilityExam/Treatment</v>
      </c>
      <c r="I1291" s="1" t="str">
        <f>VLOOKUP(H1291,'Interior Lighting'!$A$4:$G$1472,5,FALSE)</f>
        <v>1.26</v>
      </c>
      <c r="J1291" s="1"/>
      <c r="K1291" s="1"/>
      <c r="L1291" s="1"/>
      <c r="M1291" s="1">
        <v>0.0</v>
      </c>
      <c r="N1291" s="1">
        <v>0.7</v>
      </c>
      <c r="O1291" s="1">
        <v>0.2</v>
      </c>
      <c r="P1291" s="1" t="s">
        <v>2623</v>
      </c>
      <c r="Q1291" s="47" t="s">
        <v>38</v>
      </c>
      <c r="R1291" s="48" t="s">
        <v>657</v>
      </c>
      <c r="S1291" s="1" t="s">
        <v>665</v>
      </c>
      <c r="T1291" s="8" t="str">
        <f t="shared" si="84"/>
        <v>GGHC v2.2Health CareClean Linen Storage</v>
      </c>
      <c r="U1291" s="1" t="str">
        <f>VLOOKUP(T1291,Ventilation!$A$4:$H$321,6,FALSE)</f>
        <v>0.3</v>
      </c>
      <c r="V1291" s="1" t="str">
        <f>VLOOKUP(T1291,Ventilation!$A$4:$H$321,5,FALSE)</f>
        <v/>
      </c>
      <c r="W1291" s="1" t="str">
        <f>VLOOKUP(T1291,Ventilation!$A$4:$H$321,7,FALSE)</f>
        <v/>
      </c>
      <c r="X1291" s="1"/>
      <c r="Y1291" s="5">
        <v>20.02</v>
      </c>
      <c r="Z1291" s="1" t="s">
        <v>2635</v>
      </c>
      <c r="AA1291" s="1" t="s">
        <v>2609</v>
      </c>
      <c r="AB1291" s="1">
        <v>0.0446</v>
      </c>
      <c r="AC1291" s="8"/>
      <c r="AD1291" s="1"/>
      <c r="AE1291" s="1" t="s">
        <v>2719</v>
      </c>
      <c r="AF1291" s="1"/>
      <c r="AG1291" s="1"/>
      <c r="AH1291" s="1"/>
      <c r="AI1291" s="1"/>
      <c r="AJ1291" s="1"/>
      <c r="AK1291" s="5">
        <v>2.0</v>
      </c>
      <c r="AL1291" s="1">
        <v>0.0</v>
      </c>
      <c r="AM1291" s="1">
        <v>0.5</v>
      </c>
      <c r="AN1291" s="1">
        <v>0.0</v>
      </c>
      <c r="AO1291" s="1" t="s">
        <v>2621</v>
      </c>
      <c r="AP1291" s="33" t="s">
        <v>2713</v>
      </c>
      <c r="AQ1291" s="33" t="s">
        <v>2639</v>
      </c>
      <c r="AR1291" s="1"/>
      <c r="AS1291" s="1"/>
      <c r="AT1291" s="1" t="str">
        <f t="shared" si="85"/>
        <v/>
      </c>
      <c r="AU1291" s="1"/>
      <c r="AV1291" s="1"/>
      <c r="AW1291" s="1"/>
      <c r="AX1291" s="1"/>
      <c r="AY1291" s="1">
        <v>1.6666682795748944</v>
      </c>
      <c r="AZ1291" s="1">
        <v>210.0</v>
      </c>
      <c r="BA1291" s="1">
        <v>0.6310269118487409</v>
      </c>
      <c r="BB1291" s="1">
        <v>0.31</v>
      </c>
      <c r="BC1291" s="1">
        <v>79.50931394820536</v>
      </c>
      <c r="BD1291" s="1">
        <v>1.0</v>
      </c>
      <c r="BE1291" s="1"/>
      <c r="BF1291" s="1" t="s">
        <v>2712</v>
      </c>
      <c r="BG1291" s="1"/>
      <c r="BH1291" s="1"/>
      <c r="BJ1291" s="1"/>
      <c r="BK1291" s="1"/>
      <c r="BL1291" s="1"/>
    </row>
    <row r="1292" ht="14.25" hidden="1" customHeight="1">
      <c r="A1292" s="16" t="s">
        <v>23</v>
      </c>
      <c r="B1292" s="1" t="s">
        <v>225</v>
      </c>
      <c r="C1292" s="1" t="s">
        <v>1054</v>
      </c>
      <c r="D1292" s="1" t="s">
        <v>4570</v>
      </c>
      <c r="E1292" s="5" t="s">
        <v>23</v>
      </c>
      <c r="F1292" s="37" t="s">
        <v>770</v>
      </c>
      <c r="G1292" s="37" t="s">
        <v>870</v>
      </c>
      <c r="H1292" s="1" t="str">
        <f t="shared" si="81"/>
        <v>OEESC 2014StairwayGeneral</v>
      </c>
      <c r="I1292" s="1" t="str">
        <f>VLOOKUP(H1292,'Interior Lighting'!$A$4:$G$1472,5,FALSE)</f>
        <v>0.49</v>
      </c>
      <c r="J1292" s="1"/>
      <c r="K1292" s="1"/>
      <c r="L1292" s="1"/>
      <c r="M1292" s="1">
        <v>0.0</v>
      </c>
      <c r="N1292" s="1">
        <v>0.7</v>
      </c>
      <c r="O1292" s="1">
        <v>0.2</v>
      </c>
      <c r="P1292" s="1" t="s">
        <v>2622</v>
      </c>
      <c r="Q1292" s="1" t="s">
        <v>31</v>
      </c>
      <c r="R1292" s="1" t="s">
        <v>870</v>
      </c>
      <c r="S1292" s="1" t="s">
        <v>557</v>
      </c>
      <c r="T1292" s="8" t="str">
        <f t="shared" si="84"/>
        <v>ASHRAE 62.1-2007GeneralCorridors</v>
      </c>
      <c r="U1292" s="1" t="str">
        <f>VLOOKUP(T1292,Ventilation!$A$4:$H$321,6,FALSE)</f>
        <v>0.06</v>
      </c>
      <c r="V1292" s="1" t="str">
        <f>VLOOKUP(T1292,Ventilation!$A$4:$H$321,5,FALSE)</f>
        <v/>
      </c>
      <c r="W1292" s="1" t="str">
        <f>VLOOKUP(T1292,Ventilation!$A$4:$H$321,7,FALSE)</f>
        <v/>
      </c>
      <c r="X1292" s="1"/>
      <c r="Y1292" s="5">
        <v>0.0</v>
      </c>
      <c r="Z1292" s="1" t="s">
        <v>2635</v>
      </c>
      <c r="AA1292" s="1" t="s">
        <v>2609</v>
      </c>
      <c r="AB1292" s="1">
        <v>0.0446</v>
      </c>
      <c r="AC1292" s="8"/>
      <c r="AD1292" s="1"/>
      <c r="AE1292" s="1" t="s">
        <v>2719</v>
      </c>
      <c r="AF1292" s="1"/>
      <c r="AG1292" s="1"/>
      <c r="AH1292" s="1"/>
      <c r="AI1292" s="1"/>
      <c r="AJ1292" s="1"/>
      <c r="AK1292" s="5">
        <v>0.4</v>
      </c>
      <c r="AL1292" s="1">
        <v>0.0</v>
      </c>
      <c r="AM1292" s="1">
        <v>0.5</v>
      </c>
      <c r="AN1292" s="1">
        <v>0.0</v>
      </c>
      <c r="AO1292" s="1" t="s">
        <v>2621</v>
      </c>
      <c r="AP1292" s="33" t="s">
        <v>2713</v>
      </c>
      <c r="AQ1292" s="33" t="s">
        <v>2639</v>
      </c>
      <c r="AR1292" s="1"/>
      <c r="AS1292" s="1"/>
      <c r="AT1292" s="1" t="str">
        <f t="shared" si="85"/>
        <v/>
      </c>
      <c r="AU1292" s="1"/>
      <c r="AV1292" s="1"/>
      <c r="AW1292" s="1"/>
      <c r="AX1292" s="1"/>
      <c r="AY1292" s="1"/>
      <c r="AZ1292" s="1"/>
      <c r="BA1292" s="1"/>
      <c r="BB1292" s="1"/>
      <c r="BC1292" s="1"/>
      <c r="BD1292" s="1"/>
      <c r="BE1292" s="1"/>
      <c r="BF1292" s="1"/>
      <c r="BG1292" s="1"/>
      <c r="BH1292" s="1"/>
      <c r="BJ1292" s="1"/>
      <c r="BK1292" s="1"/>
      <c r="BL1292" s="1"/>
    </row>
    <row r="1293" ht="14.25" hidden="1" customHeight="1">
      <c r="A1293" s="16" t="s">
        <v>23</v>
      </c>
      <c r="B1293" s="1" t="s">
        <v>225</v>
      </c>
      <c r="C1293" s="1" t="s">
        <v>1055</v>
      </c>
      <c r="D1293" s="1" t="s">
        <v>4575</v>
      </c>
      <c r="E1293" s="5" t="s">
        <v>23</v>
      </c>
      <c r="F1293" s="1" t="s">
        <v>894</v>
      </c>
      <c r="G1293" s="1" t="s">
        <v>870</v>
      </c>
      <c r="H1293" s="1" t="str">
        <f t="shared" si="81"/>
        <v>OEESC 2014RestroomsGeneral</v>
      </c>
      <c r="I1293" s="1" t="str">
        <f>VLOOKUP(H1293,'Interior Lighting'!$A$4:$G$1472,5,FALSE)</f>
        <v>0.82</v>
      </c>
      <c r="J1293" s="1"/>
      <c r="K1293" s="1"/>
      <c r="L1293" s="1"/>
      <c r="M1293" s="1">
        <v>0.0</v>
      </c>
      <c r="N1293" s="1">
        <v>0.7</v>
      </c>
      <c r="O1293" s="1">
        <v>0.2</v>
      </c>
      <c r="P1293" s="1" t="s">
        <v>2627</v>
      </c>
      <c r="Q1293" s="47" t="s">
        <v>29</v>
      </c>
      <c r="R1293" s="1" t="s">
        <v>501</v>
      </c>
      <c r="S1293" s="5" t="s">
        <v>503</v>
      </c>
      <c r="T1293" s="8" t="str">
        <f t="shared" si="84"/>
        <v>ASHRAE 62.1-1999Public SpacesPublic restrooms</v>
      </c>
      <c r="U1293" s="1" t="str">
        <f>VLOOKUP(T1293,Ventilation!$A$4:$H$321,6,FALSE)</f>
        <v>0</v>
      </c>
      <c r="V1293" s="1" t="str">
        <f>VLOOKUP(T1293,Ventilation!$A$4:$H$321,5,FALSE)</f>
        <v>0</v>
      </c>
      <c r="W1293" s="1" t="str">
        <f>VLOOKUP(T1293,Ventilation!$A$4:$H$321,7,FALSE)</f>
        <v/>
      </c>
      <c r="X1293" s="1"/>
      <c r="Y1293" s="5">
        <v>0.0</v>
      </c>
      <c r="Z1293" s="1" t="s">
        <v>2635</v>
      </c>
      <c r="AA1293" s="1" t="s">
        <v>2609</v>
      </c>
      <c r="AB1293" s="1">
        <v>0.0446</v>
      </c>
      <c r="AC1293" s="8"/>
      <c r="AD1293" s="1"/>
      <c r="AE1293" s="1" t="s">
        <v>2719</v>
      </c>
      <c r="AF1293" s="1"/>
      <c r="AG1293" s="1"/>
      <c r="AH1293" s="1"/>
      <c r="AI1293" s="1"/>
      <c r="AJ1293" s="1"/>
      <c r="AK1293" s="5">
        <v>0.4</v>
      </c>
      <c r="AL1293" s="1">
        <v>0.0</v>
      </c>
      <c r="AM1293" s="1">
        <v>0.3</v>
      </c>
      <c r="AN1293" s="1">
        <v>0.7</v>
      </c>
      <c r="AO1293" s="1" t="s">
        <v>2621</v>
      </c>
      <c r="AP1293" s="33" t="s">
        <v>2713</v>
      </c>
      <c r="AQ1293" s="33" t="s">
        <v>2639</v>
      </c>
      <c r="AR1293" s="1"/>
      <c r="AS1293" s="1"/>
      <c r="AT1293" s="1" t="str">
        <f t="shared" si="85"/>
        <v/>
      </c>
      <c r="AU1293" s="1"/>
      <c r="AV1293" s="1"/>
      <c r="AW1293" s="1"/>
      <c r="AX1293" s="1"/>
      <c r="AY1293" s="1">
        <v>1.6666682795748942</v>
      </c>
      <c r="AZ1293" s="1">
        <v>90.0</v>
      </c>
      <c r="BA1293" s="1">
        <v>0.6310269118487408</v>
      </c>
      <c r="BB1293" s="1">
        <v>0.31</v>
      </c>
      <c r="BC1293" s="1">
        <v>34.075420263516584</v>
      </c>
      <c r="BD1293" s="1">
        <v>1.0</v>
      </c>
      <c r="BE1293" s="1"/>
      <c r="BF1293" s="1" t="s">
        <v>2712</v>
      </c>
      <c r="BG1293" s="1"/>
      <c r="BH1293" s="1"/>
      <c r="BJ1293" s="1"/>
      <c r="BK1293" s="1"/>
      <c r="BL1293" s="1"/>
    </row>
    <row r="1294" ht="14.25" hidden="1" customHeight="1">
      <c r="A1294" s="16" t="s">
        <v>23</v>
      </c>
      <c r="B1294" s="1" t="s">
        <v>225</v>
      </c>
      <c r="C1294" s="5" t="s">
        <v>4601</v>
      </c>
      <c r="D1294" s="1" t="s">
        <v>4566</v>
      </c>
      <c r="E1294" s="5" t="s">
        <v>23</v>
      </c>
      <c r="F1294" s="1" t="s">
        <v>975</v>
      </c>
      <c r="G1294" s="1" t="s">
        <v>870</v>
      </c>
      <c r="H1294" s="1" t="str">
        <f t="shared" si="81"/>
        <v>OEESC 2014StorageGeneral</v>
      </c>
      <c r="I1294" s="1" t="str">
        <f>VLOOKUP(H1294,'Interior Lighting'!$A$4:$G$1472,5,FALSE)</f>
        <v>0.63</v>
      </c>
      <c r="J1294" s="1"/>
      <c r="K1294" s="1"/>
      <c r="L1294" s="1"/>
      <c r="M1294" s="1">
        <v>0.0</v>
      </c>
      <c r="N1294" s="1">
        <v>0.7</v>
      </c>
      <c r="O1294" s="1">
        <v>0.2</v>
      </c>
      <c r="P1294" s="1" t="s">
        <v>2628</v>
      </c>
      <c r="Q1294" s="5" t="s">
        <v>30</v>
      </c>
      <c r="R1294" s="5" t="s">
        <v>870</v>
      </c>
      <c r="S1294" s="5" t="s">
        <v>511</v>
      </c>
      <c r="T1294" s="8" t="str">
        <f t="shared" si="84"/>
        <v>ASHRAE 62.1-2004GeneralStorage rooms</v>
      </c>
      <c r="U1294" s="1" t="str">
        <f>VLOOKUP(T1294,Ventilation!$A$4:$H$321,6,FALSE)</f>
        <v>0.12</v>
      </c>
      <c r="V1294" s="1" t="str">
        <f>VLOOKUP(T1294,Ventilation!$A$4:$H$321,5,FALSE)</f>
        <v/>
      </c>
      <c r="W1294" s="1" t="str">
        <f>VLOOKUP(T1294,Ventilation!$A$4:$H$321,7,FALSE)</f>
        <v/>
      </c>
      <c r="X1294" s="1"/>
      <c r="Y1294" s="5">
        <v>0.0</v>
      </c>
      <c r="Z1294" s="1" t="s">
        <v>2635</v>
      </c>
      <c r="AA1294" s="1" t="s">
        <v>2609</v>
      </c>
      <c r="AB1294" s="1">
        <v>0.0446</v>
      </c>
      <c r="AC1294" s="8"/>
      <c r="AD1294" s="1"/>
      <c r="AE1294" s="1" t="s">
        <v>2719</v>
      </c>
      <c r="AF1294" s="1"/>
      <c r="AG1294" s="1"/>
      <c r="AH1294" s="1"/>
      <c r="AI1294" s="1"/>
      <c r="AJ1294" s="1"/>
      <c r="AK1294" s="5">
        <v>1.1</v>
      </c>
      <c r="AL1294" s="1">
        <v>0.0</v>
      </c>
      <c r="AM1294" s="1">
        <v>0.3</v>
      </c>
      <c r="AN1294" s="1">
        <v>0.7</v>
      </c>
      <c r="AO1294" s="1" t="s">
        <v>2621</v>
      </c>
      <c r="AP1294" s="33" t="s">
        <v>2713</v>
      </c>
      <c r="AQ1294" s="33" t="s">
        <v>2639</v>
      </c>
      <c r="AR1294" s="1"/>
      <c r="AS1294" s="1"/>
      <c r="AT1294" s="1" t="str">
        <f t="shared" si="85"/>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23</v>
      </c>
      <c r="B1295" s="1" t="s">
        <v>225</v>
      </c>
      <c r="C1295" s="8" t="s">
        <v>1060</v>
      </c>
      <c r="D1295" s="1" t="s">
        <v>4552</v>
      </c>
      <c r="E1295" s="5" t="s">
        <v>23</v>
      </c>
      <c r="F1295" s="5" t="s">
        <v>1069</v>
      </c>
      <c r="G1295" s="1" t="s">
        <v>981</v>
      </c>
      <c r="H1295" s="1" t="str">
        <f t="shared" si="81"/>
        <v>OEESC 2014Healthcare FacilityRadiology/Imaging</v>
      </c>
      <c r="I1295" s="1" t="str">
        <f>VLOOKUP(H1295,'Interior Lighting'!$A$4:$G$1472,5,FALSE)</f>
        <v>0.35</v>
      </c>
      <c r="J1295" s="1"/>
      <c r="K1295" s="1"/>
      <c r="L1295" s="1"/>
      <c r="M1295" s="1">
        <v>0.0</v>
      </c>
      <c r="N1295" s="1">
        <v>0.7</v>
      </c>
      <c r="O1295" s="1">
        <v>0.2</v>
      </c>
      <c r="P1295" s="1" t="s">
        <v>2623</v>
      </c>
      <c r="Q1295" s="1" t="s">
        <v>38</v>
      </c>
      <c r="R1295" s="1" t="s">
        <v>657</v>
      </c>
      <c r="S1295" s="1" t="s">
        <v>712</v>
      </c>
      <c r="T1295" s="8" t="str">
        <f t="shared" si="84"/>
        <v>GGHC v2.2Health CareX-ray, Diagnostic and Treatment</v>
      </c>
      <c r="U1295" s="1" t="str">
        <f>VLOOKUP(T1295,Ventilation!$A$4:$H$321,6,FALSE)</f>
        <v>0.3</v>
      </c>
      <c r="V1295" s="1" t="str">
        <f>VLOOKUP(T1295,Ventilation!$A$4:$H$321,5,FALSE)</f>
        <v/>
      </c>
      <c r="W1295" s="1" t="str">
        <f>VLOOKUP(T1295,Ventilation!$A$4:$H$321,7,FALSE)</f>
        <v/>
      </c>
      <c r="X1295" s="1"/>
      <c r="Y1295" s="5">
        <v>20.02</v>
      </c>
      <c r="Z1295" s="8" t="s">
        <v>2635</v>
      </c>
      <c r="AA1295" s="8" t="s">
        <v>2609</v>
      </c>
      <c r="AB1295" s="1">
        <v>0.0446</v>
      </c>
      <c r="AC1295" s="8"/>
      <c r="AD1295" s="8"/>
      <c r="AE1295" s="8" t="s">
        <v>2719</v>
      </c>
      <c r="AF1295" s="1"/>
      <c r="AG1295" s="1"/>
      <c r="AH1295" s="1"/>
      <c r="AI1295" s="1"/>
      <c r="AJ1295" s="1"/>
      <c r="AK1295" s="5">
        <v>10.0</v>
      </c>
      <c r="AL1295" s="1">
        <v>0.0</v>
      </c>
      <c r="AM1295" s="1">
        <v>0.5</v>
      </c>
      <c r="AN1295" s="1">
        <v>0.0</v>
      </c>
      <c r="AO1295" s="8" t="s">
        <v>2621</v>
      </c>
      <c r="AP1295" s="33" t="s">
        <v>2713</v>
      </c>
      <c r="AQ1295" s="33" t="s">
        <v>2639</v>
      </c>
      <c r="AR1295" s="5">
        <v>2.0</v>
      </c>
      <c r="AS1295" s="1">
        <v>900.0</v>
      </c>
      <c r="AT1295" s="1" t="str">
        <f t="shared" si="85"/>
        <v>0.002222222222</v>
      </c>
      <c r="AU1295" s="5">
        <v>60.0</v>
      </c>
      <c r="AV1295" s="1">
        <v>0.2</v>
      </c>
      <c r="AW1295" s="1">
        <v>0.05</v>
      </c>
      <c r="AX1295" s="1" t="s">
        <v>227</v>
      </c>
      <c r="AY1295" s="1"/>
      <c r="AZ1295" s="1"/>
      <c r="BA1295" s="1"/>
      <c r="BB1295" s="1"/>
      <c r="BC1295" s="1"/>
      <c r="BD1295" s="1"/>
      <c r="BE1295" s="1"/>
      <c r="BF1295" s="1"/>
      <c r="BG1295" s="1"/>
      <c r="BH1295" s="1"/>
      <c r="BJ1295" s="1"/>
      <c r="BK1295" s="1"/>
      <c r="BL1295" s="1"/>
    </row>
    <row r="1296" ht="14.25" hidden="1" customHeight="1">
      <c r="A1296" s="16" t="s">
        <v>23</v>
      </c>
      <c r="B1296" s="1" t="s">
        <v>237</v>
      </c>
      <c r="C1296" s="1" t="s">
        <v>1050</v>
      </c>
      <c r="D1296" s="1" t="s">
        <v>4575</v>
      </c>
      <c r="E1296" s="5" t="s">
        <v>23</v>
      </c>
      <c r="F1296" s="1" t="s">
        <v>894</v>
      </c>
      <c r="G1296" s="1" t="s">
        <v>870</v>
      </c>
      <c r="H1296" s="1" t="str">
        <f t="shared" si="81"/>
        <v>OEESC 2014RestroomsGeneral</v>
      </c>
      <c r="I1296" s="1" t="str">
        <f>VLOOKUP(H1296,'Interior Lighting'!$A$4:$G$1472,5,FALSE)</f>
        <v>0.82</v>
      </c>
      <c r="J1296" s="1"/>
      <c r="K1296" s="1"/>
      <c r="L1296" s="1"/>
      <c r="M1296" s="1">
        <v>0.0</v>
      </c>
      <c r="N1296" s="1">
        <v>0.37</v>
      </c>
      <c r="O1296" s="1">
        <v>0.2</v>
      </c>
      <c r="P1296" s="1" t="s">
        <v>2983</v>
      </c>
      <c r="Q1296" s="1" t="s">
        <v>31</v>
      </c>
      <c r="R1296" s="1" t="s">
        <v>870</v>
      </c>
      <c r="S1296" s="1" t="s">
        <v>557</v>
      </c>
      <c r="T1296" s="8" t="str">
        <f t="shared" si="84"/>
        <v>ASHRAE 62.1-2007GeneralCorridors</v>
      </c>
      <c r="U1296" s="1" t="str">
        <f>VLOOKUP(T1296,Ventilation!$A$4:$H$321,6,FALSE)</f>
        <v>0.06</v>
      </c>
      <c r="V1296" s="1" t="str">
        <f>VLOOKUP(T1296,Ventilation!$A$4:$H$321,5,FALSE)</f>
        <v/>
      </c>
      <c r="W1296" s="1" t="str">
        <f>VLOOKUP(T1296,Ventilation!$A$4:$H$321,7,FALSE)</f>
        <v/>
      </c>
      <c r="X1296" s="1"/>
      <c r="Y1296" s="8">
        <v>0.0</v>
      </c>
      <c r="Z1296" s="5" t="s">
        <v>2991</v>
      </c>
      <c r="AA1296" s="1" t="s">
        <v>2974</v>
      </c>
      <c r="AB1296" s="1">
        <v>0.0446</v>
      </c>
      <c r="AC1296" s="8"/>
      <c r="AD1296" s="1"/>
      <c r="AE1296" s="1" t="s">
        <v>3030</v>
      </c>
      <c r="AF1296" s="1"/>
      <c r="AG1296" s="1"/>
      <c r="AH1296" s="1"/>
      <c r="AI1296" s="1"/>
      <c r="AJ1296" s="1"/>
      <c r="AK1296" s="1">
        <v>0.37</v>
      </c>
      <c r="AL1296" s="1">
        <v>0.0</v>
      </c>
      <c r="AM1296" s="1">
        <v>0.5</v>
      </c>
      <c r="AN1296" s="1">
        <v>0.0</v>
      </c>
      <c r="AO1296" s="1" t="s">
        <v>2982</v>
      </c>
      <c r="AP1296" s="1" t="s">
        <v>3018</v>
      </c>
      <c r="AQ1296" s="1" t="s">
        <v>2999</v>
      </c>
      <c r="AR1296" s="1">
        <v>56.5</v>
      </c>
      <c r="AS1296" s="1">
        <v>2045.0</v>
      </c>
      <c r="AT1296" s="1" t="str">
        <f t="shared" si="85"/>
        <v>0.02762836186</v>
      </c>
      <c r="AU1296" s="1">
        <v>43.3</v>
      </c>
      <c r="AV1296" s="1">
        <v>0.2</v>
      </c>
      <c r="AW1296" s="1">
        <v>0.05</v>
      </c>
      <c r="AX1296" s="1" t="s">
        <v>241</v>
      </c>
      <c r="AY1296" s="1">
        <v>0.293378304967726</v>
      </c>
      <c r="AZ1296" s="1">
        <v>600.0</v>
      </c>
      <c r="BA1296" s="1">
        <v>0.05093797833286906</v>
      </c>
      <c r="BB1296" s="1">
        <v>0.338</v>
      </c>
      <c r="BC1296" s="1">
        <v>104.17534794566214</v>
      </c>
      <c r="BD1296" s="1">
        <v>0.5</v>
      </c>
      <c r="BE1296" s="1"/>
      <c r="BF1296" s="1"/>
      <c r="BG1296" s="1"/>
      <c r="BH1296" s="1"/>
      <c r="BJ1296" s="1"/>
      <c r="BK1296" s="1"/>
      <c r="BL1296" s="1"/>
    </row>
    <row r="1297" ht="14.25" hidden="1" customHeight="1">
      <c r="A1297" s="16" t="s">
        <v>23</v>
      </c>
      <c r="B1297" s="1" t="s">
        <v>237</v>
      </c>
      <c r="C1297" s="1" t="s">
        <v>344</v>
      </c>
      <c r="D1297" s="1" t="s">
        <v>4559</v>
      </c>
      <c r="E1297" s="5" t="s">
        <v>23</v>
      </c>
      <c r="F1297" s="1" t="s">
        <v>869</v>
      </c>
      <c r="G1297" s="1" t="s">
        <v>870</v>
      </c>
      <c r="H1297" s="1" t="str">
        <f t="shared" si="81"/>
        <v>OEESC 2014Office-EnclosedGeneral</v>
      </c>
      <c r="I1297" s="1" t="str">
        <f>VLOOKUP(H1297,'Interior Lighting'!$A$4:$G$1472,5,FALSE)</f>
        <v>0.97</v>
      </c>
      <c r="J1297" s="1"/>
      <c r="K1297" s="1"/>
      <c r="L1297" s="1"/>
      <c r="M1297" s="1">
        <v>0.0</v>
      </c>
      <c r="N1297" s="1">
        <v>0.37</v>
      </c>
      <c r="O1297" s="1">
        <v>0.2</v>
      </c>
      <c r="P1297" s="1" t="s">
        <v>2990</v>
      </c>
      <c r="Q1297" s="1" t="s">
        <v>31</v>
      </c>
      <c r="R1297" s="1" t="s">
        <v>1328</v>
      </c>
      <c r="S1297" s="1" t="s">
        <v>498</v>
      </c>
      <c r="T1297" s="8" t="str">
        <f t="shared" si="84"/>
        <v>ASHRAE 62.1-2007Office BuildingsOffice space</v>
      </c>
      <c r="U1297" s="1" t="str">
        <f>VLOOKUP(T1297,Ventilation!$A$4:$H$321,6,FALSE)</f>
        <v>0.06</v>
      </c>
      <c r="V1297" s="1" t="str">
        <f>VLOOKUP(T1297,Ventilation!$A$4:$H$321,5,FALSE)</f>
        <v>5</v>
      </c>
      <c r="W1297" s="1" t="str">
        <f>VLOOKUP(T1297,Ventilation!$A$4:$H$321,7,FALSE)</f>
        <v/>
      </c>
      <c r="X1297" s="1"/>
      <c r="Y1297" s="1">
        <v>5.0</v>
      </c>
      <c r="Z1297" s="16" t="s">
        <v>2995</v>
      </c>
      <c r="AA1297" s="1" t="s">
        <v>2974</v>
      </c>
      <c r="AB1297" s="1">
        <v>0.0446</v>
      </c>
      <c r="AC1297" s="8"/>
      <c r="AD1297" s="1"/>
      <c r="AE1297" s="1" t="s">
        <v>3030</v>
      </c>
      <c r="AF1297" s="1"/>
      <c r="AG1297" s="1"/>
      <c r="AH1297" s="1"/>
      <c r="AI1297" s="1"/>
      <c r="AJ1297" s="1"/>
      <c r="AK1297" s="1">
        <v>1.0</v>
      </c>
      <c r="AL1297" s="1">
        <v>0.0</v>
      </c>
      <c r="AM1297" s="1">
        <v>0.5</v>
      </c>
      <c r="AN1297" s="1">
        <v>0.0</v>
      </c>
      <c r="AO1297" s="1" t="s">
        <v>2982</v>
      </c>
      <c r="AP1297" s="1" t="s">
        <v>3018</v>
      </c>
      <c r="AQ1297" s="1" t="s">
        <v>2999</v>
      </c>
      <c r="AR1297" s="1"/>
      <c r="AS1297" s="1"/>
      <c r="AT1297" s="1" t="str">
        <f t="shared" si="85"/>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23</v>
      </c>
      <c r="B1298" s="1" t="s">
        <v>237</v>
      </c>
      <c r="C1298" s="1" t="s">
        <v>1031</v>
      </c>
      <c r="D1298" s="1" t="s">
        <v>4571</v>
      </c>
      <c r="E1298" s="5" t="s">
        <v>23</v>
      </c>
      <c r="F1298" s="1" t="s">
        <v>757</v>
      </c>
      <c r="G1298" s="1" t="s">
        <v>870</v>
      </c>
      <c r="H1298" s="1" t="str">
        <f t="shared" si="81"/>
        <v>OEESC 2014Electrical/MechanicalGeneral</v>
      </c>
      <c r="I1298" s="1" t="str">
        <f>VLOOKUP(H1298,'Interior Lighting'!$A$4:$G$1472,5,FALSE)</f>
        <v>0.95</v>
      </c>
      <c r="J1298" s="1"/>
      <c r="K1298" s="1"/>
      <c r="L1298" s="1"/>
      <c r="M1298" s="1">
        <v>0.0</v>
      </c>
      <c r="N1298" s="1">
        <v>0.37</v>
      </c>
      <c r="O1298" s="1">
        <v>0.2</v>
      </c>
      <c r="P1298" s="1" t="s">
        <v>2990</v>
      </c>
      <c r="Q1298" s="1" t="s">
        <v>31</v>
      </c>
      <c r="R1298" s="1" t="s">
        <v>870</v>
      </c>
      <c r="S1298" s="1" t="s">
        <v>511</v>
      </c>
      <c r="T1298" s="8" t="str">
        <f t="shared" si="84"/>
        <v>ASHRAE 62.1-2007GeneralStorage rooms</v>
      </c>
      <c r="U1298" s="1" t="str">
        <f>VLOOKUP(T1298,Ventilation!$A$4:$H$321,6,FALSE)</f>
        <v>0.12</v>
      </c>
      <c r="V1298" s="1" t="str">
        <f>VLOOKUP(T1298,Ventilation!$A$4:$H$321,5,FALSE)</f>
        <v/>
      </c>
      <c r="W1298" s="1" t="str">
        <f>VLOOKUP(T1298,Ventilation!$A$4:$H$321,7,FALSE)</f>
        <v/>
      </c>
      <c r="X1298" s="1"/>
      <c r="Y1298" s="1">
        <v>0.0</v>
      </c>
      <c r="Z1298" s="5" t="s">
        <v>2991</v>
      </c>
      <c r="AA1298" s="1" t="s">
        <v>2974</v>
      </c>
      <c r="AB1298" s="1">
        <v>0.0446</v>
      </c>
      <c r="AC1298" s="8"/>
      <c r="AD1298" s="1"/>
      <c r="AE1298" s="1" t="s">
        <v>3030</v>
      </c>
      <c r="AF1298" s="1"/>
      <c r="AG1298" s="1"/>
      <c r="AH1298" s="1"/>
      <c r="AI1298" s="1"/>
      <c r="AJ1298" s="1"/>
      <c r="AK1298" s="1">
        <v>0.37</v>
      </c>
      <c r="AL1298" s="1">
        <v>0.0</v>
      </c>
      <c r="AM1298" s="1">
        <v>0.5</v>
      </c>
      <c r="AN1298" s="1">
        <v>0.0</v>
      </c>
      <c r="AO1298" s="1" t="s">
        <v>2982</v>
      </c>
      <c r="AP1298" s="1" t="s">
        <v>3018</v>
      </c>
      <c r="AQ1298" s="1" t="s">
        <v>2999</v>
      </c>
      <c r="AR1298" s="1"/>
      <c r="AS1298" s="1"/>
      <c r="AT1298" s="1" t="str">
        <f t="shared" si="85"/>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23</v>
      </c>
      <c r="B1299" s="1" t="s">
        <v>237</v>
      </c>
      <c r="C1299" s="1" t="s">
        <v>684</v>
      </c>
      <c r="D1299" s="1" t="s">
        <v>4570</v>
      </c>
      <c r="E1299" s="5" t="s">
        <v>23</v>
      </c>
      <c r="F1299" s="1" t="s">
        <v>684</v>
      </c>
      <c r="G1299" s="1" t="s">
        <v>870</v>
      </c>
      <c r="H1299" s="1" t="str">
        <f t="shared" si="81"/>
        <v>OEESC 2014LobbyGeneral</v>
      </c>
      <c r="I1299" s="1" t="str">
        <f>VLOOKUP(H1299,'Interior Lighting'!$A$4:$G$1472,5,FALSE)</f>
        <v>0.9</v>
      </c>
      <c r="J1299" s="1"/>
      <c r="K1299" s="1"/>
      <c r="L1299" s="1"/>
      <c r="M1299" s="1">
        <v>0.0</v>
      </c>
      <c r="N1299" s="1">
        <v>0.37</v>
      </c>
      <c r="O1299" s="1">
        <v>0.2</v>
      </c>
      <c r="P1299" s="1" t="s">
        <v>2988</v>
      </c>
      <c r="Q1299" s="1" t="s">
        <v>31</v>
      </c>
      <c r="R1299" s="1" t="s">
        <v>870</v>
      </c>
      <c r="S1299" s="1" t="s">
        <v>557</v>
      </c>
      <c r="T1299" s="8" t="str">
        <f t="shared" si="84"/>
        <v>ASHRAE 62.1-2007GeneralCorridors</v>
      </c>
      <c r="U1299" s="1" t="str">
        <f>VLOOKUP(T1299,Ventilation!$A$4:$H$321,6,FALSE)</f>
        <v>0.06</v>
      </c>
      <c r="V1299" s="1" t="str">
        <f>VLOOKUP(T1299,Ventilation!$A$4:$H$321,5,FALSE)</f>
        <v/>
      </c>
      <c r="W1299" s="1" t="str">
        <f>VLOOKUP(T1299,Ventilation!$A$4:$H$321,7,FALSE)</f>
        <v/>
      </c>
      <c r="X1299" s="1"/>
      <c r="Y1299" s="1">
        <v>0.0</v>
      </c>
      <c r="Z1299" s="5" t="s">
        <v>2991</v>
      </c>
      <c r="AA1299" s="1" t="s">
        <v>2974</v>
      </c>
      <c r="AB1299" s="1">
        <v>0.0446</v>
      </c>
      <c r="AC1299" s="8"/>
      <c r="AD1299" s="1"/>
      <c r="AE1299" s="1" t="s">
        <v>3030</v>
      </c>
      <c r="AF1299" s="1"/>
      <c r="AG1299" s="1"/>
      <c r="AH1299" s="1"/>
      <c r="AI1299" s="1"/>
      <c r="AJ1299" s="1"/>
      <c r="AK1299" s="1">
        <v>0.37</v>
      </c>
      <c r="AL1299" s="1">
        <v>0.0</v>
      </c>
      <c r="AM1299" s="1">
        <v>0.5</v>
      </c>
      <c r="AN1299" s="1">
        <v>0.0</v>
      </c>
      <c r="AO1299" s="1" t="s">
        <v>2982</v>
      </c>
      <c r="AP1299" s="1" t="s">
        <v>3018</v>
      </c>
      <c r="AQ1299" s="1" t="s">
        <v>2999</v>
      </c>
      <c r="AR1299" s="1"/>
      <c r="AS1299" s="1"/>
      <c r="AT1299" s="1" t="str">
        <f t="shared" si="85"/>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23</v>
      </c>
      <c r="B1300" s="1" t="s">
        <v>237</v>
      </c>
      <c r="C1300" s="1" t="s">
        <v>726</v>
      </c>
      <c r="D1300" s="1" t="s">
        <v>4563</v>
      </c>
      <c r="E1300" s="5" t="s">
        <v>23</v>
      </c>
      <c r="F1300" s="78" t="s">
        <v>849</v>
      </c>
      <c r="G1300" s="78" t="s">
        <v>726</v>
      </c>
      <c r="H1300" s="1" t="str">
        <f t="shared" si="81"/>
        <v>OEESC 2014Whole BuildingLibrary</v>
      </c>
      <c r="I1300" s="1" t="str">
        <f>VLOOKUP(H1300,'Interior Lighting'!$A$4:$G$1472,5,FALSE)</f>
        <v>1.17</v>
      </c>
      <c r="J1300" s="1"/>
      <c r="K1300" s="1"/>
      <c r="L1300" s="1"/>
      <c r="M1300" s="1">
        <v>0.0</v>
      </c>
      <c r="N1300" s="1">
        <v>0.37</v>
      </c>
      <c r="O1300" s="1">
        <v>0.2</v>
      </c>
      <c r="P1300" s="8" t="s">
        <v>2987</v>
      </c>
      <c r="Q1300" s="1" t="s">
        <v>31</v>
      </c>
      <c r="R1300" s="1" t="s">
        <v>1335</v>
      </c>
      <c r="S1300" s="1" t="s">
        <v>1343</v>
      </c>
      <c r="T1300" s="8" t="str">
        <f t="shared" si="84"/>
        <v>ASHRAE 62.1-2007Educational FacilitiesMedia center</v>
      </c>
      <c r="U1300" s="1" t="str">
        <f>VLOOKUP(T1300,Ventilation!$A$4:$H$321,6,FALSE)</f>
        <v>0.12</v>
      </c>
      <c r="V1300" s="1" t="str">
        <f>VLOOKUP(T1300,Ventilation!$A$4:$H$321,5,FALSE)</f>
        <v>10</v>
      </c>
      <c r="W1300" s="1" t="str">
        <f>VLOOKUP(T1300,Ventilation!$A$4:$H$321,7,FALSE)</f>
        <v/>
      </c>
      <c r="X1300" s="1"/>
      <c r="Y1300" s="1">
        <v>10.0</v>
      </c>
      <c r="Z1300" s="5" t="s">
        <v>2991</v>
      </c>
      <c r="AA1300" s="8" t="s">
        <v>2974</v>
      </c>
      <c r="AB1300" s="1">
        <v>0.0446</v>
      </c>
      <c r="AC1300" s="8"/>
      <c r="AD1300" s="8"/>
      <c r="AE1300" s="8" t="s">
        <v>3030</v>
      </c>
      <c r="AF1300" s="1"/>
      <c r="AG1300" s="1"/>
      <c r="AH1300" s="1"/>
      <c r="AI1300" s="1"/>
      <c r="AJ1300" s="1"/>
      <c r="AK1300" s="1">
        <v>1.39</v>
      </c>
      <c r="AL1300" s="1">
        <v>0.0</v>
      </c>
      <c r="AM1300" s="1">
        <v>0.5</v>
      </c>
      <c r="AN1300" s="1">
        <v>0.0</v>
      </c>
      <c r="AO1300" s="8" t="s">
        <v>2982</v>
      </c>
      <c r="AP1300" s="8" t="s">
        <v>3018</v>
      </c>
      <c r="AQ1300" s="8" t="s">
        <v>2999</v>
      </c>
      <c r="AR1300" s="1"/>
      <c r="AS1300" s="1"/>
      <c r="AT1300" s="1" t="str">
        <f t="shared" si="85"/>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23</v>
      </c>
      <c r="B1301" s="1" t="s">
        <v>237</v>
      </c>
      <c r="C1301" s="1" t="s">
        <v>1026</v>
      </c>
      <c r="D1301" s="1" t="s">
        <v>4546</v>
      </c>
      <c r="E1301" s="5" t="s">
        <v>23</v>
      </c>
      <c r="F1301" s="1" t="s">
        <v>893</v>
      </c>
      <c r="G1301" s="1" t="s">
        <v>870</v>
      </c>
      <c r="H1301" s="1" t="str">
        <f t="shared" si="81"/>
        <v>OEESC 2014Food PreparationGeneral</v>
      </c>
      <c r="I1301" s="1" t="str">
        <f>VLOOKUP(H1301,'Interior Lighting'!$A$4:$G$1472,5,FALSE)</f>
        <v>0.99</v>
      </c>
      <c r="J1301" s="1"/>
      <c r="K1301" s="1"/>
      <c r="L1301" s="1"/>
      <c r="M1301" s="1">
        <v>0.0</v>
      </c>
      <c r="N1301" s="1">
        <v>0.37</v>
      </c>
      <c r="O1301" s="1">
        <v>0.2</v>
      </c>
      <c r="P1301" s="1" t="s">
        <v>2990</v>
      </c>
      <c r="Q1301" s="1" t="s">
        <v>31</v>
      </c>
      <c r="R1301" s="1" t="s">
        <v>477</v>
      </c>
      <c r="S1301" s="1" t="s">
        <v>1349</v>
      </c>
      <c r="T1301" s="8" t="str">
        <f t="shared" si="84"/>
        <v>ASHRAE 62.1-2007Food and Beverage ServiceCafeteria/fast food dining</v>
      </c>
      <c r="U1301" s="1" t="str">
        <f>VLOOKUP(T1301,Ventilation!$A$4:$H$321,6,FALSE)</f>
        <v>0.18</v>
      </c>
      <c r="V1301" s="1" t="str">
        <f>VLOOKUP(T1301,Ventilation!$A$4:$H$321,5,FALSE)</f>
        <v>7.5</v>
      </c>
      <c r="W1301" s="1" t="str">
        <f>VLOOKUP(T1301,Ventilation!$A$4:$H$321,7,FALSE)</f>
        <v/>
      </c>
      <c r="X1301" s="1"/>
      <c r="Y1301" s="1">
        <v>13.93</v>
      </c>
      <c r="Z1301" s="5" t="s">
        <v>2991</v>
      </c>
      <c r="AA1301" s="1" t="s">
        <v>2974</v>
      </c>
      <c r="AB1301" s="1">
        <v>0.0446</v>
      </c>
      <c r="AC1301" s="8"/>
      <c r="AD1301" s="1"/>
      <c r="AE1301" s="1" t="s">
        <v>3030</v>
      </c>
      <c r="AF1301" s="5">
        <v>453.7</v>
      </c>
      <c r="AG1301" s="1">
        <v>0.1</v>
      </c>
      <c r="AH1301" s="1">
        <v>0.2</v>
      </c>
      <c r="AI1301" s="1">
        <v>0.7</v>
      </c>
      <c r="AJ1301" s="1" t="s">
        <v>3034</v>
      </c>
      <c r="AK1301" s="1">
        <v>17.7</v>
      </c>
      <c r="AL1301" s="1">
        <v>0.25</v>
      </c>
      <c r="AM1301" s="1">
        <v>0.3</v>
      </c>
      <c r="AN1301" s="1">
        <v>0.2</v>
      </c>
      <c r="AO1301" s="1" t="s">
        <v>3032</v>
      </c>
      <c r="AP1301" s="1" t="s">
        <v>3018</v>
      </c>
      <c r="AQ1301" s="1" t="s">
        <v>2999</v>
      </c>
      <c r="AR1301" s="1">
        <v>100.0</v>
      </c>
      <c r="AS1301" s="1">
        <v>1808.0</v>
      </c>
      <c r="AT1301" s="1" t="str">
        <f t="shared" si="85"/>
        <v>0.05530973451</v>
      </c>
      <c r="AU1301" s="1">
        <v>49.0</v>
      </c>
      <c r="AV1301" s="1">
        <v>0.2</v>
      </c>
      <c r="AW1301" s="1">
        <v>0.05</v>
      </c>
      <c r="AX1301" s="1" t="s">
        <v>241</v>
      </c>
      <c r="AY1301" s="1">
        <v>0.7</v>
      </c>
      <c r="AZ1301" s="1">
        <v>3300.0</v>
      </c>
      <c r="BA1301" s="1">
        <v>0.12153790593660582</v>
      </c>
      <c r="BB1301" s="1">
        <v>0.338</v>
      </c>
      <c r="BC1301" s="1">
        <v>572.9644137011418</v>
      </c>
      <c r="BD1301" s="1">
        <v>0.5</v>
      </c>
      <c r="BE1301" s="1"/>
      <c r="BF1301" s="1" t="s">
        <v>3033</v>
      </c>
      <c r="BG1301" s="1"/>
      <c r="BH1301" s="1"/>
      <c r="BJ1301" s="1"/>
      <c r="BK1301" s="1"/>
      <c r="BL1301" s="1"/>
    </row>
    <row r="1302" ht="14.25" hidden="1" customHeight="1">
      <c r="A1302" s="16" t="s">
        <v>23</v>
      </c>
      <c r="B1302" s="1" t="s">
        <v>237</v>
      </c>
      <c r="C1302" s="1" t="s">
        <v>1019</v>
      </c>
      <c r="D1302" s="1" t="s">
        <v>4561</v>
      </c>
      <c r="E1302" s="5" t="s">
        <v>23</v>
      </c>
      <c r="F1302" s="1" t="s">
        <v>976</v>
      </c>
      <c r="G1302" s="5" t="s">
        <v>904</v>
      </c>
      <c r="H1302" s="1" t="str">
        <f t="shared" si="81"/>
        <v>OEESC 2014Gymnasium/Fitness CenterExercise Area</v>
      </c>
      <c r="I1302" s="1" t="str">
        <f>VLOOKUP(H1302,'Interior Lighting'!$A$4:$G$1472,5,FALSE)</f>
        <v>0.72</v>
      </c>
      <c r="J1302" s="1"/>
      <c r="K1302" s="1"/>
      <c r="L1302" s="1"/>
      <c r="M1302" s="1">
        <v>0.0</v>
      </c>
      <c r="N1302" s="1">
        <v>0.37</v>
      </c>
      <c r="O1302" s="1">
        <v>0.2</v>
      </c>
      <c r="P1302" s="1" t="s">
        <v>2986</v>
      </c>
      <c r="Q1302" s="1" t="s">
        <v>31</v>
      </c>
      <c r="R1302" s="1" t="s">
        <v>1375</v>
      </c>
      <c r="S1302" s="1" t="s">
        <v>1382</v>
      </c>
      <c r="T1302" s="8" t="str">
        <f t="shared" si="84"/>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5" t="s">
        <v>2994</v>
      </c>
      <c r="AA1302" s="1" t="s">
        <v>2974</v>
      </c>
      <c r="AB1302" s="1">
        <v>0.0446</v>
      </c>
      <c r="AC1302" s="8"/>
      <c r="AD1302" s="1"/>
      <c r="AE1302" s="1" t="s">
        <v>3030</v>
      </c>
      <c r="AF1302" s="1"/>
      <c r="AG1302" s="1"/>
      <c r="AH1302" s="1"/>
      <c r="AI1302" s="1"/>
      <c r="AJ1302" s="1"/>
      <c r="AK1302" s="1">
        <v>0.46</v>
      </c>
      <c r="AL1302" s="1">
        <v>0.0</v>
      </c>
      <c r="AM1302" s="1">
        <v>0.5</v>
      </c>
      <c r="AN1302" s="1">
        <v>0.0</v>
      </c>
      <c r="AO1302" s="1" t="s">
        <v>2982</v>
      </c>
      <c r="AP1302" s="1" t="s">
        <v>3018</v>
      </c>
      <c r="AQ1302" s="1" t="s">
        <v>2999</v>
      </c>
      <c r="AR1302" s="1"/>
      <c r="AS1302" s="1"/>
      <c r="AT1302" s="1" t="str">
        <f t="shared" si="85"/>
        <v/>
      </c>
      <c r="AU1302" s="1"/>
      <c r="AV1302" s="1"/>
      <c r="AW1302" s="1"/>
      <c r="AX1302" s="1"/>
      <c r="AY1302" s="1"/>
      <c r="AZ1302" s="1"/>
      <c r="BA1302" s="1"/>
      <c r="BB1302" s="1"/>
      <c r="BC1302" s="1"/>
      <c r="BD1302" s="1"/>
      <c r="BE1302" s="1"/>
      <c r="BF1302" s="1"/>
      <c r="BG1302" s="1"/>
      <c r="BH1302" s="1"/>
      <c r="BJ1302" s="1"/>
      <c r="BK1302" s="1"/>
      <c r="BL1302" s="1"/>
    </row>
    <row r="1303" ht="14.25" hidden="1" customHeight="1">
      <c r="A1303" s="16" t="s">
        <v>23</v>
      </c>
      <c r="B1303" s="8" t="s">
        <v>237</v>
      </c>
      <c r="C1303" s="8" t="s">
        <v>1002</v>
      </c>
      <c r="D1303" s="1" t="s">
        <v>4551</v>
      </c>
      <c r="E1303" s="5" t="s">
        <v>23</v>
      </c>
      <c r="F1303" s="48" t="s">
        <v>896</v>
      </c>
      <c r="G1303" s="1" t="s">
        <v>870</v>
      </c>
      <c r="H1303" s="1" t="str">
        <f t="shared" si="81"/>
        <v>OEESC 2014Corridor/TransitionGeneral</v>
      </c>
      <c r="I1303" s="1" t="str">
        <f>VLOOKUP(H1303,'Interior Lighting'!$A$4:$G$1472,5,FALSE)</f>
        <v>0.41</v>
      </c>
      <c r="J1303" s="1"/>
      <c r="K1303" s="1"/>
      <c r="L1303" s="1"/>
      <c r="M1303" s="1">
        <v>0.0</v>
      </c>
      <c r="N1303" s="1">
        <v>0.37</v>
      </c>
      <c r="O1303" s="1">
        <v>0.2</v>
      </c>
      <c r="P1303" s="1" t="s">
        <v>2985</v>
      </c>
      <c r="Q1303" s="1" t="s">
        <v>31</v>
      </c>
      <c r="R1303" s="1" t="s">
        <v>870</v>
      </c>
      <c r="S1303" s="1" t="s">
        <v>557</v>
      </c>
      <c r="T1303" s="8" t="str">
        <f t="shared" si="84"/>
        <v>ASHRAE 62.1-2007GeneralCorridors</v>
      </c>
      <c r="U1303" s="1" t="str">
        <f>VLOOKUP(T1303,Ventilation!$A$4:$H$321,6,FALSE)</f>
        <v>0.06</v>
      </c>
      <c r="V1303" s="1" t="str">
        <f>VLOOKUP(T1303,Ventilation!$A$4:$H$321,5,FALSE)</f>
        <v/>
      </c>
      <c r="W1303" s="1" t="str">
        <f>VLOOKUP(T1303,Ventilation!$A$4:$H$321,7,FALSE)</f>
        <v/>
      </c>
      <c r="X1303" s="1"/>
      <c r="Y1303" s="1">
        <v>0.0</v>
      </c>
      <c r="Z1303" s="5" t="s">
        <v>2991</v>
      </c>
      <c r="AA1303" s="1" t="s">
        <v>2974</v>
      </c>
      <c r="AB1303" s="1">
        <v>0.0446</v>
      </c>
      <c r="AC1303" s="8"/>
      <c r="AD1303" s="1"/>
      <c r="AE1303" s="1" t="s">
        <v>3030</v>
      </c>
      <c r="AF1303" s="1"/>
      <c r="AG1303" s="1"/>
      <c r="AH1303" s="1"/>
      <c r="AI1303" s="1"/>
      <c r="AJ1303" s="1"/>
      <c r="AK1303" s="1">
        <v>0.37</v>
      </c>
      <c r="AL1303" s="1">
        <v>0.0</v>
      </c>
      <c r="AM1303" s="1">
        <v>0.5</v>
      </c>
      <c r="AN1303" s="1">
        <v>0.0</v>
      </c>
      <c r="AO1303" s="1" t="s">
        <v>2982</v>
      </c>
      <c r="AP1303" s="1" t="s">
        <v>3018</v>
      </c>
      <c r="AQ1303" s="1" t="s">
        <v>2999</v>
      </c>
      <c r="AR1303" s="1"/>
      <c r="AS1303" s="1"/>
      <c r="AT1303" s="1" t="str">
        <f t="shared" si="85"/>
        <v/>
      </c>
      <c r="AU1303" s="1"/>
      <c r="AV1303" s="1"/>
      <c r="AW1303" s="1"/>
      <c r="AX1303" s="1"/>
      <c r="AY1303" s="1"/>
      <c r="AZ1303" s="1"/>
      <c r="BA1303" s="1"/>
      <c r="BB1303" s="1"/>
      <c r="BC1303" s="1"/>
      <c r="BD1303" s="1"/>
      <c r="BE1303" s="1"/>
      <c r="BF1303" s="1"/>
      <c r="BG1303" s="1"/>
      <c r="BH1303" s="1"/>
      <c r="BJ1303" s="1"/>
      <c r="BK1303" s="1"/>
      <c r="BL1303" s="1"/>
    </row>
    <row r="1304" ht="14.25" hidden="1" customHeight="1">
      <c r="A1304" s="16" t="s">
        <v>23</v>
      </c>
      <c r="B1304" s="8" t="s">
        <v>237</v>
      </c>
      <c r="C1304" s="8" t="s">
        <v>551</v>
      </c>
      <c r="D1304" s="1" t="s">
        <v>4559</v>
      </c>
      <c r="E1304" s="5" t="s">
        <v>23</v>
      </c>
      <c r="F1304" s="1" t="s">
        <v>873</v>
      </c>
      <c r="G1304" s="1" t="s">
        <v>870</v>
      </c>
      <c r="H1304" s="1" t="str">
        <f t="shared" si="81"/>
        <v>OEESC 2014Classroom/Lecture/TrainingGeneral</v>
      </c>
      <c r="I1304" s="1" t="str">
        <f>VLOOKUP(H1304,'Interior Lighting'!$A$4:$G$1472,5,FALSE)</f>
        <v>1.23</v>
      </c>
      <c r="J1304" s="1"/>
      <c r="K1304" s="1"/>
      <c r="L1304" s="1"/>
      <c r="M1304" s="1">
        <v>0.0</v>
      </c>
      <c r="N1304" s="1">
        <v>0.37</v>
      </c>
      <c r="O1304" s="1">
        <v>0.2</v>
      </c>
      <c r="P1304" s="1" t="s">
        <v>2984</v>
      </c>
      <c r="Q1304" s="1" t="s">
        <v>31</v>
      </c>
      <c r="R1304" s="1" t="s">
        <v>1335</v>
      </c>
      <c r="S1304" s="1" t="s">
        <v>1340</v>
      </c>
      <c r="T1304" s="8" t="str">
        <f t="shared" si="84"/>
        <v>ASHRAE 62.1-2007Educational FacilitiesClassrooms (ages 5-8)</v>
      </c>
      <c r="U1304" s="1" t="str">
        <f>VLOOKUP(T1304,Ventilation!$A$4:$H$321,6,FALSE)</f>
        <v>0.12</v>
      </c>
      <c r="V1304" s="1" t="str">
        <f>VLOOKUP(T1304,Ventilation!$A$4:$H$321,5,FALSE)</f>
        <v>10</v>
      </c>
      <c r="W1304" s="1" t="str">
        <f>VLOOKUP(T1304,Ventilation!$A$4:$H$321,7,FALSE)</f>
        <v/>
      </c>
      <c r="X1304" s="1"/>
      <c r="Y1304" s="1">
        <v>25.0</v>
      </c>
      <c r="Z1304" s="5" t="s">
        <v>2991</v>
      </c>
      <c r="AA1304" s="1" t="s">
        <v>2974</v>
      </c>
      <c r="AB1304" s="1">
        <v>0.0446</v>
      </c>
      <c r="AC1304" s="8"/>
      <c r="AD1304" s="1"/>
      <c r="AE1304" s="1" t="s">
        <v>3030</v>
      </c>
      <c r="AF1304" s="1"/>
      <c r="AG1304" s="1"/>
      <c r="AH1304" s="1"/>
      <c r="AI1304" s="1"/>
      <c r="AJ1304" s="1"/>
      <c r="AK1304" s="1">
        <v>1.39</v>
      </c>
      <c r="AL1304" s="1">
        <v>0.0</v>
      </c>
      <c r="AM1304" s="1">
        <v>0.5</v>
      </c>
      <c r="AN1304" s="1">
        <v>0.0</v>
      </c>
      <c r="AO1304" s="1" t="s">
        <v>2982</v>
      </c>
      <c r="AP1304" s="1" t="s">
        <v>3018</v>
      </c>
      <c r="AQ1304" s="1" t="s">
        <v>2999</v>
      </c>
      <c r="AR1304" s="1"/>
      <c r="AS1304" s="1"/>
      <c r="AT1304" s="1" t="str">
        <f t="shared" si="85"/>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23</v>
      </c>
      <c r="B1305" s="8" t="s">
        <v>237</v>
      </c>
      <c r="C1305" s="8" t="s">
        <v>998</v>
      </c>
      <c r="D1305" s="1" t="s">
        <v>4549</v>
      </c>
      <c r="E1305" s="5" t="s">
        <v>37</v>
      </c>
      <c r="F1305" s="1" t="s">
        <v>889</v>
      </c>
      <c r="G1305" s="1" t="s">
        <v>870</v>
      </c>
      <c r="H1305" s="1" t="str">
        <f t="shared" si="81"/>
        <v>ASHRAE 90.1-2013Dining AreaGeneral</v>
      </c>
      <c r="I1305" s="1" t="str">
        <f>VLOOKUP(H1305,'Interior Lighting'!$A$4:$G$1472,5,FALSE)</f>
        <v>0.65</v>
      </c>
      <c r="J1305" s="1"/>
      <c r="K1305" s="1"/>
      <c r="L1305" s="1"/>
      <c r="M1305" s="1">
        <v>0.0</v>
      </c>
      <c r="N1305" s="1">
        <v>0.37</v>
      </c>
      <c r="O1305" s="1">
        <v>0.2</v>
      </c>
      <c r="P1305" s="8" t="s">
        <v>2990</v>
      </c>
      <c r="Q1305" s="1" t="s">
        <v>31</v>
      </c>
      <c r="R1305" s="1" t="s">
        <v>477</v>
      </c>
      <c r="S1305" s="1" t="s">
        <v>1349</v>
      </c>
      <c r="T1305" s="8" t="str">
        <f t="shared" si="84"/>
        <v>ASHRAE 62.1-2007Food and Beverage ServiceCafeteria/fast food dining</v>
      </c>
      <c r="U1305" s="1" t="str">
        <f>VLOOKUP(T1305,Ventilation!$A$4:$H$321,6,FALSE)</f>
        <v>0.18</v>
      </c>
      <c r="V1305" s="1" t="str">
        <f>VLOOKUP(T1305,Ventilation!$A$4:$H$321,5,FALSE)</f>
        <v>7.5</v>
      </c>
      <c r="W1305" s="1" t="str">
        <f>VLOOKUP(T1305,Ventilation!$A$4:$H$321,7,FALSE)</f>
        <v/>
      </c>
      <c r="X1305" s="1"/>
      <c r="Y1305" s="1">
        <v>100.0</v>
      </c>
      <c r="Z1305" s="1" t="s">
        <v>2992</v>
      </c>
      <c r="AA1305" s="8" t="s">
        <v>2974</v>
      </c>
      <c r="AB1305" s="1">
        <v>0.0446</v>
      </c>
      <c r="AC1305" s="8"/>
      <c r="AD1305" s="8"/>
      <c r="AE1305" s="8" t="s">
        <v>3030</v>
      </c>
      <c r="AF1305" s="1"/>
      <c r="AG1305" s="1"/>
      <c r="AH1305" s="1"/>
      <c r="AI1305" s="1"/>
      <c r="AJ1305" s="1"/>
      <c r="AK1305" s="1">
        <v>2.36</v>
      </c>
      <c r="AL1305" s="1">
        <v>0.0</v>
      </c>
      <c r="AM1305" s="1">
        <v>0.5</v>
      </c>
      <c r="AN1305" s="1">
        <v>0.0</v>
      </c>
      <c r="AO1305" s="8" t="s">
        <v>2982</v>
      </c>
      <c r="AP1305" s="8" t="s">
        <v>3018</v>
      </c>
      <c r="AQ1305" s="8" t="s">
        <v>2999</v>
      </c>
      <c r="AR1305" s="1"/>
      <c r="AS1305" s="1"/>
      <c r="AT1305" s="1" t="str">
        <f t="shared" si="85"/>
        <v/>
      </c>
      <c r="AU1305" s="1"/>
      <c r="AV1305" s="1"/>
      <c r="AW1305" s="1"/>
      <c r="AX1305" s="8"/>
      <c r="AY1305" s="1"/>
      <c r="AZ1305" s="1"/>
      <c r="BA1305" s="1"/>
      <c r="BB1305" s="1"/>
      <c r="BC1305" s="1"/>
      <c r="BD1305" s="1"/>
      <c r="BE1305" s="1"/>
      <c r="BF1305" s="1"/>
      <c r="BG1305" s="1"/>
      <c r="BH1305" s="1"/>
      <c r="BJ1305" s="1"/>
      <c r="BK1305" s="1"/>
      <c r="BL1305" s="1"/>
    </row>
    <row r="1306" ht="14.25" hidden="1" customHeight="1">
      <c r="A1306" s="16" t="s">
        <v>23</v>
      </c>
      <c r="B1306" s="1" t="s">
        <v>249</v>
      </c>
      <c r="C1306" s="1" t="s">
        <v>1004</v>
      </c>
      <c r="D1306" s="1" t="s">
        <v>4549</v>
      </c>
      <c r="E1306" s="5" t="s">
        <v>23</v>
      </c>
      <c r="F1306" s="1" t="s">
        <v>889</v>
      </c>
      <c r="G1306" s="1" t="s">
        <v>892</v>
      </c>
      <c r="H1306" s="1" t="str">
        <f t="shared" si="81"/>
        <v>OEESC 2014Dining AreaFor Family Dining</v>
      </c>
      <c r="I1306" s="1" t="str">
        <f>VLOOKUP(H1306,'Interior Lighting'!$A$4:$G$1472,5,FALSE)</f>
        <v>0.89</v>
      </c>
      <c r="J1306" s="1"/>
      <c r="K1306" s="1"/>
      <c r="L1306" s="1"/>
      <c r="M1306" s="1">
        <v>0.0</v>
      </c>
      <c r="N1306" s="1">
        <v>0.37</v>
      </c>
      <c r="O1306" s="1">
        <v>0.2</v>
      </c>
      <c r="P1306" s="5" t="s">
        <v>2772</v>
      </c>
      <c r="Q1306" s="1" t="s">
        <v>31</v>
      </c>
      <c r="R1306" s="1" t="s">
        <v>477</v>
      </c>
      <c r="S1306" s="1" t="s">
        <v>1349</v>
      </c>
      <c r="T1306" s="8" t="str">
        <f t="shared" si="84"/>
        <v>ASHRAE 62.1-2007Food and Beverage ServiceCafeteria/fast food dining</v>
      </c>
      <c r="U1306" s="1" t="str">
        <f>VLOOKUP(T1306,Ventilation!$A$4:$H$321,6,FALSE)</f>
        <v>0.18</v>
      </c>
      <c r="V1306" s="1" t="str">
        <f>VLOOKUP(T1306,Ventilation!$A$4:$H$321,5,FALSE)</f>
        <v>7.5</v>
      </c>
      <c r="W1306" s="1" t="str">
        <f>VLOOKUP(T1306,Ventilation!$A$4:$H$321,7,FALSE)</f>
        <v/>
      </c>
      <c r="X1306" s="1"/>
      <c r="Y1306" s="5">
        <v>70.0</v>
      </c>
      <c r="Z1306" s="1" t="s">
        <v>2777</v>
      </c>
      <c r="AA1306" s="1" t="s">
        <v>2765</v>
      </c>
      <c r="AB1306" s="1"/>
      <c r="AC1306" s="16">
        <v>0.112</v>
      </c>
      <c r="AD1306" s="1"/>
      <c r="AE1306" s="17" t="s">
        <v>2794</v>
      </c>
      <c r="AF1306" s="1"/>
      <c r="AG1306" s="1"/>
      <c r="AH1306" s="1"/>
      <c r="AI1306" s="1"/>
      <c r="AJ1306" s="1"/>
      <c r="AK1306" s="5">
        <v>10.85</v>
      </c>
      <c r="AL1306" s="1">
        <v>0.25</v>
      </c>
      <c r="AM1306" s="1">
        <v>0.3</v>
      </c>
      <c r="AN1306" s="1">
        <v>0.0</v>
      </c>
      <c r="AO1306" s="1" t="s">
        <v>2769</v>
      </c>
      <c r="AP1306" s="1" t="s">
        <v>254</v>
      </c>
      <c r="AQ1306" s="1" t="s">
        <v>2781</v>
      </c>
      <c r="AR1306" s="1"/>
      <c r="AS1306" s="1"/>
      <c r="AT1306" s="1" t="str">
        <f t="shared" si="85"/>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23</v>
      </c>
      <c r="B1307" s="8" t="s">
        <v>249</v>
      </c>
      <c r="C1307" s="8" t="s">
        <v>1026</v>
      </c>
      <c r="D1307" s="8" t="s">
        <v>4546</v>
      </c>
      <c r="E1307" s="5" t="s">
        <v>23</v>
      </c>
      <c r="F1307" s="1" t="s">
        <v>893</v>
      </c>
      <c r="G1307" s="1" t="s">
        <v>870</v>
      </c>
      <c r="H1307" s="1" t="str">
        <f t="shared" si="81"/>
        <v>OEESC 2014Food PreparationGeneral</v>
      </c>
      <c r="I1307" s="1" t="str">
        <f>VLOOKUP(H1307,'Interior Lighting'!$A$4:$G$1472,5,FALSE)</f>
        <v>0.99</v>
      </c>
      <c r="J1307" s="1"/>
      <c r="K1307" s="1"/>
      <c r="L1307" s="1"/>
      <c r="M1307" s="1">
        <v>0.0</v>
      </c>
      <c r="N1307" s="1">
        <v>0.7</v>
      </c>
      <c r="O1307" s="1">
        <v>0.2</v>
      </c>
      <c r="P1307" s="16" t="s">
        <v>2774</v>
      </c>
      <c r="Q1307" s="8" t="s">
        <v>31</v>
      </c>
      <c r="R1307" s="1" t="s">
        <v>477</v>
      </c>
      <c r="S1307" s="1" t="s">
        <v>1349</v>
      </c>
      <c r="T1307" s="8" t="str">
        <f t="shared" si="84"/>
        <v>ASHRAE 62.1-2007Food and Beverage ServiceCafeteria/fast food dining</v>
      </c>
      <c r="U1307" s="1" t="str">
        <f>VLOOKUP(T1307,Ventilation!$A$4:$H$321,6,FALSE)</f>
        <v>0.18</v>
      </c>
      <c r="V1307" s="1" t="str">
        <f>VLOOKUP(T1307,Ventilation!$A$4:$H$321,5,FALSE)</f>
        <v>7.5</v>
      </c>
      <c r="W1307" s="1" t="str">
        <f>VLOOKUP(T1307,Ventilation!$A$4:$H$321,7,FALSE)</f>
        <v/>
      </c>
      <c r="X1307" s="1"/>
      <c r="Y1307" s="8">
        <v>5.0</v>
      </c>
      <c r="Z1307" s="8" t="s">
        <v>2777</v>
      </c>
      <c r="AA1307" s="8" t="s">
        <v>2765</v>
      </c>
      <c r="AB1307" s="8"/>
      <c r="AC1307" s="16">
        <v>0.112</v>
      </c>
      <c r="AD1307" s="8"/>
      <c r="AE1307" s="17" t="s">
        <v>2794</v>
      </c>
      <c r="AF1307" s="16">
        <v>250.86</v>
      </c>
      <c r="AG1307" s="1">
        <v>0.1</v>
      </c>
      <c r="AH1307" s="1">
        <v>0.2</v>
      </c>
      <c r="AI1307" s="1">
        <v>0.7</v>
      </c>
      <c r="AJ1307" s="1" t="s">
        <v>2788</v>
      </c>
      <c r="AK1307" s="16">
        <v>25.166</v>
      </c>
      <c r="AL1307" s="1">
        <v>0.25</v>
      </c>
      <c r="AM1307" s="1">
        <v>0.3</v>
      </c>
      <c r="AN1307" s="1">
        <v>0.3</v>
      </c>
      <c r="AO1307" s="8" t="s">
        <v>2769</v>
      </c>
      <c r="AP1307" s="8" t="s">
        <v>2791</v>
      </c>
      <c r="AQ1307" s="8" t="s">
        <v>2778</v>
      </c>
      <c r="AR1307" s="8">
        <v>40.0</v>
      </c>
      <c r="AS1307" s="8">
        <v>1250.0</v>
      </c>
      <c r="AT1307" s="1" t="str">
        <f t="shared" si="85"/>
        <v>0.032</v>
      </c>
      <c r="AU1307" s="8">
        <v>49.0</v>
      </c>
      <c r="AV1307" s="8">
        <v>0.2</v>
      </c>
      <c r="AW1307" s="8">
        <v>0.05</v>
      </c>
      <c r="AX1307" s="1" t="s">
        <v>253</v>
      </c>
      <c r="AY1307" s="8">
        <v>0.7</v>
      </c>
      <c r="AZ1307" s="8">
        <v>3300.0</v>
      </c>
      <c r="BA1307" s="8">
        <v>0.12212410162440297</v>
      </c>
      <c r="BB1307" s="8">
        <v>0.338</v>
      </c>
      <c r="BC1307" s="8">
        <v>575.7279076578998</v>
      </c>
      <c r="BD1307" s="8">
        <v>0.502411575562701</v>
      </c>
      <c r="BE1307" s="8"/>
      <c r="BF1307" s="8" t="s">
        <v>2789</v>
      </c>
      <c r="BG1307" s="8"/>
      <c r="BH1307" s="1"/>
      <c r="BJ1307" s="1"/>
      <c r="BK1307" s="1"/>
      <c r="BL1307" s="1"/>
    </row>
    <row r="1308" ht="14.25" hidden="1" customHeight="1">
      <c r="A1308" s="16" t="s">
        <v>23</v>
      </c>
      <c r="B1308" s="1" t="s">
        <v>249</v>
      </c>
      <c r="C1308" s="5" t="s">
        <v>991</v>
      </c>
      <c r="D1308" s="8" t="s">
        <v>4566</v>
      </c>
      <c r="E1308" s="16" t="s">
        <v>28</v>
      </c>
      <c r="F1308" s="16" t="s">
        <v>956</v>
      </c>
      <c r="G1308" s="16" t="s">
        <v>870</v>
      </c>
      <c r="H1308" s="1" t="str">
        <f t="shared" si="81"/>
        <v>ASHRAE 189.1-2009AtticsGeneral</v>
      </c>
      <c r="I1308" s="1" t="str">
        <f>VLOOKUP(H1308,'Interior Lighting'!$A$4:$G$1080,5,FALSE)</f>
        <v>0</v>
      </c>
      <c r="J1308" s="1"/>
      <c r="K1308" s="1"/>
      <c r="L1308" s="1"/>
      <c r="M1308" s="1"/>
      <c r="N1308" s="1"/>
      <c r="O1308" s="1"/>
      <c r="P1308" s="1"/>
      <c r="Q1308" s="1"/>
      <c r="R1308" s="1"/>
      <c r="S1308" s="1"/>
      <c r="T1308" s="8"/>
      <c r="U1308" s="1"/>
      <c r="V1308" s="1"/>
      <c r="W1308" s="1"/>
      <c r="X1308" s="1"/>
      <c r="Y1308" s="1"/>
      <c r="Z1308" s="1"/>
      <c r="AA1308" s="1"/>
      <c r="AB1308" s="1"/>
      <c r="AC1308" s="8"/>
      <c r="AD1308" s="8"/>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J1308" s="1"/>
      <c r="BK1308" s="1"/>
      <c r="BL1308" s="1"/>
    </row>
    <row r="1309" ht="14.25" hidden="1" customHeight="1">
      <c r="A1309" s="16" t="s">
        <v>23</v>
      </c>
      <c r="B1309" s="1" t="s">
        <v>348</v>
      </c>
      <c r="C1309" s="1" t="s">
        <v>992</v>
      </c>
      <c r="D1309" s="1" t="s">
        <v>4566</v>
      </c>
      <c r="E1309" s="5" t="s">
        <v>23</v>
      </c>
      <c r="F1309" s="1" t="s">
        <v>975</v>
      </c>
      <c r="G1309" s="1" t="s">
        <v>870</v>
      </c>
      <c r="H1309" s="1" t="str">
        <f t="shared" si="81"/>
        <v>OEESC 2014StorageGeneral</v>
      </c>
      <c r="I1309" s="1" t="str">
        <f>VLOOKUP(H1309,'Interior Lighting'!$A$4:$G$1472,5,FALSE)</f>
        <v>0.63</v>
      </c>
      <c r="J1309" s="1"/>
      <c r="K1309" s="1"/>
      <c r="L1309" s="1"/>
      <c r="M1309" s="1">
        <v>0.0</v>
      </c>
      <c r="N1309" s="1">
        <v>0.7</v>
      </c>
      <c r="O1309" s="1">
        <v>0.2</v>
      </c>
      <c r="P1309" s="1" t="s">
        <v>2887</v>
      </c>
      <c r="Q1309" s="1" t="s">
        <v>31</v>
      </c>
      <c r="R1309" s="1" t="s">
        <v>870</v>
      </c>
      <c r="S1309" s="1" t="s">
        <v>511</v>
      </c>
      <c r="T1309" s="8" t="str">
        <f t="shared" ref="T1309:T1349" si="86">Q1309&amp;R1309&amp;S1309</f>
        <v>ASHRAE 62.1-2007GeneralStorage rooms</v>
      </c>
      <c r="U1309" s="1" t="str">
        <f>VLOOKUP(T1309,Ventilation!$A$4:$H$321,6,FALSE)</f>
        <v>0.12</v>
      </c>
      <c r="V1309" s="1" t="str">
        <f>VLOOKUP(T1309,Ventilation!$A$4:$H$321,5,FALSE)</f>
        <v/>
      </c>
      <c r="W1309" s="1" t="str">
        <f>VLOOKUP(T1309,Ventilation!$A$4:$H$321,7,FALSE)</f>
        <v/>
      </c>
      <c r="X1309" s="1"/>
      <c r="Y1309" s="1">
        <v>15.0</v>
      </c>
      <c r="Z1309" s="16" t="s">
        <v>2892</v>
      </c>
      <c r="AA1309" s="1" t="s">
        <v>2881</v>
      </c>
      <c r="AB1309" s="1">
        <v>0.0446</v>
      </c>
      <c r="AC1309" s="8"/>
      <c r="AD1309" s="16"/>
      <c r="AE1309" s="16" t="s">
        <v>2919</v>
      </c>
      <c r="AF1309" s="1"/>
      <c r="AG1309" s="1"/>
      <c r="AH1309" s="1"/>
      <c r="AI1309" s="1"/>
      <c r="AJ1309" s="1"/>
      <c r="AK1309" s="5">
        <v>0.75</v>
      </c>
      <c r="AL1309" s="1">
        <v>0.0</v>
      </c>
      <c r="AM1309" s="1">
        <v>0.5</v>
      </c>
      <c r="AN1309" s="1">
        <v>0.0</v>
      </c>
      <c r="AO1309" s="16" t="s">
        <v>2886</v>
      </c>
      <c r="AP1309" s="1" t="s">
        <v>267</v>
      </c>
      <c r="AQ1309" s="5" t="s">
        <v>268</v>
      </c>
      <c r="AR1309" s="1"/>
      <c r="AS1309" s="1"/>
      <c r="AT1309" s="1" t="str">
        <f t="shared" ref="AT1309:AT1339" si="87">IF(AR1309=0,"",AR1309/AS1309)</f>
        <v/>
      </c>
      <c r="AU1309" s="1"/>
      <c r="AV1309" s="1"/>
      <c r="AW1309" s="1"/>
      <c r="AX1309" s="1"/>
      <c r="AY1309" s="1"/>
      <c r="AZ1309" s="1"/>
      <c r="BA1309" s="1"/>
      <c r="BB1309" s="1"/>
      <c r="BC1309" s="1"/>
      <c r="BD1309" s="1"/>
      <c r="BE1309" s="1"/>
      <c r="BF1309" s="1"/>
      <c r="BG1309" s="1"/>
      <c r="BH1309" s="1"/>
      <c r="BJ1309" s="1"/>
      <c r="BK1309" s="1"/>
      <c r="BL1309" s="1"/>
    </row>
    <row r="1310" ht="14.25" hidden="1" customHeight="1">
      <c r="A1310" s="16" t="s">
        <v>23</v>
      </c>
      <c r="B1310" s="1" t="s">
        <v>348</v>
      </c>
      <c r="C1310" s="1" t="s">
        <v>1009</v>
      </c>
      <c r="D1310" s="1" t="s">
        <v>4551</v>
      </c>
      <c r="E1310" s="5" t="s">
        <v>23</v>
      </c>
      <c r="F1310" s="5" t="s">
        <v>684</v>
      </c>
      <c r="G1310" s="1" t="s">
        <v>870</v>
      </c>
      <c r="H1310" s="1" t="str">
        <f t="shared" si="81"/>
        <v>OEESC 2014LobbyGeneral</v>
      </c>
      <c r="I1310" s="1" t="str">
        <f>VLOOKUP(H1310,'Interior Lighting'!$A$4:$G$1472,5,FALSE)</f>
        <v>0.9</v>
      </c>
      <c r="J1310" s="1"/>
      <c r="K1310" s="1"/>
      <c r="L1310" s="1"/>
      <c r="M1310" s="1">
        <v>0.0</v>
      </c>
      <c r="N1310" s="1">
        <v>0.7</v>
      </c>
      <c r="O1310" s="1">
        <v>0.2</v>
      </c>
      <c r="P1310" s="1" t="s">
        <v>2888</v>
      </c>
      <c r="Q1310" s="1" t="s">
        <v>31</v>
      </c>
      <c r="R1310" s="1" t="s">
        <v>348</v>
      </c>
      <c r="S1310" s="1" t="s">
        <v>626</v>
      </c>
      <c r="T1310" s="8" t="str">
        <f t="shared" si="86"/>
        <v>ASHRAE 62.1-2007RetailGeneral Sales</v>
      </c>
      <c r="U1310" s="1" t="str">
        <f>VLOOKUP(T1310,Ventilation!$A$4:$H$321,6,FALSE)</f>
        <v>0.12</v>
      </c>
      <c r="V1310" s="1" t="str">
        <f>VLOOKUP(T1310,Ventilation!$A$4:$H$321,5,FALSE)</f>
        <v>7.5</v>
      </c>
      <c r="W1310" s="1" t="str">
        <f>VLOOKUP(T1310,Ventilation!$A$4:$H$321,7,FALSE)</f>
        <v/>
      </c>
      <c r="X1310" s="1"/>
      <c r="Y1310" s="1">
        <v>15.0</v>
      </c>
      <c r="Z1310" s="16" t="s">
        <v>2892</v>
      </c>
      <c r="AA1310" s="1" t="s">
        <v>2881</v>
      </c>
      <c r="AB1310" s="1">
        <v>0.0446</v>
      </c>
      <c r="AC1310" s="8"/>
      <c r="AD1310" s="16"/>
      <c r="AE1310" s="16" t="s">
        <v>2919</v>
      </c>
      <c r="AF1310" s="1"/>
      <c r="AG1310" s="1"/>
      <c r="AH1310" s="1"/>
      <c r="AI1310" s="1"/>
      <c r="AJ1310" s="1"/>
      <c r="AK1310" s="5">
        <v>0.3</v>
      </c>
      <c r="AL1310" s="1">
        <v>0.0</v>
      </c>
      <c r="AM1310" s="1">
        <v>0.5</v>
      </c>
      <c r="AN1310" s="1">
        <v>0.0</v>
      </c>
      <c r="AO1310" s="16" t="s">
        <v>2886</v>
      </c>
      <c r="AP1310" s="1" t="s">
        <v>267</v>
      </c>
      <c r="AQ1310" s="5" t="s">
        <v>2904</v>
      </c>
      <c r="AR1310" s="1"/>
      <c r="AS1310" s="1"/>
      <c r="AT1310" s="1" t="str">
        <f t="shared" si="87"/>
        <v/>
      </c>
      <c r="AU1310" s="1"/>
      <c r="AV1310" s="1"/>
      <c r="AW1310" s="1"/>
      <c r="AX1310" s="1"/>
      <c r="AY1310" s="1"/>
      <c r="AZ1310" s="1"/>
      <c r="BA1310" s="1"/>
      <c r="BB1310" s="1"/>
      <c r="BC1310" s="1"/>
      <c r="BD1310" s="1"/>
      <c r="BE1310" s="1"/>
      <c r="BF1310" s="1"/>
      <c r="BG1310" s="1"/>
      <c r="BH1310" s="1"/>
      <c r="BJ1310" s="1"/>
      <c r="BK1310" s="1"/>
      <c r="BL1310" s="1"/>
    </row>
    <row r="1311" ht="14.25" hidden="1" customHeight="1">
      <c r="A1311" s="16" t="s">
        <v>23</v>
      </c>
      <c r="B1311" s="1" t="s">
        <v>348</v>
      </c>
      <c r="C1311" s="1" t="s">
        <v>1045</v>
      </c>
      <c r="D1311" s="1" t="s">
        <v>4572</v>
      </c>
      <c r="E1311" s="5" t="s">
        <v>23</v>
      </c>
      <c r="F1311" s="5" t="s">
        <v>348</v>
      </c>
      <c r="G1311" s="1" t="s">
        <v>870</v>
      </c>
      <c r="H1311" s="1" t="str">
        <f t="shared" si="81"/>
        <v>OEESC 2014RetailGeneral</v>
      </c>
      <c r="I1311" s="1" t="str">
        <f>VLOOKUP(H1311,'Interior Lighting'!$A$4:$G$1472,5,FALSE)</f>
        <v>1.5</v>
      </c>
      <c r="J1311" s="1"/>
      <c r="K1311" s="1"/>
      <c r="L1311" s="1"/>
      <c r="M1311" s="1">
        <v>0.0</v>
      </c>
      <c r="N1311" s="1">
        <v>0.7</v>
      </c>
      <c r="O1311" s="1">
        <v>0.2</v>
      </c>
      <c r="P1311" s="1" t="s">
        <v>2889</v>
      </c>
      <c r="Q1311" s="1" t="s">
        <v>31</v>
      </c>
      <c r="R1311" s="1" t="s">
        <v>348</v>
      </c>
      <c r="S1311" s="1" t="s">
        <v>626</v>
      </c>
      <c r="T1311" s="8" t="str">
        <f t="shared" si="86"/>
        <v>ASHRAE 62.1-2007RetailGeneral Sales</v>
      </c>
      <c r="U1311" s="1" t="str">
        <f>VLOOKUP(T1311,Ventilation!$A$4:$H$321,6,FALSE)</f>
        <v>0.12</v>
      </c>
      <c r="V1311" s="1" t="str">
        <f>VLOOKUP(T1311,Ventilation!$A$4:$H$321,5,FALSE)</f>
        <v>7.5</v>
      </c>
      <c r="W1311" s="1" t="str">
        <f>VLOOKUP(T1311,Ventilation!$A$4:$H$321,7,FALSE)</f>
        <v/>
      </c>
      <c r="X1311" s="1"/>
      <c r="Y1311" s="1">
        <v>15.0</v>
      </c>
      <c r="Z1311" s="16" t="s">
        <v>2892</v>
      </c>
      <c r="AA1311" s="1" t="s">
        <v>2881</v>
      </c>
      <c r="AB1311" s="1">
        <v>0.0446</v>
      </c>
      <c r="AC1311" s="8"/>
      <c r="AD1311" s="16"/>
      <c r="AE1311" s="16" t="s">
        <v>2919</v>
      </c>
      <c r="AF1311" s="1"/>
      <c r="AG1311" s="1"/>
      <c r="AH1311" s="1"/>
      <c r="AI1311" s="1"/>
      <c r="AJ1311" s="1"/>
      <c r="AK1311" s="5">
        <v>2.0</v>
      </c>
      <c r="AL1311" s="1">
        <v>0.0</v>
      </c>
      <c r="AM1311" s="1">
        <v>0.5</v>
      </c>
      <c r="AN1311" s="1">
        <v>0.0</v>
      </c>
      <c r="AO1311" s="16" t="s">
        <v>2886</v>
      </c>
      <c r="AP1311" s="1" t="s">
        <v>267</v>
      </c>
      <c r="AQ1311" s="5" t="s">
        <v>268</v>
      </c>
      <c r="AR1311" s="1"/>
      <c r="AS1311" s="1"/>
      <c r="AT1311" s="1" t="str">
        <f t="shared" si="87"/>
        <v/>
      </c>
      <c r="AU1311" s="1"/>
      <c r="AV1311" s="1"/>
      <c r="AW1311" s="1"/>
      <c r="AX1311" s="1"/>
      <c r="AY1311" s="1"/>
      <c r="AZ1311" s="1"/>
      <c r="BA1311" s="1"/>
      <c r="BB1311" s="1"/>
      <c r="BC1311" s="1"/>
      <c r="BD1311" s="1"/>
      <c r="BE1311" s="1"/>
      <c r="BF1311" s="1"/>
      <c r="BG1311" s="1"/>
      <c r="BH1311" s="1"/>
      <c r="BJ1311" s="1"/>
      <c r="BK1311" s="1"/>
      <c r="BL1311" s="1"/>
    </row>
    <row r="1312" ht="14.25" hidden="1" customHeight="1">
      <c r="A1312" s="16" t="s">
        <v>23</v>
      </c>
      <c r="B1312" s="1" t="s">
        <v>348</v>
      </c>
      <c r="C1312" s="1" t="s">
        <v>348</v>
      </c>
      <c r="D1312" s="1" t="s">
        <v>4572</v>
      </c>
      <c r="E1312" s="5" t="s">
        <v>23</v>
      </c>
      <c r="F1312" s="5" t="s">
        <v>348</v>
      </c>
      <c r="G1312" s="1" t="s">
        <v>870</v>
      </c>
      <c r="H1312" s="1" t="str">
        <f t="shared" si="81"/>
        <v>OEESC 2014RetailGeneral</v>
      </c>
      <c r="I1312" s="1" t="str">
        <f>VLOOKUP(H1312,'Interior Lighting'!$A$4:$G$1472,5,FALSE)</f>
        <v>1.5</v>
      </c>
      <c r="J1312" s="1"/>
      <c r="K1312" s="1"/>
      <c r="L1312" s="1"/>
      <c r="M1312" s="1">
        <v>0.0</v>
      </c>
      <c r="N1312" s="1">
        <v>0.7</v>
      </c>
      <c r="O1312" s="1">
        <v>0.2</v>
      </c>
      <c r="P1312" s="8" t="s">
        <v>2890</v>
      </c>
      <c r="Q1312" s="1" t="s">
        <v>31</v>
      </c>
      <c r="R1312" s="1" t="s">
        <v>348</v>
      </c>
      <c r="S1312" s="1" t="s">
        <v>626</v>
      </c>
      <c r="T1312" s="8" t="str">
        <f t="shared" si="86"/>
        <v>ASHRAE 62.1-2007RetailGeneral Sales</v>
      </c>
      <c r="U1312" s="1" t="str">
        <f>VLOOKUP(T1312,Ventilation!$A$4:$H$321,6,FALSE)</f>
        <v>0.12</v>
      </c>
      <c r="V1312" s="1" t="str">
        <f>VLOOKUP(T1312,Ventilation!$A$4:$H$321,5,FALSE)</f>
        <v>7.5</v>
      </c>
      <c r="W1312" s="1" t="str">
        <f>VLOOKUP(T1312,Ventilation!$A$4:$H$321,7,FALSE)</f>
        <v/>
      </c>
      <c r="X1312" s="1"/>
      <c r="Y1312" s="1">
        <v>15.0</v>
      </c>
      <c r="Z1312" s="16" t="s">
        <v>2892</v>
      </c>
      <c r="AA1312" s="8" t="s">
        <v>2881</v>
      </c>
      <c r="AB1312" s="1">
        <v>0.0446</v>
      </c>
      <c r="AC1312" s="8"/>
      <c r="AD1312" s="16"/>
      <c r="AE1312" s="16" t="s">
        <v>2919</v>
      </c>
      <c r="AF1312" s="1"/>
      <c r="AG1312" s="1"/>
      <c r="AH1312" s="1"/>
      <c r="AI1312" s="1"/>
      <c r="AJ1312" s="1"/>
      <c r="AK1312" s="5">
        <v>0.3</v>
      </c>
      <c r="AL1312" s="1">
        <v>0.0</v>
      </c>
      <c r="AM1312" s="1">
        <v>0.5</v>
      </c>
      <c r="AN1312" s="1">
        <v>0.0</v>
      </c>
      <c r="AO1312" s="16" t="s">
        <v>2886</v>
      </c>
      <c r="AP1312" s="8" t="s">
        <v>267</v>
      </c>
      <c r="AQ1312" s="5" t="s">
        <v>268</v>
      </c>
      <c r="AR1312" s="1"/>
      <c r="AS1312" s="1"/>
      <c r="AT1312" s="1" t="str">
        <f t="shared" si="87"/>
        <v/>
      </c>
      <c r="AU1312" s="1"/>
      <c r="AV1312" s="1"/>
      <c r="AW1312" s="1"/>
      <c r="AX1312" s="1"/>
      <c r="AY1312" s="1"/>
      <c r="AZ1312" s="1"/>
      <c r="BA1312" s="1"/>
      <c r="BB1312" s="1"/>
      <c r="BC1312" s="1"/>
      <c r="BD1312" s="1"/>
      <c r="BE1312" s="1"/>
      <c r="BF1312" s="1"/>
      <c r="BG1312" s="1"/>
      <c r="BH1312" s="1"/>
      <c r="BJ1312" s="1"/>
      <c r="BK1312" s="1"/>
      <c r="BL1312" s="1"/>
    </row>
    <row r="1313" ht="14.25" hidden="1" customHeight="1">
      <c r="A1313" s="16" t="s">
        <v>23</v>
      </c>
      <c r="B1313" s="1" t="s">
        <v>290</v>
      </c>
      <c r="C1313" s="1" t="s">
        <v>537</v>
      </c>
      <c r="D1313" s="1" t="s">
        <v>4563</v>
      </c>
      <c r="E1313" s="5" t="s">
        <v>23</v>
      </c>
      <c r="F1313" s="1" t="s">
        <v>878</v>
      </c>
      <c r="G1313" s="1" t="s">
        <v>870</v>
      </c>
      <c r="H1313" s="1" t="str">
        <f t="shared" si="81"/>
        <v>OEESC 2014Audience/Seating AreaGeneral</v>
      </c>
      <c r="I1313" s="1" t="str">
        <f>VLOOKUP(H1313,'Interior Lighting'!$A$4:$G$1472,5,FALSE)</f>
        <v>0.79</v>
      </c>
      <c r="J1313" s="1"/>
      <c r="K1313" s="1"/>
      <c r="L1313" s="1"/>
      <c r="M1313" s="1">
        <v>0.0</v>
      </c>
      <c r="N1313" s="1">
        <v>0.37</v>
      </c>
      <c r="O1313" s="1">
        <v>0.2</v>
      </c>
      <c r="P1313" s="8" t="s">
        <v>3073</v>
      </c>
      <c r="Q1313" s="1" t="s">
        <v>31</v>
      </c>
      <c r="R1313" s="5" t="s">
        <v>1363</v>
      </c>
      <c r="S1313" s="5" t="s">
        <v>1364</v>
      </c>
      <c r="T1313" s="8" t="str">
        <f t="shared" si="86"/>
        <v>ASHRAE 62.1-2007Public Assembly SpacesAuditorium seating area</v>
      </c>
      <c r="U1313" s="1" t="str">
        <f>VLOOKUP(T1313,Ventilation!$A$4:$H$321,6,FALSE)</f>
        <v>0.06</v>
      </c>
      <c r="V1313" s="1" t="str">
        <f>VLOOKUP(T1313,Ventilation!$A$4:$H$321,5,FALSE)</f>
        <v>5</v>
      </c>
      <c r="W1313" s="1" t="str">
        <f>VLOOKUP(T1313,Ventilation!$A$4:$H$321,7,FALSE)</f>
        <v/>
      </c>
      <c r="X1313" s="1"/>
      <c r="Y1313" s="1">
        <v>150.0</v>
      </c>
      <c r="Z1313" s="8" t="s">
        <v>3075</v>
      </c>
      <c r="AA1313" s="8" t="s">
        <v>3053</v>
      </c>
      <c r="AB1313" s="1">
        <v>0.0446</v>
      </c>
      <c r="AC1313" s="8"/>
      <c r="AD1313" s="8"/>
      <c r="AE1313" s="8" t="s">
        <v>3105</v>
      </c>
      <c r="AF1313" s="1"/>
      <c r="AG1313" s="1"/>
      <c r="AH1313" s="1"/>
      <c r="AI1313" s="1"/>
      <c r="AJ1313" s="1"/>
      <c r="AK1313" s="8">
        <v>0.46</v>
      </c>
      <c r="AL1313" s="1">
        <v>0.0</v>
      </c>
      <c r="AM1313" s="1">
        <v>0.5</v>
      </c>
      <c r="AN1313" s="1">
        <v>0.0</v>
      </c>
      <c r="AO1313" s="8" t="s">
        <v>3065</v>
      </c>
      <c r="AP1313" s="215" t="s">
        <v>3097</v>
      </c>
      <c r="AQ1313" s="8" t="s">
        <v>3083</v>
      </c>
      <c r="AR1313" s="1"/>
      <c r="AS1313" s="1"/>
      <c r="AT1313" s="1" t="str">
        <f t="shared" si="87"/>
        <v/>
      </c>
      <c r="AU1313" s="1"/>
      <c r="AV1313" s="1"/>
      <c r="AW1313" s="1"/>
      <c r="AX1313" s="1"/>
      <c r="AY1313" s="1"/>
      <c r="AZ1313" s="1"/>
      <c r="BA1313" s="1"/>
      <c r="BB1313" s="1"/>
      <c r="BC1313" s="1"/>
      <c r="BD1313" s="1"/>
      <c r="BE1313" s="1"/>
      <c r="BF1313" s="1"/>
      <c r="BG1313" s="1"/>
      <c r="BH1313" s="1"/>
      <c r="BJ1313" s="1"/>
      <c r="BK1313" s="1"/>
      <c r="BL1313" s="1"/>
    </row>
    <row r="1314" ht="14.25" hidden="1" customHeight="1">
      <c r="A1314" s="16" t="s">
        <v>23</v>
      </c>
      <c r="B1314" s="1" t="s">
        <v>290</v>
      </c>
      <c r="C1314" s="1" t="s">
        <v>998</v>
      </c>
      <c r="D1314" s="1" t="s">
        <v>4549</v>
      </c>
      <c r="E1314" s="5" t="s">
        <v>37</v>
      </c>
      <c r="F1314" s="1" t="s">
        <v>889</v>
      </c>
      <c r="G1314" s="1" t="s">
        <v>870</v>
      </c>
      <c r="H1314" s="1" t="str">
        <f t="shared" si="81"/>
        <v>ASHRAE 90.1-2013Dining AreaGeneral</v>
      </c>
      <c r="I1314" s="1" t="str">
        <f>VLOOKUP(H1314,'Interior Lighting'!$A$4:$G$1472,5,FALSE)</f>
        <v>0.65</v>
      </c>
      <c r="J1314" s="1"/>
      <c r="K1314" s="1"/>
      <c r="L1314" s="1"/>
      <c r="M1314" s="1">
        <v>0.0</v>
      </c>
      <c r="N1314" s="1">
        <v>0.37</v>
      </c>
      <c r="O1314" s="1">
        <v>0.2</v>
      </c>
      <c r="P1314" s="1" t="s">
        <v>3073</v>
      </c>
      <c r="Q1314" s="1" t="s">
        <v>31</v>
      </c>
      <c r="R1314" s="1" t="s">
        <v>477</v>
      </c>
      <c r="S1314" s="1" t="s">
        <v>1349</v>
      </c>
      <c r="T1314" s="8" t="str">
        <f t="shared" si="86"/>
        <v>ASHRAE 62.1-2007Food and Beverage ServiceCafeteria/fast food dining</v>
      </c>
      <c r="U1314" s="1" t="str">
        <f>VLOOKUP(T1314,Ventilation!$A$4:$H$321,6,FALSE)</f>
        <v>0.18</v>
      </c>
      <c r="V1314" s="1" t="str">
        <f>VLOOKUP(T1314,Ventilation!$A$4:$H$321,5,FALSE)</f>
        <v>7.5</v>
      </c>
      <c r="W1314" s="1" t="str">
        <f>VLOOKUP(T1314,Ventilation!$A$4:$H$321,7,FALSE)</f>
        <v/>
      </c>
      <c r="X1314" s="1"/>
      <c r="Y1314" s="1">
        <v>100.0</v>
      </c>
      <c r="Z1314" s="1" t="s">
        <v>3076</v>
      </c>
      <c r="AA1314" s="1" t="s">
        <v>3053</v>
      </c>
      <c r="AB1314" s="1">
        <v>0.0446</v>
      </c>
      <c r="AC1314" s="8"/>
      <c r="AD1314" s="1"/>
      <c r="AE1314" s="1" t="s">
        <v>3105</v>
      </c>
      <c r="AF1314" s="1"/>
      <c r="AG1314" s="1"/>
      <c r="AH1314" s="1"/>
      <c r="AI1314" s="1"/>
      <c r="AJ1314" s="1"/>
      <c r="AK1314" s="16">
        <v>7.15</v>
      </c>
      <c r="AL1314" s="1">
        <v>0.0</v>
      </c>
      <c r="AM1314" s="1">
        <v>0.5</v>
      </c>
      <c r="AN1314" s="1">
        <v>0.0</v>
      </c>
      <c r="AO1314" s="1" t="s">
        <v>3107</v>
      </c>
      <c r="AP1314" s="215" t="s">
        <v>3097</v>
      </c>
      <c r="AQ1314" s="1" t="s">
        <v>3083</v>
      </c>
      <c r="AR1314" s="1"/>
      <c r="AS1314" s="1"/>
      <c r="AT1314" s="1" t="str">
        <f t="shared" si="87"/>
        <v/>
      </c>
      <c r="AU1314" s="1"/>
      <c r="AV1314" s="1"/>
      <c r="AW1314" s="1"/>
      <c r="AX1314" s="1"/>
      <c r="AY1314" s="1"/>
      <c r="AZ1314" s="1"/>
      <c r="BA1314" s="1"/>
      <c r="BB1314" s="1"/>
      <c r="BC1314" s="1"/>
      <c r="BD1314" s="1"/>
      <c r="BE1314" s="1"/>
      <c r="BF1314" s="1"/>
      <c r="BG1314" s="1"/>
      <c r="BH1314" s="1"/>
      <c r="BJ1314" s="1"/>
      <c r="BK1314" s="1"/>
      <c r="BL1314" s="1"/>
    </row>
    <row r="1315" ht="14.25" hidden="1" customHeight="1">
      <c r="A1315" s="16" t="s">
        <v>23</v>
      </c>
      <c r="B1315" s="1" t="s">
        <v>290</v>
      </c>
      <c r="C1315" s="1" t="s">
        <v>551</v>
      </c>
      <c r="D1315" s="1" t="s">
        <v>4559</v>
      </c>
      <c r="E1315" s="5" t="s">
        <v>23</v>
      </c>
      <c r="F1315" s="1" t="s">
        <v>873</v>
      </c>
      <c r="G1315" s="1" t="s">
        <v>870</v>
      </c>
      <c r="H1315" s="1" t="str">
        <f t="shared" si="81"/>
        <v>OEESC 2014Classroom/Lecture/TrainingGeneral</v>
      </c>
      <c r="I1315" s="1" t="str">
        <f>VLOOKUP(H1315,'Interior Lighting'!$A$4:$G$1472,5,FALSE)</f>
        <v>1.23</v>
      </c>
      <c r="J1315" s="1"/>
      <c r="K1315" s="1"/>
      <c r="L1315" s="1"/>
      <c r="M1315" s="1">
        <v>0.0</v>
      </c>
      <c r="N1315" s="1">
        <v>0.37</v>
      </c>
      <c r="O1315" s="1">
        <v>0.2</v>
      </c>
      <c r="P1315" s="1" t="s">
        <v>3067</v>
      </c>
      <c r="Q1315" s="1" t="s">
        <v>31</v>
      </c>
      <c r="R1315" s="1" t="s">
        <v>1335</v>
      </c>
      <c r="S1315" s="1" t="s">
        <v>1341</v>
      </c>
      <c r="T1315" s="8" t="str">
        <f t="shared" si="86"/>
        <v>ASHRAE 62.1-2007Educational FacilitiesClassrooms (age 9 plus)</v>
      </c>
      <c r="U1315" s="1" t="str">
        <f>VLOOKUP(T1315,Ventilation!$A$4:$H$321,6,FALSE)</f>
        <v>0.12</v>
      </c>
      <c r="V1315" s="1" t="str">
        <f>VLOOKUP(T1315,Ventilation!$A$4:$H$321,5,FALSE)</f>
        <v>10</v>
      </c>
      <c r="W1315" s="1" t="str">
        <f>VLOOKUP(T1315,Ventilation!$A$4:$H$321,7,FALSE)</f>
        <v/>
      </c>
      <c r="X1315" s="1"/>
      <c r="Y1315" s="1">
        <v>35.0</v>
      </c>
      <c r="Z1315" s="1" t="s">
        <v>3074</v>
      </c>
      <c r="AA1315" s="1" t="s">
        <v>3053</v>
      </c>
      <c r="AB1315" s="1">
        <v>0.0446</v>
      </c>
      <c r="AC1315" s="8"/>
      <c r="AD1315" s="1"/>
      <c r="AE1315" s="1" t="s">
        <v>3105</v>
      </c>
      <c r="AF1315" s="1"/>
      <c r="AG1315" s="1"/>
      <c r="AH1315" s="1"/>
      <c r="AI1315" s="1"/>
      <c r="AJ1315" s="1"/>
      <c r="AK1315" s="8">
        <v>0.929</v>
      </c>
      <c r="AL1315" s="1">
        <v>0.0</v>
      </c>
      <c r="AM1315" s="1">
        <v>0.5</v>
      </c>
      <c r="AN1315" s="1">
        <v>0.0</v>
      </c>
      <c r="AO1315" s="1" t="s">
        <v>3065</v>
      </c>
      <c r="AP1315" s="1" t="s">
        <v>3099</v>
      </c>
      <c r="AQ1315" s="1" t="s">
        <v>3083</v>
      </c>
      <c r="AR1315" s="1"/>
      <c r="AS1315" s="1"/>
      <c r="AT1315" s="1" t="str">
        <f t="shared" si="87"/>
        <v/>
      </c>
      <c r="AU1315" s="1"/>
      <c r="AV1315" s="1"/>
      <c r="AW1315" s="1"/>
      <c r="AX1315" s="1"/>
      <c r="AY1315" s="1"/>
      <c r="AZ1315" s="1"/>
      <c r="BA1315" s="1"/>
      <c r="BB1315" s="1"/>
      <c r="BC1315" s="1"/>
      <c r="BD1315" s="1"/>
      <c r="BE1315" s="1"/>
      <c r="BF1315" s="1"/>
      <c r="BG1315" s="1"/>
      <c r="BH1315" s="1"/>
      <c r="BJ1315" s="1"/>
      <c r="BK1315" s="1"/>
      <c r="BL1315" s="1"/>
    </row>
    <row r="1316" ht="14.25" hidden="1" customHeight="1">
      <c r="A1316" s="16" t="s">
        <v>23</v>
      </c>
      <c r="B1316" s="1" t="s">
        <v>290</v>
      </c>
      <c r="C1316" s="1" t="s">
        <v>1002</v>
      </c>
      <c r="D1316" s="1" t="s">
        <v>4551</v>
      </c>
      <c r="E1316" s="5" t="s">
        <v>23</v>
      </c>
      <c r="F1316" s="48" t="s">
        <v>896</v>
      </c>
      <c r="G1316" s="1" t="s">
        <v>870</v>
      </c>
      <c r="H1316" s="1" t="str">
        <f t="shared" si="81"/>
        <v>OEESC 2014Corridor/TransitionGeneral</v>
      </c>
      <c r="I1316" s="1" t="str">
        <f>VLOOKUP(H1316,'Interior Lighting'!$A$4:$G$1472,5,FALSE)</f>
        <v>0.41</v>
      </c>
      <c r="J1316" s="1"/>
      <c r="K1316" s="1"/>
      <c r="L1316" s="1"/>
      <c r="M1316" s="1">
        <v>0.0</v>
      </c>
      <c r="N1316" s="1">
        <v>0.37</v>
      </c>
      <c r="O1316" s="1">
        <v>0.2</v>
      </c>
      <c r="P1316" s="8" t="s">
        <v>3068</v>
      </c>
      <c r="Q1316" s="1" t="s">
        <v>31</v>
      </c>
      <c r="R1316" s="1" t="s">
        <v>870</v>
      </c>
      <c r="S1316" s="1" t="s">
        <v>557</v>
      </c>
      <c r="T1316" s="8" t="str">
        <f t="shared" si="86"/>
        <v>ASHRAE 62.1-2007GeneralCorridors</v>
      </c>
      <c r="U1316" s="1" t="str">
        <f>VLOOKUP(T1316,Ventilation!$A$4:$H$321,6,FALSE)</f>
        <v>0.06</v>
      </c>
      <c r="V1316" s="1" t="str">
        <f>VLOOKUP(T1316,Ventilation!$A$4:$H$321,5,FALSE)</f>
        <v/>
      </c>
      <c r="W1316" s="1" t="str">
        <f>VLOOKUP(T1316,Ventilation!$A$4:$H$321,7,FALSE)</f>
        <v/>
      </c>
      <c r="X1316" s="1"/>
      <c r="Y1316" s="1">
        <v>0.0</v>
      </c>
      <c r="Z1316" s="8" t="s">
        <v>3074</v>
      </c>
      <c r="AA1316" s="8" t="s">
        <v>3053</v>
      </c>
      <c r="AB1316" s="1">
        <v>0.0446</v>
      </c>
      <c r="AC1316" s="8"/>
      <c r="AD1316" s="8"/>
      <c r="AE1316" s="8" t="s">
        <v>3105</v>
      </c>
      <c r="AF1316" s="1"/>
      <c r="AG1316" s="1"/>
      <c r="AH1316" s="1"/>
      <c r="AI1316" s="1"/>
      <c r="AJ1316" s="1"/>
      <c r="AK1316" s="8">
        <v>0.37</v>
      </c>
      <c r="AL1316" s="1">
        <v>0.0</v>
      </c>
      <c r="AM1316" s="1">
        <v>0.5</v>
      </c>
      <c r="AN1316" s="1">
        <v>0.0</v>
      </c>
      <c r="AO1316" s="8" t="s">
        <v>3065</v>
      </c>
      <c r="AP1316" s="8" t="s">
        <v>3099</v>
      </c>
      <c r="AQ1316" s="8" t="s">
        <v>3083</v>
      </c>
      <c r="AR1316" s="1"/>
      <c r="AS1316" s="1"/>
      <c r="AT1316" s="1" t="str">
        <f t="shared" si="87"/>
        <v/>
      </c>
      <c r="AU1316" s="1"/>
      <c r="AV1316" s="1"/>
      <c r="AW1316" s="1"/>
      <c r="AX1316" s="1"/>
      <c r="AY1316" s="1"/>
      <c r="AZ1316" s="1"/>
      <c r="BA1316" s="1"/>
      <c r="BB1316" s="1"/>
      <c r="BC1316" s="1"/>
      <c r="BD1316" s="1"/>
      <c r="BE1316" s="1"/>
      <c r="BF1316" s="1"/>
      <c r="BG1316" s="1"/>
      <c r="BH1316" s="1"/>
      <c r="BJ1316" s="1"/>
      <c r="BK1316" s="1"/>
      <c r="BL1316" s="1"/>
    </row>
    <row r="1317" ht="14.25" hidden="1" customHeight="1">
      <c r="A1317" s="16" t="s">
        <v>23</v>
      </c>
      <c r="B1317" s="1" t="s">
        <v>290</v>
      </c>
      <c r="C1317" s="1" t="s">
        <v>1019</v>
      </c>
      <c r="D1317" s="1" t="s">
        <v>4561</v>
      </c>
      <c r="E1317" s="5" t="s">
        <v>23</v>
      </c>
      <c r="F1317" s="1" t="s">
        <v>976</v>
      </c>
      <c r="G1317" s="5" t="s">
        <v>904</v>
      </c>
      <c r="H1317" s="1" t="str">
        <f t="shared" si="81"/>
        <v>OEESC 2014Gymnasium/Fitness CenterExercise Area</v>
      </c>
      <c r="I1317" s="1" t="str">
        <f>VLOOKUP(H1317,'Interior Lighting'!$A$4:$G$1472,5,FALSE)</f>
        <v>0.72</v>
      </c>
      <c r="J1317" s="1"/>
      <c r="K1317" s="1"/>
      <c r="L1317" s="1"/>
      <c r="M1317" s="1">
        <v>0.0</v>
      </c>
      <c r="N1317" s="1">
        <v>0.37</v>
      </c>
      <c r="O1317" s="1">
        <v>0.2</v>
      </c>
      <c r="P1317" s="1" t="s">
        <v>3069</v>
      </c>
      <c r="Q1317" s="1" t="s">
        <v>31</v>
      </c>
      <c r="R1317" s="1" t="s">
        <v>1375</v>
      </c>
      <c r="S1317" s="1" t="s">
        <v>1382</v>
      </c>
      <c r="T1317" s="8" t="str">
        <f t="shared" si="86"/>
        <v>ASHRAE 62.1-2007Sports and EntertainmentGym, stadium (play area)</v>
      </c>
      <c r="U1317" s="1" t="str">
        <f>VLOOKUP(T1317,Ventilation!$A$4:$H$321,6,FALSE)</f>
        <v>0.3</v>
      </c>
      <c r="V1317" s="1" t="str">
        <f>VLOOKUP(T1317,Ventilation!$A$4:$H$321,5,FALSE)</f>
        <v/>
      </c>
      <c r="W1317" s="1" t="str">
        <f>VLOOKUP(T1317,Ventilation!$A$4:$H$321,7,FALSE)</f>
        <v/>
      </c>
      <c r="X1317" s="1"/>
      <c r="Y1317" s="1">
        <v>30.0</v>
      </c>
      <c r="Z1317" s="1" t="s">
        <v>3078</v>
      </c>
      <c r="AA1317" s="1" t="s">
        <v>3053</v>
      </c>
      <c r="AB1317" s="1">
        <v>0.0446</v>
      </c>
      <c r="AC1317" s="8"/>
      <c r="AD1317" s="1"/>
      <c r="AE1317" s="1" t="s">
        <v>3105</v>
      </c>
      <c r="AF1317" s="1"/>
      <c r="AG1317" s="1"/>
      <c r="AH1317" s="1"/>
      <c r="AI1317" s="1"/>
      <c r="AJ1317" s="1"/>
      <c r="AK1317" s="8">
        <v>0.46</v>
      </c>
      <c r="AL1317" s="1">
        <v>0.0</v>
      </c>
      <c r="AM1317" s="1">
        <v>0.5</v>
      </c>
      <c r="AN1317" s="1">
        <v>0.0</v>
      </c>
      <c r="AO1317" s="1" t="s">
        <v>3065</v>
      </c>
      <c r="AP1317" s="215" t="s">
        <v>3097</v>
      </c>
      <c r="AQ1317" s="1" t="s">
        <v>3083</v>
      </c>
      <c r="AR1317" s="1">
        <v>159.5</v>
      </c>
      <c r="AS1317" s="1">
        <v>21269.0</v>
      </c>
      <c r="AT1317" s="1" t="str">
        <f t="shared" si="87"/>
        <v>0.007499177206</v>
      </c>
      <c r="AU1317" s="1">
        <v>43.3</v>
      </c>
      <c r="AV1317" s="1">
        <v>0.2</v>
      </c>
      <c r="AW1317" s="1">
        <v>0.05</v>
      </c>
      <c r="AX1317" s="1" t="s">
        <v>294</v>
      </c>
      <c r="AY1317" s="1"/>
      <c r="AZ1317" s="1"/>
      <c r="BA1317" s="1"/>
      <c r="BB1317" s="1"/>
      <c r="BC1317" s="1"/>
      <c r="BD1317" s="1"/>
      <c r="BE1317" s="1"/>
      <c r="BF1317" s="1"/>
      <c r="BG1317" s="1"/>
      <c r="BH1317" s="1"/>
      <c r="BJ1317" s="1"/>
      <c r="BK1317" s="1"/>
      <c r="BL1317" s="1"/>
    </row>
    <row r="1318" ht="14.25" hidden="1" customHeight="1">
      <c r="A1318" s="16" t="s">
        <v>23</v>
      </c>
      <c r="B1318" s="1" t="s">
        <v>290</v>
      </c>
      <c r="C1318" s="1" t="s">
        <v>1026</v>
      </c>
      <c r="D1318" s="1" t="s">
        <v>4546</v>
      </c>
      <c r="E1318" s="5" t="s">
        <v>23</v>
      </c>
      <c r="F1318" s="1" t="s">
        <v>893</v>
      </c>
      <c r="G1318" s="1" t="s">
        <v>870</v>
      </c>
      <c r="H1318" s="1" t="str">
        <f t="shared" si="81"/>
        <v>OEESC 2014Food PreparationGeneral</v>
      </c>
      <c r="I1318" s="1" t="str">
        <f>VLOOKUP(H1318,'Interior Lighting'!$A$4:$G$1472,5,FALSE)</f>
        <v>0.99</v>
      </c>
      <c r="J1318" s="1"/>
      <c r="K1318" s="1"/>
      <c r="L1318" s="1"/>
      <c r="M1318" s="1">
        <v>0.0</v>
      </c>
      <c r="N1318" s="1">
        <v>0.37</v>
      </c>
      <c r="O1318" s="1">
        <v>0.2</v>
      </c>
      <c r="P1318" s="1" t="s">
        <v>3073</v>
      </c>
      <c r="Q1318" s="1" t="s">
        <v>31</v>
      </c>
      <c r="R1318" s="1" t="s">
        <v>477</v>
      </c>
      <c r="S1318" s="1" t="s">
        <v>1349</v>
      </c>
      <c r="T1318" s="8" t="str">
        <f t="shared" si="86"/>
        <v>ASHRAE 62.1-2007Food and Beverage ServiceCafeteria/fast food dining</v>
      </c>
      <c r="U1318" s="1" t="str">
        <f>VLOOKUP(T1318,Ventilation!$A$4:$H$321,6,FALSE)</f>
        <v>0.18</v>
      </c>
      <c r="V1318" s="1" t="str">
        <f>VLOOKUP(T1318,Ventilation!$A$4:$H$321,5,FALSE)</f>
        <v>7.5</v>
      </c>
      <c r="W1318" s="1" t="str">
        <f>VLOOKUP(T1318,Ventilation!$A$4:$H$321,7,FALSE)</f>
        <v/>
      </c>
      <c r="X1318" s="1"/>
      <c r="Y1318" s="8">
        <v>15.23</v>
      </c>
      <c r="Z1318" s="1" t="s">
        <v>3074</v>
      </c>
      <c r="AA1318" s="1" t="s">
        <v>3053</v>
      </c>
      <c r="AB1318" s="1">
        <v>0.0446</v>
      </c>
      <c r="AC1318" s="8"/>
      <c r="AD1318" s="1"/>
      <c r="AE1318" s="1" t="s">
        <v>3105</v>
      </c>
      <c r="AF1318" s="8">
        <v>532.1</v>
      </c>
      <c r="AG1318" s="1">
        <v>0.1</v>
      </c>
      <c r="AH1318" s="1">
        <v>0.2</v>
      </c>
      <c r="AI1318" s="1">
        <v>0.7</v>
      </c>
      <c r="AJ1318" s="1" t="s">
        <v>3110</v>
      </c>
      <c r="AK1318" s="8">
        <v>20.65</v>
      </c>
      <c r="AL1318" s="1">
        <v>0.25</v>
      </c>
      <c r="AM1318" s="1">
        <v>0.3</v>
      </c>
      <c r="AN1318" s="1">
        <v>0.2</v>
      </c>
      <c r="AO1318" s="1" t="s">
        <v>3107</v>
      </c>
      <c r="AP1318" s="215" t="s">
        <v>3097</v>
      </c>
      <c r="AQ1318" s="1" t="s">
        <v>3083</v>
      </c>
      <c r="AR1318" s="1">
        <v>133.0</v>
      </c>
      <c r="AS1318" s="1">
        <v>2325.0</v>
      </c>
      <c r="AT1318" s="1" t="str">
        <f t="shared" si="87"/>
        <v>0.05720430108</v>
      </c>
      <c r="AU1318" s="1">
        <v>49.0</v>
      </c>
      <c r="AV1318" s="1">
        <v>0.2</v>
      </c>
      <c r="AW1318" s="1">
        <v>0.05</v>
      </c>
      <c r="AX1318" s="1" t="s">
        <v>294</v>
      </c>
      <c r="AY1318" s="1">
        <v>0.7</v>
      </c>
      <c r="AZ1318" s="1">
        <v>4000.0</v>
      </c>
      <c r="BA1318" s="1">
        <v>0.12153790593660581</v>
      </c>
      <c r="BB1318" s="1">
        <v>0.338</v>
      </c>
      <c r="BC1318" s="1">
        <v>694.5023196377475</v>
      </c>
      <c r="BD1318" s="1">
        <v>0.5</v>
      </c>
      <c r="BE1318" s="1"/>
      <c r="BF1318" s="1" t="s">
        <v>3108</v>
      </c>
      <c r="BG1318" s="1"/>
      <c r="BH1318" s="1"/>
      <c r="BJ1318" s="1"/>
      <c r="BK1318" s="1"/>
      <c r="BL1318" s="1"/>
    </row>
    <row r="1319" ht="14.25" hidden="1" customHeight="1">
      <c r="A1319" s="16" t="s">
        <v>23</v>
      </c>
      <c r="B1319" s="8" t="s">
        <v>290</v>
      </c>
      <c r="C1319" s="8" t="s">
        <v>726</v>
      </c>
      <c r="D1319" s="1" t="s">
        <v>4563</v>
      </c>
      <c r="E1319" s="5" t="s">
        <v>23</v>
      </c>
      <c r="F1319" s="5" t="s">
        <v>849</v>
      </c>
      <c r="G1319" s="5" t="s">
        <v>726</v>
      </c>
      <c r="H1319" s="1" t="str">
        <f t="shared" si="81"/>
        <v>OEESC 2014Whole BuildingLibrary</v>
      </c>
      <c r="I1319" s="1" t="str">
        <f>VLOOKUP(H1319,'Interior Lighting'!$A$4:$G$1472,5,FALSE)</f>
        <v>1.17</v>
      </c>
      <c r="J1319" s="1"/>
      <c r="K1319" s="1"/>
      <c r="L1319" s="1"/>
      <c r="M1319" s="1">
        <v>0.0</v>
      </c>
      <c r="N1319" s="1">
        <v>0.37</v>
      </c>
      <c r="O1319" s="1">
        <v>0.2</v>
      </c>
      <c r="P1319" s="1" t="s">
        <v>3070</v>
      </c>
      <c r="Q1319" s="1" t="s">
        <v>31</v>
      </c>
      <c r="R1319" s="1" t="s">
        <v>1335</v>
      </c>
      <c r="S1319" s="1" t="s">
        <v>1343</v>
      </c>
      <c r="T1319" s="8" t="str">
        <f t="shared" si="86"/>
        <v>ASHRAE 62.1-2007Educational FacilitiesMedia center</v>
      </c>
      <c r="U1319" s="1" t="str">
        <f>VLOOKUP(T1319,Ventilation!$A$4:$H$321,6,FALSE)</f>
        <v>0.12</v>
      </c>
      <c r="V1319" s="1" t="str">
        <f>VLOOKUP(T1319,Ventilation!$A$4:$H$321,5,FALSE)</f>
        <v>10</v>
      </c>
      <c r="W1319" s="1" t="str">
        <f>VLOOKUP(T1319,Ventilation!$A$4:$H$321,7,FALSE)</f>
        <v/>
      </c>
      <c r="X1319" s="1"/>
      <c r="Y1319" s="5">
        <v>10.0</v>
      </c>
      <c r="Z1319" s="1" t="s">
        <v>3074</v>
      </c>
      <c r="AA1319" s="1" t="s">
        <v>3053</v>
      </c>
      <c r="AB1319" s="1">
        <v>0.0446</v>
      </c>
      <c r="AC1319" s="8"/>
      <c r="AD1319" s="1"/>
      <c r="AE1319" s="1" t="s">
        <v>3105</v>
      </c>
      <c r="AF1319" s="1"/>
      <c r="AG1319" s="1"/>
      <c r="AH1319" s="1"/>
      <c r="AI1319" s="1"/>
      <c r="AJ1319" s="1"/>
      <c r="AK1319" s="8">
        <v>0.93</v>
      </c>
      <c r="AL1319" s="1">
        <v>0.0</v>
      </c>
      <c r="AM1319" s="1">
        <v>0.5</v>
      </c>
      <c r="AN1319" s="1">
        <v>0.0</v>
      </c>
      <c r="AO1319" s="1" t="s">
        <v>3065</v>
      </c>
      <c r="AP1319" s="1" t="s">
        <v>3099</v>
      </c>
      <c r="AQ1319" s="1" t="s">
        <v>3083</v>
      </c>
      <c r="AR1319" s="1"/>
      <c r="AS1319" s="1"/>
      <c r="AT1319" s="1" t="str">
        <f t="shared" si="87"/>
        <v/>
      </c>
      <c r="AU1319" s="1"/>
      <c r="AV1319" s="1"/>
      <c r="AW1319" s="1"/>
      <c r="AX1319" s="1"/>
      <c r="AY1319" s="1"/>
      <c r="AZ1319" s="1"/>
      <c r="BA1319" s="1"/>
      <c r="BB1319" s="1"/>
      <c r="BC1319" s="1"/>
      <c r="BD1319" s="1"/>
      <c r="BE1319" s="1"/>
      <c r="BF1319" s="1"/>
      <c r="BG1319" s="1"/>
      <c r="BH1319" s="1"/>
      <c r="BJ1319" s="1"/>
      <c r="BK1319" s="1"/>
      <c r="BL1319" s="1"/>
    </row>
    <row r="1320" ht="14.25" hidden="1" customHeight="1">
      <c r="A1320" s="16" t="s">
        <v>23</v>
      </c>
      <c r="B1320" s="1" t="s">
        <v>290</v>
      </c>
      <c r="C1320" s="1" t="s">
        <v>684</v>
      </c>
      <c r="D1320" s="1" t="s">
        <v>4570</v>
      </c>
      <c r="E1320" s="5" t="s">
        <v>23</v>
      </c>
      <c r="F1320" s="1" t="s">
        <v>684</v>
      </c>
      <c r="G1320" s="1" t="s">
        <v>870</v>
      </c>
      <c r="H1320" s="1" t="str">
        <f t="shared" si="81"/>
        <v>OEESC 2014LobbyGeneral</v>
      </c>
      <c r="I1320" s="1" t="str">
        <f>VLOOKUP(H1320,'Interior Lighting'!$A$4:$G$1472,5,FALSE)</f>
        <v>0.9</v>
      </c>
      <c r="J1320" s="1"/>
      <c r="K1320" s="1"/>
      <c r="L1320" s="1"/>
      <c r="M1320" s="1">
        <v>0.0</v>
      </c>
      <c r="N1320" s="1">
        <v>0.37</v>
      </c>
      <c r="O1320" s="1">
        <v>0.2</v>
      </c>
      <c r="P1320" s="1" t="s">
        <v>3071</v>
      </c>
      <c r="Q1320" s="1" t="s">
        <v>31</v>
      </c>
      <c r="R1320" s="1" t="s">
        <v>870</v>
      </c>
      <c r="S1320" s="1" t="s">
        <v>557</v>
      </c>
      <c r="T1320" s="8" t="str">
        <f t="shared" si="86"/>
        <v>ASHRAE 62.1-2007GeneralCorridors</v>
      </c>
      <c r="U1320" s="1" t="str">
        <f>VLOOKUP(T1320,Ventilation!$A$4:$H$321,6,FALSE)</f>
        <v>0.06</v>
      </c>
      <c r="V1320" s="1" t="str">
        <f>VLOOKUP(T1320,Ventilation!$A$4:$H$321,5,FALSE)</f>
        <v/>
      </c>
      <c r="W1320" s="1" t="str">
        <f>VLOOKUP(T1320,Ventilation!$A$4:$H$321,7,FALSE)</f>
        <v/>
      </c>
      <c r="X1320" s="1"/>
      <c r="Y1320" s="1">
        <v>0.0</v>
      </c>
      <c r="Z1320" s="1" t="s">
        <v>3074</v>
      </c>
      <c r="AA1320" s="1" t="s">
        <v>3053</v>
      </c>
      <c r="AB1320" s="1">
        <v>0.0446</v>
      </c>
      <c r="AC1320" s="8"/>
      <c r="AD1320" s="1"/>
      <c r="AE1320" s="1" t="s">
        <v>3105</v>
      </c>
      <c r="AF1320" s="1"/>
      <c r="AG1320" s="1"/>
      <c r="AH1320" s="1"/>
      <c r="AI1320" s="1"/>
      <c r="AJ1320" s="1"/>
      <c r="AK1320" s="8">
        <v>0.37</v>
      </c>
      <c r="AL1320" s="1">
        <v>0.0</v>
      </c>
      <c r="AM1320" s="1">
        <v>0.5</v>
      </c>
      <c r="AN1320" s="1">
        <v>0.0</v>
      </c>
      <c r="AO1320" s="1" t="s">
        <v>3065</v>
      </c>
      <c r="AP1320" s="1" t="s">
        <v>3099</v>
      </c>
      <c r="AQ1320" s="1" t="s">
        <v>3083</v>
      </c>
      <c r="AR1320" s="1"/>
      <c r="AS1320" s="1"/>
      <c r="AT1320" s="1" t="str">
        <f t="shared" si="87"/>
        <v/>
      </c>
      <c r="AU1320" s="1"/>
      <c r="AV1320" s="1"/>
      <c r="AW1320" s="1"/>
      <c r="AX1320" s="1"/>
      <c r="AY1320" s="1"/>
      <c r="AZ1320" s="1"/>
      <c r="BA1320" s="1"/>
      <c r="BB1320" s="1"/>
      <c r="BC1320" s="1"/>
      <c r="BD1320" s="1"/>
      <c r="BE1320" s="1"/>
      <c r="BF1320" s="1"/>
      <c r="BG1320" s="1"/>
      <c r="BH1320" s="1"/>
      <c r="BJ1320" s="1"/>
      <c r="BK1320" s="1"/>
      <c r="BL1320" s="1"/>
    </row>
    <row r="1321" ht="14.25" hidden="1" customHeight="1">
      <c r="A1321" s="16" t="s">
        <v>23</v>
      </c>
      <c r="B1321" s="1" t="s">
        <v>290</v>
      </c>
      <c r="C1321" s="1" t="s">
        <v>1031</v>
      </c>
      <c r="D1321" s="1" t="s">
        <v>4571</v>
      </c>
      <c r="E1321" s="5" t="s">
        <v>23</v>
      </c>
      <c r="F1321" s="1" t="s">
        <v>757</v>
      </c>
      <c r="G1321" s="1" t="s">
        <v>870</v>
      </c>
      <c r="H1321" s="1" t="str">
        <f t="shared" si="81"/>
        <v>OEESC 2014Electrical/MechanicalGeneral</v>
      </c>
      <c r="I1321" s="1" t="str">
        <f>VLOOKUP(H1321,'Interior Lighting'!$A$4:$G$1472,5,FALSE)</f>
        <v>0.95</v>
      </c>
      <c r="J1321" s="1"/>
      <c r="K1321" s="1"/>
      <c r="L1321" s="1"/>
      <c r="M1321" s="1">
        <v>0.0</v>
      </c>
      <c r="N1321" s="1">
        <v>0.37</v>
      </c>
      <c r="O1321" s="1">
        <v>0.2</v>
      </c>
      <c r="P1321" s="1" t="s">
        <v>3073</v>
      </c>
      <c r="Q1321" s="1" t="s">
        <v>31</v>
      </c>
      <c r="R1321" s="1" t="s">
        <v>870</v>
      </c>
      <c r="S1321" s="1" t="s">
        <v>511</v>
      </c>
      <c r="T1321" s="8" t="str">
        <f t="shared" si="86"/>
        <v>ASHRAE 62.1-2007GeneralStorage rooms</v>
      </c>
      <c r="U1321" s="1" t="str">
        <f>VLOOKUP(T1321,Ventilation!$A$4:$H$321,6,FALSE)</f>
        <v>0.12</v>
      </c>
      <c r="V1321" s="1" t="str">
        <f>VLOOKUP(T1321,Ventilation!$A$4:$H$321,5,FALSE)</f>
        <v/>
      </c>
      <c r="W1321" s="1" t="str">
        <f>VLOOKUP(T1321,Ventilation!$A$4:$H$321,7,FALSE)</f>
        <v/>
      </c>
      <c r="X1321" s="1"/>
      <c r="Y1321" s="1">
        <v>0.0</v>
      </c>
      <c r="Z1321" s="1" t="s">
        <v>3074</v>
      </c>
      <c r="AA1321" s="1" t="s">
        <v>3053</v>
      </c>
      <c r="AB1321" s="1">
        <v>0.0446</v>
      </c>
      <c r="AC1321" s="8"/>
      <c r="AD1321" s="1"/>
      <c r="AE1321" s="1" t="s">
        <v>3105</v>
      </c>
      <c r="AF1321" s="1"/>
      <c r="AG1321" s="1"/>
      <c r="AH1321" s="1"/>
      <c r="AI1321" s="1"/>
      <c r="AJ1321" s="1"/>
      <c r="AK1321" s="1">
        <v>0.37</v>
      </c>
      <c r="AL1321" s="1">
        <v>0.0</v>
      </c>
      <c r="AM1321" s="1">
        <v>0.5</v>
      </c>
      <c r="AN1321" s="1">
        <v>0.0</v>
      </c>
      <c r="AO1321" s="1" t="s">
        <v>3065</v>
      </c>
      <c r="AP1321" s="215" t="s">
        <v>3098</v>
      </c>
      <c r="AQ1321" s="215" t="s">
        <v>3085</v>
      </c>
      <c r="AR1321" s="1"/>
      <c r="AS1321" s="1"/>
      <c r="AT1321" s="1" t="str">
        <f t="shared" si="87"/>
        <v/>
      </c>
      <c r="AU1321" s="1"/>
      <c r="AV1321" s="1"/>
      <c r="AW1321" s="1"/>
      <c r="AX1321" s="1"/>
      <c r="AY1321" s="1"/>
      <c r="AZ1321" s="1"/>
      <c r="BA1321" s="1"/>
      <c r="BB1321" s="1"/>
      <c r="BC1321" s="1"/>
      <c r="BD1321" s="1"/>
      <c r="BE1321" s="1"/>
      <c r="BF1321" s="1"/>
      <c r="BG1321" s="1"/>
      <c r="BH1321" s="1"/>
      <c r="BJ1321" s="1"/>
      <c r="BK1321" s="1"/>
      <c r="BL1321" s="1"/>
    </row>
    <row r="1322" ht="14.25" hidden="1" customHeight="1">
      <c r="A1322" s="16" t="s">
        <v>23</v>
      </c>
      <c r="B1322" s="8" t="s">
        <v>290</v>
      </c>
      <c r="C1322" s="8" t="s">
        <v>344</v>
      </c>
      <c r="D1322" s="1" t="s">
        <v>4559</v>
      </c>
      <c r="E1322" s="5" t="s">
        <v>23</v>
      </c>
      <c r="F1322" s="1" t="s">
        <v>869</v>
      </c>
      <c r="G1322" s="1" t="s">
        <v>870</v>
      </c>
      <c r="H1322" s="1" t="str">
        <f t="shared" si="81"/>
        <v>OEESC 2014Office-EnclosedGeneral</v>
      </c>
      <c r="I1322" s="1" t="str">
        <f>VLOOKUP(H1322,'Interior Lighting'!$A$4:$G$1472,5,FALSE)</f>
        <v>0.97</v>
      </c>
      <c r="J1322" s="1"/>
      <c r="K1322" s="1"/>
      <c r="L1322" s="1"/>
      <c r="M1322" s="1">
        <v>0.0</v>
      </c>
      <c r="N1322" s="1">
        <v>0.37</v>
      </c>
      <c r="O1322" s="1">
        <v>0.2</v>
      </c>
      <c r="P1322" s="1" t="s">
        <v>3072</v>
      </c>
      <c r="Q1322" s="1" t="s">
        <v>31</v>
      </c>
      <c r="R1322" s="1" t="s">
        <v>1328</v>
      </c>
      <c r="S1322" s="1" t="s">
        <v>498</v>
      </c>
      <c r="T1322" s="8" t="str">
        <f t="shared" si="86"/>
        <v>ASHRAE 62.1-2007Office BuildingsOffice space</v>
      </c>
      <c r="U1322" s="1" t="str">
        <f>VLOOKUP(T1322,Ventilation!$A$4:$H$321,6,FALSE)</f>
        <v>0.06</v>
      </c>
      <c r="V1322" s="1" t="str">
        <f>VLOOKUP(T1322,Ventilation!$A$4:$H$321,5,FALSE)</f>
        <v>5</v>
      </c>
      <c r="W1322" s="1" t="str">
        <f>VLOOKUP(T1322,Ventilation!$A$4:$H$321,7,FALSE)</f>
        <v/>
      </c>
      <c r="X1322" s="1"/>
      <c r="Y1322" s="1">
        <v>5.0</v>
      </c>
      <c r="Z1322" s="1" t="s">
        <v>3079</v>
      </c>
      <c r="AA1322" s="1" t="s">
        <v>3053</v>
      </c>
      <c r="AB1322" s="1">
        <v>0.0446</v>
      </c>
      <c r="AC1322" s="8"/>
      <c r="AD1322" s="1"/>
      <c r="AE1322" s="1" t="s">
        <v>3105</v>
      </c>
      <c r="AF1322" s="1"/>
      <c r="AG1322" s="1"/>
      <c r="AH1322" s="1"/>
      <c r="AI1322" s="1"/>
      <c r="AJ1322" s="1"/>
      <c r="AK1322" s="8">
        <v>1.0</v>
      </c>
      <c r="AL1322" s="1">
        <v>0.0</v>
      </c>
      <c r="AM1322" s="1">
        <v>0.5</v>
      </c>
      <c r="AN1322" s="1">
        <v>0.0</v>
      </c>
      <c r="AO1322" s="1" t="s">
        <v>3065</v>
      </c>
      <c r="AP1322" s="1" t="s">
        <v>3099</v>
      </c>
      <c r="AQ1322" s="1" t="s">
        <v>3083</v>
      </c>
      <c r="AR1322" s="1"/>
      <c r="AS1322" s="1"/>
      <c r="AT1322" s="1" t="str">
        <f t="shared" si="87"/>
        <v/>
      </c>
      <c r="AU1322" s="1"/>
      <c r="AV1322" s="1"/>
      <c r="AW1322" s="1"/>
      <c r="AX1322" s="1"/>
      <c r="AY1322" s="1"/>
      <c r="AZ1322" s="1"/>
      <c r="BA1322" s="1"/>
      <c r="BB1322" s="1"/>
      <c r="BC1322" s="1"/>
      <c r="BD1322" s="1"/>
      <c r="BE1322" s="1"/>
      <c r="BF1322" s="1"/>
      <c r="BG1322" s="1"/>
      <c r="BH1322" s="1"/>
      <c r="BJ1322" s="1"/>
      <c r="BK1322" s="1"/>
      <c r="BL1322" s="1"/>
    </row>
    <row r="1323" ht="14.25" hidden="1" customHeight="1">
      <c r="A1323" s="16" t="s">
        <v>23</v>
      </c>
      <c r="B1323" s="1" t="s">
        <v>290</v>
      </c>
      <c r="C1323" s="1" t="s">
        <v>1050</v>
      </c>
      <c r="D1323" s="1" t="s">
        <v>4575</v>
      </c>
      <c r="E1323" s="5" t="s">
        <v>23</v>
      </c>
      <c r="F1323" s="1" t="s">
        <v>894</v>
      </c>
      <c r="G1323" s="1" t="s">
        <v>870</v>
      </c>
      <c r="H1323" s="1" t="str">
        <f t="shared" si="81"/>
        <v>OEESC 2014RestroomsGeneral</v>
      </c>
      <c r="I1323" s="1" t="str">
        <f>VLOOKUP(H1323,'Interior Lighting'!$A$4:$G$1472,5,FALSE)</f>
        <v>0.82</v>
      </c>
      <c r="J1323" s="1"/>
      <c r="K1323" s="1"/>
      <c r="L1323" s="1"/>
      <c r="M1323" s="1">
        <v>0.0</v>
      </c>
      <c r="N1323" s="1">
        <v>0.37</v>
      </c>
      <c r="O1323" s="1">
        <v>0.2</v>
      </c>
      <c r="P1323" s="1" t="s">
        <v>3066</v>
      </c>
      <c r="Q1323" s="1" t="s">
        <v>31</v>
      </c>
      <c r="R1323" s="1" t="s">
        <v>870</v>
      </c>
      <c r="S1323" s="1" t="s">
        <v>557</v>
      </c>
      <c r="T1323" s="8" t="str">
        <f t="shared" si="86"/>
        <v>ASHRAE 62.1-2007GeneralCorridors</v>
      </c>
      <c r="U1323" s="1" t="str">
        <f>VLOOKUP(T1323,Ventilation!$A$4:$H$321,6,FALSE)</f>
        <v>0.06</v>
      </c>
      <c r="V1323" s="1" t="str">
        <f>VLOOKUP(T1323,Ventilation!$A$4:$H$321,5,FALSE)</f>
        <v/>
      </c>
      <c r="W1323" s="1" t="str">
        <f>VLOOKUP(T1323,Ventilation!$A$4:$H$321,7,FALSE)</f>
        <v/>
      </c>
      <c r="X1323" s="1"/>
      <c r="Y1323" s="1">
        <v>0.0</v>
      </c>
      <c r="Z1323" s="1" t="s">
        <v>3074</v>
      </c>
      <c r="AA1323" s="1" t="s">
        <v>3053</v>
      </c>
      <c r="AB1323" s="1">
        <v>0.0446</v>
      </c>
      <c r="AC1323" s="8"/>
      <c r="AD1323" s="1"/>
      <c r="AE1323" s="1" t="s">
        <v>3105</v>
      </c>
      <c r="AF1323" s="1"/>
      <c r="AG1323" s="1"/>
      <c r="AH1323" s="1"/>
      <c r="AI1323" s="1"/>
      <c r="AJ1323" s="1"/>
      <c r="AK1323" s="8">
        <v>0.37</v>
      </c>
      <c r="AL1323" s="1">
        <v>0.0</v>
      </c>
      <c r="AM1323" s="1">
        <v>0.5</v>
      </c>
      <c r="AN1323" s="1">
        <v>0.0</v>
      </c>
      <c r="AO1323" s="1" t="s">
        <v>3065</v>
      </c>
      <c r="AP1323" s="215" t="s">
        <v>3098</v>
      </c>
      <c r="AQ1323" s="215" t="s">
        <v>3085</v>
      </c>
      <c r="AR1323" s="1">
        <v>52.2</v>
      </c>
      <c r="AS1323" s="1">
        <v>2260.0</v>
      </c>
      <c r="AT1323" s="1" t="str">
        <f t="shared" si="87"/>
        <v>0.02309734513</v>
      </c>
      <c r="AU1323" s="1">
        <v>43.3</v>
      </c>
      <c r="AV1323" s="1">
        <v>0.2</v>
      </c>
      <c r="AW1323" s="1">
        <v>0.05</v>
      </c>
      <c r="AX1323" s="1" t="s">
        <v>294</v>
      </c>
      <c r="AY1323" s="1">
        <v>0.2812153843741127</v>
      </c>
      <c r="AZ1323" s="1">
        <v>635.6645979315474</v>
      </c>
      <c r="BA1323" s="1">
        <v>0.048826184191410514</v>
      </c>
      <c r="BB1323" s="1">
        <v>0.338</v>
      </c>
      <c r="BC1323" s="1">
        <v>110.36763444376396</v>
      </c>
      <c r="BD1323" s="1">
        <v>0.5</v>
      </c>
      <c r="BE1323" s="1"/>
      <c r="BF1323" s="1"/>
      <c r="BG1323" s="1"/>
      <c r="BH1323" s="1"/>
      <c r="BJ1323" s="1"/>
      <c r="BK1323" s="1"/>
      <c r="BL1323" s="1"/>
    </row>
    <row r="1324" ht="14.25" hidden="1" customHeight="1">
      <c r="A1324" s="16" t="s">
        <v>23</v>
      </c>
      <c r="B1324" s="8" t="s">
        <v>306</v>
      </c>
      <c r="C1324" s="8" t="s">
        <v>1002</v>
      </c>
      <c r="D1324" s="8" t="s">
        <v>4551</v>
      </c>
      <c r="E1324" s="5" t="s">
        <v>23</v>
      </c>
      <c r="F1324" s="48" t="s">
        <v>896</v>
      </c>
      <c r="G1324" s="8" t="s">
        <v>870</v>
      </c>
      <c r="H1324" s="1" t="str">
        <f t="shared" si="81"/>
        <v>OEESC 2014Corridor/TransitionGeneral</v>
      </c>
      <c r="I1324" s="1" t="str">
        <f>VLOOKUP(H1324,'Interior Lighting'!$A$4:$G$1472,5,FALSE)</f>
        <v>0.41</v>
      </c>
      <c r="J1324" s="1"/>
      <c r="K1324" s="8"/>
      <c r="L1324" s="8"/>
      <c r="M1324" s="8">
        <v>0.0</v>
      </c>
      <c r="N1324" s="8">
        <v>0.7</v>
      </c>
      <c r="O1324" s="8">
        <v>0.2</v>
      </c>
      <c r="P1324" s="10" t="s">
        <v>2167</v>
      </c>
      <c r="Q1324" s="1" t="s">
        <v>31</v>
      </c>
      <c r="R1324" s="8" t="s">
        <v>870</v>
      </c>
      <c r="S1324" s="8" t="s">
        <v>557</v>
      </c>
      <c r="T1324" s="8" t="str">
        <f t="shared" si="86"/>
        <v>ASHRAE 62.1-2007GeneralCorridors</v>
      </c>
      <c r="U1324" s="1" t="str">
        <f>VLOOKUP(T1324,Ventilation!$A$4:$H$321,6,FALSE)</f>
        <v>0.06</v>
      </c>
      <c r="V1324" s="1" t="str">
        <f>VLOOKUP(T1324,Ventilation!$A$4:$H$321,5,FALSE)</f>
        <v/>
      </c>
      <c r="W1324" s="1" t="str">
        <f>VLOOKUP(T1324,Ventilation!$A$4:$H$321,7,FALSE)</f>
        <v/>
      </c>
      <c r="X1324" s="1"/>
      <c r="Y1324" s="8">
        <v>0.0</v>
      </c>
      <c r="Z1324" s="8" t="s">
        <v>2159</v>
      </c>
      <c r="AA1324" s="8" t="s">
        <v>2148</v>
      </c>
      <c r="AB1324" s="8">
        <v>0.112</v>
      </c>
      <c r="AC1324" s="8"/>
      <c r="AD1324" s="8"/>
      <c r="AE1324" s="8" t="s">
        <v>169</v>
      </c>
      <c r="AF1324" s="8"/>
      <c r="AG1324" s="8"/>
      <c r="AH1324" s="8"/>
      <c r="AI1324" s="8"/>
      <c r="AJ1324" s="8"/>
      <c r="AK1324" s="8">
        <v>0.0</v>
      </c>
      <c r="AL1324" s="8">
        <v>0.0</v>
      </c>
      <c r="AM1324" s="8">
        <v>0.5</v>
      </c>
      <c r="AN1324" s="8">
        <v>0.0</v>
      </c>
      <c r="AO1324" s="8" t="s">
        <v>2159</v>
      </c>
      <c r="AP1324" s="8" t="s">
        <v>2181</v>
      </c>
      <c r="AQ1324" s="8" t="s">
        <v>2180</v>
      </c>
      <c r="AR1324" s="8"/>
      <c r="AS1324" s="8"/>
      <c r="AT1324" s="1" t="str">
        <f t="shared" si="87"/>
        <v/>
      </c>
      <c r="AU1324" s="8"/>
      <c r="AV1324" s="8"/>
      <c r="AW1324" s="8"/>
      <c r="AX1324" s="8"/>
      <c r="AY1324" s="8"/>
      <c r="AZ1324" s="8"/>
      <c r="BA1324" s="8"/>
      <c r="BB1324" s="8"/>
      <c r="BC1324" s="8"/>
      <c r="BD1324" s="8"/>
      <c r="BE1324" s="8"/>
      <c r="BF1324" s="8"/>
      <c r="BG1324" s="8"/>
      <c r="BH1324" s="5" t="s">
        <v>1284</v>
      </c>
      <c r="BJ1324" s="1"/>
      <c r="BK1324" s="1"/>
      <c r="BL1324" s="1"/>
    </row>
    <row r="1325" ht="14.25" hidden="1" customHeight="1">
      <c r="A1325" s="16" t="s">
        <v>23</v>
      </c>
      <c r="B1325" s="8" t="s">
        <v>306</v>
      </c>
      <c r="C1325" s="8" t="s">
        <v>1007</v>
      </c>
      <c r="D1325" s="8" t="s">
        <v>4617</v>
      </c>
      <c r="E1325" s="5" t="s">
        <v>23</v>
      </c>
      <c r="F1325" s="37" t="s">
        <v>757</v>
      </c>
      <c r="G1325" s="37" t="s">
        <v>870</v>
      </c>
      <c r="H1325" s="1" t="str">
        <f t="shared" si="81"/>
        <v>OEESC 2014Electrical/MechanicalGeneral</v>
      </c>
      <c r="I1325" s="1" t="str">
        <f>VLOOKUP(H1325,'Interior Lighting'!$A$4:$G$1472,5,FALSE)</f>
        <v>0.95</v>
      </c>
      <c r="J1325" s="1"/>
      <c r="K1325" s="8"/>
      <c r="L1325" s="8"/>
      <c r="M1325" s="8">
        <v>0.0</v>
      </c>
      <c r="N1325" s="8">
        <v>0.7</v>
      </c>
      <c r="O1325" s="8">
        <v>0.2</v>
      </c>
      <c r="P1325" s="1" t="s">
        <v>2159</v>
      </c>
      <c r="Q1325" s="8" t="s">
        <v>31</v>
      </c>
      <c r="R1325" s="8" t="s">
        <v>870</v>
      </c>
      <c r="S1325" s="8" t="s">
        <v>511</v>
      </c>
      <c r="T1325" s="8" t="str">
        <f t="shared" si="86"/>
        <v>ASHRAE 62.1-2007GeneralStorage rooms</v>
      </c>
      <c r="U1325" s="1" t="str">
        <f>VLOOKUP(T1325,Ventilation!$A$4:$H$321,6,FALSE)</f>
        <v>0.12</v>
      </c>
      <c r="V1325" s="1" t="str">
        <f>VLOOKUP(T1325,Ventilation!$A$4:$H$321,5,FALSE)</f>
        <v/>
      </c>
      <c r="W1325" s="1" t="str">
        <f>VLOOKUP(T1325,Ventilation!$A$4:$H$321,7,FALSE)</f>
        <v/>
      </c>
      <c r="X1325" s="1"/>
      <c r="Y1325" s="8">
        <v>0.0</v>
      </c>
      <c r="Z1325" s="8"/>
      <c r="AA1325" s="8"/>
      <c r="AB1325" s="8">
        <v>0.112</v>
      </c>
      <c r="AC1325" s="8"/>
      <c r="AD1325" s="8"/>
      <c r="AE1325" s="8" t="s">
        <v>169</v>
      </c>
      <c r="AF1325" s="8"/>
      <c r="AG1325" s="8"/>
      <c r="AH1325" s="8"/>
      <c r="AI1325" s="8"/>
      <c r="AJ1325" s="8"/>
      <c r="AK1325" s="16">
        <v>198.2</v>
      </c>
      <c r="AL1325" s="8">
        <v>0.0</v>
      </c>
      <c r="AM1325" s="16">
        <v>0.5</v>
      </c>
      <c r="AN1325" s="16">
        <v>0.0</v>
      </c>
      <c r="AO1325" s="8" t="s">
        <v>2165</v>
      </c>
      <c r="AP1325" s="8"/>
      <c r="AQ1325" s="8"/>
      <c r="AR1325" s="8"/>
      <c r="AS1325" s="8"/>
      <c r="AT1325" s="1" t="str">
        <f t="shared" si="87"/>
        <v/>
      </c>
      <c r="AU1325" s="8"/>
      <c r="AV1325" s="8"/>
      <c r="AW1325" s="8"/>
      <c r="AX1325" s="8"/>
      <c r="AY1325" s="8"/>
      <c r="AZ1325" s="8"/>
      <c r="BA1325" s="8"/>
      <c r="BB1325" s="8"/>
      <c r="BC1325" s="8"/>
      <c r="BD1325" s="8"/>
      <c r="BE1325" s="8"/>
      <c r="BF1325" s="8"/>
      <c r="BG1325" s="8"/>
      <c r="BH1325" s="5" t="s">
        <v>1284</v>
      </c>
      <c r="BJ1325" s="8"/>
      <c r="BK1325" s="8"/>
      <c r="BL1325" s="8"/>
    </row>
    <row r="1326" ht="14.25" hidden="1" customHeight="1">
      <c r="A1326" s="16" t="s">
        <v>23</v>
      </c>
      <c r="B1326" s="8" t="s">
        <v>306</v>
      </c>
      <c r="C1326" s="8" t="s">
        <v>1015</v>
      </c>
      <c r="D1326" s="8" t="s">
        <v>4561</v>
      </c>
      <c r="E1326" s="5" t="s">
        <v>23</v>
      </c>
      <c r="F1326" s="8" t="s">
        <v>976</v>
      </c>
      <c r="G1326" s="5" t="s">
        <v>904</v>
      </c>
      <c r="H1326" s="1" t="str">
        <f t="shared" si="81"/>
        <v>OEESC 2014Gymnasium/Fitness CenterExercise Area</v>
      </c>
      <c r="I1326" s="1" t="str">
        <f>VLOOKUP(H1326,'Interior Lighting'!$A$4:$G$1472,5,FALSE)</f>
        <v>0.72</v>
      </c>
      <c r="J1326" s="1"/>
      <c r="K1326" s="8"/>
      <c r="L1326" s="8"/>
      <c r="M1326" s="8">
        <v>0.0</v>
      </c>
      <c r="N1326" s="8">
        <v>0.7</v>
      </c>
      <c r="O1326" s="8">
        <v>0.2</v>
      </c>
      <c r="P1326" s="8" t="s">
        <v>2169</v>
      </c>
      <c r="Q1326" s="1" t="s">
        <v>31</v>
      </c>
      <c r="R1326" s="8" t="s">
        <v>1375</v>
      </c>
      <c r="S1326" s="8" t="s">
        <v>1378</v>
      </c>
      <c r="T1326" s="8" t="str">
        <f t="shared" si="86"/>
        <v>ASHRAE 62.1-2007Sports and EntertainmentHealth club/weight rooms</v>
      </c>
      <c r="U1326" s="1" t="str">
        <f>VLOOKUP(T1326,Ventilation!$A$4:$H$321,6,FALSE)</f>
        <v>0.06</v>
      </c>
      <c r="V1326" s="1" t="str">
        <f>VLOOKUP(T1326,Ventilation!$A$4:$H$321,5,FALSE)</f>
        <v>20</v>
      </c>
      <c r="W1326" s="1" t="str">
        <f>VLOOKUP(T1326,Ventilation!$A$4:$H$321,7,FALSE)</f>
        <v/>
      </c>
      <c r="X1326" s="1"/>
      <c r="Y1326" s="8">
        <v>19.94</v>
      </c>
      <c r="Z1326" s="8" t="s">
        <v>2191</v>
      </c>
      <c r="AA1326" s="8" t="s">
        <v>2148</v>
      </c>
      <c r="AB1326" s="8">
        <v>0.112</v>
      </c>
      <c r="AC1326" s="8"/>
      <c r="AD1326" s="8"/>
      <c r="AE1326" s="8" t="s">
        <v>2182</v>
      </c>
      <c r="AF1326" s="8"/>
      <c r="AG1326" s="8"/>
      <c r="AH1326" s="8"/>
      <c r="AI1326" s="8"/>
      <c r="AJ1326" s="8"/>
      <c r="AK1326" s="8">
        <v>1.73</v>
      </c>
      <c r="AL1326" s="8">
        <v>0.0</v>
      </c>
      <c r="AM1326" s="8">
        <v>0.5</v>
      </c>
      <c r="AN1326" s="8">
        <v>0.0</v>
      </c>
      <c r="AO1326" s="8" t="s">
        <v>2190</v>
      </c>
      <c r="AP1326" s="8" t="s">
        <v>2181</v>
      </c>
      <c r="AQ1326" s="8" t="s">
        <v>2180</v>
      </c>
      <c r="AR1326" s="8"/>
      <c r="AS1326" s="8"/>
      <c r="AT1326" s="1" t="str">
        <f t="shared" si="87"/>
        <v/>
      </c>
      <c r="AU1326" s="8"/>
      <c r="AV1326" s="8"/>
      <c r="AW1326" s="8"/>
      <c r="AX1326" s="8"/>
      <c r="AY1326" s="8"/>
      <c r="AZ1326" s="8"/>
      <c r="BA1326" s="8"/>
      <c r="BB1326" s="8"/>
      <c r="BC1326" s="8"/>
      <c r="BD1326" s="8"/>
      <c r="BE1326" s="8"/>
      <c r="BF1326" s="8"/>
      <c r="BG1326" s="8"/>
      <c r="BH1326" s="5" t="s">
        <v>1284</v>
      </c>
      <c r="BJ1326" s="1"/>
      <c r="BK1326" s="1"/>
      <c r="BL1326" s="1"/>
    </row>
    <row r="1327" ht="14.25" hidden="1" customHeight="1">
      <c r="A1327" s="16" t="s">
        <v>23</v>
      </c>
      <c r="B1327" s="8" t="s">
        <v>306</v>
      </c>
      <c r="C1327" s="8" t="s">
        <v>1017</v>
      </c>
      <c r="D1327" s="8" t="s">
        <v>4570</v>
      </c>
      <c r="E1327" s="5" t="s">
        <v>23</v>
      </c>
      <c r="F1327" s="8" t="s">
        <v>888</v>
      </c>
      <c r="G1327" s="8" t="s">
        <v>870</v>
      </c>
      <c r="H1327" s="1" t="str">
        <f t="shared" si="81"/>
        <v>OEESC 2014Lounge/RecreationGeneral</v>
      </c>
      <c r="I1327" s="1" t="str">
        <f>VLOOKUP(H1327,'Interior Lighting'!$A$4:$G$1472,5,FALSE)</f>
        <v>0.73</v>
      </c>
      <c r="J1327" s="1"/>
      <c r="K1327" s="8"/>
      <c r="L1327" s="8"/>
      <c r="M1327" s="8">
        <v>0.0</v>
      </c>
      <c r="N1327" s="8">
        <v>0.7</v>
      </c>
      <c r="O1327" s="8">
        <v>0.2</v>
      </c>
      <c r="P1327" s="8" t="s">
        <v>2170</v>
      </c>
      <c r="Q1327" s="1" t="s">
        <v>31</v>
      </c>
      <c r="R1327" s="8" t="s">
        <v>486</v>
      </c>
      <c r="S1327" s="8" t="s">
        <v>1353</v>
      </c>
      <c r="T1327" s="8" t="str">
        <f t="shared" si="86"/>
        <v>ASHRAE 62.1-2007Hotels, Motels, Resorts, DormitoriesLobbies/prefunction</v>
      </c>
      <c r="U1327" s="1" t="str">
        <f>VLOOKUP(T1327,Ventilation!$A$4:$H$321,6,FALSE)</f>
        <v>0.06</v>
      </c>
      <c r="V1327" s="1" t="str">
        <f>VLOOKUP(T1327,Ventilation!$A$4:$H$321,5,FALSE)</f>
        <v>7.5</v>
      </c>
      <c r="W1327" s="1" t="str">
        <f>VLOOKUP(T1327,Ventilation!$A$4:$H$321,7,FALSE)</f>
        <v/>
      </c>
      <c r="X1327" s="1"/>
      <c r="Y1327" s="8">
        <v>30.0</v>
      </c>
      <c r="Z1327" s="8" t="s">
        <v>2203</v>
      </c>
      <c r="AA1327" s="8" t="s">
        <v>2148</v>
      </c>
      <c r="AB1327" s="8">
        <v>0.112</v>
      </c>
      <c r="AC1327" s="8"/>
      <c r="AD1327" s="8"/>
      <c r="AE1327" s="8" t="s">
        <v>2182</v>
      </c>
      <c r="AF1327" s="8"/>
      <c r="AG1327" s="8"/>
      <c r="AH1327" s="8"/>
      <c r="AI1327" s="8"/>
      <c r="AJ1327" s="8"/>
      <c r="AK1327" s="8">
        <v>2.42</v>
      </c>
      <c r="AL1327" s="8">
        <v>0.0</v>
      </c>
      <c r="AM1327" s="8">
        <v>0.5</v>
      </c>
      <c r="AN1327" s="8">
        <v>0.0</v>
      </c>
      <c r="AO1327" s="8" t="s">
        <v>2202</v>
      </c>
      <c r="AP1327" s="8" t="s">
        <v>2181</v>
      </c>
      <c r="AQ1327" s="8" t="s">
        <v>2180</v>
      </c>
      <c r="AR1327" s="8"/>
      <c r="AS1327" s="8"/>
      <c r="AT1327" s="1" t="str">
        <f t="shared" si="87"/>
        <v/>
      </c>
      <c r="AU1327" s="8"/>
      <c r="AV1327" s="8"/>
      <c r="AW1327" s="8"/>
      <c r="AX1327" s="8"/>
      <c r="AY1327" s="8"/>
      <c r="AZ1327" s="8"/>
      <c r="BA1327" s="8"/>
      <c r="BB1327" s="8"/>
      <c r="BC1327" s="8"/>
      <c r="BD1327" s="8"/>
      <c r="BE1327" s="8"/>
      <c r="BF1327" s="8"/>
      <c r="BG1327" s="8"/>
      <c r="BH1327" s="5" t="s">
        <v>1284</v>
      </c>
      <c r="BJ1327" s="1"/>
      <c r="BK1327" s="1"/>
      <c r="BL1327" s="1"/>
    </row>
    <row r="1328" ht="14.25" hidden="1" customHeight="1">
      <c r="A1328" s="16" t="s">
        <v>23</v>
      </c>
      <c r="B1328" s="8" t="s">
        <v>306</v>
      </c>
      <c r="C1328" s="16" t="s">
        <v>4605</v>
      </c>
      <c r="D1328" s="8" t="s">
        <v>4555</v>
      </c>
      <c r="E1328" s="5" t="s">
        <v>37</v>
      </c>
      <c r="F1328" s="8" t="s">
        <v>965</v>
      </c>
      <c r="G1328" s="5" t="s">
        <v>875</v>
      </c>
      <c r="H1328" s="1" t="str">
        <f t="shared" si="81"/>
        <v>ASHRAE 90.1-2013Guest RoomFor Hotel</v>
      </c>
      <c r="I1328" s="1" t="str">
        <f>VLOOKUP(H1328,'Interior Lighting'!$A$4:$G$1472,5,FALSE)</f>
        <v>0.91</v>
      </c>
      <c r="J1328" s="1"/>
      <c r="K1328" s="8"/>
      <c r="L1328" s="8"/>
      <c r="M1328" s="8">
        <v>0.0</v>
      </c>
      <c r="N1328" s="8">
        <v>0.7</v>
      </c>
      <c r="O1328" s="8">
        <v>0.2</v>
      </c>
      <c r="P1328" s="10" t="s">
        <v>2172</v>
      </c>
      <c r="Q1328" s="8" t="s">
        <v>31</v>
      </c>
      <c r="R1328" s="8" t="s">
        <v>486</v>
      </c>
      <c r="S1328" s="8" t="s">
        <v>1351</v>
      </c>
      <c r="T1328" s="8" t="str">
        <f t="shared" si="86"/>
        <v>ASHRAE 62.1-2007Hotels, Motels, Resorts, DormitoriesBedroom/living Room</v>
      </c>
      <c r="U1328" s="1" t="str">
        <f>VLOOKUP(T1328,Ventilation!$A$4:$H$321,6,FALSE)</f>
        <v>0.06</v>
      </c>
      <c r="V1328" s="1" t="str">
        <f>VLOOKUP(T1328,Ventilation!$A$4:$H$321,5,FALSE)</f>
        <v>5</v>
      </c>
      <c r="W1328" s="1" t="str">
        <f>VLOOKUP(T1328,Ventilation!$A$4:$H$321,7,FALSE)</f>
        <v/>
      </c>
      <c r="X1328" s="1"/>
      <c r="Y1328" s="8">
        <v>4.27</v>
      </c>
      <c r="Z1328" s="8" t="s">
        <v>2196</v>
      </c>
      <c r="AA1328" s="8" t="s">
        <v>2148</v>
      </c>
      <c r="AB1328" s="8">
        <v>0.112</v>
      </c>
      <c r="AC1328" s="8"/>
      <c r="AD1328" s="8"/>
      <c r="AE1328" s="8" t="s">
        <v>2195</v>
      </c>
      <c r="AF1328" s="8"/>
      <c r="AG1328" s="8"/>
      <c r="AH1328" s="8"/>
      <c r="AI1328" s="8"/>
      <c r="AJ1328" s="8"/>
      <c r="AK1328" s="8">
        <v>1.1</v>
      </c>
      <c r="AL1328" s="8">
        <v>0.0</v>
      </c>
      <c r="AM1328" s="8">
        <v>0.5</v>
      </c>
      <c r="AN1328" s="8">
        <v>0.0</v>
      </c>
      <c r="AO1328" s="8" t="s">
        <v>2194</v>
      </c>
      <c r="AP1328" s="8" t="s">
        <v>2156</v>
      </c>
      <c r="AQ1328" s="8" t="s">
        <v>2155</v>
      </c>
      <c r="AR1328" s="8">
        <v>2.22</v>
      </c>
      <c r="AS1328" s="8">
        <v>351.0</v>
      </c>
      <c r="AT1328" s="1" t="str">
        <f t="shared" si="87"/>
        <v>0.006324786325</v>
      </c>
      <c r="AU1328" s="8">
        <v>60.0</v>
      </c>
      <c r="AV1328" s="8">
        <v>0.2</v>
      </c>
      <c r="AW1328" s="8">
        <v>0.05</v>
      </c>
      <c r="AX1328" s="8" t="s">
        <v>308</v>
      </c>
      <c r="AY1328" s="8"/>
      <c r="AZ1328" s="8"/>
      <c r="BA1328" s="8"/>
      <c r="BB1328" s="8"/>
      <c r="BC1328" s="8"/>
      <c r="BD1328" s="8"/>
      <c r="BE1328" s="8"/>
      <c r="BF1328" s="8"/>
      <c r="BG1328" s="8"/>
      <c r="BH1328" s="16" t="s">
        <v>1297</v>
      </c>
      <c r="BJ1328" s="8"/>
      <c r="BK1328" s="8"/>
      <c r="BL1328" s="8"/>
    </row>
    <row r="1329" ht="14.25" hidden="1" customHeight="1">
      <c r="A1329" s="16" t="s">
        <v>23</v>
      </c>
      <c r="B1329" s="8" t="s">
        <v>306</v>
      </c>
      <c r="C1329" s="16" t="s">
        <v>4606</v>
      </c>
      <c r="D1329" s="8" t="s">
        <v>4555</v>
      </c>
      <c r="E1329" s="5" t="s">
        <v>37</v>
      </c>
      <c r="F1329" s="8" t="s">
        <v>965</v>
      </c>
      <c r="G1329" s="5" t="s">
        <v>875</v>
      </c>
      <c r="H1329" s="1" t="str">
        <f t="shared" si="81"/>
        <v>ASHRAE 90.1-2013Guest RoomFor Hotel</v>
      </c>
      <c r="I1329" s="1" t="str">
        <f>VLOOKUP(H1329,'Interior Lighting'!$A$4:$G$1472,5,FALSE)</f>
        <v>0.91</v>
      </c>
      <c r="J1329" s="1"/>
      <c r="K1329" s="8"/>
      <c r="L1329" s="8"/>
      <c r="M1329" s="8">
        <v>0.0</v>
      </c>
      <c r="N1329" s="8">
        <v>0.7</v>
      </c>
      <c r="O1329" s="8">
        <v>0.2</v>
      </c>
      <c r="P1329" s="1" t="s">
        <v>2159</v>
      </c>
      <c r="Q1329" s="8" t="s">
        <v>31</v>
      </c>
      <c r="R1329" s="8" t="s">
        <v>486</v>
      </c>
      <c r="S1329" s="8" t="s">
        <v>1351</v>
      </c>
      <c r="T1329" s="8" t="str">
        <f t="shared" si="86"/>
        <v>ASHRAE 62.1-2007Hotels, Motels, Resorts, DormitoriesBedroom/living Room</v>
      </c>
      <c r="U1329" s="1" t="str">
        <f>VLOOKUP(T1329,Ventilation!$A$4:$H$321,6,FALSE)</f>
        <v>0.06</v>
      </c>
      <c r="V1329" s="1" t="str">
        <f>VLOOKUP(T1329,Ventilation!$A$4:$H$321,5,FALSE)</f>
        <v>5</v>
      </c>
      <c r="W1329" s="1" t="str">
        <f>VLOOKUP(T1329,Ventilation!$A$4:$H$321,7,FALSE)</f>
        <v/>
      </c>
      <c r="X1329" s="1"/>
      <c r="Y1329" s="8">
        <v>4.27</v>
      </c>
      <c r="Z1329" s="8" t="s">
        <v>2159</v>
      </c>
      <c r="AA1329" s="8" t="s">
        <v>2148</v>
      </c>
      <c r="AB1329" s="8">
        <v>0.112</v>
      </c>
      <c r="AC1329" s="8"/>
      <c r="AD1329" s="8"/>
      <c r="AE1329" s="8" t="s">
        <v>2195</v>
      </c>
      <c r="AF1329" s="8"/>
      <c r="AG1329" s="8"/>
      <c r="AH1329" s="8"/>
      <c r="AI1329" s="8"/>
      <c r="AJ1329" s="8"/>
      <c r="AK1329" s="8">
        <v>1.1</v>
      </c>
      <c r="AL1329" s="8">
        <v>0.0</v>
      </c>
      <c r="AM1329" s="8">
        <v>0.5</v>
      </c>
      <c r="AN1329" s="8">
        <v>0.0</v>
      </c>
      <c r="AO1329" s="8" t="s">
        <v>2159</v>
      </c>
      <c r="AP1329" s="8" t="s">
        <v>2227</v>
      </c>
      <c r="AQ1329" s="8" t="s">
        <v>2226</v>
      </c>
      <c r="AR1329" s="8">
        <v>2.22</v>
      </c>
      <c r="AS1329" s="8">
        <v>351.0</v>
      </c>
      <c r="AT1329" s="1" t="str">
        <f t="shared" si="87"/>
        <v>0.006324786325</v>
      </c>
      <c r="AU1329" s="8">
        <v>60.0</v>
      </c>
      <c r="AV1329" s="8">
        <v>0.2</v>
      </c>
      <c r="AW1329" s="8">
        <v>0.05</v>
      </c>
      <c r="AX1329" s="8" t="s">
        <v>2159</v>
      </c>
      <c r="AY1329" s="8"/>
      <c r="AZ1329" s="8"/>
      <c r="BA1329" s="8"/>
      <c r="BB1329" s="8"/>
      <c r="BC1329" s="8"/>
      <c r="BD1329" s="8"/>
      <c r="BE1329" s="8"/>
      <c r="BF1329" s="8"/>
      <c r="BG1329" s="8"/>
      <c r="BH1329" s="16" t="s">
        <v>1297</v>
      </c>
      <c r="BJ1329" s="8"/>
      <c r="BK1329" s="8"/>
      <c r="BL1329" s="8"/>
    </row>
    <row r="1330" ht="14.25" hidden="1" customHeight="1">
      <c r="A1330" s="16" t="s">
        <v>23</v>
      </c>
      <c r="B1330" s="187" t="s">
        <v>306</v>
      </c>
      <c r="C1330" s="9" t="s">
        <v>4607</v>
      </c>
      <c r="D1330" s="187" t="s">
        <v>4555</v>
      </c>
      <c r="E1330" s="5" t="s">
        <v>37</v>
      </c>
      <c r="F1330" s="187" t="s">
        <v>965</v>
      </c>
      <c r="G1330" s="5" t="s">
        <v>875</v>
      </c>
      <c r="H1330" s="1" t="str">
        <f t="shared" si="81"/>
        <v>ASHRAE 90.1-2013Guest RoomFor Hotel</v>
      </c>
      <c r="I1330" s="1" t="str">
        <f>VLOOKUP(H1330,'Interior Lighting'!$A$4:$G$1472,5,FALSE)</f>
        <v>0.91</v>
      </c>
      <c r="J1330" s="1"/>
      <c r="K1330" s="216"/>
      <c r="L1330" s="217"/>
      <c r="M1330" s="217">
        <v>0.0</v>
      </c>
      <c r="N1330" s="217">
        <v>0.7</v>
      </c>
      <c r="O1330" s="217">
        <v>0.2</v>
      </c>
      <c r="P1330" s="10" t="s">
        <v>2172</v>
      </c>
      <c r="Q1330" s="187" t="s">
        <v>31</v>
      </c>
      <c r="R1330" s="187" t="s">
        <v>486</v>
      </c>
      <c r="S1330" s="187" t="s">
        <v>1351</v>
      </c>
      <c r="T1330" s="8" t="str">
        <f t="shared" si="86"/>
        <v>ASHRAE 62.1-2007Hotels, Motels, Resorts, DormitoriesBedroom/living Room</v>
      </c>
      <c r="U1330" s="1" t="str">
        <f>VLOOKUP(T1330,Ventilation!$A$4:$H$454,6,FALSE)</f>
        <v>0.06</v>
      </c>
      <c r="V1330" s="1" t="str">
        <f>VLOOKUP(T1330,Ventilation!$A$4:$H$454,5,FALSE)</f>
        <v>5</v>
      </c>
      <c r="W1330" s="1" t="str">
        <f>VLOOKUP(T1330,Ventilation!$A$4:$H$454,7,FALSE)</f>
        <v/>
      </c>
      <c r="X1330" s="1"/>
      <c r="Y1330" s="217">
        <v>4.27</v>
      </c>
      <c r="Z1330" s="187" t="s">
        <v>2196</v>
      </c>
      <c r="AA1330" s="187" t="s">
        <v>2148</v>
      </c>
      <c r="AB1330" s="218">
        <v>0.028</v>
      </c>
      <c r="AC1330" s="216"/>
      <c r="AD1330" s="187"/>
      <c r="AE1330" s="187" t="s">
        <v>2195</v>
      </c>
      <c r="AF1330" s="216"/>
      <c r="AG1330" s="216"/>
      <c r="AH1330" s="216"/>
      <c r="AI1330" s="216"/>
      <c r="AJ1330" s="216"/>
      <c r="AK1330" s="217">
        <v>1.1</v>
      </c>
      <c r="AL1330" s="217">
        <v>0.0</v>
      </c>
      <c r="AM1330" s="217">
        <v>0.5</v>
      </c>
      <c r="AN1330" s="217">
        <v>0.0</v>
      </c>
      <c r="AO1330" s="187" t="s">
        <v>2194</v>
      </c>
      <c r="AP1330" s="187" t="s">
        <v>2156</v>
      </c>
      <c r="AQ1330" s="187" t="s">
        <v>2155</v>
      </c>
      <c r="AR1330" s="217">
        <v>2.22</v>
      </c>
      <c r="AS1330" s="217">
        <v>351.0</v>
      </c>
      <c r="AT1330" s="1" t="str">
        <f t="shared" si="87"/>
        <v>0.006324786325</v>
      </c>
      <c r="AU1330" s="217">
        <v>60.0</v>
      </c>
      <c r="AV1330" s="217">
        <v>0.2</v>
      </c>
      <c r="AW1330" s="217">
        <v>0.05</v>
      </c>
      <c r="AX1330" s="187" t="s">
        <v>308</v>
      </c>
      <c r="AY1330" s="216"/>
      <c r="AZ1330" s="216"/>
      <c r="BA1330" s="216"/>
      <c r="BB1330" s="216"/>
      <c r="BC1330" s="216"/>
      <c r="BD1330" s="216"/>
      <c r="BE1330" s="216"/>
      <c r="BF1330" s="216"/>
      <c r="BG1330" s="216"/>
      <c r="BH1330" s="16" t="s">
        <v>1297</v>
      </c>
      <c r="BJ1330" s="216"/>
      <c r="BK1330" s="216"/>
      <c r="BL1330" s="216"/>
    </row>
    <row r="1331" ht="12.75" hidden="1" customHeight="1">
      <c r="A1331" s="16" t="s">
        <v>23</v>
      </c>
      <c r="B1331" s="8" t="s">
        <v>306</v>
      </c>
      <c r="C1331" s="16" t="s">
        <v>4608</v>
      </c>
      <c r="D1331" s="8" t="s">
        <v>4555</v>
      </c>
      <c r="E1331" s="5" t="s">
        <v>37</v>
      </c>
      <c r="F1331" s="8" t="s">
        <v>965</v>
      </c>
      <c r="G1331" s="5" t="s">
        <v>875</v>
      </c>
      <c r="H1331" s="1" t="str">
        <f t="shared" si="81"/>
        <v>ASHRAE 90.1-2013Guest RoomFor Hotel</v>
      </c>
      <c r="I1331" s="1" t="str">
        <f>VLOOKUP(H1331,'Interior Lighting'!$A$4:$G$1472,5,FALSE)</f>
        <v>0.91</v>
      </c>
      <c r="J1331" s="1"/>
      <c r="K1331" s="8"/>
      <c r="L1331" s="8"/>
      <c r="M1331" s="8">
        <v>0.0</v>
      </c>
      <c r="N1331" s="8">
        <v>0.7</v>
      </c>
      <c r="O1331" s="8">
        <v>0.2</v>
      </c>
      <c r="P1331" s="1" t="s">
        <v>2159</v>
      </c>
      <c r="Q1331" s="8" t="s">
        <v>31</v>
      </c>
      <c r="R1331" s="8" t="s">
        <v>486</v>
      </c>
      <c r="S1331" s="8" t="s">
        <v>1351</v>
      </c>
      <c r="T1331" s="8" t="str">
        <f t="shared" si="86"/>
        <v>ASHRAE 62.1-2007Hotels, Motels, Resorts, DormitoriesBedroom/living Room</v>
      </c>
      <c r="U1331" s="1" t="str">
        <f>VLOOKUP(T1331,Ventilation!$A$4:$H$321,6,FALSE)</f>
        <v>0.06</v>
      </c>
      <c r="V1331" s="1" t="str">
        <f>VLOOKUP(T1331,Ventilation!$A$4:$H$321,5,FALSE)</f>
        <v>5</v>
      </c>
      <c r="W1331" s="1" t="str">
        <f>VLOOKUP(T1331,Ventilation!$A$4:$H$321,7,FALSE)</f>
        <v/>
      </c>
      <c r="X1331" s="1"/>
      <c r="Y1331" s="8">
        <v>4.27</v>
      </c>
      <c r="Z1331" s="8" t="s">
        <v>2159</v>
      </c>
      <c r="AA1331" s="8" t="s">
        <v>2148</v>
      </c>
      <c r="AB1331" s="218">
        <v>0.028</v>
      </c>
      <c r="AC1331" s="8"/>
      <c r="AD1331" s="8"/>
      <c r="AE1331" s="8" t="s">
        <v>2195</v>
      </c>
      <c r="AF1331" s="8"/>
      <c r="AG1331" s="8"/>
      <c r="AH1331" s="8"/>
      <c r="AI1331" s="8"/>
      <c r="AJ1331" s="8"/>
      <c r="AK1331" s="8">
        <v>1.1</v>
      </c>
      <c r="AL1331" s="8">
        <v>0.0</v>
      </c>
      <c r="AM1331" s="8">
        <v>0.5</v>
      </c>
      <c r="AN1331" s="8">
        <v>0.0</v>
      </c>
      <c r="AO1331" s="8" t="s">
        <v>2159</v>
      </c>
      <c r="AP1331" s="8" t="s">
        <v>2227</v>
      </c>
      <c r="AQ1331" s="8" t="s">
        <v>2226</v>
      </c>
      <c r="AR1331" s="8">
        <v>2.22</v>
      </c>
      <c r="AS1331" s="8">
        <v>351.0</v>
      </c>
      <c r="AT1331" s="1" t="str">
        <f t="shared" si="87"/>
        <v>0.006324786325</v>
      </c>
      <c r="AU1331" s="8">
        <v>60.0</v>
      </c>
      <c r="AV1331" s="8">
        <v>0.2</v>
      </c>
      <c r="AW1331" s="8">
        <v>0.05</v>
      </c>
      <c r="AX1331" s="8" t="s">
        <v>2159</v>
      </c>
      <c r="AY1331" s="8"/>
      <c r="AZ1331" s="8"/>
      <c r="BA1331" s="8"/>
      <c r="BB1331" s="8"/>
      <c r="BC1331" s="8"/>
      <c r="BD1331" s="8"/>
      <c r="BE1331" s="8"/>
      <c r="BF1331" s="8"/>
      <c r="BG1331" s="8"/>
      <c r="BH1331" s="16" t="s">
        <v>1297</v>
      </c>
      <c r="BJ1331" s="8"/>
      <c r="BK1331" s="8"/>
      <c r="BL1331" s="8"/>
    </row>
    <row r="1332" ht="14.25" hidden="1" customHeight="1">
      <c r="A1332" s="16" t="s">
        <v>23</v>
      </c>
      <c r="B1332" s="8" t="s">
        <v>306</v>
      </c>
      <c r="C1332" s="8" t="s">
        <v>1028</v>
      </c>
      <c r="D1332" s="8" t="s">
        <v>4566</v>
      </c>
      <c r="E1332" s="5" t="s">
        <v>23</v>
      </c>
      <c r="F1332" s="5" t="s">
        <v>150</v>
      </c>
      <c r="G1332" s="5" t="s">
        <v>957</v>
      </c>
      <c r="H1332" s="1" t="str">
        <f t="shared" si="81"/>
        <v>OEESC 2014HospitalLaundry-Washing</v>
      </c>
      <c r="I1332" s="1" t="str">
        <f>VLOOKUP(H1332,'Interior Lighting'!$A$4:$G$1472,5,FALSE)</f>
        <v>0.52</v>
      </c>
      <c r="J1332" s="1"/>
      <c r="K1332" s="8"/>
      <c r="L1332" s="8"/>
      <c r="M1332" s="8">
        <v>0.0</v>
      </c>
      <c r="N1332" s="8">
        <v>0.7</v>
      </c>
      <c r="O1332" s="8">
        <v>0.2</v>
      </c>
      <c r="P1332" s="8" t="s">
        <v>2173</v>
      </c>
      <c r="Q1332" s="1" t="s">
        <v>31</v>
      </c>
      <c r="R1332" s="8" t="s">
        <v>348</v>
      </c>
      <c r="S1332" s="8" t="s">
        <v>1372</v>
      </c>
      <c r="T1332" s="8" t="str">
        <f t="shared" si="86"/>
        <v>ASHRAE 62.1-2007RetailCoinoperated laundries</v>
      </c>
      <c r="U1332" s="1" t="str">
        <f>VLOOKUP(T1332,Ventilation!$A$4:$H$321,6,FALSE)</f>
        <v>0.06</v>
      </c>
      <c r="V1332" s="1" t="str">
        <f>VLOOKUP(T1332,Ventilation!$A$4:$H$321,5,FALSE)</f>
        <v>7.5</v>
      </c>
      <c r="W1332" s="1" t="str">
        <f>VLOOKUP(T1332,Ventilation!$A$4:$H$321,7,FALSE)</f>
        <v/>
      </c>
      <c r="X1332" s="1"/>
      <c r="Y1332" s="8">
        <v>10.0</v>
      </c>
      <c r="Z1332" s="8" t="s">
        <v>2201</v>
      </c>
      <c r="AA1332" s="8" t="s">
        <v>2148</v>
      </c>
      <c r="AB1332" s="8">
        <v>0.112</v>
      </c>
      <c r="AC1332" s="8"/>
      <c r="AD1332" s="8"/>
      <c r="AE1332" s="8" t="s">
        <v>2182</v>
      </c>
      <c r="AF1332" s="8">
        <v>129.9</v>
      </c>
      <c r="AG1332" s="16">
        <v>0.0</v>
      </c>
      <c r="AH1332" s="16">
        <v>0.2</v>
      </c>
      <c r="AI1332" s="16">
        <v>0.0</v>
      </c>
      <c r="AJ1332" s="8" t="s">
        <v>2200</v>
      </c>
      <c r="AK1332" s="8">
        <v>2.57</v>
      </c>
      <c r="AL1332" s="8">
        <v>0.0</v>
      </c>
      <c r="AM1332" s="16">
        <v>0.2</v>
      </c>
      <c r="AN1332" s="8">
        <v>0.0</v>
      </c>
      <c r="AO1332" s="8" t="s">
        <v>2199</v>
      </c>
      <c r="AP1332" s="8" t="s">
        <v>2181</v>
      </c>
      <c r="AQ1332" s="8" t="s">
        <v>2180</v>
      </c>
      <c r="AR1332" s="8">
        <v>123.0</v>
      </c>
      <c r="AS1332" s="8">
        <v>1053.0</v>
      </c>
      <c r="AT1332" s="1" t="str">
        <f t="shared" si="87"/>
        <v>0.1168091168</v>
      </c>
      <c r="AU1332" s="8">
        <v>82.2</v>
      </c>
      <c r="AV1332" s="8">
        <v>0.2</v>
      </c>
      <c r="AW1332" s="8">
        <v>0.05</v>
      </c>
      <c r="AX1332" s="8" t="s">
        <v>309</v>
      </c>
      <c r="AY1332" s="8"/>
      <c r="AZ1332" s="8"/>
      <c r="BA1332" s="8"/>
      <c r="BB1332" s="8"/>
      <c r="BC1332" s="8"/>
      <c r="BD1332" s="8"/>
      <c r="BE1332" s="8"/>
      <c r="BF1332" s="8"/>
      <c r="BG1332" s="8"/>
      <c r="BH1332" s="5" t="s">
        <v>1284</v>
      </c>
      <c r="BJ1332" s="1"/>
      <c r="BK1332" s="1"/>
      <c r="BL1332" s="1"/>
    </row>
    <row r="1333" ht="14.25" hidden="1" customHeight="1">
      <c r="A1333" s="16" t="s">
        <v>23</v>
      </c>
      <c r="B1333" s="8" t="s">
        <v>306</v>
      </c>
      <c r="C1333" s="8" t="s">
        <v>1031</v>
      </c>
      <c r="D1333" s="8" t="s">
        <v>4571</v>
      </c>
      <c r="E1333" s="5" t="s">
        <v>23</v>
      </c>
      <c r="F1333" s="8" t="s">
        <v>757</v>
      </c>
      <c r="G1333" s="8" t="s">
        <v>870</v>
      </c>
      <c r="H1333" s="1" t="str">
        <f t="shared" si="81"/>
        <v>OEESC 2014Electrical/MechanicalGeneral</v>
      </c>
      <c r="I1333" s="1" t="str">
        <f>VLOOKUP(H1333,'Interior Lighting'!$A$4:$G$1472,5,FALSE)</f>
        <v>0.95</v>
      </c>
      <c r="J1333" s="1"/>
      <c r="K1333" s="8"/>
      <c r="L1333" s="8"/>
      <c r="M1333" s="8">
        <v>0.0</v>
      </c>
      <c r="N1333" s="8">
        <v>0.7</v>
      </c>
      <c r="O1333" s="8">
        <v>0.2</v>
      </c>
      <c r="P1333" s="8" t="s">
        <v>2174</v>
      </c>
      <c r="Q1333" s="1" t="s">
        <v>31</v>
      </c>
      <c r="R1333" s="8" t="s">
        <v>870</v>
      </c>
      <c r="S1333" s="8" t="s">
        <v>511</v>
      </c>
      <c r="T1333" s="8" t="str">
        <f t="shared" si="86"/>
        <v>ASHRAE 62.1-2007GeneralStorage rooms</v>
      </c>
      <c r="U1333" s="1" t="str">
        <f>VLOOKUP(T1333,Ventilation!$A$4:$H$321,6,FALSE)</f>
        <v>0.12</v>
      </c>
      <c r="V1333" s="1" t="str">
        <f>VLOOKUP(T1333,Ventilation!$A$4:$H$321,5,FALSE)</f>
        <v/>
      </c>
      <c r="W1333" s="1" t="str">
        <f>VLOOKUP(T1333,Ventilation!$A$4:$H$321,7,FALSE)</f>
        <v/>
      </c>
      <c r="X1333" s="1"/>
      <c r="Y1333" s="8">
        <v>0.0</v>
      </c>
      <c r="Z1333" s="8" t="s">
        <v>2159</v>
      </c>
      <c r="AA1333" s="8" t="s">
        <v>2148</v>
      </c>
      <c r="AB1333" s="8">
        <v>0.112</v>
      </c>
      <c r="AC1333" s="8"/>
      <c r="AD1333" s="8"/>
      <c r="AE1333" s="8" t="s">
        <v>2182</v>
      </c>
      <c r="AF1333" s="8"/>
      <c r="AG1333" s="8">
        <v>0.0</v>
      </c>
      <c r="AH1333" s="8">
        <v>0.2</v>
      </c>
      <c r="AI1333" s="8">
        <v>0.5</v>
      </c>
      <c r="AJ1333" s="8"/>
      <c r="AK1333" s="8">
        <v>0.0</v>
      </c>
      <c r="AL1333" s="8">
        <v>0.0</v>
      </c>
      <c r="AM1333" s="8">
        <v>0.2</v>
      </c>
      <c r="AN1333" s="8">
        <v>0.0</v>
      </c>
      <c r="AO1333" s="8" t="s">
        <v>2159</v>
      </c>
      <c r="AP1333" s="8" t="s">
        <v>2215</v>
      </c>
      <c r="AQ1333" s="8" t="s">
        <v>3190</v>
      </c>
      <c r="AR1333" s="8"/>
      <c r="AS1333" s="8"/>
      <c r="AT1333" s="1" t="str">
        <f t="shared" si="87"/>
        <v/>
      </c>
      <c r="AU1333" s="8"/>
      <c r="AV1333" s="8"/>
      <c r="AW1333" s="8"/>
      <c r="AX1333" s="8"/>
      <c r="AY1333" s="8"/>
      <c r="AZ1333" s="8"/>
      <c r="BA1333" s="8"/>
      <c r="BB1333" s="8"/>
      <c r="BC1333" s="8"/>
      <c r="BD1333" s="8"/>
      <c r="BE1333" s="8"/>
      <c r="BF1333" s="8"/>
      <c r="BG1333" s="8"/>
      <c r="BH1333" s="5" t="s">
        <v>1284</v>
      </c>
      <c r="BJ1333" s="1"/>
      <c r="BK1333" s="1"/>
      <c r="BL1333" s="1"/>
    </row>
    <row r="1334" ht="14.25" hidden="1" customHeight="1">
      <c r="A1334" s="16" t="s">
        <v>23</v>
      </c>
      <c r="B1334" s="8" t="s">
        <v>306</v>
      </c>
      <c r="C1334" s="8" t="s">
        <v>1033</v>
      </c>
      <c r="D1334" s="8" t="s">
        <v>4563</v>
      </c>
      <c r="E1334" s="5" t="s">
        <v>23</v>
      </c>
      <c r="F1334" s="8" t="s">
        <v>872</v>
      </c>
      <c r="G1334" s="8" t="s">
        <v>870</v>
      </c>
      <c r="H1334" s="1" t="str">
        <f t="shared" si="81"/>
        <v>OEESC 2014Conference/Meeting/MultipurposeGeneral</v>
      </c>
      <c r="I1334" s="1" t="str">
        <f>VLOOKUP(H1334,'Interior Lighting'!$A$4:$G$1472,5,FALSE)</f>
        <v>1.11</v>
      </c>
      <c r="J1334" s="1"/>
      <c r="K1334" s="8"/>
      <c r="L1334" s="8"/>
      <c r="M1334" s="8">
        <v>0.0</v>
      </c>
      <c r="N1334" s="8">
        <v>0.7</v>
      </c>
      <c r="O1334" s="8">
        <v>0.2</v>
      </c>
      <c r="P1334" s="8" t="s">
        <v>2175</v>
      </c>
      <c r="Q1334" s="1" t="s">
        <v>31</v>
      </c>
      <c r="R1334" s="8" t="s">
        <v>870</v>
      </c>
      <c r="S1334" s="8" t="s">
        <v>1350</v>
      </c>
      <c r="T1334" s="8" t="str">
        <f t="shared" si="86"/>
        <v>ASHRAE 62.1-2007GeneralConference/meeting</v>
      </c>
      <c r="U1334" s="1" t="str">
        <f>VLOOKUP(T1334,Ventilation!$A$4:$H$321,6,FALSE)</f>
        <v>0.06</v>
      </c>
      <c r="V1334" s="1" t="str">
        <f>VLOOKUP(T1334,Ventilation!$A$4:$H$321,5,FALSE)</f>
        <v>5</v>
      </c>
      <c r="W1334" s="1" t="str">
        <f>VLOOKUP(T1334,Ventilation!$A$4:$H$321,7,FALSE)</f>
        <v/>
      </c>
      <c r="X1334" s="1"/>
      <c r="Y1334" s="8">
        <v>50.0</v>
      </c>
      <c r="Z1334" s="8" t="s">
        <v>2205</v>
      </c>
      <c r="AA1334" s="8" t="s">
        <v>2148</v>
      </c>
      <c r="AB1334" s="8">
        <v>0.112</v>
      </c>
      <c r="AC1334" s="8"/>
      <c r="AD1334" s="8"/>
      <c r="AE1334" s="8" t="s">
        <v>2182</v>
      </c>
      <c r="AF1334" s="8"/>
      <c r="AG1334" s="8"/>
      <c r="AH1334" s="8"/>
      <c r="AI1334" s="8"/>
      <c r="AJ1334" s="8"/>
      <c r="AK1334" s="8">
        <v>0.574</v>
      </c>
      <c r="AL1334" s="8">
        <v>0.0</v>
      </c>
      <c r="AM1334" s="8">
        <v>0.5</v>
      </c>
      <c r="AN1334" s="8">
        <v>0.0</v>
      </c>
      <c r="AO1334" s="8" t="s">
        <v>2204</v>
      </c>
      <c r="AP1334" s="8" t="s">
        <v>2181</v>
      </c>
      <c r="AQ1334" s="8" t="s">
        <v>2180</v>
      </c>
      <c r="AR1334" s="8"/>
      <c r="AS1334" s="8"/>
      <c r="AT1334" s="1" t="str">
        <f t="shared" si="87"/>
        <v/>
      </c>
      <c r="AU1334" s="8"/>
      <c r="AV1334" s="8"/>
      <c r="AW1334" s="8"/>
      <c r="AX1334" s="8"/>
      <c r="AY1334" s="8"/>
      <c r="AZ1334" s="8"/>
      <c r="BA1334" s="8"/>
      <c r="BB1334" s="8"/>
      <c r="BC1334" s="8"/>
      <c r="BD1334" s="8"/>
      <c r="BE1334" s="8"/>
      <c r="BF1334" s="8"/>
      <c r="BG1334" s="8"/>
      <c r="BH1334" s="5" t="s">
        <v>1284</v>
      </c>
      <c r="BJ1334" s="1"/>
      <c r="BK1334" s="1"/>
      <c r="BL1334" s="1"/>
    </row>
    <row r="1335" ht="14.25" hidden="1" customHeight="1">
      <c r="A1335" s="16" t="s">
        <v>23</v>
      </c>
      <c r="B1335" s="8" t="s">
        <v>306</v>
      </c>
      <c r="C1335" s="8" t="s">
        <v>344</v>
      </c>
      <c r="D1335" s="8" t="s">
        <v>4559</v>
      </c>
      <c r="E1335" s="5" t="s">
        <v>23</v>
      </c>
      <c r="F1335" s="8" t="s">
        <v>869</v>
      </c>
      <c r="G1335" s="8" t="s">
        <v>870</v>
      </c>
      <c r="H1335" s="1" t="str">
        <f t="shared" si="81"/>
        <v>OEESC 2014Office-EnclosedGeneral</v>
      </c>
      <c r="I1335" s="1" t="str">
        <f>VLOOKUP(H1335,'Interior Lighting'!$A$4:$G$1472,5,FALSE)</f>
        <v>0.97</v>
      </c>
      <c r="J1335" s="1"/>
      <c r="K1335" s="8"/>
      <c r="L1335" s="8"/>
      <c r="M1335" s="8">
        <v>0.0</v>
      </c>
      <c r="N1335" s="8">
        <v>0.7</v>
      </c>
      <c r="O1335" s="8">
        <v>0.2</v>
      </c>
      <c r="P1335" s="8" t="s">
        <v>2176</v>
      </c>
      <c r="Q1335" s="1" t="s">
        <v>31</v>
      </c>
      <c r="R1335" s="8" t="s">
        <v>1328</v>
      </c>
      <c r="S1335" s="8" t="s">
        <v>498</v>
      </c>
      <c r="T1335" s="8" t="str">
        <f t="shared" si="86"/>
        <v>ASHRAE 62.1-2007Office BuildingsOffice space</v>
      </c>
      <c r="U1335" s="1" t="str">
        <f>VLOOKUP(T1335,Ventilation!$A$4:$H$321,6,FALSE)</f>
        <v>0.06</v>
      </c>
      <c r="V1335" s="1" t="str">
        <f>VLOOKUP(T1335,Ventilation!$A$4:$H$321,5,FALSE)</f>
        <v>5</v>
      </c>
      <c r="W1335" s="1" t="str">
        <f>VLOOKUP(T1335,Ventilation!$A$4:$H$321,7,FALSE)</f>
        <v/>
      </c>
      <c r="X1335" s="1"/>
      <c r="Y1335" s="8">
        <v>7.14</v>
      </c>
      <c r="Z1335" s="8" t="s">
        <v>2210</v>
      </c>
      <c r="AA1335" s="8" t="s">
        <v>2148</v>
      </c>
      <c r="AB1335" s="8">
        <v>0.112</v>
      </c>
      <c r="AC1335" s="8"/>
      <c r="AD1335" s="8"/>
      <c r="AE1335" s="8" t="s">
        <v>2182</v>
      </c>
      <c r="AF1335" s="8"/>
      <c r="AG1335" s="8"/>
      <c r="AH1335" s="8"/>
      <c r="AI1335" s="8"/>
      <c r="AJ1335" s="8"/>
      <c r="AK1335" s="8">
        <v>1.28</v>
      </c>
      <c r="AL1335" s="8">
        <v>0.0</v>
      </c>
      <c r="AM1335" s="8">
        <v>0.5</v>
      </c>
      <c r="AN1335" s="8">
        <v>0.0</v>
      </c>
      <c r="AO1335" s="8" t="s">
        <v>2209</v>
      </c>
      <c r="AP1335" s="8" t="s">
        <v>2181</v>
      </c>
      <c r="AQ1335" s="8" t="s">
        <v>2180</v>
      </c>
      <c r="AR1335" s="8"/>
      <c r="AS1335" s="8"/>
      <c r="AT1335" s="1" t="str">
        <f t="shared" si="87"/>
        <v/>
      </c>
      <c r="AU1335" s="8"/>
      <c r="AV1335" s="8"/>
      <c r="AW1335" s="8"/>
      <c r="AX1335" s="8"/>
      <c r="AY1335" s="8"/>
      <c r="AZ1335" s="8"/>
      <c r="BA1335" s="8"/>
      <c r="BB1335" s="8"/>
      <c r="BC1335" s="8"/>
      <c r="BD1335" s="8"/>
      <c r="BE1335" s="8"/>
      <c r="BF1335" s="8"/>
      <c r="BG1335" s="8"/>
      <c r="BH1335" s="5" t="s">
        <v>1284</v>
      </c>
      <c r="BJ1335" s="1"/>
      <c r="BK1335" s="1"/>
      <c r="BL1335" s="1"/>
    </row>
    <row r="1336" ht="14.25" hidden="1" customHeight="1">
      <c r="A1336" s="16" t="s">
        <v>23</v>
      </c>
      <c r="B1336" s="8" t="s">
        <v>306</v>
      </c>
      <c r="C1336" s="8" t="s">
        <v>1049</v>
      </c>
      <c r="D1336" s="8" t="s">
        <v>4575</v>
      </c>
      <c r="E1336" s="5" t="s">
        <v>23</v>
      </c>
      <c r="F1336" s="8" t="s">
        <v>894</v>
      </c>
      <c r="G1336" s="8" t="s">
        <v>870</v>
      </c>
      <c r="H1336" s="1" t="str">
        <f t="shared" si="81"/>
        <v>OEESC 2014RestroomsGeneral</v>
      </c>
      <c r="I1336" s="1" t="str">
        <f>VLOOKUP(H1336,'Interior Lighting'!$A$4:$G$1472,5,FALSE)</f>
        <v>0.82</v>
      </c>
      <c r="J1336" s="1"/>
      <c r="K1336" s="8"/>
      <c r="L1336" s="8"/>
      <c r="M1336" s="8">
        <v>0.0</v>
      </c>
      <c r="N1336" s="8">
        <v>0.7</v>
      </c>
      <c r="O1336" s="8">
        <v>0.2</v>
      </c>
      <c r="P1336" s="8" t="s">
        <v>2177</v>
      </c>
      <c r="Q1336" s="1" t="s">
        <v>31</v>
      </c>
      <c r="R1336" s="8" t="s">
        <v>870</v>
      </c>
      <c r="S1336" s="8" t="s">
        <v>557</v>
      </c>
      <c r="T1336" s="8" t="str">
        <f t="shared" si="86"/>
        <v>ASHRAE 62.1-2007GeneralCorridors</v>
      </c>
      <c r="U1336" s="1" t="str">
        <f>VLOOKUP(T1336,Ventilation!$A$4:$H$321,6,FALSE)</f>
        <v>0.06</v>
      </c>
      <c r="V1336" s="1" t="str">
        <f>VLOOKUP(T1336,Ventilation!$A$4:$H$321,5,FALSE)</f>
        <v/>
      </c>
      <c r="W1336" s="1" t="str">
        <f>VLOOKUP(T1336,Ventilation!$A$4:$H$321,7,FALSE)</f>
        <v/>
      </c>
      <c r="X1336" s="1"/>
      <c r="Y1336" s="8">
        <v>2.85</v>
      </c>
      <c r="Z1336" s="8" t="s">
        <v>2203</v>
      </c>
      <c r="AA1336" s="8" t="s">
        <v>2148</v>
      </c>
      <c r="AB1336" s="8">
        <v>0.112</v>
      </c>
      <c r="AC1336" s="8"/>
      <c r="AD1336" s="8"/>
      <c r="AE1336" s="8" t="s">
        <v>2182</v>
      </c>
      <c r="AF1336" s="8"/>
      <c r="AG1336" s="8"/>
      <c r="AH1336" s="8"/>
      <c r="AI1336" s="8"/>
      <c r="AJ1336" s="8"/>
      <c r="AK1336" s="8">
        <v>0.0</v>
      </c>
      <c r="AL1336" s="8">
        <v>0.0</v>
      </c>
      <c r="AM1336" s="8">
        <v>0.5</v>
      </c>
      <c r="AN1336" s="8">
        <v>0.0</v>
      </c>
      <c r="AO1336" s="8" t="s">
        <v>2202</v>
      </c>
      <c r="AP1336" s="8" t="s">
        <v>2181</v>
      </c>
      <c r="AQ1336" s="8" t="s">
        <v>2180</v>
      </c>
      <c r="AR1336" s="8"/>
      <c r="AS1336" s="8"/>
      <c r="AT1336" s="1" t="str">
        <f t="shared" si="87"/>
        <v/>
      </c>
      <c r="AU1336" s="8"/>
      <c r="AV1336" s="8"/>
      <c r="AW1336" s="8"/>
      <c r="AX1336" s="8"/>
      <c r="AY1336" s="8">
        <v>1.139566144206643</v>
      </c>
      <c r="AZ1336" s="8">
        <v>400.0</v>
      </c>
      <c r="BA1336" s="8">
        <v>0.19785783263303935</v>
      </c>
      <c r="BB1336" s="8">
        <v>0.338</v>
      </c>
      <c r="BC1336" s="8">
        <v>69.45023196377475</v>
      </c>
      <c r="BD1336" s="8">
        <v>0.5</v>
      </c>
      <c r="BE1336" s="8"/>
      <c r="BF1336" s="8"/>
      <c r="BG1336" s="8"/>
      <c r="BH1336" s="5" t="s">
        <v>1284</v>
      </c>
      <c r="BJ1336" s="1"/>
      <c r="BK1336" s="1"/>
      <c r="BL1336" s="1"/>
    </row>
    <row r="1337" ht="14.25" hidden="1" customHeight="1">
      <c r="A1337" s="16" t="s">
        <v>23</v>
      </c>
      <c r="B1337" s="8" t="s">
        <v>306</v>
      </c>
      <c r="C1337" s="8" t="s">
        <v>1053</v>
      </c>
      <c r="D1337" s="8" t="s">
        <v>4549</v>
      </c>
      <c r="E1337" s="5" t="s">
        <v>23</v>
      </c>
      <c r="F1337" s="8" t="s">
        <v>888</v>
      </c>
      <c r="G1337" s="8" t="s">
        <v>870</v>
      </c>
      <c r="H1337" s="1" t="str">
        <f t="shared" si="81"/>
        <v>OEESC 2014Lounge/RecreationGeneral</v>
      </c>
      <c r="I1337" s="1" t="str">
        <f>VLOOKUP(H1337,'Interior Lighting'!$A$4:$G$1472,5,FALSE)</f>
        <v>0.73</v>
      </c>
      <c r="J1337" s="1"/>
      <c r="K1337" s="8"/>
      <c r="L1337" s="8"/>
      <c r="M1337" s="8">
        <v>0.0</v>
      </c>
      <c r="N1337" s="8">
        <v>0.7</v>
      </c>
      <c r="O1337" s="8">
        <v>0.2</v>
      </c>
      <c r="P1337" s="8" t="s">
        <v>2168</v>
      </c>
      <c r="Q1337" s="1" t="s">
        <v>31</v>
      </c>
      <c r="R1337" s="8" t="s">
        <v>486</v>
      </c>
      <c r="S1337" s="8" t="s">
        <v>1353</v>
      </c>
      <c r="T1337" s="8" t="str">
        <f t="shared" si="86"/>
        <v>ASHRAE 62.1-2007Hotels, Motels, Resorts, DormitoriesLobbies/prefunction</v>
      </c>
      <c r="U1337" s="1" t="str">
        <f>VLOOKUP(T1337,Ventilation!$A$4:$H$321,6,FALSE)</f>
        <v>0.06</v>
      </c>
      <c r="V1337" s="1" t="str">
        <f>VLOOKUP(T1337,Ventilation!$A$4:$H$321,5,FALSE)</f>
        <v>7.5</v>
      </c>
      <c r="W1337" s="1" t="str">
        <f>VLOOKUP(T1337,Ventilation!$A$4:$H$321,7,FALSE)</f>
        <v/>
      </c>
      <c r="X1337" s="1"/>
      <c r="Y1337" s="8">
        <v>51.28</v>
      </c>
      <c r="Z1337" s="8" t="s">
        <v>2189</v>
      </c>
      <c r="AA1337" s="8" t="s">
        <v>2148</v>
      </c>
      <c r="AB1337" s="8">
        <v>0.112</v>
      </c>
      <c r="AC1337" s="8"/>
      <c r="AD1337" s="8"/>
      <c r="AE1337" s="8" t="s">
        <v>2182</v>
      </c>
      <c r="AF1337" s="8"/>
      <c r="AG1337" s="8"/>
      <c r="AH1337" s="8"/>
      <c r="AI1337" s="8"/>
      <c r="AJ1337" s="8"/>
      <c r="AK1337" s="8">
        <v>2.0</v>
      </c>
      <c r="AL1337" s="8">
        <v>0.0</v>
      </c>
      <c r="AM1337" s="8">
        <v>0.5</v>
      </c>
      <c r="AN1337" s="8">
        <v>0.0</v>
      </c>
      <c r="AO1337" s="8" t="s">
        <v>2188</v>
      </c>
      <c r="AP1337" s="8" t="s">
        <v>2181</v>
      </c>
      <c r="AQ1337" s="8" t="s">
        <v>2180</v>
      </c>
      <c r="AR1337" s="8"/>
      <c r="AS1337" s="8"/>
      <c r="AT1337" s="1" t="str">
        <f t="shared" si="87"/>
        <v/>
      </c>
      <c r="AU1337" s="8"/>
      <c r="AV1337" s="8"/>
      <c r="AW1337" s="8"/>
      <c r="AX1337" s="8"/>
      <c r="AY1337" s="8"/>
      <c r="AZ1337" s="8"/>
      <c r="BA1337" s="8"/>
      <c r="BB1337" s="8"/>
      <c r="BC1337" s="8"/>
      <c r="BD1337" s="8"/>
      <c r="BE1337" s="8"/>
      <c r="BF1337" s="8"/>
      <c r="BG1337" s="8"/>
      <c r="BH1337" s="5" t="s">
        <v>1284</v>
      </c>
      <c r="BJ1337" s="1"/>
      <c r="BK1337" s="1"/>
      <c r="BL1337" s="1"/>
    </row>
    <row r="1338" ht="14.25" hidden="1" customHeight="1">
      <c r="A1338" s="16" t="s">
        <v>23</v>
      </c>
      <c r="B1338" s="8" t="s">
        <v>306</v>
      </c>
      <c r="C1338" s="8" t="s">
        <v>1054</v>
      </c>
      <c r="D1338" s="8" t="s">
        <v>4570</v>
      </c>
      <c r="E1338" s="5" t="s">
        <v>23</v>
      </c>
      <c r="F1338" s="8" t="s">
        <v>770</v>
      </c>
      <c r="G1338" s="8" t="s">
        <v>870</v>
      </c>
      <c r="H1338" s="1" t="str">
        <f t="shared" si="81"/>
        <v>OEESC 2014StairwayGeneral</v>
      </c>
      <c r="I1338" s="1" t="str">
        <f>VLOOKUP(H1338,'Interior Lighting'!$A$4:$G$1472,5,FALSE)</f>
        <v>0.49</v>
      </c>
      <c r="J1338" s="1"/>
      <c r="K1338" s="8"/>
      <c r="L1338" s="8"/>
      <c r="M1338" s="8">
        <v>0.0</v>
      </c>
      <c r="N1338" s="8">
        <v>0.7</v>
      </c>
      <c r="O1338" s="8">
        <v>0.2</v>
      </c>
      <c r="P1338" s="8" t="s">
        <v>2178</v>
      </c>
      <c r="Q1338" s="1" t="s">
        <v>31</v>
      </c>
      <c r="R1338" s="8" t="s">
        <v>870</v>
      </c>
      <c r="S1338" s="8" t="s">
        <v>557</v>
      </c>
      <c r="T1338" s="8" t="str">
        <f t="shared" si="86"/>
        <v>ASHRAE 62.1-2007GeneralCorridors</v>
      </c>
      <c r="U1338" s="1" t="str">
        <f>VLOOKUP(T1338,Ventilation!$A$4:$H$321,6,FALSE)</f>
        <v>0.06</v>
      </c>
      <c r="V1338" s="1" t="str">
        <f>VLOOKUP(T1338,Ventilation!$A$4:$H$321,5,FALSE)</f>
        <v/>
      </c>
      <c r="W1338" s="1" t="str">
        <f>VLOOKUP(T1338,Ventilation!$A$4:$H$321,7,FALSE)</f>
        <v/>
      </c>
      <c r="X1338" s="1"/>
      <c r="Y1338" s="8">
        <v>0.0</v>
      </c>
      <c r="Z1338" s="8" t="s">
        <v>2159</v>
      </c>
      <c r="AA1338" s="8" t="s">
        <v>2148</v>
      </c>
      <c r="AB1338" s="8">
        <v>0.112</v>
      </c>
      <c r="AC1338" s="8"/>
      <c r="AD1338" s="8"/>
      <c r="AE1338" s="8" t="s">
        <v>169</v>
      </c>
      <c r="AF1338" s="8"/>
      <c r="AG1338" s="8"/>
      <c r="AH1338" s="8"/>
      <c r="AI1338" s="8"/>
      <c r="AJ1338" s="8"/>
      <c r="AK1338" s="8">
        <v>0.0</v>
      </c>
      <c r="AL1338" s="8">
        <v>0.0</v>
      </c>
      <c r="AM1338" s="8">
        <v>0.5</v>
      </c>
      <c r="AN1338" s="8">
        <v>0.0</v>
      </c>
      <c r="AO1338" s="8" t="s">
        <v>2159</v>
      </c>
      <c r="AP1338" s="8" t="s">
        <v>2215</v>
      </c>
      <c r="AQ1338" s="8" t="s">
        <v>3190</v>
      </c>
      <c r="AR1338" s="8"/>
      <c r="AS1338" s="8"/>
      <c r="AT1338" s="1" t="str">
        <f t="shared" si="87"/>
        <v/>
      </c>
      <c r="AU1338" s="8"/>
      <c r="AV1338" s="8"/>
      <c r="AW1338" s="8"/>
      <c r="AX1338" s="8"/>
      <c r="AY1338" s="8"/>
      <c r="AZ1338" s="8"/>
      <c r="BA1338" s="8"/>
      <c r="BB1338" s="8"/>
      <c r="BC1338" s="8"/>
      <c r="BD1338" s="8"/>
      <c r="BE1338" s="8"/>
      <c r="BF1338" s="8"/>
      <c r="BG1338" s="8"/>
      <c r="BH1338" s="5" t="s">
        <v>1284</v>
      </c>
      <c r="BJ1338" s="1"/>
      <c r="BK1338" s="1"/>
      <c r="BL1338" s="1"/>
    </row>
    <row r="1339" ht="14.25" hidden="1" customHeight="1">
      <c r="A1339" s="16" t="s">
        <v>23</v>
      </c>
      <c r="B1339" s="1" t="s">
        <v>306</v>
      </c>
      <c r="C1339" s="1" t="s">
        <v>975</v>
      </c>
      <c r="D1339" s="1" t="s">
        <v>4566</v>
      </c>
      <c r="E1339" s="5" t="s">
        <v>23</v>
      </c>
      <c r="F1339" s="1" t="s">
        <v>975</v>
      </c>
      <c r="G1339" s="1" t="s">
        <v>870</v>
      </c>
      <c r="H1339" s="1" t="str">
        <f t="shared" si="81"/>
        <v>OEESC 2014StorageGeneral</v>
      </c>
      <c r="I1339" s="1" t="str">
        <f>VLOOKUP(H1339,'Interior Lighting'!$A$4:$G$1472,5,FALSE)</f>
        <v>0.63</v>
      </c>
      <c r="J1339" s="1"/>
      <c r="K1339" s="1"/>
      <c r="L1339" s="1"/>
      <c r="M1339" s="1">
        <v>0.0</v>
      </c>
      <c r="N1339" s="1">
        <v>0.7</v>
      </c>
      <c r="O1339" s="1">
        <v>0.2</v>
      </c>
      <c r="P1339" s="1" t="s">
        <v>2179</v>
      </c>
      <c r="Q1339" s="1" t="s">
        <v>31</v>
      </c>
      <c r="R1339" s="1" t="s">
        <v>870</v>
      </c>
      <c r="S1339" s="1" t="s">
        <v>511</v>
      </c>
      <c r="T1339" s="8" t="str">
        <f t="shared" si="86"/>
        <v>ASHRAE 62.1-2007GeneralStorage rooms</v>
      </c>
      <c r="U1339" s="1" t="str">
        <f>VLOOKUP(T1339,Ventilation!$A$4:$H$321,6,FALSE)</f>
        <v>0.12</v>
      </c>
      <c r="V1339" s="1" t="str">
        <f>VLOOKUP(T1339,Ventilation!$A$4:$H$321,5,FALSE)</f>
        <v/>
      </c>
      <c r="W1339" s="1" t="str">
        <f>VLOOKUP(T1339,Ventilation!$A$4:$H$321,7,FALSE)</f>
        <v/>
      </c>
      <c r="X1339" s="1"/>
      <c r="Y1339" s="1">
        <v>0.0</v>
      </c>
      <c r="Z1339" s="1" t="s">
        <v>2159</v>
      </c>
      <c r="AA1339" s="1" t="s">
        <v>2148</v>
      </c>
      <c r="AB1339" s="1">
        <v>0.112</v>
      </c>
      <c r="AC1339" s="8"/>
      <c r="AD1339" s="8"/>
      <c r="AE1339" s="8" t="s">
        <v>169</v>
      </c>
      <c r="AF1339" s="1"/>
      <c r="AG1339" s="1"/>
      <c r="AH1339" s="1"/>
      <c r="AI1339" s="1"/>
      <c r="AJ1339" s="1"/>
      <c r="AK1339" s="1">
        <v>0.0</v>
      </c>
      <c r="AL1339" s="1">
        <v>0.0</v>
      </c>
      <c r="AM1339" s="1">
        <v>0.5</v>
      </c>
      <c r="AN1339" s="1">
        <v>0.0</v>
      </c>
      <c r="AO1339" s="1" t="s">
        <v>2159</v>
      </c>
      <c r="AP1339" s="8" t="s">
        <v>2215</v>
      </c>
      <c r="AQ1339" s="8" t="s">
        <v>3190</v>
      </c>
      <c r="AR1339" s="1"/>
      <c r="AS1339" s="1"/>
      <c r="AT1339" s="1" t="str">
        <f t="shared" si="87"/>
        <v/>
      </c>
      <c r="AU1339" s="1"/>
      <c r="AV1339" s="1"/>
      <c r="AW1339" s="1"/>
      <c r="AX1339" s="1"/>
      <c r="AY1339" s="1"/>
      <c r="AZ1339" s="1"/>
      <c r="BA1339" s="1"/>
      <c r="BB1339" s="1"/>
      <c r="BC1339" s="1"/>
      <c r="BD1339" s="1"/>
      <c r="BE1339" s="1"/>
      <c r="BF1339" s="1"/>
      <c r="BG1339" s="1"/>
      <c r="BH1339" s="5" t="s">
        <v>1284</v>
      </c>
      <c r="BJ1339" s="1"/>
      <c r="BK1339" s="1"/>
      <c r="BL1339" s="1"/>
    </row>
    <row r="1340" ht="14.25" hidden="1" customHeight="1">
      <c r="A1340" s="16" t="s">
        <v>23</v>
      </c>
      <c r="B1340" s="187" t="s">
        <v>349</v>
      </c>
      <c r="C1340" s="9" t="s">
        <v>4612</v>
      </c>
      <c r="D1340" s="187" t="s">
        <v>4572</v>
      </c>
      <c r="E1340" s="5" t="s">
        <v>23</v>
      </c>
      <c r="F1340" s="187" t="s">
        <v>849</v>
      </c>
      <c r="G1340" s="187" t="s">
        <v>348</v>
      </c>
      <c r="H1340" s="187" t="str">
        <f t="shared" si="81"/>
        <v>OEESC 2014Whole BuildingRetail</v>
      </c>
      <c r="I1340" s="221" t="str">
        <f>VLOOKUP(H1340,'Interior Lighting'!$A$4:$G$1472,5,FALSE)</f>
        <v>1.32</v>
      </c>
      <c r="J1340" s="216"/>
      <c r="K1340" s="216"/>
      <c r="L1340" s="227">
        <v>0.38346</v>
      </c>
      <c r="M1340" s="217">
        <v>0.0</v>
      </c>
      <c r="N1340" s="217">
        <v>0.7</v>
      </c>
      <c r="O1340" s="217">
        <v>0.2</v>
      </c>
      <c r="P1340" s="187" t="s">
        <v>2949</v>
      </c>
      <c r="Q1340" s="5" t="s">
        <v>31</v>
      </c>
      <c r="R1340" s="9" t="s">
        <v>348</v>
      </c>
      <c r="S1340" s="9" t="s">
        <v>1369</v>
      </c>
      <c r="T1340" s="187" t="str">
        <f t="shared" si="86"/>
        <v>ASHRAE 62.1-2007RetailGeneral Sales combined by area</v>
      </c>
      <c r="U1340" s="221" t="str">
        <f>VLOOKUP(T1340,Ventilation!$A$4:$H$321,6,FALSE)</f>
        <v>0.2325</v>
      </c>
      <c r="V1340" s="221" t="str">
        <f>VLOOKUP(T1340,Ventilation!$A$4:$H$321,5,FALSE)</f>
        <v>0</v>
      </c>
      <c r="W1340" s="222" t="str">
        <f>VLOOKUP(T1340,Ventilation!$A$4:$H$321,7,FALSE)</f>
        <v/>
      </c>
      <c r="X1340" s="222"/>
      <c r="Y1340" s="218">
        <v>8.0</v>
      </c>
      <c r="Z1340" s="187" t="s">
        <v>2950</v>
      </c>
      <c r="AA1340" s="187" t="s">
        <v>2148</v>
      </c>
      <c r="AB1340" s="219">
        <v>0.0495376</v>
      </c>
      <c r="AC1340" s="216"/>
      <c r="AD1340" s="187"/>
      <c r="AE1340" s="187" t="s">
        <v>2948</v>
      </c>
      <c r="AF1340" s="216"/>
      <c r="AG1340" s="216"/>
      <c r="AH1340" s="216"/>
      <c r="AI1340" s="216"/>
      <c r="AJ1340" s="216"/>
      <c r="AK1340" s="217">
        <v>0.4</v>
      </c>
      <c r="AL1340" s="217">
        <v>0.0</v>
      </c>
      <c r="AM1340" s="217">
        <v>0.5</v>
      </c>
      <c r="AN1340" s="217">
        <v>0.0</v>
      </c>
      <c r="AO1340" s="187" t="s">
        <v>2941</v>
      </c>
      <c r="AP1340" s="9" t="s">
        <v>283</v>
      </c>
      <c r="AQ1340" s="9" t="s">
        <v>2935</v>
      </c>
      <c r="AR1340" s="223">
        <v>1.8</v>
      </c>
      <c r="AS1340" s="216"/>
      <c r="AT1340" s="216"/>
      <c r="AU1340" s="216"/>
      <c r="AV1340" s="216"/>
      <c r="AW1340" s="216"/>
      <c r="AX1340" s="17" t="s">
        <v>2951</v>
      </c>
      <c r="AY1340" s="216"/>
      <c r="AZ1340" s="216"/>
      <c r="BA1340" s="216" t="str">
        <f t="shared" ref="BA1340:BA1342" si="88">IF(ISBLANK(BC1340),"",BC1340/(AZ1340/AY1340))</f>
        <v/>
      </c>
      <c r="BB1340" s="216"/>
      <c r="BC1340" s="216"/>
      <c r="BD1340" s="216"/>
      <c r="BE1340" s="216"/>
      <c r="BF1340" s="216"/>
      <c r="BG1340" s="216"/>
      <c r="BH1340" s="216"/>
      <c r="BJ1340" s="216"/>
      <c r="BK1340" s="216"/>
      <c r="BL1340" s="216"/>
    </row>
    <row r="1341" ht="14.25" hidden="1" customHeight="1">
      <c r="A1341" s="16" t="s">
        <v>23</v>
      </c>
      <c r="B1341" s="187" t="s">
        <v>349</v>
      </c>
      <c r="C1341" s="9" t="s">
        <v>4613</v>
      </c>
      <c r="D1341" s="187" t="s">
        <v>4572</v>
      </c>
      <c r="E1341" s="5" t="s">
        <v>23</v>
      </c>
      <c r="F1341" s="187" t="s">
        <v>849</v>
      </c>
      <c r="G1341" s="187" t="s">
        <v>348</v>
      </c>
      <c r="H1341" s="187" t="str">
        <f t="shared" si="81"/>
        <v>OEESC 2014Whole BuildingRetail</v>
      </c>
      <c r="I1341" s="221" t="str">
        <f>VLOOKUP(H1341,'Interior Lighting'!$A$4:$G$1472,5,FALSE)</f>
        <v>1.32</v>
      </c>
      <c r="J1341" s="216"/>
      <c r="K1341" s="216"/>
      <c r="L1341" s="227">
        <v>0.18346</v>
      </c>
      <c r="M1341" s="217">
        <v>0.0</v>
      </c>
      <c r="N1341" s="217">
        <v>0.7</v>
      </c>
      <c r="O1341" s="217">
        <v>0.2</v>
      </c>
      <c r="P1341" s="9" t="s">
        <v>2959</v>
      </c>
      <c r="Q1341" s="5" t="s">
        <v>31</v>
      </c>
      <c r="R1341" s="9" t="s">
        <v>348</v>
      </c>
      <c r="S1341" s="9" t="s">
        <v>1369</v>
      </c>
      <c r="T1341" s="187" t="str">
        <f t="shared" si="86"/>
        <v>ASHRAE 62.1-2007RetailGeneral Sales combined by area</v>
      </c>
      <c r="U1341" s="221" t="str">
        <f>VLOOKUP(T1341,Ventilation!$A$4:$H$321,6,FALSE)</f>
        <v>0.2325</v>
      </c>
      <c r="V1341" s="221" t="str">
        <f>VLOOKUP(T1341,Ventilation!$A$4:$H$321,5,FALSE)</f>
        <v>0</v>
      </c>
      <c r="W1341" s="222" t="str">
        <f>VLOOKUP(T1341,Ventilation!$A$4:$H$321,7,FALSE)</f>
        <v/>
      </c>
      <c r="X1341" s="222"/>
      <c r="Y1341" s="218">
        <v>8.0</v>
      </c>
      <c r="Z1341" s="9" t="s">
        <v>2960</v>
      </c>
      <c r="AA1341" s="187" t="s">
        <v>2148</v>
      </c>
      <c r="AB1341" s="219">
        <v>0.0349328</v>
      </c>
      <c r="AC1341" s="216"/>
      <c r="AD1341" s="187"/>
      <c r="AE1341" s="9" t="s">
        <v>2958</v>
      </c>
      <c r="AF1341" s="216"/>
      <c r="AG1341" s="216"/>
      <c r="AH1341" s="216"/>
      <c r="AI1341" s="216"/>
      <c r="AJ1341" s="216"/>
      <c r="AK1341" s="217">
        <v>0.4</v>
      </c>
      <c r="AL1341" s="217">
        <v>0.0</v>
      </c>
      <c r="AM1341" s="217">
        <v>0.5</v>
      </c>
      <c r="AN1341" s="217">
        <v>0.0</v>
      </c>
      <c r="AO1341" s="9" t="s">
        <v>2955</v>
      </c>
      <c r="AP1341" s="9" t="s">
        <v>2956</v>
      </c>
      <c r="AQ1341" s="9" t="s">
        <v>2952</v>
      </c>
      <c r="AR1341" s="223">
        <v>1.8</v>
      </c>
      <c r="AS1341" s="216"/>
      <c r="AT1341" s="216"/>
      <c r="AU1341" s="216"/>
      <c r="AV1341" s="216"/>
      <c r="AW1341" s="216"/>
      <c r="AX1341" s="17" t="s">
        <v>2961</v>
      </c>
      <c r="AY1341" s="216"/>
      <c r="AZ1341" s="216"/>
      <c r="BA1341" s="216" t="str">
        <f t="shared" si="88"/>
        <v/>
      </c>
      <c r="BB1341" s="216"/>
      <c r="BC1341" s="216"/>
      <c r="BD1341" s="216"/>
      <c r="BE1341" s="216"/>
      <c r="BF1341" s="216"/>
      <c r="BG1341" s="216"/>
      <c r="BH1341" s="216"/>
      <c r="BJ1341" s="216"/>
      <c r="BK1341" s="216"/>
      <c r="BL1341" s="216"/>
    </row>
    <row r="1342" ht="14.25" hidden="1" customHeight="1">
      <c r="A1342" s="16" t="s">
        <v>23</v>
      </c>
      <c r="B1342" s="187" t="s">
        <v>349</v>
      </c>
      <c r="C1342" s="9" t="s">
        <v>4614</v>
      </c>
      <c r="D1342" s="187" t="s">
        <v>4572</v>
      </c>
      <c r="E1342" s="5" t="s">
        <v>23</v>
      </c>
      <c r="F1342" s="187" t="s">
        <v>849</v>
      </c>
      <c r="G1342" s="187" t="s">
        <v>348</v>
      </c>
      <c r="H1342" s="187" t="str">
        <f t="shared" si="81"/>
        <v>OEESC 2014Whole BuildingRetail</v>
      </c>
      <c r="I1342" s="221" t="str">
        <f>VLOOKUP(H1342,'Interior Lighting'!$A$4:$G$1472,5,FALSE)</f>
        <v>1.32</v>
      </c>
      <c r="J1342" s="216"/>
      <c r="K1342" s="216"/>
      <c r="L1342" s="227">
        <v>0.0336</v>
      </c>
      <c r="M1342" s="217">
        <v>0.0</v>
      </c>
      <c r="N1342" s="217">
        <v>0.7</v>
      </c>
      <c r="O1342" s="217">
        <v>0.2</v>
      </c>
      <c r="P1342" s="9" t="s">
        <v>2969</v>
      </c>
      <c r="Q1342" s="5" t="s">
        <v>31</v>
      </c>
      <c r="R1342" s="9" t="s">
        <v>348</v>
      </c>
      <c r="S1342" s="9" t="s">
        <v>1369</v>
      </c>
      <c r="T1342" s="187" t="str">
        <f t="shared" si="86"/>
        <v>ASHRAE 62.1-2007RetailGeneral Sales combined by area</v>
      </c>
      <c r="U1342" s="221" t="str">
        <f>VLOOKUP(T1342,Ventilation!$A$4:$H$321,6,FALSE)</f>
        <v>0.2325</v>
      </c>
      <c r="V1342" s="221" t="str">
        <f>VLOOKUP(T1342,Ventilation!$A$4:$H$321,5,FALSE)</f>
        <v>0</v>
      </c>
      <c r="W1342" s="222" t="str">
        <f>VLOOKUP(T1342,Ventilation!$A$4:$H$321,7,FALSE)</f>
        <v/>
      </c>
      <c r="X1342" s="222"/>
      <c r="Y1342" s="218">
        <v>8.0</v>
      </c>
      <c r="Z1342" s="9" t="s">
        <v>2970</v>
      </c>
      <c r="AA1342" s="187" t="s">
        <v>2148</v>
      </c>
      <c r="AB1342" s="219">
        <v>0.0349328</v>
      </c>
      <c r="AC1342" s="216"/>
      <c r="AD1342" s="187"/>
      <c r="AE1342" s="9" t="s">
        <v>2968</v>
      </c>
      <c r="AF1342" s="216"/>
      <c r="AG1342" s="216"/>
      <c r="AH1342" s="216"/>
      <c r="AI1342" s="216"/>
      <c r="AJ1342" s="216"/>
      <c r="AK1342" s="217">
        <v>0.4</v>
      </c>
      <c r="AL1342" s="217">
        <v>0.0</v>
      </c>
      <c r="AM1342" s="217">
        <v>0.5</v>
      </c>
      <c r="AN1342" s="217">
        <v>0.0</v>
      </c>
      <c r="AO1342" s="9" t="s">
        <v>2965</v>
      </c>
      <c r="AP1342" s="9" t="s">
        <v>2966</v>
      </c>
      <c r="AQ1342" s="9" t="s">
        <v>2962</v>
      </c>
      <c r="AR1342" s="223">
        <v>1.8</v>
      </c>
      <c r="AS1342" s="216"/>
      <c r="AT1342" s="216"/>
      <c r="AU1342" s="216"/>
      <c r="AV1342" s="216"/>
      <c r="AW1342" s="216"/>
      <c r="AX1342" s="17" t="s">
        <v>2971</v>
      </c>
      <c r="AY1342" s="216"/>
      <c r="AZ1342" s="216"/>
      <c r="BA1342" s="216" t="str">
        <f t="shared" si="88"/>
        <v/>
      </c>
      <c r="BB1342" s="216"/>
      <c r="BC1342" s="216"/>
      <c r="BD1342" s="216"/>
      <c r="BE1342" s="216"/>
      <c r="BF1342" s="216"/>
      <c r="BG1342" s="216"/>
      <c r="BH1342" s="216"/>
      <c r="BJ1342" s="216"/>
      <c r="BK1342" s="216"/>
      <c r="BL1342" s="216"/>
    </row>
    <row r="1343" ht="14.25" hidden="1" customHeight="1">
      <c r="A1343" s="16" t="s">
        <v>23</v>
      </c>
      <c r="B1343" s="8" t="s">
        <v>350</v>
      </c>
      <c r="C1343" s="8" t="s">
        <v>1051</v>
      </c>
      <c r="D1343" s="8" t="s">
        <v>4563</v>
      </c>
      <c r="E1343" s="5" t="s">
        <v>23</v>
      </c>
      <c r="F1343" s="16" t="s">
        <v>348</v>
      </c>
      <c r="G1343" s="8" t="s">
        <v>870</v>
      </c>
      <c r="H1343" s="1" t="str">
        <f t="shared" si="81"/>
        <v>OEESC 2014RetailGeneral</v>
      </c>
      <c r="I1343" s="1" t="str">
        <f>VLOOKUP(H1343,'Interior Lighting'!$A$4:$G$1472,5,FALSE)</f>
        <v>1.5</v>
      </c>
      <c r="J1343" s="1"/>
      <c r="K1343" s="8"/>
      <c r="L1343" s="8"/>
      <c r="M1343" s="8">
        <v>0.0</v>
      </c>
      <c r="N1343" s="8">
        <v>0.7</v>
      </c>
      <c r="O1343" s="8">
        <v>0.2</v>
      </c>
      <c r="P1343" s="8" t="s">
        <v>3203</v>
      </c>
      <c r="Q1343" s="1" t="s">
        <v>31</v>
      </c>
      <c r="R1343" s="8" t="s">
        <v>348</v>
      </c>
      <c r="S1343" s="8" t="s">
        <v>523</v>
      </c>
      <c r="T1343" s="8" t="str">
        <f t="shared" si="86"/>
        <v>ASHRAE 62.1-2007RetailSupermarket</v>
      </c>
      <c r="U1343" s="1" t="str">
        <f>VLOOKUP(T1343,Ventilation!$A$4:$H$321,6,FALSE)</f>
        <v>0.06</v>
      </c>
      <c r="V1343" s="1" t="str">
        <f>VLOOKUP(T1343,Ventilation!$A$4:$H$321,5,FALSE)</f>
        <v>7.5</v>
      </c>
      <c r="W1343" s="1" t="str">
        <f>VLOOKUP(T1343,Ventilation!$A$4:$H$321,7,FALSE)</f>
        <v/>
      </c>
      <c r="X1343" s="1"/>
      <c r="Y1343" s="8">
        <v>8.0</v>
      </c>
      <c r="Z1343" s="8" t="s">
        <v>3204</v>
      </c>
      <c r="AA1343" s="8" t="s">
        <v>3201</v>
      </c>
      <c r="AB1343" s="8">
        <v>0.0446</v>
      </c>
      <c r="AC1343" s="8"/>
      <c r="AD1343" s="8"/>
      <c r="AE1343" s="8" t="s">
        <v>3209</v>
      </c>
      <c r="AF1343" s="8"/>
      <c r="AG1343" s="8"/>
      <c r="AH1343" s="8"/>
      <c r="AI1343" s="8"/>
      <c r="AJ1343" s="8"/>
      <c r="AK1343" s="8">
        <v>0.36000015500037674</v>
      </c>
      <c r="AL1343" s="8">
        <v>0.0</v>
      </c>
      <c r="AM1343" s="8">
        <v>0.5</v>
      </c>
      <c r="AN1343" s="8">
        <v>0.0</v>
      </c>
      <c r="AO1343" s="8" t="s">
        <v>3202</v>
      </c>
      <c r="AP1343" s="8" t="s">
        <v>3208</v>
      </c>
      <c r="AQ1343" s="8" t="s">
        <v>3206</v>
      </c>
      <c r="AR1343" s="8"/>
      <c r="AS1343" s="8"/>
      <c r="AT1343" s="1" t="str">
        <f t="shared" ref="AT1343:AT1349" si="89">IF(AR1343=0,"",AR1343/AS1343)</f>
        <v/>
      </c>
      <c r="AU1343" s="8"/>
      <c r="AV1343" s="8"/>
      <c r="AW1343" s="8"/>
      <c r="AX1343" s="8"/>
      <c r="AY1343" s="8"/>
      <c r="AZ1343" s="8"/>
      <c r="BA1343" s="8"/>
      <c r="BB1343" s="8"/>
      <c r="BC1343" s="8"/>
      <c r="BD1343" s="8"/>
      <c r="BE1343" s="8"/>
      <c r="BF1343" s="8"/>
      <c r="BG1343" s="8"/>
      <c r="BH1343" s="1"/>
      <c r="BJ1343" s="1"/>
      <c r="BK1343" s="1"/>
      <c r="BL1343" s="1"/>
    </row>
    <row r="1344" ht="14.25" hidden="1" customHeight="1">
      <c r="A1344" s="16" t="s">
        <v>23</v>
      </c>
      <c r="B1344" s="8" t="s">
        <v>350</v>
      </c>
      <c r="C1344" s="8" t="s">
        <v>344</v>
      </c>
      <c r="D1344" s="8" t="s">
        <v>4559</v>
      </c>
      <c r="E1344" s="5" t="s">
        <v>23</v>
      </c>
      <c r="F1344" s="8" t="s">
        <v>869</v>
      </c>
      <c r="G1344" s="8" t="s">
        <v>870</v>
      </c>
      <c r="H1344" s="1" t="str">
        <f t="shared" si="81"/>
        <v>OEESC 2014Office-EnclosedGeneral</v>
      </c>
      <c r="I1344" s="1" t="str">
        <f>VLOOKUP(H1344,'Interior Lighting'!$A$4:$G$1472,5,FALSE)</f>
        <v>0.97</v>
      </c>
      <c r="J1344" s="1"/>
      <c r="K1344" s="8"/>
      <c r="L1344" s="8"/>
      <c r="M1344" s="8">
        <v>0.0</v>
      </c>
      <c r="N1344" s="8">
        <v>0.7</v>
      </c>
      <c r="O1344" s="8">
        <v>0.2</v>
      </c>
      <c r="P1344" s="8" t="s">
        <v>3203</v>
      </c>
      <c r="Q1344" s="1" t="s">
        <v>31</v>
      </c>
      <c r="R1344" s="8" t="s">
        <v>1328</v>
      </c>
      <c r="S1344" s="8" t="s">
        <v>498</v>
      </c>
      <c r="T1344" s="8" t="str">
        <f t="shared" si="86"/>
        <v>ASHRAE 62.1-2007Office BuildingsOffice space</v>
      </c>
      <c r="U1344" s="1" t="str">
        <f>VLOOKUP(T1344,Ventilation!$A$4:$H$321,6,FALSE)</f>
        <v>0.06</v>
      </c>
      <c r="V1344" s="1" t="str">
        <f>VLOOKUP(T1344,Ventilation!$A$4:$H$321,5,FALSE)</f>
        <v>5</v>
      </c>
      <c r="W1344" s="1" t="str">
        <f>VLOOKUP(T1344,Ventilation!$A$4:$H$321,7,FALSE)</f>
        <v/>
      </c>
      <c r="X1344" s="1"/>
      <c r="Y1344" s="8">
        <v>5.0</v>
      </c>
      <c r="Z1344" s="8" t="s">
        <v>3204</v>
      </c>
      <c r="AA1344" s="8" t="s">
        <v>3201</v>
      </c>
      <c r="AB1344" s="8">
        <v>0.0446</v>
      </c>
      <c r="AC1344" s="8"/>
      <c r="AD1344" s="8"/>
      <c r="AE1344" s="8" t="s">
        <v>3209</v>
      </c>
      <c r="AF1344" s="8"/>
      <c r="AG1344" s="8"/>
      <c r="AH1344" s="8"/>
      <c r="AI1344" s="8"/>
      <c r="AJ1344" s="8"/>
      <c r="AK1344" s="8">
        <v>0.5400002325005652</v>
      </c>
      <c r="AL1344" s="8">
        <v>0.0</v>
      </c>
      <c r="AM1344" s="8">
        <v>0.5</v>
      </c>
      <c r="AN1344" s="8">
        <v>0.0</v>
      </c>
      <c r="AO1344" s="8" t="s">
        <v>3202</v>
      </c>
      <c r="AP1344" s="8" t="s">
        <v>3208</v>
      </c>
      <c r="AQ1344" s="8" t="s">
        <v>3206</v>
      </c>
      <c r="AR1344" s="8"/>
      <c r="AS1344" s="8"/>
      <c r="AT1344" s="1" t="str">
        <f t="shared" si="89"/>
        <v/>
      </c>
      <c r="AU1344" s="8"/>
      <c r="AV1344" s="8"/>
      <c r="AW1344" s="8"/>
      <c r="AX1344" s="8"/>
      <c r="AY1344" s="8"/>
      <c r="AZ1344" s="8"/>
      <c r="BA1344" s="8"/>
      <c r="BB1344" s="8"/>
      <c r="BC1344" s="8"/>
      <c r="BD1344" s="8"/>
      <c r="BE1344" s="8"/>
      <c r="BF1344" s="8"/>
      <c r="BG1344" s="8"/>
      <c r="BH1344" s="1"/>
      <c r="BJ1344" s="1"/>
      <c r="BK1344" s="1"/>
      <c r="BL1344" s="1"/>
    </row>
    <row r="1345" ht="14.25" hidden="1" customHeight="1">
      <c r="A1345" s="16" t="s">
        <v>23</v>
      </c>
      <c r="B1345" s="8" t="s">
        <v>350</v>
      </c>
      <c r="C1345" s="8" t="s">
        <v>1006</v>
      </c>
      <c r="D1345" s="8" t="s">
        <v>4566</v>
      </c>
      <c r="E1345" s="5" t="s">
        <v>23</v>
      </c>
      <c r="F1345" s="8" t="s">
        <v>975</v>
      </c>
      <c r="G1345" s="8" t="s">
        <v>870</v>
      </c>
      <c r="H1345" s="1" t="str">
        <f t="shared" si="81"/>
        <v>OEESC 2014StorageGeneral</v>
      </c>
      <c r="I1345" s="1" t="str">
        <f>VLOOKUP(H1345,'Interior Lighting'!$A$4:$G$1472,5,FALSE)</f>
        <v>0.63</v>
      </c>
      <c r="J1345" s="1"/>
      <c r="K1345" s="8"/>
      <c r="L1345" s="8"/>
      <c r="M1345" s="8">
        <v>0.0</v>
      </c>
      <c r="N1345" s="8">
        <v>0.7</v>
      </c>
      <c r="O1345" s="8">
        <v>0.2</v>
      </c>
      <c r="P1345" s="8" t="s">
        <v>3203</v>
      </c>
      <c r="Q1345" s="1" t="s">
        <v>31</v>
      </c>
      <c r="R1345" s="8" t="s">
        <v>870</v>
      </c>
      <c r="S1345" s="8" t="s">
        <v>511</v>
      </c>
      <c r="T1345" s="8" t="str">
        <f t="shared" si="86"/>
        <v>ASHRAE 62.1-2007GeneralStorage rooms</v>
      </c>
      <c r="U1345" s="1" t="str">
        <f>VLOOKUP(T1345,Ventilation!$A$4:$H$321,6,FALSE)</f>
        <v>0.12</v>
      </c>
      <c r="V1345" s="1" t="str">
        <f>VLOOKUP(T1345,Ventilation!$A$4:$H$321,5,FALSE)</f>
        <v/>
      </c>
      <c r="W1345" s="1" t="str">
        <f>VLOOKUP(T1345,Ventilation!$A$4:$H$321,7,FALSE)</f>
        <v/>
      </c>
      <c r="X1345" s="1"/>
      <c r="Y1345" s="8">
        <v>3.33</v>
      </c>
      <c r="Z1345" s="8" t="s">
        <v>3204</v>
      </c>
      <c r="AA1345" s="8" t="s">
        <v>3201</v>
      </c>
      <c r="AB1345" s="8">
        <v>0.0446</v>
      </c>
      <c r="AC1345" s="8"/>
      <c r="AD1345" s="8"/>
      <c r="AE1345" s="8" t="s">
        <v>3209</v>
      </c>
      <c r="AF1345" s="8"/>
      <c r="AG1345" s="8"/>
      <c r="AH1345" s="8"/>
      <c r="AI1345" s="8"/>
      <c r="AJ1345" s="8"/>
      <c r="AK1345" s="8">
        <v>0.5400002325005652</v>
      </c>
      <c r="AL1345" s="8">
        <v>0.0</v>
      </c>
      <c r="AM1345" s="8">
        <v>0.5</v>
      </c>
      <c r="AN1345" s="8">
        <v>0.0</v>
      </c>
      <c r="AO1345" s="8" t="s">
        <v>3202</v>
      </c>
      <c r="AP1345" s="8" t="s">
        <v>3208</v>
      </c>
      <c r="AQ1345" s="8" t="s">
        <v>3206</v>
      </c>
      <c r="AR1345" s="8"/>
      <c r="AS1345" s="8"/>
      <c r="AT1345" s="1" t="str">
        <f t="shared" si="89"/>
        <v/>
      </c>
      <c r="AU1345" s="8"/>
      <c r="AV1345" s="8"/>
      <c r="AW1345" s="8"/>
      <c r="AX1345" s="8"/>
      <c r="AY1345" s="8"/>
      <c r="AZ1345" s="8"/>
      <c r="BA1345" s="8"/>
      <c r="BB1345" s="8"/>
      <c r="BC1345" s="8"/>
      <c r="BD1345" s="8"/>
      <c r="BE1345" s="8"/>
      <c r="BF1345" s="8"/>
      <c r="BG1345" s="8"/>
      <c r="BH1345" s="1"/>
      <c r="BJ1345" s="1"/>
      <c r="BK1345" s="1"/>
      <c r="BL1345" s="1"/>
    </row>
    <row r="1346" ht="14.25" hidden="1" customHeight="1">
      <c r="A1346" s="16" t="s">
        <v>23</v>
      </c>
      <c r="B1346" s="8" t="s">
        <v>350</v>
      </c>
      <c r="C1346" s="8" t="s">
        <v>1003</v>
      </c>
      <c r="D1346" s="8" t="s">
        <v>4549</v>
      </c>
      <c r="E1346" s="5" t="s">
        <v>23</v>
      </c>
      <c r="F1346" s="16" t="s">
        <v>348</v>
      </c>
      <c r="G1346" s="8" t="s">
        <v>870</v>
      </c>
      <c r="H1346" s="1" t="str">
        <f t="shared" si="81"/>
        <v>OEESC 2014RetailGeneral</v>
      </c>
      <c r="I1346" s="1" t="str">
        <f>VLOOKUP(H1346,'Interior Lighting'!$A$4:$G$1472,5,FALSE)</f>
        <v>1.5</v>
      </c>
      <c r="J1346" s="1"/>
      <c r="K1346" s="8"/>
      <c r="L1346" s="8"/>
      <c r="M1346" s="8">
        <v>0.0</v>
      </c>
      <c r="N1346" s="8">
        <v>0.7</v>
      </c>
      <c r="O1346" s="8">
        <v>0.2</v>
      </c>
      <c r="P1346" s="8" t="s">
        <v>3203</v>
      </c>
      <c r="Q1346" s="1" t="s">
        <v>31</v>
      </c>
      <c r="R1346" s="8" t="s">
        <v>348</v>
      </c>
      <c r="S1346" s="8" t="s">
        <v>523</v>
      </c>
      <c r="T1346" s="8" t="str">
        <f t="shared" si="86"/>
        <v>ASHRAE 62.1-2007RetailSupermarket</v>
      </c>
      <c r="U1346" s="1" t="str">
        <f>VLOOKUP(T1346,Ventilation!$A$4:$H$321,6,FALSE)</f>
        <v>0.06</v>
      </c>
      <c r="V1346" s="1" t="str">
        <f>VLOOKUP(T1346,Ventilation!$A$4:$H$321,5,FALSE)</f>
        <v>7.5</v>
      </c>
      <c r="W1346" s="1" t="str">
        <f>VLOOKUP(T1346,Ventilation!$A$4:$H$321,7,FALSE)</f>
        <v/>
      </c>
      <c r="X1346" s="1"/>
      <c r="Y1346" s="8">
        <v>8.0</v>
      </c>
      <c r="Z1346" s="8" t="s">
        <v>3204</v>
      </c>
      <c r="AA1346" s="8" t="s">
        <v>3201</v>
      </c>
      <c r="AB1346" s="8">
        <v>0.0446</v>
      </c>
      <c r="AC1346" s="8"/>
      <c r="AD1346" s="8"/>
      <c r="AE1346" s="8" t="s">
        <v>3209</v>
      </c>
      <c r="AF1346" s="8">
        <v>6.25</v>
      </c>
      <c r="AG1346" s="8">
        <v>0.0</v>
      </c>
      <c r="AH1346" s="8">
        <v>0.5</v>
      </c>
      <c r="AI1346" s="8">
        <v>0.0</v>
      </c>
      <c r="AJ1346" s="8" t="s">
        <v>3202</v>
      </c>
      <c r="AK1346" s="8">
        <v>3.6400015672260313</v>
      </c>
      <c r="AL1346" s="8">
        <v>0.0</v>
      </c>
      <c r="AM1346" s="8">
        <v>0.5</v>
      </c>
      <c r="AN1346" s="8">
        <v>0.0</v>
      </c>
      <c r="AO1346" s="8" t="s">
        <v>3202</v>
      </c>
      <c r="AP1346" s="8" t="s">
        <v>3208</v>
      </c>
      <c r="AQ1346" s="8" t="s">
        <v>3206</v>
      </c>
      <c r="AR1346" s="8">
        <v>5.0</v>
      </c>
      <c r="AS1346" s="8">
        <v>2334.5</v>
      </c>
      <c r="AT1346" s="1" t="str">
        <f t="shared" si="89"/>
        <v>0.00214178625</v>
      </c>
      <c r="AU1346" s="8">
        <v>49.0</v>
      </c>
      <c r="AV1346" s="8">
        <v>0.2</v>
      </c>
      <c r="AW1346" s="8">
        <v>0.05</v>
      </c>
      <c r="AX1346" s="8" t="s">
        <v>4585</v>
      </c>
      <c r="AY1346" s="8">
        <v>1.2402518232437685</v>
      </c>
      <c r="AZ1346" s="8">
        <v>3000.0</v>
      </c>
      <c r="BA1346" s="8">
        <v>0.2153394420444357</v>
      </c>
      <c r="BB1346" s="8">
        <v>0.338</v>
      </c>
      <c r="BC1346" s="8">
        <v>520.8767397283107</v>
      </c>
      <c r="BD1346" s="8">
        <v>0.5</v>
      </c>
      <c r="BE1346" s="8"/>
      <c r="BF1346" s="8" t="s">
        <v>4586</v>
      </c>
      <c r="BG1346" s="8"/>
      <c r="BH1346" s="1"/>
      <c r="BJ1346" s="1"/>
      <c r="BK1346" s="1"/>
      <c r="BL1346" s="1"/>
    </row>
    <row r="1347" ht="14.25" hidden="1" customHeight="1">
      <c r="A1347" s="16" t="s">
        <v>23</v>
      </c>
      <c r="B1347" s="8" t="s">
        <v>334</v>
      </c>
      <c r="C1347" s="8" t="s">
        <v>344</v>
      </c>
      <c r="D1347" s="8" t="s">
        <v>4559</v>
      </c>
      <c r="E1347" s="5" t="s">
        <v>23</v>
      </c>
      <c r="F1347" s="8" t="s">
        <v>869</v>
      </c>
      <c r="G1347" s="8" t="s">
        <v>870</v>
      </c>
      <c r="H1347" s="1" t="str">
        <f t="shared" si="81"/>
        <v>OEESC 2014Office-EnclosedGeneral</v>
      </c>
      <c r="I1347" s="5">
        <v>0.82</v>
      </c>
      <c r="J1347" s="1"/>
      <c r="K1347" s="8"/>
      <c r="L1347" s="8"/>
      <c r="M1347" s="8">
        <v>0.0</v>
      </c>
      <c r="N1347" s="16">
        <v>0.37</v>
      </c>
      <c r="O1347" s="16">
        <v>0.18</v>
      </c>
      <c r="P1347" s="8" t="s">
        <v>3220</v>
      </c>
      <c r="Q1347" s="1" t="s">
        <v>31</v>
      </c>
      <c r="R1347" s="8" t="s">
        <v>1328</v>
      </c>
      <c r="S1347" s="8" t="s">
        <v>498</v>
      </c>
      <c r="T1347" s="8" t="str">
        <f t="shared" si="86"/>
        <v>ASHRAE 62.1-2007Office BuildingsOffice space</v>
      </c>
      <c r="U1347" s="1" t="str">
        <f>VLOOKUP(T1347,Ventilation!$A$4:$H$321,6,FALSE)</f>
        <v>0.06</v>
      </c>
      <c r="V1347" s="1" t="str">
        <f>VLOOKUP(T1347,Ventilation!$A$4:$H$321,5,FALSE)</f>
        <v>5</v>
      </c>
      <c r="W1347" s="1" t="str">
        <f>VLOOKUP(T1347,Ventilation!$A$4:$H$321,7,FALSE)</f>
        <v/>
      </c>
      <c r="X1347" s="1"/>
      <c r="Y1347" s="8">
        <v>1.96</v>
      </c>
      <c r="Z1347" s="8" t="s">
        <v>3222</v>
      </c>
      <c r="AA1347" s="8" t="s">
        <v>3240</v>
      </c>
      <c r="AB1347" s="8">
        <v>0.0446</v>
      </c>
      <c r="AC1347" s="8"/>
      <c r="AD1347" s="8"/>
      <c r="AE1347" s="8" t="s">
        <v>3216</v>
      </c>
      <c r="AF1347" s="8"/>
      <c r="AG1347" s="8"/>
      <c r="AH1347" s="8"/>
      <c r="AI1347" s="8"/>
      <c r="AJ1347" s="8"/>
      <c r="AK1347" s="16">
        <v>0.75</v>
      </c>
      <c r="AL1347" s="8">
        <v>0.0</v>
      </c>
      <c r="AM1347" s="8">
        <v>0.5</v>
      </c>
      <c r="AN1347" s="8">
        <v>0.0</v>
      </c>
      <c r="AO1347" s="8" t="s">
        <v>3241</v>
      </c>
      <c r="AP1347" s="8" t="s">
        <v>339</v>
      </c>
      <c r="AQ1347" s="8" t="s">
        <v>340</v>
      </c>
      <c r="AR1347" s="8"/>
      <c r="AS1347" s="8"/>
      <c r="AT1347" s="1" t="str">
        <f t="shared" si="89"/>
        <v/>
      </c>
      <c r="AU1347" s="8"/>
      <c r="AV1347" s="8"/>
      <c r="AW1347" s="8"/>
      <c r="AX1347" s="8"/>
      <c r="AY1347" s="8"/>
      <c r="AZ1347" s="8"/>
      <c r="BA1347" s="8"/>
      <c r="BB1347" s="8"/>
      <c r="BC1347" s="8"/>
      <c r="BD1347" s="8"/>
      <c r="BE1347" s="8"/>
      <c r="BF1347" s="8"/>
      <c r="BG1347" s="8"/>
      <c r="BH1347" s="1"/>
      <c r="BJ1347" s="1"/>
      <c r="BK1347" s="1"/>
      <c r="BL1347" s="1"/>
    </row>
    <row r="1348" ht="14.25" hidden="1" customHeight="1">
      <c r="A1348" s="16" t="s">
        <v>23</v>
      </c>
      <c r="B1348" s="8" t="s">
        <v>334</v>
      </c>
      <c r="C1348" s="8" t="s">
        <v>1016</v>
      </c>
      <c r="D1348" s="8" t="s">
        <v>4566</v>
      </c>
      <c r="E1348" s="5" t="s">
        <v>23</v>
      </c>
      <c r="F1348" s="8" t="s">
        <v>334</v>
      </c>
      <c r="G1348" s="8" t="s">
        <v>949</v>
      </c>
      <c r="H1348" s="1" t="str">
        <f t="shared" si="81"/>
        <v>OEESC 2014WarehouseFine Material Storage</v>
      </c>
      <c r="I1348" s="1" t="str">
        <f>VLOOKUP(H1348,'Interior Lighting'!$A$4:$G$1472,5,FALSE)</f>
        <v>0.95</v>
      </c>
      <c r="J1348" s="1"/>
      <c r="K1348" s="8"/>
      <c r="L1348" s="8"/>
      <c r="M1348" s="8">
        <v>0.0</v>
      </c>
      <c r="N1348" s="16">
        <v>0.42</v>
      </c>
      <c r="O1348" s="16">
        <v>0.18</v>
      </c>
      <c r="P1348" s="8" t="s">
        <v>3221</v>
      </c>
      <c r="Q1348" s="1" t="s">
        <v>31</v>
      </c>
      <c r="R1348" s="8" t="s">
        <v>1355</v>
      </c>
      <c r="S1348" s="8" t="s">
        <v>515</v>
      </c>
      <c r="T1348" s="8" t="str">
        <f t="shared" si="86"/>
        <v>ASHRAE 62.1-2007Miscellaneous SpacesWarehouses</v>
      </c>
      <c r="U1348" s="1" t="str">
        <f>VLOOKUP(T1348,Ventilation!$A$4:$H$321,6,FALSE)</f>
        <v>0.06</v>
      </c>
      <c r="V1348" s="1" t="str">
        <f>VLOOKUP(T1348,Ventilation!$A$4:$H$321,5,FALSE)</f>
        <v/>
      </c>
      <c r="W1348" s="1" t="str">
        <f>VLOOKUP(T1348,Ventilation!$A$4:$H$321,7,FALSE)</f>
        <v/>
      </c>
      <c r="X1348" s="1"/>
      <c r="Y1348" s="8">
        <v>0.0</v>
      </c>
      <c r="Z1348" s="8" t="s">
        <v>3222</v>
      </c>
      <c r="AA1348" s="8" t="s">
        <v>3240</v>
      </c>
      <c r="AB1348" s="8">
        <v>0.0446</v>
      </c>
      <c r="AC1348" s="8"/>
      <c r="AD1348" s="8"/>
      <c r="AE1348" s="8" t="s">
        <v>3216</v>
      </c>
      <c r="AF1348" s="8"/>
      <c r="AG1348" s="8"/>
      <c r="AH1348" s="8"/>
      <c r="AI1348" s="8"/>
      <c r="AJ1348" s="8"/>
      <c r="AK1348" s="8">
        <v>0.0</v>
      </c>
      <c r="AL1348" s="8">
        <v>0.0</v>
      </c>
      <c r="AM1348" s="8">
        <v>0.5</v>
      </c>
      <c r="AN1348" s="8">
        <v>0.0</v>
      </c>
      <c r="AO1348" s="8" t="s">
        <v>3217</v>
      </c>
      <c r="AP1348" s="8" t="s">
        <v>3233</v>
      </c>
      <c r="AQ1348" s="8" t="s">
        <v>3232</v>
      </c>
      <c r="AR1348" s="8"/>
      <c r="AS1348" s="8"/>
      <c r="AT1348" s="1" t="str">
        <f t="shared" si="89"/>
        <v/>
      </c>
      <c r="AU1348" s="8"/>
      <c r="AV1348" s="8"/>
      <c r="AW1348" s="8"/>
      <c r="AX1348" s="8"/>
      <c r="AY1348" s="8"/>
      <c r="AZ1348" s="8"/>
      <c r="BA1348" s="8"/>
      <c r="BB1348" s="8"/>
      <c r="BC1348" s="8"/>
      <c r="BD1348" s="8"/>
      <c r="BE1348" s="8"/>
      <c r="BF1348" s="8"/>
      <c r="BG1348" s="8"/>
      <c r="BH1348" s="1"/>
      <c r="BJ1348" s="1"/>
      <c r="BK1348" s="1"/>
      <c r="BL1348" s="1"/>
    </row>
    <row r="1349" ht="14.25" hidden="1" customHeight="1">
      <c r="A1349" s="16" t="s">
        <v>23</v>
      </c>
      <c r="B1349" s="8" t="s">
        <v>334</v>
      </c>
      <c r="C1349" s="8" t="s">
        <v>996</v>
      </c>
      <c r="D1349" s="8" t="s">
        <v>4571</v>
      </c>
      <c r="E1349" s="5" t="s">
        <v>23</v>
      </c>
      <c r="F1349" s="8" t="s">
        <v>334</v>
      </c>
      <c r="G1349" s="8" t="s">
        <v>950</v>
      </c>
      <c r="H1349" s="1" t="str">
        <f t="shared" si="81"/>
        <v>OEESC 2014WarehouseMedium/Bulky Material Storage</v>
      </c>
      <c r="I1349" s="1" t="str">
        <f>VLOOKUP(H1349,'Interior Lighting'!$A$4:$G$1472,5,FALSE)</f>
        <v>0.58</v>
      </c>
      <c r="J1349" s="1"/>
      <c r="K1349" s="8"/>
      <c r="L1349" s="8"/>
      <c r="M1349" s="8">
        <v>0.0</v>
      </c>
      <c r="N1349" s="16">
        <v>0.42</v>
      </c>
      <c r="O1349" s="16">
        <v>0.18</v>
      </c>
      <c r="P1349" s="8" t="s">
        <v>3221</v>
      </c>
      <c r="Q1349" s="8" t="s">
        <v>31</v>
      </c>
      <c r="R1349" s="8" t="s">
        <v>1355</v>
      </c>
      <c r="S1349" s="8" t="s">
        <v>515</v>
      </c>
      <c r="T1349" s="8" t="str">
        <f t="shared" si="86"/>
        <v>ASHRAE 62.1-2007Miscellaneous SpacesWarehouses</v>
      </c>
      <c r="U1349" s="1" t="str">
        <f>VLOOKUP(T1349,Ventilation!$A$4:$H$321,6,FALSE)</f>
        <v>0.06</v>
      </c>
      <c r="V1349" s="1" t="str">
        <f>VLOOKUP(T1349,Ventilation!$A$4:$H$321,5,FALSE)</f>
        <v/>
      </c>
      <c r="W1349" s="1" t="str">
        <f>VLOOKUP(T1349,Ventilation!$A$4:$H$321,7,FALSE)</f>
        <v/>
      </c>
      <c r="X1349" s="1"/>
      <c r="Y1349" s="8">
        <v>0.0</v>
      </c>
      <c r="Z1349" s="8" t="s">
        <v>3222</v>
      </c>
      <c r="AA1349" s="8" t="s">
        <v>3240</v>
      </c>
      <c r="AB1349" s="8">
        <v>0.0446</v>
      </c>
      <c r="AC1349" s="8"/>
      <c r="AD1349" s="8"/>
      <c r="AE1349" s="8" t="s">
        <v>3216</v>
      </c>
      <c r="AF1349" s="8"/>
      <c r="AG1349" s="8"/>
      <c r="AH1349" s="8"/>
      <c r="AI1349" s="8"/>
      <c r="AJ1349" s="8"/>
      <c r="AK1349" s="16">
        <v>0.237684638</v>
      </c>
      <c r="AL1349" s="8">
        <v>0.0</v>
      </c>
      <c r="AM1349" s="8">
        <v>0.5</v>
      </c>
      <c r="AN1349" s="8">
        <v>0.0</v>
      </c>
      <c r="AO1349" s="8" t="s">
        <v>3217</v>
      </c>
      <c r="AP1349" s="8" t="s">
        <v>3223</v>
      </c>
      <c r="AQ1349" s="16" t="s">
        <v>3226</v>
      </c>
      <c r="AR1349" s="8"/>
      <c r="AS1349" s="8"/>
      <c r="AT1349" s="1" t="str">
        <f t="shared" si="89"/>
        <v/>
      </c>
      <c r="AU1349" s="8"/>
      <c r="AV1349" s="8"/>
      <c r="AW1349" s="8"/>
      <c r="AX1349" s="8"/>
      <c r="AY1349" s="8"/>
      <c r="AZ1349" s="8"/>
      <c r="BA1349" s="8"/>
      <c r="BB1349" s="8"/>
      <c r="BC1349" s="8"/>
      <c r="BD1349" s="8"/>
      <c r="BE1349" s="8"/>
      <c r="BF1349" s="8"/>
      <c r="BG1349" s="8"/>
      <c r="BH1349" s="1"/>
      <c r="BJ1349" s="1"/>
      <c r="BK1349" s="1"/>
      <c r="BL1349" s="1"/>
    </row>
  </sheetData>
  <autoFilter ref="$A$3:$BL$1349">
    <filterColumn colId="1">
      <filters>
        <filter val="HighriseApartment"/>
        <filter val="SuperMarket"/>
        <filter val="SmallHotel"/>
        <filter val="StripMall"/>
        <filter val="QuickServiceRestaurant"/>
        <filter val="PrimarySchool"/>
        <filter val="Outpatient"/>
        <filter val="Space Function"/>
        <filter val="MidriseApartment"/>
        <filter val="FullServiceRestaurant"/>
        <filter val="LargeHotel"/>
        <filter val="SecondarySchool"/>
      </filters>
    </filterColumn>
    <filterColumn colId="0">
      <filters>
        <filter val="NECB 2011"/>
      </filters>
    </filterColumn>
  </autoFilter>
  <dataValidations>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1:F1213 F1233:F1235 F1237 F1239:F1243 F1245:F1264 F1306:F1312 F1326:F1349">
      <formula1>'Interior Lighting'!$C$4:$C$819</formula1>
    </dataValidation>
    <dataValidation type="list" allowBlank="1" showErrorMessage="1" sqref="AE291:AE293 AE457:AE459 AE619:AE621">
      <formula1>Schedules!$A$4:$A$3654</formula1>
    </dataValidation>
    <dataValidation type="list" allowBlank="1" showErrorMessage="1" sqref="E264:E266 E430:E432 E592:E594 E754:E756 E904 E906:E907 E1047 E1049:E1050">
      <formula1>Lookups!$J$5:$J$12</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1:R1245 R1247:R1265 R1267:R1270 R1273:R1284 R1287 R1290 R1292 R1294:R1349">
      <formula1>Ventilation!$C$4:$C$321</formula1>
    </dataValidation>
    <dataValidation type="list" allowBlank="1" showErrorMessage="1" sqref="E1211:E1212 E1214 E1216:E1236 E1238:E1243 E1245:E1249 E1251:E1263 E1265:E1266 E1268:E1304 E1306:E1307 E1309:E1313 E1315:E1327 E1332:E1349">
      <formula1>Lookups!$J$5:$J$17</formula1>
    </dataValidation>
    <dataValidation type="list" allowBlank="1" showErrorMessage="1" sqref="C200:C201 C366:C367 C513:C514 C673:C674">
      <formula1>Lookups!$H$5:$H$211</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1:G1213 G1233:G1243 G1245:G1264 G1271:G1272 G1296:G1299 G1301:G1324 G1327 G1332:G1349">
      <formula1>'Interior Lighting'!$D$4:$D$819</formula1>
    </dataValidation>
    <dataValidation type="list" allowBlank="1" showErrorMessage="1" sqref="E4:E160 E177:E199 E202:E246 E251:E263 E267:E326 E343:E365 E368:E412 E417:E429 E433:E488 E505:E538 E541:E557 E559:E574 E579:E589 E595:E621 E624:E630 E667:E672 E678 E704 E722 E736 E786 E887 E1213 E1244 E1250 E1264 E1308">
      <formula1>Lookups!$J$5:$J$10</formula1>
    </dataValidation>
    <dataValidation type="list" allowBlank="1" showErrorMessage="1" sqref="G135:G140 G177:G182 C4:C199 C202:C208 G297:G302 G343:G348 C210:C365 C368:C374 G463:G468 G505:G510 C376:C512 C515:C536 G625:G630 C538:C672 G667:G672 C675:C698 G784:G785 C700:C849 G788:G872 G874:G886 G888:G903 G905 G908:G930 C851:C993 G932:G1016 G1018:G1046 G1048 G1051:G1074 C995:C1180 G1244 C1203:C1271 C1273:C1349">
      <formula1>Lookups!$H$5:$H$205</formula1>
    </dataValidation>
    <dataValidation type="list" allowBlank="1" showErrorMessage="1" sqref="E161:E176 E327:E342 E489:E504 E651:E666 E807:E822 E951:E966 E1215">
      <formula1>Lookups!$J$5:$J$13</formula1>
    </dataValidation>
    <dataValidation type="list" allowBlank="1" showErrorMessage="1" sqref="E200:E201 E366:E367 E673:E674">
      <formula1>Lookups!$J$5:$J$16</formula1>
    </dataValidation>
    <dataValidation type="list" allowBlank="1" showErrorMessage="1" sqref="F590:F591 F632:F650 F654:F655 F679 F688 F693:F697 F700 F703 F705 F707:F716 F718:F719 F721 F723 F741:F753 F763 F1203:F1205 F1214:F1232 F1236 F1266:F1270 F1273 F1275:F1277 F1279:F1291 F1293:F1295 F1313:F1315 F1317:F1323">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1:S1265 S1267:S1270 S1273:S1284 S1287 S1290 S1292 S1294:S1349">
      <formula1>Ventilation!$D$4:$D$321</formula1>
    </dataValidation>
    <dataValidation type="list" allowBlank="1" showErrorMessage="1" sqref="G205 G371 G533 G632:G650 G693:G697 G700 G703 G705 G707:G716 G718 G721 G723 G759:G763 G1203:G1205 G1214:G1232 G1266:G1270 G1273 G1275:G1277 G1279:G1290 G1293:G1295 G1328:G1331">
      <formula1>'Interior Lighting'!$D$4:$D$1347</formula1>
    </dataValidation>
    <dataValidation type="list" allowBlank="1" showErrorMessage="1" sqref="Q4:Q1074 Q1203:Q1205 Q1211:Q1349">
      <formula1>Lookups!$L$5:$L$9</formula1>
    </dataValidation>
    <dataValidation type="list" allowBlank="1" showErrorMessage="1" sqref="E724:E733 E741:E751 E1267">
      <formula1>Lookups!$J$5:$J$14</formula1>
    </dataValidation>
    <dataValidation type="list" allowBlank="1" showErrorMessage="1" sqref="F135:F140 F177:F182 F297:F302 F343:F348 F463:F468 F505:F510 F625:F630 F667:F672 F784:F785 F788:F807 F809:F872 F874:F886 F888:F903 F905 F908:F930 F932:F951 F953:F1016 F1018:F1046 F1048 B4:B1074 F1051:F1074 B1203:B1205 F1244 B1211:B1349">
      <formula1>Lookups!$F$5:$F$21</formula1>
    </dataValidation>
    <dataValidation type="list" allowBlank="1" showErrorMessage="1" sqref="E539:E540 E558 E675:E677 E701:E702 E717 E720 E873 E1017">
      <formula1>Lookups!$J$5:$J$15</formula1>
    </dataValidation>
    <dataValidation type="list" allowBlank="1" showErrorMessage="1" sqref="E247:E250 E413:E416 E575:E578 E590:E591 E622:E623 E631:E650 E679:E700 E703 E705:E716 E718:E719 E721 E723 E734:E735 E737:E740 E752:E753 E757:E783 E1203:E1205 E1237 E1305 E1314 E1328:E1331">
      <formula1>Lookups!$J$5:$J$11</formula1>
    </dataValidation>
    <dataValidation type="list" allowBlank="1" showErrorMessage="1" sqref="F724:F733 F1296:F1302 F1304:F130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1:AE1212 AE1213 AO1211:AQ1245 AO1246 P1211:P1248 AD1214:AE1307 AE1308 AO1247:AQ1348 P1250:P1349 Z1211:AA1349 AD1309:AE1349 AJ1211:AJ1349 AO1349:AP1349 AX1211:AX1349 BF1211:BG134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4777</v>
      </c>
      <c r="D1" s="1"/>
      <c r="E1" s="1"/>
      <c r="F1" s="1"/>
      <c r="I1" s="1"/>
      <c r="J1" s="1"/>
    </row>
    <row r="2" ht="14.25" customHeight="1">
      <c r="D2" s="1"/>
      <c r="E2" s="1"/>
      <c r="F2" s="1"/>
      <c r="I2" s="1"/>
      <c r="J2" s="1"/>
    </row>
    <row r="3" ht="72.0" customHeight="1">
      <c r="A3" s="235" t="s">
        <v>48</v>
      </c>
      <c r="B3" s="235" t="s">
        <v>4778</v>
      </c>
      <c r="C3" s="235" t="s">
        <v>4779</v>
      </c>
      <c r="D3" s="235" t="s">
        <v>4389</v>
      </c>
      <c r="E3" s="235" t="s">
        <v>4390</v>
      </c>
      <c r="F3" s="235" t="s">
        <v>4780</v>
      </c>
      <c r="G3" s="235" t="s">
        <v>4781</v>
      </c>
      <c r="H3" s="235" t="s">
        <v>4782</v>
      </c>
      <c r="I3" s="235" t="s">
        <v>4783</v>
      </c>
      <c r="J3" s="236" t="s">
        <v>2</v>
      </c>
    </row>
    <row r="4" ht="14.25" customHeight="1">
      <c r="A4" s="8" t="s">
        <v>3</v>
      </c>
      <c r="B4" s="8" t="s">
        <v>4784</v>
      </c>
      <c r="C4" s="8" t="s">
        <v>136</v>
      </c>
      <c r="D4" s="19">
        <v>0.0</v>
      </c>
      <c r="E4" s="19">
        <v>299999.0</v>
      </c>
      <c r="F4" s="8"/>
      <c r="G4" s="8">
        <v>0.73</v>
      </c>
      <c r="H4" s="8"/>
      <c r="I4" s="8" t="s">
        <v>4785</v>
      </c>
      <c r="J4" s="8" t="s">
        <v>4371</v>
      </c>
    </row>
    <row r="5" ht="14.25" customHeight="1">
      <c r="A5" s="8" t="s">
        <v>3</v>
      </c>
      <c r="B5" s="8" t="s">
        <v>4784</v>
      </c>
      <c r="C5" s="8" t="s">
        <v>136</v>
      </c>
      <c r="D5" s="19">
        <v>300000.0</v>
      </c>
      <c r="E5" s="19">
        <v>9.999999999E9</v>
      </c>
      <c r="F5" s="8"/>
      <c r="G5" s="8">
        <v>0.74</v>
      </c>
      <c r="H5" s="8"/>
      <c r="I5" s="8" t="s">
        <v>4785</v>
      </c>
      <c r="J5" s="8" t="s">
        <v>4371</v>
      </c>
    </row>
    <row r="6" ht="14.25" customHeight="1">
      <c r="A6" s="8" t="s">
        <v>3</v>
      </c>
      <c r="B6" s="8" t="s">
        <v>4784</v>
      </c>
      <c r="C6" s="8" t="s">
        <v>136</v>
      </c>
      <c r="D6" s="19">
        <v>2.5E8</v>
      </c>
      <c r="E6" s="19">
        <v>9.999999999E9</v>
      </c>
      <c r="F6" s="8"/>
      <c r="G6" s="8">
        <v>0.76</v>
      </c>
      <c r="H6" s="8"/>
      <c r="I6" s="8" t="s">
        <v>4785</v>
      </c>
      <c r="J6" s="8" t="s">
        <v>4371</v>
      </c>
    </row>
    <row r="7" ht="14.25" customHeight="1">
      <c r="A7" s="8" t="s">
        <v>5</v>
      </c>
      <c r="B7" s="8" t="s">
        <v>4784</v>
      </c>
      <c r="C7" s="8" t="s">
        <v>136</v>
      </c>
      <c r="D7" s="19">
        <v>0.0</v>
      </c>
      <c r="E7" s="19">
        <v>299999.0</v>
      </c>
      <c r="F7" s="8">
        <v>0.8</v>
      </c>
      <c r="G7" s="8"/>
      <c r="H7" s="8"/>
      <c r="I7" s="8" t="s">
        <v>4785</v>
      </c>
      <c r="J7" s="8" t="s">
        <v>4368</v>
      </c>
    </row>
    <row r="8" ht="14.25" customHeight="1">
      <c r="A8" s="8" t="s">
        <v>5</v>
      </c>
      <c r="B8" s="8" t="s">
        <v>4784</v>
      </c>
      <c r="C8" s="8" t="s">
        <v>136</v>
      </c>
      <c r="D8" s="19">
        <v>300000.0</v>
      </c>
      <c r="E8" s="19">
        <v>2.49999999E8</v>
      </c>
      <c r="F8" s="8"/>
      <c r="G8" s="8"/>
      <c r="H8" s="8">
        <v>0.8</v>
      </c>
      <c r="I8" s="8" t="s">
        <v>4785</v>
      </c>
      <c r="J8" s="8" t="s">
        <v>4368</v>
      </c>
    </row>
    <row r="9" ht="14.25" customHeight="1">
      <c r="A9" s="8" t="s">
        <v>7</v>
      </c>
      <c r="B9" s="8" t="s">
        <v>4784</v>
      </c>
      <c r="C9" s="8" t="s">
        <v>136</v>
      </c>
      <c r="D9" s="19">
        <v>0.0</v>
      </c>
      <c r="E9" s="19">
        <v>299999.0</v>
      </c>
      <c r="F9" s="8">
        <v>0.8</v>
      </c>
      <c r="G9" s="8"/>
      <c r="H9" s="8"/>
      <c r="I9" s="8" t="s">
        <v>4786</v>
      </c>
      <c r="J9" s="8" t="s">
        <v>4787</v>
      </c>
    </row>
    <row r="10" ht="14.25" customHeight="1">
      <c r="A10" s="8" t="s">
        <v>7</v>
      </c>
      <c r="B10" s="8" t="s">
        <v>4784</v>
      </c>
      <c r="C10" s="8" t="s">
        <v>136</v>
      </c>
      <c r="D10" s="19">
        <v>300000.0</v>
      </c>
      <c r="E10" s="19">
        <v>2.49999999E8</v>
      </c>
      <c r="F10" s="8"/>
      <c r="G10" s="8">
        <v>0.75</v>
      </c>
      <c r="H10" s="8"/>
      <c r="I10" s="8" t="s">
        <v>4786</v>
      </c>
      <c r="J10" s="8" t="s">
        <v>4787</v>
      </c>
    </row>
    <row r="11" ht="14.25" customHeight="1">
      <c r="A11" s="8" t="s">
        <v>7</v>
      </c>
      <c r="B11" s="8" t="s">
        <v>4784</v>
      </c>
      <c r="C11" s="8" t="s">
        <v>136</v>
      </c>
      <c r="D11" s="19">
        <v>2.5E8</v>
      </c>
      <c r="E11" s="19">
        <v>9.999999999E9</v>
      </c>
      <c r="F11" s="8"/>
      <c r="G11" s="8"/>
      <c r="H11" s="8">
        <v>0.8</v>
      </c>
      <c r="I11" s="8" t="s">
        <v>4786</v>
      </c>
      <c r="J11" s="8" t="s">
        <v>4787</v>
      </c>
    </row>
    <row r="12" ht="14.25" customHeight="1">
      <c r="A12" s="8" t="s">
        <v>11</v>
      </c>
      <c r="B12" s="8" t="s">
        <v>4784</v>
      </c>
      <c r="C12" s="8" t="s">
        <v>136</v>
      </c>
      <c r="D12" s="19">
        <v>0.0</v>
      </c>
      <c r="E12" s="19">
        <v>299999.0</v>
      </c>
      <c r="F12" s="8">
        <v>0.8</v>
      </c>
      <c r="G12" s="8"/>
      <c r="H12" s="8"/>
      <c r="I12" s="8" t="s">
        <v>4786</v>
      </c>
      <c r="J12" s="8" t="s">
        <v>4788</v>
      </c>
    </row>
    <row r="13" ht="14.25" customHeight="1">
      <c r="A13" s="8" t="s">
        <v>11</v>
      </c>
      <c r="B13" s="8" t="s">
        <v>4784</v>
      </c>
      <c r="C13" s="8" t="s">
        <v>136</v>
      </c>
      <c r="D13" s="19">
        <v>300000.0</v>
      </c>
      <c r="E13" s="19">
        <v>2.49999999E8</v>
      </c>
      <c r="F13" s="8"/>
      <c r="G13" s="8">
        <v>0.8</v>
      </c>
      <c r="H13" s="8"/>
      <c r="I13" s="8" t="s">
        <v>4786</v>
      </c>
      <c r="J13" s="8" t="s">
        <v>4788</v>
      </c>
    </row>
    <row r="14" ht="14.25" customHeight="1">
      <c r="A14" s="8" t="s">
        <v>11</v>
      </c>
      <c r="B14" s="8" t="s">
        <v>4784</v>
      </c>
      <c r="C14" s="8" t="s">
        <v>136</v>
      </c>
      <c r="D14" s="19">
        <v>2.5E8</v>
      </c>
      <c r="E14" s="19">
        <v>9.999999999E9</v>
      </c>
      <c r="F14" s="8"/>
      <c r="G14" s="8"/>
      <c r="H14" s="8">
        <v>0.82</v>
      </c>
      <c r="I14" s="8" t="s">
        <v>4786</v>
      </c>
      <c r="J14" s="8" t="s">
        <v>4788</v>
      </c>
    </row>
    <row r="15" ht="14.25" customHeight="1">
      <c r="A15" s="8" t="s">
        <v>13</v>
      </c>
      <c r="B15" s="8" t="s">
        <v>4784</v>
      </c>
      <c r="C15" s="8" t="s">
        <v>136</v>
      </c>
      <c r="D15" s="19">
        <v>0.0</v>
      </c>
      <c r="E15" s="19">
        <v>299999.0</v>
      </c>
      <c r="F15" s="8">
        <v>0.8</v>
      </c>
      <c r="G15" s="8"/>
      <c r="H15" s="8"/>
      <c r="I15" s="8" t="s">
        <v>4786</v>
      </c>
      <c r="J15" s="8" t="s">
        <v>4789</v>
      </c>
    </row>
    <row r="16" ht="14.25" customHeight="1">
      <c r="A16" s="8" t="s">
        <v>13</v>
      </c>
      <c r="B16" s="8" t="s">
        <v>4784</v>
      </c>
      <c r="C16" s="8" t="s">
        <v>136</v>
      </c>
      <c r="D16" s="19">
        <v>300000.0</v>
      </c>
      <c r="E16" s="19">
        <v>2.49999999E8</v>
      </c>
      <c r="F16" s="8"/>
      <c r="G16" s="8">
        <v>0.8</v>
      </c>
      <c r="H16" s="8"/>
      <c r="I16" s="8" t="s">
        <v>4786</v>
      </c>
      <c r="J16" s="8" t="s">
        <v>4789</v>
      </c>
    </row>
    <row r="17" ht="14.25" customHeight="1">
      <c r="A17" s="8" t="s">
        <v>13</v>
      </c>
      <c r="B17" s="8" t="s">
        <v>4784</v>
      </c>
      <c r="C17" s="8" t="s">
        <v>136</v>
      </c>
      <c r="D17" s="19">
        <v>2.5E8</v>
      </c>
      <c r="E17" s="19">
        <v>9.999999999E9</v>
      </c>
      <c r="F17" s="8"/>
      <c r="G17" s="8"/>
      <c r="H17" s="8">
        <v>0.82</v>
      </c>
      <c r="I17" s="8" t="s">
        <v>4786</v>
      </c>
      <c r="J17" s="8" t="s">
        <v>4789</v>
      </c>
    </row>
    <row r="18" ht="14.25" customHeight="1">
      <c r="A18" s="8" t="s">
        <v>15</v>
      </c>
      <c r="B18" s="8" t="s">
        <v>4784</v>
      </c>
      <c r="C18" s="8" t="s">
        <v>136</v>
      </c>
      <c r="D18" s="19">
        <v>0.0</v>
      </c>
      <c r="E18" s="19">
        <v>299999.0</v>
      </c>
      <c r="F18" s="8">
        <v>0.8</v>
      </c>
      <c r="G18" s="8"/>
      <c r="H18" s="8"/>
      <c r="I18" s="8" t="s">
        <v>4786</v>
      </c>
      <c r="J18" s="8" t="s">
        <v>4790</v>
      </c>
    </row>
    <row r="19" ht="14.25" customHeight="1">
      <c r="A19" s="8" t="s">
        <v>15</v>
      </c>
      <c r="B19" s="8" t="s">
        <v>4784</v>
      </c>
      <c r="C19" s="8" t="s">
        <v>136</v>
      </c>
      <c r="D19" s="19">
        <v>300000.0</v>
      </c>
      <c r="E19" s="19">
        <v>999999.0</v>
      </c>
      <c r="F19" s="8"/>
      <c r="G19" s="8">
        <v>0.8</v>
      </c>
      <c r="H19" s="8"/>
      <c r="I19" s="8" t="s">
        <v>4786</v>
      </c>
      <c r="J19" s="8" t="s">
        <v>4790</v>
      </c>
    </row>
    <row r="20" ht="14.25" customHeight="1">
      <c r="A20" s="8" t="s">
        <v>15</v>
      </c>
      <c r="B20" s="8" t="s">
        <v>4784</v>
      </c>
      <c r="C20" s="8" t="s">
        <v>136</v>
      </c>
      <c r="D20" s="19">
        <v>1000000.0</v>
      </c>
      <c r="E20" s="19">
        <v>2.49999999E8</v>
      </c>
      <c r="F20" s="8"/>
      <c r="G20" s="8">
        <v>0.8</v>
      </c>
      <c r="H20" s="8"/>
      <c r="I20" s="8" t="s">
        <v>4791</v>
      </c>
      <c r="J20" s="8" t="s">
        <v>4790</v>
      </c>
    </row>
    <row r="21" ht="14.25" customHeight="1">
      <c r="A21" s="8" t="s">
        <v>15</v>
      </c>
      <c r="B21" s="8" t="s">
        <v>4784</v>
      </c>
      <c r="C21" s="8" t="s">
        <v>136</v>
      </c>
      <c r="D21" s="19">
        <v>2.5E8</v>
      </c>
      <c r="E21" s="19">
        <v>9.999999999E9</v>
      </c>
      <c r="F21" s="8"/>
      <c r="G21" s="8"/>
      <c r="H21" s="8">
        <v>0.82</v>
      </c>
      <c r="I21" s="8" t="s">
        <v>4791</v>
      </c>
      <c r="J21" s="8" t="s">
        <v>4790</v>
      </c>
    </row>
    <row r="22" ht="14.25" customHeight="1">
      <c r="A22" s="9" t="s">
        <v>17</v>
      </c>
      <c r="B22" s="9" t="s">
        <v>4784</v>
      </c>
      <c r="C22" s="9" t="s">
        <v>136</v>
      </c>
      <c r="D22" s="9" t="s">
        <v>4431</v>
      </c>
      <c r="E22" s="9">
        <v>299999.0</v>
      </c>
      <c r="F22" s="9">
        <v>0.85</v>
      </c>
      <c r="G22" s="187"/>
      <c r="H22" s="187"/>
      <c r="I22" s="9" t="s">
        <v>4792</v>
      </c>
      <c r="J22" s="9" t="s">
        <v>4793</v>
      </c>
    </row>
    <row r="23" ht="14.25" customHeight="1">
      <c r="A23" s="9" t="s">
        <v>17</v>
      </c>
      <c r="B23" s="9" t="s">
        <v>4784</v>
      </c>
      <c r="C23" s="9" t="s">
        <v>136</v>
      </c>
      <c r="D23" s="191">
        <v>300000.0</v>
      </c>
      <c r="E23" s="191">
        <v>2499999.0</v>
      </c>
      <c r="F23" s="187"/>
      <c r="G23" s="9">
        <v>0.83</v>
      </c>
      <c r="H23" s="187"/>
      <c r="I23" s="9" t="s">
        <v>4792</v>
      </c>
      <c r="J23" s="9" t="s">
        <v>4793</v>
      </c>
    </row>
    <row r="24" ht="14.25" customHeight="1">
      <c r="A24" s="9" t="s">
        <v>17</v>
      </c>
      <c r="B24" s="9" t="s">
        <v>4784</v>
      </c>
      <c r="C24" s="9" t="s">
        <v>136</v>
      </c>
      <c r="D24" s="191">
        <v>2500000.0</v>
      </c>
      <c r="E24" s="19">
        <v>9.999999999E9</v>
      </c>
      <c r="F24" s="187"/>
      <c r="G24" s="187"/>
      <c r="H24" s="9">
        <v>0.833</v>
      </c>
      <c r="I24" s="9" t="s">
        <v>4792</v>
      </c>
      <c r="J24" s="9" t="s">
        <v>4793</v>
      </c>
    </row>
    <row r="25" ht="14.25" customHeight="1">
      <c r="A25" s="9" t="s">
        <v>17</v>
      </c>
      <c r="B25" s="9" t="s">
        <v>4784</v>
      </c>
      <c r="C25" s="9" t="s">
        <v>218</v>
      </c>
      <c r="D25" s="19">
        <v>0.0</v>
      </c>
      <c r="E25" s="19">
        <v>9.999999999E9</v>
      </c>
      <c r="F25" s="187"/>
      <c r="G25" s="9">
        <v>1.0</v>
      </c>
      <c r="H25" s="187"/>
      <c r="I25" s="9" t="s">
        <v>4792</v>
      </c>
      <c r="J25" s="9" t="s">
        <v>4793</v>
      </c>
    </row>
    <row r="26" ht="14.25" customHeight="1">
      <c r="A26" s="9" t="s">
        <v>17</v>
      </c>
      <c r="B26" s="9" t="s">
        <v>4784</v>
      </c>
      <c r="C26" s="9" t="s">
        <v>4794</v>
      </c>
      <c r="D26" s="19">
        <v>0.0</v>
      </c>
      <c r="E26" s="9">
        <v>299999.0</v>
      </c>
      <c r="F26" s="9">
        <v>0.8</v>
      </c>
      <c r="G26" s="187"/>
      <c r="H26" s="187"/>
      <c r="I26" s="9" t="s">
        <v>4792</v>
      </c>
      <c r="J26" s="9" t="s">
        <v>4793</v>
      </c>
    </row>
    <row r="27" ht="14.25" customHeight="1">
      <c r="A27" s="9" t="s">
        <v>17</v>
      </c>
      <c r="B27" s="9" t="s">
        <v>4784</v>
      </c>
      <c r="C27" s="9" t="s">
        <v>4794</v>
      </c>
      <c r="D27" s="191">
        <v>300000.0</v>
      </c>
      <c r="E27" s="191">
        <v>2499999.0</v>
      </c>
      <c r="F27" s="187"/>
      <c r="G27" s="9">
        <v>0.834</v>
      </c>
      <c r="H27" s="187"/>
      <c r="I27" s="9" t="s">
        <v>4792</v>
      </c>
      <c r="J27" s="9" t="s">
        <v>4793</v>
      </c>
    </row>
    <row r="28" ht="14.25" customHeight="1">
      <c r="A28" s="9" t="s">
        <v>17</v>
      </c>
      <c r="B28" s="9" t="s">
        <v>4784</v>
      </c>
      <c r="C28" s="9" t="s">
        <v>4794</v>
      </c>
      <c r="D28" s="191">
        <v>2500000.0</v>
      </c>
      <c r="E28" s="9">
        <v>9.999999999E9</v>
      </c>
      <c r="F28" s="187"/>
      <c r="G28" s="187"/>
      <c r="H28" s="9">
        <v>0.858</v>
      </c>
      <c r="I28" s="9" t="s">
        <v>4792</v>
      </c>
      <c r="J28" s="9" t="s">
        <v>4793</v>
      </c>
    </row>
    <row r="29" ht="14.25" customHeight="1">
      <c r="A29" s="232" t="s">
        <v>23</v>
      </c>
      <c r="B29" s="8" t="s">
        <v>4784</v>
      </c>
      <c r="C29" s="8" t="s">
        <v>136</v>
      </c>
      <c r="D29" s="19">
        <v>0.0</v>
      </c>
      <c r="E29" s="19">
        <v>299999.0</v>
      </c>
      <c r="F29" s="8">
        <v>0.8</v>
      </c>
      <c r="G29" s="8"/>
      <c r="H29" s="8"/>
      <c r="I29" s="8" t="s">
        <v>4786</v>
      </c>
      <c r="J29" s="8" t="s">
        <v>4790</v>
      </c>
    </row>
    <row r="30" ht="14.25" customHeight="1">
      <c r="A30" s="232" t="s">
        <v>23</v>
      </c>
      <c r="B30" s="8" t="s">
        <v>4784</v>
      </c>
      <c r="C30" s="8" t="s">
        <v>136</v>
      </c>
      <c r="D30" s="19">
        <v>300000.0</v>
      </c>
      <c r="E30" s="19">
        <v>999999.0</v>
      </c>
      <c r="F30" s="8"/>
      <c r="G30" s="8">
        <v>0.8</v>
      </c>
      <c r="H30" s="8"/>
      <c r="I30" s="8" t="s">
        <v>4786</v>
      </c>
      <c r="J30" s="8" t="s">
        <v>4790</v>
      </c>
    </row>
    <row r="31" ht="14.25" customHeight="1">
      <c r="A31" s="232" t="s">
        <v>23</v>
      </c>
      <c r="B31" s="8" t="s">
        <v>4784</v>
      </c>
      <c r="C31" s="8" t="s">
        <v>136</v>
      </c>
      <c r="D31" s="19">
        <v>1000000.0</v>
      </c>
      <c r="E31" s="19">
        <v>2.49999999E8</v>
      </c>
      <c r="F31" s="8"/>
      <c r="G31" s="8">
        <v>0.8</v>
      </c>
      <c r="H31" s="8"/>
      <c r="I31" s="8" t="s">
        <v>4791</v>
      </c>
      <c r="J31" s="8" t="s">
        <v>4790</v>
      </c>
    </row>
    <row r="32" ht="14.25" customHeight="1">
      <c r="A32" s="232" t="s">
        <v>23</v>
      </c>
      <c r="B32" s="8" t="s">
        <v>4784</v>
      </c>
      <c r="C32" s="8" t="s">
        <v>136</v>
      </c>
      <c r="D32" s="19">
        <v>2.5E8</v>
      </c>
      <c r="E32" s="19">
        <v>9.999999999E9</v>
      </c>
      <c r="F32" s="8"/>
      <c r="G32" s="8"/>
      <c r="H32" s="8">
        <v>0.82</v>
      </c>
      <c r="I32" s="8" t="s">
        <v>4791</v>
      </c>
      <c r="J32" s="8" t="s">
        <v>4790</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4795</v>
      </c>
    </row>
    <row r="2">
      <c r="A2" s="13"/>
      <c r="B2" s="13"/>
      <c r="C2" s="13"/>
      <c r="D2" s="13"/>
      <c r="E2" s="46"/>
    </row>
    <row r="3">
      <c r="A3" s="13" t="s">
        <v>48</v>
      </c>
      <c r="B3" s="14" t="s">
        <v>4796</v>
      </c>
      <c r="C3" s="14" t="s">
        <v>4797</v>
      </c>
      <c r="D3" s="14" t="s">
        <v>4798</v>
      </c>
      <c r="E3" s="46" t="s">
        <v>2</v>
      </c>
    </row>
    <row r="4">
      <c r="A4" s="8" t="s">
        <v>3</v>
      </c>
      <c r="B4" s="16" t="s">
        <v>4799</v>
      </c>
      <c r="C4" s="16" t="s">
        <v>153</v>
      </c>
      <c r="D4" s="16">
        <v>20.0</v>
      </c>
      <c r="E4" s="16" t="s">
        <v>4800</v>
      </c>
    </row>
    <row r="5">
      <c r="A5" s="8" t="s">
        <v>3</v>
      </c>
      <c r="B5" s="16" t="s">
        <v>4799</v>
      </c>
      <c r="C5" s="16" t="s">
        <v>4801</v>
      </c>
      <c r="D5" s="16">
        <v>38.2</v>
      </c>
      <c r="E5" s="16" t="s">
        <v>4800</v>
      </c>
    </row>
    <row r="6">
      <c r="A6" s="8" t="s">
        <v>3</v>
      </c>
      <c r="B6" s="16" t="s">
        <v>4802</v>
      </c>
      <c r="C6" s="16" t="s">
        <v>153</v>
      </c>
      <c r="D6" s="16">
        <v>20.0</v>
      </c>
      <c r="E6" s="16" t="s">
        <v>4800</v>
      </c>
    </row>
    <row r="7">
      <c r="A7" s="8" t="s">
        <v>3</v>
      </c>
      <c r="B7" s="16" t="s">
        <v>4802</v>
      </c>
      <c r="C7" s="16" t="s">
        <v>4801</v>
      </c>
      <c r="D7" s="16">
        <v>38.2</v>
      </c>
      <c r="E7" s="16" t="s">
        <v>4800</v>
      </c>
    </row>
    <row r="8">
      <c r="A8" s="4" t="s">
        <v>5</v>
      </c>
      <c r="B8" s="16" t="s">
        <v>4799</v>
      </c>
      <c r="C8" s="16" t="s">
        <v>153</v>
      </c>
      <c r="D8" s="16">
        <v>20.0</v>
      </c>
      <c r="E8" s="16" t="s">
        <v>4800</v>
      </c>
    </row>
    <row r="9">
      <c r="A9" s="4" t="s">
        <v>5</v>
      </c>
      <c r="B9" s="16" t="s">
        <v>4799</v>
      </c>
      <c r="C9" s="16" t="s">
        <v>4801</v>
      </c>
      <c r="D9" s="16">
        <v>38.2</v>
      </c>
      <c r="E9" s="16" t="s">
        <v>4800</v>
      </c>
    </row>
    <row r="10">
      <c r="A10" s="4" t="s">
        <v>5</v>
      </c>
      <c r="B10" s="16" t="s">
        <v>4802</v>
      </c>
      <c r="C10" s="16" t="s">
        <v>153</v>
      </c>
      <c r="D10" s="16">
        <v>20.0</v>
      </c>
      <c r="E10" s="16" t="s">
        <v>4800</v>
      </c>
    </row>
    <row r="11">
      <c r="A11" s="4" t="s">
        <v>5</v>
      </c>
      <c r="B11" s="16" t="s">
        <v>4802</v>
      </c>
      <c r="C11" s="16" t="s">
        <v>4801</v>
      </c>
      <c r="D11" s="16">
        <v>38.2</v>
      </c>
      <c r="E11" s="16" t="s">
        <v>4800</v>
      </c>
    </row>
    <row r="12">
      <c r="A12" s="4" t="s">
        <v>7</v>
      </c>
      <c r="B12" s="16" t="s">
        <v>4799</v>
      </c>
      <c r="C12" s="16" t="s">
        <v>153</v>
      </c>
      <c r="D12" s="16">
        <v>20.0</v>
      </c>
      <c r="E12" s="16" t="s">
        <v>4800</v>
      </c>
    </row>
    <row r="13">
      <c r="A13" s="4" t="s">
        <v>7</v>
      </c>
      <c r="B13" s="16" t="s">
        <v>4799</v>
      </c>
      <c r="C13" s="16" t="s">
        <v>4801</v>
      </c>
      <c r="D13" s="16">
        <v>38.2</v>
      </c>
      <c r="E13" s="16" t="s">
        <v>4800</v>
      </c>
    </row>
    <row r="14">
      <c r="A14" s="4" t="s">
        <v>7</v>
      </c>
      <c r="B14" s="16" t="s">
        <v>4802</v>
      </c>
      <c r="C14" s="16" t="s">
        <v>153</v>
      </c>
      <c r="D14" s="16">
        <v>20.0</v>
      </c>
      <c r="E14" s="16" t="s">
        <v>4800</v>
      </c>
    </row>
    <row r="15">
      <c r="A15" s="4" t="s">
        <v>7</v>
      </c>
      <c r="B15" s="16" t="s">
        <v>4802</v>
      </c>
      <c r="C15" s="16" t="s">
        <v>4801</v>
      </c>
      <c r="D15" s="16">
        <v>38.2</v>
      </c>
      <c r="E15" s="16" t="s">
        <v>4800</v>
      </c>
    </row>
    <row r="16">
      <c r="A16" s="4" t="s">
        <v>11</v>
      </c>
      <c r="B16" s="16" t="s">
        <v>4799</v>
      </c>
      <c r="C16" s="16" t="s">
        <v>153</v>
      </c>
      <c r="D16" s="16">
        <v>20.0</v>
      </c>
      <c r="E16" s="16" t="s">
        <v>4803</v>
      </c>
    </row>
    <row r="17">
      <c r="A17" s="4" t="s">
        <v>11</v>
      </c>
      <c r="B17" s="16" t="s">
        <v>4799</v>
      </c>
      <c r="C17" s="16" t="s">
        <v>4801</v>
      </c>
      <c r="D17" s="16">
        <v>38.2</v>
      </c>
      <c r="E17" s="16" t="s">
        <v>4803</v>
      </c>
    </row>
    <row r="18">
      <c r="A18" s="4" t="s">
        <v>11</v>
      </c>
      <c r="B18" s="16" t="s">
        <v>4802</v>
      </c>
      <c r="C18" s="16" t="s">
        <v>153</v>
      </c>
      <c r="D18" s="16">
        <v>20.0</v>
      </c>
      <c r="E18" s="16" t="s">
        <v>4803</v>
      </c>
    </row>
    <row r="19">
      <c r="A19" s="4" t="s">
        <v>11</v>
      </c>
      <c r="B19" s="16" t="s">
        <v>4802</v>
      </c>
      <c r="C19" s="16" t="s">
        <v>4801</v>
      </c>
      <c r="D19" s="16">
        <v>38.2</v>
      </c>
      <c r="E19" s="16" t="s">
        <v>4803</v>
      </c>
    </row>
    <row r="20">
      <c r="A20" s="10" t="s">
        <v>13</v>
      </c>
      <c r="B20" s="16" t="s">
        <v>4799</v>
      </c>
      <c r="C20" s="16" t="s">
        <v>153</v>
      </c>
      <c r="D20" s="16">
        <v>20.0</v>
      </c>
      <c r="E20" s="16" t="s">
        <v>4804</v>
      </c>
    </row>
    <row r="21">
      <c r="A21" s="10" t="s">
        <v>13</v>
      </c>
      <c r="B21" s="16" t="s">
        <v>4799</v>
      </c>
      <c r="C21" s="16" t="s">
        <v>4801</v>
      </c>
      <c r="D21" s="16">
        <v>38.2</v>
      </c>
      <c r="E21" s="16" t="s">
        <v>4804</v>
      </c>
    </row>
    <row r="22">
      <c r="A22" s="10" t="s">
        <v>13</v>
      </c>
      <c r="B22" s="16" t="s">
        <v>4802</v>
      </c>
      <c r="C22" s="16" t="s">
        <v>153</v>
      </c>
      <c r="D22" s="16">
        <v>7.0</v>
      </c>
      <c r="E22" s="16" t="s">
        <v>4804</v>
      </c>
    </row>
    <row r="23">
      <c r="A23" s="10" t="s">
        <v>13</v>
      </c>
      <c r="B23" s="16" t="s">
        <v>4802</v>
      </c>
      <c r="C23" s="16" t="s">
        <v>4801</v>
      </c>
      <c r="D23" s="16">
        <v>14.0</v>
      </c>
      <c r="E23" s="16" t="s">
        <v>4804</v>
      </c>
    </row>
    <row r="24">
      <c r="A24" s="10" t="s">
        <v>15</v>
      </c>
      <c r="B24" s="16" t="s">
        <v>4799</v>
      </c>
      <c r="C24" s="16" t="s">
        <v>153</v>
      </c>
      <c r="D24" s="16">
        <v>20.0</v>
      </c>
      <c r="E24" s="16" t="s">
        <v>4805</v>
      </c>
    </row>
    <row r="25">
      <c r="A25" s="10" t="s">
        <v>15</v>
      </c>
      <c r="B25" s="16" t="s">
        <v>4799</v>
      </c>
      <c r="C25" s="16" t="s">
        <v>4801</v>
      </c>
      <c r="D25" s="16">
        <v>40.2</v>
      </c>
      <c r="E25" s="16" t="s">
        <v>4805</v>
      </c>
    </row>
    <row r="26">
      <c r="A26" s="10" t="s">
        <v>15</v>
      </c>
      <c r="B26" s="16" t="s">
        <v>4802</v>
      </c>
      <c r="C26" s="16" t="s">
        <v>153</v>
      </c>
      <c r="D26" s="16">
        <v>7.0</v>
      </c>
      <c r="E26" s="16" t="s">
        <v>4805</v>
      </c>
    </row>
    <row r="27">
      <c r="A27" s="10" t="s">
        <v>15</v>
      </c>
      <c r="B27" s="16" t="s">
        <v>4802</v>
      </c>
      <c r="C27" s="16" t="s">
        <v>4801</v>
      </c>
      <c r="D27" s="16">
        <v>14.0</v>
      </c>
      <c r="E27" s="16" t="s">
        <v>4805</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4806</v>
      </c>
      <c r="B1" s="1"/>
      <c r="C1" s="1"/>
      <c r="D1" s="1"/>
      <c r="E1" s="1"/>
      <c r="F1" s="1"/>
      <c r="G1" s="1"/>
      <c r="H1" s="1"/>
    </row>
    <row r="2" ht="14.25" customHeight="1">
      <c r="A2" s="1"/>
      <c r="B2" s="1"/>
      <c r="C2" s="1"/>
      <c r="D2" s="1"/>
      <c r="E2" s="1"/>
      <c r="F2" s="1"/>
      <c r="G2" s="1"/>
      <c r="H2" s="1"/>
    </row>
    <row r="3" ht="57.0" customHeight="1">
      <c r="A3" s="13" t="s">
        <v>48</v>
      </c>
      <c r="B3" s="13" t="s">
        <v>4807</v>
      </c>
      <c r="C3" s="13" t="s">
        <v>1636</v>
      </c>
      <c r="D3" s="13" t="s">
        <v>4808</v>
      </c>
      <c r="E3" s="13" t="s">
        <v>4809</v>
      </c>
      <c r="F3" s="13" t="s">
        <v>4810</v>
      </c>
      <c r="G3" s="13" t="s">
        <v>4811</v>
      </c>
      <c r="H3" s="46" t="s">
        <v>2</v>
      </c>
    </row>
    <row r="4" ht="14.25" customHeight="1">
      <c r="A4" s="3" t="s">
        <v>3</v>
      </c>
      <c r="B4" s="3">
        <v>4.0</v>
      </c>
      <c r="C4" s="3" t="s">
        <v>4812</v>
      </c>
      <c r="D4" s="3">
        <v>1800.0</v>
      </c>
      <c r="E4" s="3">
        <v>0.0</v>
      </c>
      <c r="F4" s="81">
        <v>0.999</v>
      </c>
      <c r="G4" s="237">
        <v>0.29</v>
      </c>
      <c r="H4" s="81" t="s">
        <v>4813</v>
      </c>
    </row>
    <row r="5" ht="14.25" customHeight="1">
      <c r="A5" s="4" t="s">
        <v>3</v>
      </c>
      <c r="B5" s="4">
        <v>4.0</v>
      </c>
      <c r="C5" s="4" t="s">
        <v>4812</v>
      </c>
      <c r="D5" s="4">
        <v>1800.0</v>
      </c>
      <c r="E5" s="4">
        <v>1.0</v>
      </c>
      <c r="F5" s="82">
        <v>1.499</v>
      </c>
      <c r="G5" s="238">
        <v>0.825</v>
      </c>
      <c r="H5" s="4" t="s">
        <v>4814</v>
      </c>
    </row>
    <row r="6" ht="14.25" customHeight="1">
      <c r="A6" s="3" t="s">
        <v>3</v>
      </c>
      <c r="B6" s="3">
        <v>4.0</v>
      </c>
      <c r="C6" s="3" t="s">
        <v>4812</v>
      </c>
      <c r="D6" s="3">
        <v>1800.0</v>
      </c>
      <c r="E6" s="3">
        <v>1.5</v>
      </c>
      <c r="F6" s="81">
        <v>1.999</v>
      </c>
      <c r="G6" s="239">
        <v>0.84</v>
      </c>
      <c r="H6" s="3" t="s">
        <v>4814</v>
      </c>
    </row>
    <row r="7" ht="14.25" customHeight="1">
      <c r="A7" s="4" t="s">
        <v>3</v>
      </c>
      <c r="B7" s="4">
        <v>4.0</v>
      </c>
      <c r="C7" s="4" t="s">
        <v>4812</v>
      </c>
      <c r="D7" s="4">
        <v>1800.0</v>
      </c>
      <c r="E7" s="4">
        <v>2.0</v>
      </c>
      <c r="F7" s="82">
        <v>2.999</v>
      </c>
      <c r="G7" s="238">
        <v>0.84</v>
      </c>
      <c r="H7" s="4" t="s">
        <v>4814</v>
      </c>
    </row>
    <row r="8" ht="14.25" customHeight="1">
      <c r="A8" s="3" t="s">
        <v>3</v>
      </c>
      <c r="B8" s="3">
        <v>4.0</v>
      </c>
      <c r="C8" s="3" t="s">
        <v>4812</v>
      </c>
      <c r="D8" s="3">
        <v>1800.0</v>
      </c>
      <c r="E8" s="3">
        <v>3.0</v>
      </c>
      <c r="F8" s="81">
        <v>4.999</v>
      </c>
      <c r="G8" s="239">
        <v>0.875</v>
      </c>
      <c r="H8" s="3" t="s">
        <v>4814</v>
      </c>
    </row>
    <row r="9" ht="14.25" customHeight="1">
      <c r="A9" s="4" t="s">
        <v>3</v>
      </c>
      <c r="B9" s="4">
        <v>4.0</v>
      </c>
      <c r="C9" s="4" t="s">
        <v>4812</v>
      </c>
      <c r="D9" s="4">
        <v>1800.0</v>
      </c>
      <c r="E9" s="4">
        <v>5.0</v>
      </c>
      <c r="F9" s="82">
        <v>7.499</v>
      </c>
      <c r="G9" s="238">
        <v>0.875</v>
      </c>
      <c r="H9" s="4" t="s">
        <v>4814</v>
      </c>
    </row>
    <row r="10" ht="14.25" customHeight="1">
      <c r="A10" s="3" t="s">
        <v>3</v>
      </c>
      <c r="B10" s="3">
        <v>4.0</v>
      </c>
      <c r="C10" s="3" t="s">
        <v>4812</v>
      </c>
      <c r="D10" s="3">
        <v>1800.0</v>
      </c>
      <c r="E10" s="3">
        <v>7.5</v>
      </c>
      <c r="F10" s="81">
        <v>9.999</v>
      </c>
      <c r="G10" s="239">
        <v>0.895</v>
      </c>
      <c r="H10" s="3" t="s">
        <v>4814</v>
      </c>
    </row>
    <row r="11" ht="14.25" customHeight="1">
      <c r="A11" s="4" t="s">
        <v>3</v>
      </c>
      <c r="B11" s="4">
        <v>4.0</v>
      </c>
      <c r="C11" s="4" t="s">
        <v>4812</v>
      </c>
      <c r="D11" s="4">
        <v>1800.0</v>
      </c>
      <c r="E11" s="4">
        <v>10.0</v>
      </c>
      <c r="F11" s="82">
        <v>14.999</v>
      </c>
      <c r="G11" s="238">
        <v>0.895</v>
      </c>
      <c r="H11" s="4" t="s">
        <v>4814</v>
      </c>
    </row>
    <row r="12" ht="14.25" customHeight="1">
      <c r="A12" s="3" t="s">
        <v>3</v>
      </c>
      <c r="B12" s="3">
        <v>4.0</v>
      </c>
      <c r="C12" s="3" t="s">
        <v>4812</v>
      </c>
      <c r="D12" s="3">
        <v>1800.0</v>
      </c>
      <c r="E12" s="3">
        <v>15.0</v>
      </c>
      <c r="F12" s="81">
        <v>19.999</v>
      </c>
      <c r="G12" s="239">
        <v>0.91</v>
      </c>
      <c r="H12" s="3" t="s">
        <v>4814</v>
      </c>
    </row>
    <row r="13" ht="14.25" customHeight="1">
      <c r="A13" s="4" t="s">
        <v>3</v>
      </c>
      <c r="B13" s="4">
        <v>4.0</v>
      </c>
      <c r="C13" s="4" t="s">
        <v>4812</v>
      </c>
      <c r="D13" s="4">
        <v>1800.0</v>
      </c>
      <c r="E13" s="4">
        <v>20.0</v>
      </c>
      <c r="F13" s="82">
        <v>24.999</v>
      </c>
      <c r="G13" s="238">
        <v>0.91</v>
      </c>
      <c r="H13" s="4" t="s">
        <v>4814</v>
      </c>
    </row>
    <row r="14" ht="14.25" customHeight="1">
      <c r="A14" s="3" t="s">
        <v>3</v>
      </c>
      <c r="B14" s="3">
        <v>4.0</v>
      </c>
      <c r="C14" s="3" t="s">
        <v>4812</v>
      </c>
      <c r="D14" s="3">
        <v>1800.0</v>
      </c>
      <c r="E14" s="3">
        <v>25.0</v>
      </c>
      <c r="F14" s="81">
        <v>29.999</v>
      </c>
      <c r="G14" s="239">
        <v>0.924</v>
      </c>
      <c r="H14" s="3" t="s">
        <v>4814</v>
      </c>
    </row>
    <row r="15" ht="14.25" customHeight="1">
      <c r="A15" s="4" t="s">
        <v>3</v>
      </c>
      <c r="B15" s="4">
        <v>4.0</v>
      </c>
      <c r="C15" s="4" t="s">
        <v>4812</v>
      </c>
      <c r="D15" s="4">
        <v>1800.0</v>
      </c>
      <c r="E15" s="4">
        <v>30.0</v>
      </c>
      <c r="F15" s="82">
        <v>39.999</v>
      </c>
      <c r="G15" s="238">
        <v>0.924</v>
      </c>
      <c r="H15" s="4" t="s">
        <v>4814</v>
      </c>
    </row>
    <row r="16" ht="14.25" customHeight="1">
      <c r="A16" s="3" t="s">
        <v>3</v>
      </c>
      <c r="B16" s="3">
        <v>4.0</v>
      </c>
      <c r="C16" s="3" t="s">
        <v>4812</v>
      </c>
      <c r="D16" s="3">
        <v>1800.0</v>
      </c>
      <c r="E16" s="3">
        <v>40.0</v>
      </c>
      <c r="F16" s="81">
        <v>49.999</v>
      </c>
      <c r="G16" s="239">
        <v>0.93</v>
      </c>
      <c r="H16" s="3" t="s">
        <v>4814</v>
      </c>
    </row>
    <row r="17" ht="14.25" customHeight="1">
      <c r="A17" s="4" t="s">
        <v>3</v>
      </c>
      <c r="B17" s="4">
        <v>4.0</v>
      </c>
      <c r="C17" s="4" t="s">
        <v>4812</v>
      </c>
      <c r="D17" s="4">
        <v>1800.0</v>
      </c>
      <c r="E17" s="4">
        <v>50.0</v>
      </c>
      <c r="F17" s="82">
        <v>59.999</v>
      </c>
      <c r="G17" s="238">
        <v>0.93</v>
      </c>
      <c r="H17" s="4" t="s">
        <v>4814</v>
      </c>
    </row>
    <row r="18" ht="14.25" customHeight="1">
      <c r="A18" s="3" t="s">
        <v>3</v>
      </c>
      <c r="B18" s="3">
        <v>4.0</v>
      </c>
      <c r="C18" s="3" t="s">
        <v>4812</v>
      </c>
      <c r="D18" s="3">
        <v>1800.0</v>
      </c>
      <c r="E18" s="3">
        <v>60.0</v>
      </c>
      <c r="F18" s="81">
        <v>74.999</v>
      </c>
      <c r="G18" s="239">
        <v>0.936</v>
      </c>
      <c r="H18" s="3" t="s">
        <v>4814</v>
      </c>
    </row>
    <row r="19" ht="14.25" customHeight="1">
      <c r="A19" s="4" t="s">
        <v>3</v>
      </c>
      <c r="B19" s="4">
        <v>4.0</v>
      </c>
      <c r="C19" s="4" t="s">
        <v>4812</v>
      </c>
      <c r="D19" s="4">
        <v>1800.0</v>
      </c>
      <c r="E19" s="4">
        <v>75.0</v>
      </c>
      <c r="F19" s="82">
        <v>99.999</v>
      </c>
      <c r="G19" s="238">
        <v>0.941</v>
      </c>
      <c r="H19" s="4" t="s">
        <v>4814</v>
      </c>
    </row>
    <row r="20" ht="14.25" customHeight="1">
      <c r="A20" s="3" t="s">
        <v>3</v>
      </c>
      <c r="B20" s="3">
        <v>4.0</v>
      </c>
      <c r="C20" s="3" t="s">
        <v>4812</v>
      </c>
      <c r="D20" s="3">
        <v>1800.0</v>
      </c>
      <c r="E20" s="3">
        <v>100.0</v>
      </c>
      <c r="F20" s="81">
        <v>124.999</v>
      </c>
      <c r="G20" s="239">
        <v>0.945</v>
      </c>
      <c r="H20" s="3" t="s">
        <v>4814</v>
      </c>
    </row>
    <row r="21" ht="14.25" customHeight="1">
      <c r="A21" s="4" t="s">
        <v>3</v>
      </c>
      <c r="B21" s="4">
        <v>4.0</v>
      </c>
      <c r="C21" s="4" t="s">
        <v>4812</v>
      </c>
      <c r="D21" s="4">
        <v>1800.0</v>
      </c>
      <c r="E21" s="4">
        <v>125.0</v>
      </c>
      <c r="F21" s="82">
        <v>149.999</v>
      </c>
      <c r="G21" s="238">
        <v>0.945</v>
      </c>
      <c r="H21" s="4" t="s">
        <v>4814</v>
      </c>
    </row>
    <row r="22" ht="14.25" customHeight="1">
      <c r="A22" s="3" t="s">
        <v>3</v>
      </c>
      <c r="B22" s="3">
        <v>4.0</v>
      </c>
      <c r="C22" s="3" t="s">
        <v>4812</v>
      </c>
      <c r="D22" s="3">
        <v>1800.0</v>
      </c>
      <c r="E22" s="3">
        <v>150.0</v>
      </c>
      <c r="F22" s="81">
        <v>199.999</v>
      </c>
      <c r="G22" s="239">
        <v>0.95</v>
      </c>
      <c r="H22" s="3" t="s">
        <v>4814</v>
      </c>
    </row>
    <row r="23" ht="14.25" customHeight="1">
      <c r="A23" s="4" t="s">
        <v>3</v>
      </c>
      <c r="B23" s="4">
        <v>4.0</v>
      </c>
      <c r="C23" s="4" t="s">
        <v>4812</v>
      </c>
      <c r="D23" s="4">
        <v>1800.0</v>
      </c>
      <c r="E23" s="4">
        <v>200.0</v>
      </c>
      <c r="F23" s="4">
        <v>9999.0</v>
      </c>
      <c r="G23" s="238">
        <v>0.95</v>
      </c>
      <c r="H23" s="4" t="s">
        <v>4814</v>
      </c>
    </row>
    <row r="24" ht="14.25" customHeight="1">
      <c r="A24" s="3" t="s">
        <v>5</v>
      </c>
      <c r="B24" s="3">
        <v>4.0</v>
      </c>
      <c r="C24" s="3" t="s">
        <v>4812</v>
      </c>
      <c r="D24" s="3">
        <v>1800.0</v>
      </c>
      <c r="E24" s="3">
        <v>0.0</v>
      </c>
      <c r="F24" s="81">
        <v>0.999</v>
      </c>
      <c r="G24" s="237">
        <v>0.29</v>
      </c>
      <c r="H24" s="81" t="s">
        <v>4813</v>
      </c>
    </row>
    <row r="25" ht="14.25" customHeight="1">
      <c r="A25" s="4" t="s">
        <v>5</v>
      </c>
      <c r="B25" s="4">
        <v>4.0</v>
      </c>
      <c r="C25" s="4" t="s">
        <v>4812</v>
      </c>
      <c r="D25" s="4">
        <v>1800.0</v>
      </c>
      <c r="E25" s="4">
        <v>1.0</v>
      </c>
      <c r="F25" s="82">
        <v>1.499</v>
      </c>
      <c r="G25" s="238">
        <v>0.825</v>
      </c>
      <c r="H25" s="4" t="s">
        <v>4814</v>
      </c>
    </row>
    <row r="26" ht="14.25" customHeight="1">
      <c r="A26" s="3" t="s">
        <v>5</v>
      </c>
      <c r="B26" s="3">
        <v>4.0</v>
      </c>
      <c r="C26" s="3" t="s">
        <v>4812</v>
      </c>
      <c r="D26" s="3">
        <v>1800.0</v>
      </c>
      <c r="E26" s="3">
        <v>1.5</v>
      </c>
      <c r="F26" s="81">
        <v>1.999</v>
      </c>
      <c r="G26" s="239">
        <v>0.84</v>
      </c>
      <c r="H26" s="3" t="s">
        <v>4814</v>
      </c>
    </row>
    <row r="27" ht="14.25" customHeight="1">
      <c r="A27" s="4" t="s">
        <v>5</v>
      </c>
      <c r="B27" s="4">
        <v>4.0</v>
      </c>
      <c r="C27" s="4" t="s">
        <v>4812</v>
      </c>
      <c r="D27" s="4">
        <v>1800.0</v>
      </c>
      <c r="E27" s="4">
        <v>2.0</v>
      </c>
      <c r="F27" s="82">
        <v>2.999</v>
      </c>
      <c r="G27" s="238">
        <v>0.84</v>
      </c>
      <c r="H27" s="4" t="s">
        <v>4814</v>
      </c>
    </row>
    <row r="28" ht="14.25" customHeight="1">
      <c r="A28" s="3" t="s">
        <v>5</v>
      </c>
      <c r="B28" s="3">
        <v>4.0</v>
      </c>
      <c r="C28" s="3" t="s">
        <v>4812</v>
      </c>
      <c r="D28" s="3">
        <v>1800.0</v>
      </c>
      <c r="E28" s="3">
        <v>3.0</v>
      </c>
      <c r="F28" s="81">
        <v>4.999</v>
      </c>
      <c r="G28" s="239">
        <v>0.875</v>
      </c>
      <c r="H28" s="3" t="s">
        <v>4814</v>
      </c>
    </row>
    <row r="29" ht="14.25" customHeight="1">
      <c r="A29" s="4" t="s">
        <v>5</v>
      </c>
      <c r="B29" s="4">
        <v>4.0</v>
      </c>
      <c r="C29" s="4" t="s">
        <v>4812</v>
      </c>
      <c r="D29" s="4">
        <v>1800.0</v>
      </c>
      <c r="E29" s="4">
        <v>5.0</v>
      </c>
      <c r="F29" s="82">
        <v>7.499</v>
      </c>
      <c r="G29" s="238">
        <v>0.875</v>
      </c>
      <c r="H29" s="4" t="s">
        <v>4814</v>
      </c>
    </row>
    <row r="30" ht="14.25" customHeight="1">
      <c r="A30" s="3" t="s">
        <v>5</v>
      </c>
      <c r="B30" s="3">
        <v>4.0</v>
      </c>
      <c r="C30" s="3" t="s">
        <v>4812</v>
      </c>
      <c r="D30" s="3">
        <v>1800.0</v>
      </c>
      <c r="E30" s="3">
        <v>7.5</v>
      </c>
      <c r="F30" s="81">
        <v>9.999</v>
      </c>
      <c r="G30" s="239">
        <v>0.895</v>
      </c>
      <c r="H30" s="3" t="s">
        <v>4814</v>
      </c>
    </row>
    <row r="31" ht="14.25" customHeight="1">
      <c r="A31" s="4" t="s">
        <v>5</v>
      </c>
      <c r="B31" s="4">
        <v>4.0</v>
      </c>
      <c r="C31" s="4" t="s">
        <v>4812</v>
      </c>
      <c r="D31" s="4">
        <v>1800.0</v>
      </c>
      <c r="E31" s="4">
        <v>10.0</v>
      </c>
      <c r="F31" s="82">
        <v>14.999</v>
      </c>
      <c r="G31" s="238">
        <v>0.895</v>
      </c>
      <c r="H31" s="4" t="s">
        <v>4814</v>
      </c>
    </row>
    <row r="32" ht="14.25" customHeight="1">
      <c r="A32" s="3" t="s">
        <v>5</v>
      </c>
      <c r="B32" s="3">
        <v>4.0</v>
      </c>
      <c r="C32" s="3" t="s">
        <v>4812</v>
      </c>
      <c r="D32" s="3">
        <v>1800.0</v>
      </c>
      <c r="E32" s="3">
        <v>15.0</v>
      </c>
      <c r="F32" s="81">
        <v>19.999</v>
      </c>
      <c r="G32" s="239">
        <v>0.91</v>
      </c>
      <c r="H32" s="3" t="s">
        <v>4814</v>
      </c>
    </row>
    <row r="33" ht="14.25" customHeight="1">
      <c r="A33" s="4" t="s">
        <v>5</v>
      </c>
      <c r="B33" s="4">
        <v>4.0</v>
      </c>
      <c r="C33" s="4" t="s">
        <v>4812</v>
      </c>
      <c r="D33" s="4">
        <v>1800.0</v>
      </c>
      <c r="E33" s="4">
        <v>20.0</v>
      </c>
      <c r="F33" s="82">
        <v>24.999</v>
      </c>
      <c r="G33" s="238">
        <v>0.91</v>
      </c>
      <c r="H33" s="4" t="s">
        <v>4814</v>
      </c>
    </row>
    <row r="34" ht="14.25" customHeight="1">
      <c r="A34" s="3" t="s">
        <v>5</v>
      </c>
      <c r="B34" s="3">
        <v>4.0</v>
      </c>
      <c r="C34" s="3" t="s">
        <v>4812</v>
      </c>
      <c r="D34" s="3">
        <v>1800.0</v>
      </c>
      <c r="E34" s="3">
        <v>25.0</v>
      </c>
      <c r="F34" s="81">
        <v>29.999</v>
      </c>
      <c r="G34" s="239">
        <v>0.924</v>
      </c>
      <c r="H34" s="3" t="s">
        <v>4814</v>
      </c>
    </row>
    <row r="35" ht="14.25" customHeight="1">
      <c r="A35" s="4" t="s">
        <v>5</v>
      </c>
      <c r="B35" s="4">
        <v>4.0</v>
      </c>
      <c r="C35" s="4" t="s">
        <v>4812</v>
      </c>
      <c r="D35" s="4">
        <v>1800.0</v>
      </c>
      <c r="E35" s="4">
        <v>30.0</v>
      </c>
      <c r="F35" s="82">
        <v>39.999</v>
      </c>
      <c r="G35" s="238">
        <v>0.924</v>
      </c>
      <c r="H35" s="4" t="s">
        <v>4814</v>
      </c>
    </row>
    <row r="36" ht="14.25" customHeight="1">
      <c r="A36" s="3" t="s">
        <v>5</v>
      </c>
      <c r="B36" s="3">
        <v>4.0</v>
      </c>
      <c r="C36" s="3" t="s">
        <v>4812</v>
      </c>
      <c r="D36" s="3">
        <v>1800.0</v>
      </c>
      <c r="E36" s="3">
        <v>40.0</v>
      </c>
      <c r="F36" s="81">
        <v>49.999</v>
      </c>
      <c r="G36" s="239">
        <v>0.93</v>
      </c>
      <c r="H36" s="3" t="s">
        <v>4814</v>
      </c>
    </row>
    <row r="37" ht="14.25" customHeight="1">
      <c r="A37" s="4" t="s">
        <v>5</v>
      </c>
      <c r="B37" s="4">
        <v>4.0</v>
      </c>
      <c r="C37" s="4" t="s">
        <v>4812</v>
      </c>
      <c r="D37" s="4">
        <v>1800.0</v>
      </c>
      <c r="E37" s="4">
        <v>50.0</v>
      </c>
      <c r="F37" s="82">
        <v>59.999</v>
      </c>
      <c r="G37" s="238">
        <v>0.93</v>
      </c>
      <c r="H37" s="4" t="s">
        <v>4814</v>
      </c>
    </row>
    <row r="38" ht="14.25" customHeight="1">
      <c r="A38" s="3" t="s">
        <v>5</v>
      </c>
      <c r="B38" s="3">
        <v>4.0</v>
      </c>
      <c r="C38" s="3" t="s">
        <v>4812</v>
      </c>
      <c r="D38" s="3">
        <v>1800.0</v>
      </c>
      <c r="E38" s="3">
        <v>60.0</v>
      </c>
      <c r="F38" s="81">
        <v>74.999</v>
      </c>
      <c r="G38" s="239">
        <v>0.936</v>
      </c>
      <c r="H38" s="3" t="s">
        <v>4814</v>
      </c>
    </row>
    <row r="39" ht="14.25" customHeight="1">
      <c r="A39" s="4" t="s">
        <v>5</v>
      </c>
      <c r="B39" s="4">
        <v>4.0</v>
      </c>
      <c r="C39" s="4" t="s">
        <v>4812</v>
      </c>
      <c r="D39" s="4">
        <v>1800.0</v>
      </c>
      <c r="E39" s="4">
        <v>75.0</v>
      </c>
      <c r="F39" s="82">
        <v>99.999</v>
      </c>
      <c r="G39" s="238">
        <v>0.941</v>
      </c>
      <c r="H39" s="4" t="s">
        <v>4814</v>
      </c>
    </row>
    <row r="40" ht="14.25" customHeight="1">
      <c r="A40" s="3" t="s">
        <v>5</v>
      </c>
      <c r="B40" s="3">
        <v>4.0</v>
      </c>
      <c r="C40" s="3" t="s">
        <v>4812</v>
      </c>
      <c r="D40" s="3">
        <v>1800.0</v>
      </c>
      <c r="E40" s="3">
        <v>100.0</v>
      </c>
      <c r="F40" s="81">
        <v>124.999</v>
      </c>
      <c r="G40" s="239">
        <v>0.945</v>
      </c>
      <c r="H40" s="3" t="s">
        <v>4814</v>
      </c>
    </row>
    <row r="41" ht="14.25" customHeight="1">
      <c r="A41" s="4" t="s">
        <v>5</v>
      </c>
      <c r="B41" s="4">
        <v>4.0</v>
      </c>
      <c r="C41" s="4" t="s">
        <v>4812</v>
      </c>
      <c r="D41" s="4">
        <v>1800.0</v>
      </c>
      <c r="E41" s="4">
        <v>125.0</v>
      </c>
      <c r="F41" s="82">
        <v>149.999</v>
      </c>
      <c r="G41" s="238">
        <v>0.945</v>
      </c>
      <c r="H41" s="4" t="s">
        <v>4814</v>
      </c>
    </row>
    <row r="42" ht="14.25" customHeight="1">
      <c r="A42" s="3" t="s">
        <v>5</v>
      </c>
      <c r="B42" s="3">
        <v>4.0</v>
      </c>
      <c r="C42" s="3" t="s">
        <v>4812</v>
      </c>
      <c r="D42" s="3">
        <v>1800.0</v>
      </c>
      <c r="E42" s="3">
        <v>150.0</v>
      </c>
      <c r="F42" s="81">
        <v>199.999</v>
      </c>
      <c r="G42" s="239">
        <v>0.95</v>
      </c>
      <c r="H42" s="3" t="s">
        <v>4814</v>
      </c>
    </row>
    <row r="43" ht="14.25" customHeight="1">
      <c r="A43" s="4" t="s">
        <v>5</v>
      </c>
      <c r="B43" s="4">
        <v>4.0</v>
      </c>
      <c r="C43" s="4" t="s">
        <v>4812</v>
      </c>
      <c r="D43" s="4">
        <v>1800.0</v>
      </c>
      <c r="E43" s="4">
        <v>200.0</v>
      </c>
      <c r="F43" s="4">
        <v>9999.0</v>
      </c>
      <c r="G43" s="238">
        <v>0.95</v>
      </c>
      <c r="H43" s="4" t="s">
        <v>4814</v>
      </c>
    </row>
    <row r="44" ht="14.25" customHeight="1">
      <c r="A44" s="3" t="s">
        <v>7</v>
      </c>
      <c r="B44" s="3">
        <v>4.0</v>
      </c>
      <c r="C44" s="3" t="s">
        <v>4812</v>
      </c>
      <c r="D44" s="3">
        <v>1800.0</v>
      </c>
      <c r="E44" s="3">
        <v>0.0</v>
      </c>
      <c r="F44" s="81">
        <v>0.999</v>
      </c>
      <c r="G44" s="237">
        <v>0.29</v>
      </c>
      <c r="H44" s="81" t="s">
        <v>4813</v>
      </c>
    </row>
    <row r="45" ht="14.25" customHeight="1">
      <c r="A45" s="4" t="s">
        <v>7</v>
      </c>
      <c r="B45" s="4">
        <v>4.0</v>
      </c>
      <c r="C45" s="4" t="s">
        <v>4812</v>
      </c>
      <c r="D45" s="4">
        <v>1800.0</v>
      </c>
      <c r="E45" s="4">
        <v>1.0</v>
      </c>
      <c r="F45" s="82">
        <v>1.499</v>
      </c>
      <c r="G45" s="238">
        <v>0.825</v>
      </c>
      <c r="H45" s="4" t="s">
        <v>4814</v>
      </c>
    </row>
    <row r="46" ht="14.25" customHeight="1">
      <c r="A46" s="3" t="s">
        <v>7</v>
      </c>
      <c r="B46" s="3">
        <v>4.0</v>
      </c>
      <c r="C46" s="3" t="s">
        <v>4812</v>
      </c>
      <c r="D46" s="3">
        <v>1800.0</v>
      </c>
      <c r="E46" s="3">
        <v>1.5</v>
      </c>
      <c r="F46" s="81">
        <v>1.999</v>
      </c>
      <c r="G46" s="239">
        <v>0.84</v>
      </c>
      <c r="H46" s="3" t="s">
        <v>4814</v>
      </c>
    </row>
    <row r="47" ht="14.25" customHeight="1">
      <c r="A47" s="4" t="s">
        <v>7</v>
      </c>
      <c r="B47" s="4">
        <v>4.0</v>
      </c>
      <c r="C47" s="4" t="s">
        <v>4812</v>
      </c>
      <c r="D47" s="4">
        <v>1800.0</v>
      </c>
      <c r="E47" s="4">
        <v>2.0</v>
      </c>
      <c r="F47" s="82">
        <v>2.999</v>
      </c>
      <c r="G47" s="238">
        <v>0.84</v>
      </c>
      <c r="H47" s="4" t="s">
        <v>4814</v>
      </c>
    </row>
    <row r="48" ht="14.25" customHeight="1">
      <c r="A48" s="3" t="s">
        <v>7</v>
      </c>
      <c r="B48" s="3">
        <v>4.0</v>
      </c>
      <c r="C48" s="3" t="s">
        <v>4812</v>
      </c>
      <c r="D48" s="3">
        <v>1800.0</v>
      </c>
      <c r="E48" s="3">
        <v>3.0</v>
      </c>
      <c r="F48" s="81">
        <v>4.999</v>
      </c>
      <c r="G48" s="239">
        <v>0.875</v>
      </c>
      <c r="H48" s="3" t="s">
        <v>4814</v>
      </c>
    </row>
    <row r="49" ht="14.25" customHeight="1">
      <c r="A49" s="4" t="s">
        <v>7</v>
      </c>
      <c r="B49" s="4">
        <v>4.0</v>
      </c>
      <c r="C49" s="4" t="s">
        <v>4812</v>
      </c>
      <c r="D49" s="4">
        <v>1800.0</v>
      </c>
      <c r="E49" s="4">
        <v>5.0</v>
      </c>
      <c r="F49" s="82">
        <v>7.499</v>
      </c>
      <c r="G49" s="238">
        <v>0.875</v>
      </c>
      <c r="H49" s="4" t="s">
        <v>4814</v>
      </c>
    </row>
    <row r="50" ht="14.25" customHeight="1">
      <c r="A50" s="3" t="s">
        <v>7</v>
      </c>
      <c r="B50" s="3">
        <v>4.0</v>
      </c>
      <c r="C50" s="3" t="s">
        <v>4812</v>
      </c>
      <c r="D50" s="3">
        <v>1800.0</v>
      </c>
      <c r="E50" s="3">
        <v>7.5</v>
      </c>
      <c r="F50" s="81">
        <v>9.999</v>
      </c>
      <c r="G50" s="239">
        <v>0.895</v>
      </c>
      <c r="H50" s="3" t="s">
        <v>4814</v>
      </c>
    </row>
    <row r="51" ht="14.25" customHeight="1">
      <c r="A51" s="4" t="s">
        <v>7</v>
      </c>
      <c r="B51" s="4">
        <v>4.0</v>
      </c>
      <c r="C51" s="4" t="s">
        <v>4812</v>
      </c>
      <c r="D51" s="4">
        <v>1800.0</v>
      </c>
      <c r="E51" s="4">
        <v>10.0</v>
      </c>
      <c r="F51" s="82">
        <v>14.999</v>
      </c>
      <c r="G51" s="238">
        <v>0.895</v>
      </c>
      <c r="H51" s="4" t="s">
        <v>4814</v>
      </c>
    </row>
    <row r="52" ht="14.25" customHeight="1">
      <c r="A52" s="3" t="s">
        <v>7</v>
      </c>
      <c r="B52" s="3">
        <v>4.0</v>
      </c>
      <c r="C52" s="3" t="s">
        <v>4812</v>
      </c>
      <c r="D52" s="3">
        <v>1800.0</v>
      </c>
      <c r="E52" s="3">
        <v>15.0</v>
      </c>
      <c r="F52" s="81">
        <v>19.999</v>
      </c>
      <c r="G52" s="239">
        <v>0.91</v>
      </c>
      <c r="H52" s="3" t="s">
        <v>4814</v>
      </c>
    </row>
    <row r="53" ht="14.25" customHeight="1">
      <c r="A53" s="4" t="s">
        <v>7</v>
      </c>
      <c r="B53" s="4">
        <v>4.0</v>
      </c>
      <c r="C53" s="4" t="s">
        <v>4812</v>
      </c>
      <c r="D53" s="4">
        <v>1800.0</v>
      </c>
      <c r="E53" s="4">
        <v>20.0</v>
      </c>
      <c r="F53" s="82">
        <v>24.999</v>
      </c>
      <c r="G53" s="238">
        <v>0.91</v>
      </c>
      <c r="H53" s="4" t="s">
        <v>4814</v>
      </c>
    </row>
    <row r="54" ht="14.25" customHeight="1">
      <c r="A54" s="3" t="s">
        <v>7</v>
      </c>
      <c r="B54" s="3">
        <v>4.0</v>
      </c>
      <c r="C54" s="3" t="s">
        <v>4812</v>
      </c>
      <c r="D54" s="3">
        <v>1800.0</v>
      </c>
      <c r="E54" s="3">
        <v>25.0</v>
      </c>
      <c r="F54" s="81">
        <v>29.999</v>
      </c>
      <c r="G54" s="239">
        <v>0.924</v>
      </c>
      <c r="H54" s="3" t="s">
        <v>4814</v>
      </c>
    </row>
    <row r="55" ht="14.25" customHeight="1">
      <c r="A55" s="4" t="s">
        <v>7</v>
      </c>
      <c r="B55" s="4">
        <v>4.0</v>
      </c>
      <c r="C55" s="4" t="s">
        <v>4812</v>
      </c>
      <c r="D55" s="4">
        <v>1800.0</v>
      </c>
      <c r="E55" s="4">
        <v>30.0</v>
      </c>
      <c r="F55" s="82">
        <v>39.999</v>
      </c>
      <c r="G55" s="238">
        <v>0.924</v>
      </c>
      <c r="H55" s="4" t="s">
        <v>4814</v>
      </c>
    </row>
    <row r="56" ht="14.25" customHeight="1">
      <c r="A56" s="3" t="s">
        <v>7</v>
      </c>
      <c r="B56" s="3">
        <v>4.0</v>
      </c>
      <c r="C56" s="3" t="s">
        <v>4812</v>
      </c>
      <c r="D56" s="3">
        <v>1800.0</v>
      </c>
      <c r="E56" s="3">
        <v>40.0</v>
      </c>
      <c r="F56" s="81">
        <v>49.999</v>
      </c>
      <c r="G56" s="239">
        <v>0.93</v>
      </c>
      <c r="H56" s="3" t="s">
        <v>4814</v>
      </c>
    </row>
    <row r="57" ht="14.25" customHeight="1">
      <c r="A57" s="4" t="s">
        <v>7</v>
      </c>
      <c r="B57" s="4">
        <v>4.0</v>
      </c>
      <c r="C57" s="4" t="s">
        <v>4812</v>
      </c>
      <c r="D57" s="4">
        <v>1800.0</v>
      </c>
      <c r="E57" s="4">
        <v>50.0</v>
      </c>
      <c r="F57" s="82">
        <v>59.999</v>
      </c>
      <c r="G57" s="238">
        <v>0.93</v>
      </c>
      <c r="H57" s="4" t="s">
        <v>4814</v>
      </c>
    </row>
    <row r="58" ht="14.25" customHeight="1">
      <c r="A58" s="3" t="s">
        <v>7</v>
      </c>
      <c r="B58" s="3">
        <v>4.0</v>
      </c>
      <c r="C58" s="3" t="s">
        <v>4812</v>
      </c>
      <c r="D58" s="3">
        <v>1800.0</v>
      </c>
      <c r="E58" s="3">
        <v>60.0</v>
      </c>
      <c r="F58" s="81">
        <v>74.999</v>
      </c>
      <c r="G58" s="239">
        <v>0.936</v>
      </c>
      <c r="H58" s="3" t="s">
        <v>4814</v>
      </c>
    </row>
    <row r="59" ht="14.25" customHeight="1">
      <c r="A59" s="4" t="s">
        <v>7</v>
      </c>
      <c r="B59" s="4">
        <v>4.0</v>
      </c>
      <c r="C59" s="4" t="s">
        <v>4812</v>
      </c>
      <c r="D59" s="4">
        <v>1800.0</v>
      </c>
      <c r="E59" s="4">
        <v>75.0</v>
      </c>
      <c r="F59" s="82">
        <v>99.999</v>
      </c>
      <c r="G59" s="238">
        <v>0.941</v>
      </c>
      <c r="H59" s="4" t="s">
        <v>4814</v>
      </c>
    </row>
    <row r="60" ht="14.25" customHeight="1">
      <c r="A60" s="3" t="s">
        <v>7</v>
      </c>
      <c r="B60" s="3">
        <v>4.0</v>
      </c>
      <c r="C60" s="3" t="s">
        <v>4812</v>
      </c>
      <c r="D60" s="3">
        <v>1800.0</v>
      </c>
      <c r="E60" s="3">
        <v>100.0</v>
      </c>
      <c r="F60" s="81">
        <v>124.999</v>
      </c>
      <c r="G60" s="239">
        <v>0.945</v>
      </c>
      <c r="H60" s="3" t="s">
        <v>4814</v>
      </c>
    </row>
    <row r="61" ht="14.25" customHeight="1">
      <c r="A61" s="4" t="s">
        <v>7</v>
      </c>
      <c r="B61" s="4">
        <v>4.0</v>
      </c>
      <c r="C61" s="4" t="s">
        <v>4812</v>
      </c>
      <c r="D61" s="4">
        <v>1800.0</v>
      </c>
      <c r="E61" s="4">
        <v>125.0</v>
      </c>
      <c r="F61" s="82">
        <v>149.999</v>
      </c>
      <c r="G61" s="238">
        <v>0.945</v>
      </c>
      <c r="H61" s="4" t="s">
        <v>4814</v>
      </c>
    </row>
    <row r="62" ht="14.25" customHeight="1">
      <c r="A62" s="3" t="s">
        <v>7</v>
      </c>
      <c r="B62" s="3">
        <v>4.0</v>
      </c>
      <c r="C62" s="3" t="s">
        <v>4812</v>
      </c>
      <c r="D62" s="3">
        <v>1800.0</v>
      </c>
      <c r="E62" s="3">
        <v>150.0</v>
      </c>
      <c r="F62" s="81">
        <v>199.999</v>
      </c>
      <c r="G62" s="239">
        <v>0.95</v>
      </c>
      <c r="H62" s="3" t="s">
        <v>4814</v>
      </c>
    </row>
    <row r="63" ht="14.25" customHeight="1">
      <c r="A63" s="4" t="s">
        <v>7</v>
      </c>
      <c r="B63" s="4">
        <v>4.0</v>
      </c>
      <c r="C63" s="4" t="s">
        <v>4812</v>
      </c>
      <c r="D63" s="4">
        <v>1800.0</v>
      </c>
      <c r="E63" s="4">
        <v>200.0</v>
      </c>
      <c r="F63" s="4">
        <v>9999.0</v>
      </c>
      <c r="G63" s="238">
        <v>0.95</v>
      </c>
      <c r="H63" s="4" t="s">
        <v>4814</v>
      </c>
    </row>
    <row r="64" ht="14.25" customHeight="1">
      <c r="A64" s="3" t="s">
        <v>11</v>
      </c>
      <c r="B64" s="3">
        <v>4.0</v>
      </c>
      <c r="C64" s="3" t="s">
        <v>4812</v>
      </c>
      <c r="D64" s="3">
        <v>1800.0</v>
      </c>
      <c r="E64" s="3">
        <v>0.0</v>
      </c>
      <c r="F64" s="81">
        <v>0.999</v>
      </c>
      <c r="G64" s="237">
        <v>0.29</v>
      </c>
      <c r="H64" s="81" t="s">
        <v>4813</v>
      </c>
    </row>
    <row r="65" ht="14.25" customHeight="1">
      <c r="A65" s="4" t="s">
        <v>11</v>
      </c>
      <c r="B65" s="4">
        <v>4.0</v>
      </c>
      <c r="C65" s="4" t="s">
        <v>4812</v>
      </c>
      <c r="D65" s="4">
        <v>1800.0</v>
      </c>
      <c r="E65" s="4">
        <v>1.0</v>
      </c>
      <c r="F65" s="82">
        <v>1.499</v>
      </c>
      <c r="G65" s="238">
        <v>0.825</v>
      </c>
      <c r="H65" s="4" t="s">
        <v>4815</v>
      </c>
    </row>
    <row r="66" ht="14.25" customHeight="1">
      <c r="A66" s="3" t="s">
        <v>11</v>
      </c>
      <c r="B66" s="3">
        <v>4.0</v>
      </c>
      <c r="C66" s="3" t="s">
        <v>4812</v>
      </c>
      <c r="D66" s="3">
        <v>1800.0</v>
      </c>
      <c r="E66" s="3">
        <v>1.5</v>
      </c>
      <c r="F66" s="81">
        <v>1.999</v>
      </c>
      <c r="G66" s="239">
        <v>0.84</v>
      </c>
      <c r="H66" s="3" t="s">
        <v>4815</v>
      </c>
    </row>
    <row r="67" ht="14.25" customHeight="1">
      <c r="A67" s="4" t="s">
        <v>11</v>
      </c>
      <c r="B67" s="4">
        <v>4.0</v>
      </c>
      <c r="C67" s="4" t="s">
        <v>4812</v>
      </c>
      <c r="D67" s="4">
        <v>1800.0</v>
      </c>
      <c r="E67" s="4">
        <v>2.0</v>
      </c>
      <c r="F67" s="82">
        <v>2.999</v>
      </c>
      <c r="G67" s="238">
        <v>0.84</v>
      </c>
      <c r="H67" s="4" t="s">
        <v>4815</v>
      </c>
    </row>
    <row r="68" ht="14.25" customHeight="1">
      <c r="A68" s="3" t="s">
        <v>11</v>
      </c>
      <c r="B68" s="3">
        <v>4.0</v>
      </c>
      <c r="C68" s="3" t="s">
        <v>4812</v>
      </c>
      <c r="D68" s="3">
        <v>1800.0</v>
      </c>
      <c r="E68" s="3">
        <v>3.0</v>
      </c>
      <c r="F68" s="81">
        <v>4.999</v>
      </c>
      <c r="G68" s="239">
        <v>0.875</v>
      </c>
      <c r="H68" s="3" t="s">
        <v>4815</v>
      </c>
    </row>
    <row r="69" ht="14.25" customHeight="1">
      <c r="A69" s="4" t="s">
        <v>11</v>
      </c>
      <c r="B69" s="4">
        <v>4.0</v>
      </c>
      <c r="C69" s="4" t="s">
        <v>4812</v>
      </c>
      <c r="D69" s="4">
        <v>1800.0</v>
      </c>
      <c r="E69" s="4">
        <v>5.0</v>
      </c>
      <c r="F69" s="82">
        <v>7.499</v>
      </c>
      <c r="G69" s="238">
        <v>0.875</v>
      </c>
      <c r="H69" s="4" t="s">
        <v>4815</v>
      </c>
    </row>
    <row r="70" ht="14.25" customHeight="1">
      <c r="A70" s="3" t="s">
        <v>11</v>
      </c>
      <c r="B70" s="3">
        <v>4.0</v>
      </c>
      <c r="C70" s="3" t="s">
        <v>4812</v>
      </c>
      <c r="D70" s="3">
        <v>1800.0</v>
      </c>
      <c r="E70" s="3">
        <v>7.5</v>
      </c>
      <c r="F70" s="81">
        <v>9.999</v>
      </c>
      <c r="G70" s="239">
        <v>0.895</v>
      </c>
      <c r="H70" s="3" t="s">
        <v>4815</v>
      </c>
    </row>
    <row r="71" ht="14.25" customHeight="1">
      <c r="A71" s="4" t="s">
        <v>11</v>
      </c>
      <c r="B71" s="4">
        <v>4.0</v>
      </c>
      <c r="C71" s="4" t="s">
        <v>4812</v>
      </c>
      <c r="D71" s="4">
        <v>1800.0</v>
      </c>
      <c r="E71" s="4">
        <v>10.0</v>
      </c>
      <c r="F71" s="82">
        <v>14.999</v>
      </c>
      <c r="G71" s="238">
        <v>0.895</v>
      </c>
      <c r="H71" s="4" t="s">
        <v>4815</v>
      </c>
    </row>
    <row r="72" ht="14.25" customHeight="1">
      <c r="A72" s="3" t="s">
        <v>11</v>
      </c>
      <c r="B72" s="3">
        <v>4.0</v>
      </c>
      <c r="C72" s="3" t="s">
        <v>4812</v>
      </c>
      <c r="D72" s="3">
        <v>1800.0</v>
      </c>
      <c r="E72" s="3">
        <v>15.0</v>
      </c>
      <c r="F72" s="81">
        <v>19.999</v>
      </c>
      <c r="G72" s="239">
        <v>0.91</v>
      </c>
      <c r="H72" s="3" t="s">
        <v>4815</v>
      </c>
    </row>
    <row r="73" ht="14.25" customHeight="1">
      <c r="A73" s="4" t="s">
        <v>11</v>
      </c>
      <c r="B73" s="4">
        <v>4.0</v>
      </c>
      <c r="C73" s="4" t="s">
        <v>4812</v>
      </c>
      <c r="D73" s="4">
        <v>1800.0</v>
      </c>
      <c r="E73" s="4">
        <v>20.0</v>
      </c>
      <c r="F73" s="82">
        <v>24.999</v>
      </c>
      <c r="G73" s="238">
        <v>0.91</v>
      </c>
      <c r="H73" s="4" t="s">
        <v>4815</v>
      </c>
    </row>
    <row r="74" ht="14.25" customHeight="1">
      <c r="A74" s="3" t="s">
        <v>11</v>
      </c>
      <c r="B74" s="3">
        <v>4.0</v>
      </c>
      <c r="C74" s="3" t="s">
        <v>4812</v>
      </c>
      <c r="D74" s="3">
        <v>1800.0</v>
      </c>
      <c r="E74" s="3">
        <v>25.0</v>
      </c>
      <c r="F74" s="81">
        <v>29.999</v>
      </c>
      <c r="G74" s="239">
        <v>0.924</v>
      </c>
      <c r="H74" s="3" t="s">
        <v>4815</v>
      </c>
    </row>
    <row r="75" ht="14.25" customHeight="1">
      <c r="A75" s="4" t="s">
        <v>11</v>
      </c>
      <c r="B75" s="4">
        <v>4.0</v>
      </c>
      <c r="C75" s="4" t="s">
        <v>4812</v>
      </c>
      <c r="D75" s="4">
        <v>1800.0</v>
      </c>
      <c r="E75" s="4">
        <v>30.0</v>
      </c>
      <c r="F75" s="82">
        <v>39.999</v>
      </c>
      <c r="G75" s="238">
        <v>0.924</v>
      </c>
      <c r="H75" s="4" t="s">
        <v>4815</v>
      </c>
    </row>
    <row r="76" ht="14.25" customHeight="1">
      <c r="A76" s="3" t="s">
        <v>11</v>
      </c>
      <c r="B76" s="3">
        <v>4.0</v>
      </c>
      <c r="C76" s="3" t="s">
        <v>4812</v>
      </c>
      <c r="D76" s="3">
        <v>1800.0</v>
      </c>
      <c r="E76" s="3">
        <v>40.0</v>
      </c>
      <c r="F76" s="81">
        <v>49.999</v>
      </c>
      <c r="G76" s="239">
        <v>0.93</v>
      </c>
      <c r="H76" s="3" t="s">
        <v>4815</v>
      </c>
    </row>
    <row r="77" ht="14.25" customHeight="1">
      <c r="A77" s="4" t="s">
        <v>11</v>
      </c>
      <c r="B77" s="4">
        <v>4.0</v>
      </c>
      <c r="C77" s="4" t="s">
        <v>4812</v>
      </c>
      <c r="D77" s="4">
        <v>1800.0</v>
      </c>
      <c r="E77" s="4">
        <v>50.0</v>
      </c>
      <c r="F77" s="82">
        <v>59.999</v>
      </c>
      <c r="G77" s="238">
        <v>0.93</v>
      </c>
      <c r="H77" s="4" t="s">
        <v>4815</v>
      </c>
    </row>
    <row r="78" ht="14.25" customHeight="1">
      <c r="A78" s="3" t="s">
        <v>11</v>
      </c>
      <c r="B78" s="3">
        <v>4.0</v>
      </c>
      <c r="C78" s="3" t="s">
        <v>4812</v>
      </c>
      <c r="D78" s="3">
        <v>1800.0</v>
      </c>
      <c r="E78" s="3">
        <v>60.0</v>
      </c>
      <c r="F78" s="81">
        <v>74.999</v>
      </c>
      <c r="G78" s="239">
        <v>0.936</v>
      </c>
      <c r="H78" s="3" t="s">
        <v>4815</v>
      </c>
    </row>
    <row r="79" ht="14.25" customHeight="1">
      <c r="A79" s="4" t="s">
        <v>11</v>
      </c>
      <c r="B79" s="4">
        <v>4.0</v>
      </c>
      <c r="C79" s="4" t="s">
        <v>4812</v>
      </c>
      <c r="D79" s="4">
        <v>1800.0</v>
      </c>
      <c r="E79" s="4">
        <v>75.0</v>
      </c>
      <c r="F79" s="82">
        <v>99.999</v>
      </c>
      <c r="G79" s="238">
        <v>0.941</v>
      </c>
      <c r="H79" s="4" t="s">
        <v>4815</v>
      </c>
    </row>
    <row r="80" ht="14.25" customHeight="1">
      <c r="A80" s="3" t="s">
        <v>11</v>
      </c>
      <c r="B80" s="3">
        <v>4.0</v>
      </c>
      <c r="C80" s="3" t="s">
        <v>4812</v>
      </c>
      <c r="D80" s="3">
        <v>1800.0</v>
      </c>
      <c r="E80" s="3">
        <v>100.0</v>
      </c>
      <c r="F80" s="81">
        <v>124.999</v>
      </c>
      <c r="G80" s="239">
        <v>0.945</v>
      </c>
      <c r="H80" s="3" t="s">
        <v>4815</v>
      </c>
    </row>
    <row r="81" ht="14.25" customHeight="1">
      <c r="A81" s="4" t="s">
        <v>11</v>
      </c>
      <c r="B81" s="4">
        <v>4.0</v>
      </c>
      <c r="C81" s="4" t="s">
        <v>4812</v>
      </c>
      <c r="D81" s="4">
        <v>1800.0</v>
      </c>
      <c r="E81" s="4">
        <v>125.0</v>
      </c>
      <c r="F81" s="82">
        <v>149.999</v>
      </c>
      <c r="G81" s="238">
        <v>0.945</v>
      </c>
      <c r="H81" s="4" t="s">
        <v>4815</v>
      </c>
    </row>
    <row r="82" ht="14.25" customHeight="1">
      <c r="A82" s="3" t="s">
        <v>11</v>
      </c>
      <c r="B82" s="3">
        <v>4.0</v>
      </c>
      <c r="C82" s="3" t="s">
        <v>4812</v>
      </c>
      <c r="D82" s="3">
        <v>1800.0</v>
      </c>
      <c r="E82" s="3">
        <v>150.0</v>
      </c>
      <c r="F82" s="81">
        <v>199.999</v>
      </c>
      <c r="G82" s="239">
        <v>0.95</v>
      </c>
      <c r="H82" s="3" t="s">
        <v>4815</v>
      </c>
    </row>
    <row r="83" ht="14.25" customHeight="1">
      <c r="A83" s="4" t="s">
        <v>11</v>
      </c>
      <c r="B83" s="4">
        <v>4.0</v>
      </c>
      <c r="C83" s="4" t="s">
        <v>4812</v>
      </c>
      <c r="D83" s="4">
        <v>1800.0</v>
      </c>
      <c r="E83" s="4">
        <v>200.0</v>
      </c>
      <c r="F83" s="4">
        <v>9999.0</v>
      </c>
      <c r="G83" s="238">
        <v>0.95</v>
      </c>
      <c r="H83" s="4" t="s">
        <v>4815</v>
      </c>
    </row>
    <row r="84" ht="14.25" customHeight="1">
      <c r="A84" s="3" t="s">
        <v>13</v>
      </c>
      <c r="B84" s="3">
        <v>4.0</v>
      </c>
      <c r="C84" s="3" t="s">
        <v>4812</v>
      </c>
      <c r="D84" s="3">
        <v>1800.0</v>
      </c>
      <c r="E84" s="3">
        <v>0.0</v>
      </c>
      <c r="F84" s="81">
        <v>0.999</v>
      </c>
      <c r="G84" s="237">
        <v>0.29</v>
      </c>
      <c r="H84" s="81" t="s">
        <v>4813</v>
      </c>
    </row>
    <row r="85" ht="14.25" customHeight="1">
      <c r="A85" s="4" t="s">
        <v>13</v>
      </c>
      <c r="B85" s="4">
        <v>4.0</v>
      </c>
      <c r="C85" s="4" t="s">
        <v>4812</v>
      </c>
      <c r="D85" s="4">
        <v>1800.0</v>
      </c>
      <c r="E85" s="4">
        <v>1.0</v>
      </c>
      <c r="F85" s="82">
        <v>1.499</v>
      </c>
      <c r="G85" s="238">
        <v>0.855</v>
      </c>
      <c r="H85" s="4" t="s">
        <v>4816</v>
      </c>
    </row>
    <row r="86" ht="14.25" customHeight="1">
      <c r="A86" s="3" t="s">
        <v>13</v>
      </c>
      <c r="B86" s="3">
        <v>4.0</v>
      </c>
      <c r="C86" s="3" t="s">
        <v>4812</v>
      </c>
      <c r="D86" s="3">
        <v>1800.0</v>
      </c>
      <c r="E86" s="3">
        <v>1.5</v>
      </c>
      <c r="F86" s="81">
        <v>1.999</v>
      </c>
      <c r="G86" s="239">
        <v>0.865</v>
      </c>
      <c r="H86" s="3" t="s">
        <v>4816</v>
      </c>
    </row>
    <row r="87" ht="14.25" customHeight="1">
      <c r="A87" s="4" t="s">
        <v>13</v>
      </c>
      <c r="B87" s="4">
        <v>4.0</v>
      </c>
      <c r="C87" s="4" t="s">
        <v>4812</v>
      </c>
      <c r="D87" s="4">
        <v>1800.0</v>
      </c>
      <c r="E87" s="4">
        <v>2.0</v>
      </c>
      <c r="F87" s="82">
        <v>2.999</v>
      </c>
      <c r="G87" s="238">
        <v>0.865</v>
      </c>
      <c r="H87" s="4" t="s">
        <v>4816</v>
      </c>
    </row>
    <row r="88" ht="14.25" customHeight="1">
      <c r="A88" s="3" t="s">
        <v>13</v>
      </c>
      <c r="B88" s="3">
        <v>4.0</v>
      </c>
      <c r="C88" s="3" t="s">
        <v>4812</v>
      </c>
      <c r="D88" s="3">
        <v>1800.0</v>
      </c>
      <c r="E88" s="3">
        <v>3.0</v>
      </c>
      <c r="F88" s="81">
        <v>4.999</v>
      </c>
      <c r="G88" s="239">
        <v>0.895</v>
      </c>
      <c r="H88" s="3" t="s">
        <v>4816</v>
      </c>
    </row>
    <row r="89" ht="14.25" customHeight="1">
      <c r="A89" s="4" t="s">
        <v>13</v>
      </c>
      <c r="B89" s="4">
        <v>4.0</v>
      </c>
      <c r="C89" s="4" t="s">
        <v>4812</v>
      </c>
      <c r="D89" s="4">
        <v>1800.0</v>
      </c>
      <c r="E89" s="4">
        <v>5.0</v>
      </c>
      <c r="F89" s="82">
        <v>7.499</v>
      </c>
      <c r="G89" s="238">
        <v>0.895</v>
      </c>
      <c r="H89" s="4" t="s">
        <v>4816</v>
      </c>
    </row>
    <row r="90" ht="14.25" customHeight="1">
      <c r="A90" s="3" t="s">
        <v>13</v>
      </c>
      <c r="B90" s="3">
        <v>4.0</v>
      </c>
      <c r="C90" s="3" t="s">
        <v>4812</v>
      </c>
      <c r="D90" s="3">
        <v>1800.0</v>
      </c>
      <c r="E90" s="3">
        <v>7.5</v>
      </c>
      <c r="F90" s="81">
        <v>9.999</v>
      </c>
      <c r="G90" s="239">
        <v>0.917</v>
      </c>
      <c r="H90" s="3" t="s">
        <v>4816</v>
      </c>
    </row>
    <row r="91" ht="14.25" customHeight="1">
      <c r="A91" s="4" t="s">
        <v>13</v>
      </c>
      <c r="B91" s="4">
        <v>4.0</v>
      </c>
      <c r="C91" s="4" t="s">
        <v>4812</v>
      </c>
      <c r="D91" s="4">
        <v>1800.0</v>
      </c>
      <c r="E91" s="4">
        <v>10.0</v>
      </c>
      <c r="F91" s="82">
        <v>14.999</v>
      </c>
      <c r="G91" s="238">
        <v>0.917</v>
      </c>
      <c r="H91" s="4" t="s">
        <v>4816</v>
      </c>
    </row>
    <row r="92" ht="14.25" customHeight="1">
      <c r="A92" s="3" t="s">
        <v>13</v>
      </c>
      <c r="B92" s="3">
        <v>4.0</v>
      </c>
      <c r="C92" s="3" t="s">
        <v>4812</v>
      </c>
      <c r="D92" s="3">
        <v>1800.0</v>
      </c>
      <c r="E92" s="3">
        <v>15.0</v>
      </c>
      <c r="F92" s="81">
        <v>19.999</v>
      </c>
      <c r="G92" s="239">
        <v>0.924</v>
      </c>
      <c r="H92" s="3" t="s">
        <v>4816</v>
      </c>
    </row>
    <row r="93" ht="14.25" customHeight="1">
      <c r="A93" s="4" t="s">
        <v>13</v>
      </c>
      <c r="B93" s="4">
        <v>4.0</v>
      </c>
      <c r="C93" s="4" t="s">
        <v>4812</v>
      </c>
      <c r="D93" s="4">
        <v>1800.0</v>
      </c>
      <c r="E93" s="4">
        <v>20.0</v>
      </c>
      <c r="F93" s="82">
        <v>24.9999</v>
      </c>
      <c r="G93" s="238">
        <v>0.93</v>
      </c>
      <c r="H93" s="4" t="s">
        <v>4816</v>
      </c>
    </row>
    <row r="94" ht="14.25" customHeight="1">
      <c r="A94" s="3" t="s">
        <v>13</v>
      </c>
      <c r="B94" s="3">
        <v>4.0</v>
      </c>
      <c r="C94" s="3" t="s">
        <v>4812</v>
      </c>
      <c r="D94" s="3">
        <v>1800.0</v>
      </c>
      <c r="E94" s="3">
        <v>25.0</v>
      </c>
      <c r="F94" s="81">
        <v>29.999</v>
      </c>
      <c r="G94" s="239">
        <v>0.936</v>
      </c>
      <c r="H94" s="3" t="s">
        <v>4816</v>
      </c>
    </row>
    <row r="95" ht="14.25" customHeight="1">
      <c r="A95" s="4" t="s">
        <v>13</v>
      </c>
      <c r="B95" s="4">
        <v>4.0</v>
      </c>
      <c r="C95" s="4" t="s">
        <v>4812</v>
      </c>
      <c r="D95" s="4">
        <v>1800.0</v>
      </c>
      <c r="E95" s="4">
        <v>30.0</v>
      </c>
      <c r="F95" s="82">
        <v>39.999</v>
      </c>
      <c r="G95" s="238">
        <v>0.936</v>
      </c>
      <c r="H95" s="4" t="s">
        <v>4816</v>
      </c>
    </row>
    <row r="96" ht="14.25" customHeight="1">
      <c r="A96" s="3" t="s">
        <v>13</v>
      </c>
      <c r="B96" s="3">
        <v>4.0</v>
      </c>
      <c r="C96" s="3" t="s">
        <v>4812</v>
      </c>
      <c r="D96" s="3">
        <v>1800.0</v>
      </c>
      <c r="E96" s="3">
        <v>40.0</v>
      </c>
      <c r="F96" s="81">
        <v>49.999</v>
      </c>
      <c r="G96" s="239">
        <v>0.941</v>
      </c>
      <c r="H96" s="3" t="s">
        <v>4816</v>
      </c>
    </row>
    <row r="97" ht="14.25" customHeight="1">
      <c r="A97" s="4" t="s">
        <v>13</v>
      </c>
      <c r="B97" s="4">
        <v>4.0</v>
      </c>
      <c r="C97" s="4" t="s">
        <v>4812</v>
      </c>
      <c r="D97" s="4">
        <v>1800.0</v>
      </c>
      <c r="E97" s="4">
        <v>50.0</v>
      </c>
      <c r="F97" s="82">
        <v>59.999</v>
      </c>
      <c r="G97" s="238">
        <v>0.945</v>
      </c>
      <c r="H97" s="4" t="s">
        <v>4816</v>
      </c>
    </row>
    <row r="98" ht="14.25" customHeight="1">
      <c r="A98" s="3" t="s">
        <v>13</v>
      </c>
      <c r="B98" s="3">
        <v>4.0</v>
      </c>
      <c r="C98" s="3" t="s">
        <v>4812</v>
      </c>
      <c r="D98" s="3">
        <v>1800.0</v>
      </c>
      <c r="E98" s="3">
        <v>60.0</v>
      </c>
      <c r="F98" s="81">
        <v>74.999</v>
      </c>
      <c r="G98" s="239">
        <v>0.95</v>
      </c>
      <c r="H98" s="3" t="s">
        <v>4816</v>
      </c>
    </row>
    <row r="99" ht="14.25" customHeight="1">
      <c r="A99" s="4" t="s">
        <v>13</v>
      </c>
      <c r="B99" s="4">
        <v>4.0</v>
      </c>
      <c r="C99" s="4" t="s">
        <v>4812</v>
      </c>
      <c r="D99" s="4">
        <v>1800.0</v>
      </c>
      <c r="E99" s="4">
        <v>75.0</v>
      </c>
      <c r="F99" s="82">
        <v>99.999</v>
      </c>
      <c r="G99" s="238">
        <v>0.954</v>
      </c>
      <c r="H99" s="4" t="s">
        <v>4816</v>
      </c>
    </row>
    <row r="100" ht="14.25" customHeight="1">
      <c r="A100" s="3" t="s">
        <v>13</v>
      </c>
      <c r="B100" s="3">
        <v>4.0</v>
      </c>
      <c r="C100" s="3" t="s">
        <v>4812</v>
      </c>
      <c r="D100" s="3">
        <v>1800.0</v>
      </c>
      <c r="E100" s="3">
        <v>100.0</v>
      </c>
      <c r="F100" s="81">
        <v>124.999</v>
      </c>
      <c r="G100" s="239">
        <v>0.954</v>
      </c>
      <c r="H100" s="3" t="s">
        <v>4816</v>
      </c>
    </row>
    <row r="101" ht="14.25" customHeight="1">
      <c r="A101" s="4" t="s">
        <v>13</v>
      </c>
      <c r="B101" s="4">
        <v>4.0</v>
      </c>
      <c r="C101" s="4" t="s">
        <v>4812</v>
      </c>
      <c r="D101" s="4">
        <v>1800.0</v>
      </c>
      <c r="E101" s="4">
        <v>125.0</v>
      </c>
      <c r="F101" s="82">
        <v>149.999</v>
      </c>
      <c r="G101" s="238">
        <v>0.954</v>
      </c>
      <c r="H101" s="4" t="s">
        <v>4816</v>
      </c>
    </row>
    <row r="102" ht="14.25" customHeight="1">
      <c r="A102" s="3" t="s">
        <v>13</v>
      </c>
      <c r="B102" s="3">
        <v>4.0</v>
      </c>
      <c r="C102" s="3" t="s">
        <v>4812</v>
      </c>
      <c r="D102" s="3">
        <v>1800.0</v>
      </c>
      <c r="E102" s="3">
        <v>150.0</v>
      </c>
      <c r="F102" s="81">
        <v>199.999</v>
      </c>
      <c r="G102" s="239">
        <v>0.958</v>
      </c>
      <c r="H102" s="3" t="s">
        <v>4816</v>
      </c>
    </row>
    <row r="103" ht="14.25" customHeight="1">
      <c r="A103" s="4" t="s">
        <v>13</v>
      </c>
      <c r="B103" s="4">
        <v>4.0</v>
      </c>
      <c r="C103" s="4" t="s">
        <v>4812</v>
      </c>
      <c r="D103" s="4">
        <v>1800.0</v>
      </c>
      <c r="E103" s="4">
        <v>200.0</v>
      </c>
      <c r="F103" s="82">
        <v>249.999</v>
      </c>
      <c r="G103" s="238">
        <v>0.962</v>
      </c>
      <c r="H103" s="4" t="s">
        <v>4816</v>
      </c>
    </row>
    <row r="104" ht="14.25" customHeight="1">
      <c r="A104" s="3" t="s">
        <v>13</v>
      </c>
      <c r="B104" s="3">
        <v>4.0</v>
      </c>
      <c r="C104" s="3" t="s">
        <v>4812</v>
      </c>
      <c r="D104" s="3">
        <v>1800.0</v>
      </c>
      <c r="E104" s="3">
        <v>250.0</v>
      </c>
      <c r="F104" s="81">
        <v>299.999</v>
      </c>
      <c r="G104" s="239">
        <v>0.962</v>
      </c>
      <c r="H104" s="3" t="s">
        <v>4816</v>
      </c>
    </row>
    <row r="105" ht="14.25" customHeight="1">
      <c r="A105" s="4" t="s">
        <v>13</v>
      </c>
      <c r="B105" s="4">
        <v>4.0</v>
      </c>
      <c r="C105" s="4" t="s">
        <v>4812</v>
      </c>
      <c r="D105" s="4">
        <v>1800.0</v>
      </c>
      <c r="E105" s="4">
        <v>300.0</v>
      </c>
      <c r="F105" s="82">
        <v>349.999</v>
      </c>
      <c r="G105" s="238">
        <v>0.962</v>
      </c>
      <c r="H105" s="4" t="s">
        <v>4816</v>
      </c>
    </row>
    <row r="106" ht="14.25" customHeight="1">
      <c r="A106" s="3" t="s">
        <v>13</v>
      </c>
      <c r="B106" s="3">
        <v>4.0</v>
      </c>
      <c r="C106" s="3" t="s">
        <v>4812</v>
      </c>
      <c r="D106" s="3">
        <v>1800.0</v>
      </c>
      <c r="E106" s="3">
        <v>350.0</v>
      </c>
      <c r="F106" s="81">
        <v>399.999</v>
      </c>
      <c r="G106" s="239">
        <v>0.962</v>
      </c>
      <c r="H106" s="3" t="s">
        <v>4816</v>
      </c>
    </row>
    <row r="107" ht="14.25" customHeight="1">
      <c r="A107" s="4" t="s">
        <v>13</v>
      </c>
      <c r="B107" s="4">
        <v>4.0</v>
      </c>
      <c r="C107" s="4" t="s">
        <v>4812</v>
      </c>
      <c r="D107" s="4">
        <v>1800.0</v>
      </c>
      <c r="E107" s="4">
        <v>400.0</v>
      </c>
      <c r="F107" s="82">
        <v>449.999</v>
      </c>
      <c r="G107" s="238">
        <v>0.962</v>
      </c>
      <c r="H107" s="4" t="s">
        <v>4816</v>
      </c>
    </row>
    <row r="108" ht="14.25" customHeight="1">
      <c r="A108" s="3" t="s">
        <v>13</v>
      </c>
      <c r="B108" s="3">
        <v>4.0</v>
      </c>
      <c r="C108" s="3" t="s">
        <v>4812</v>
      </c>
      <c r="D108" s="3">
        <v>1800.0</v>
      </c>
      <c r="E108" s="3">
        <v>450.0</v>
      </c>
      <c r="F108" s="81">
        <v>499.999</v>
      </c>
      <c r="G108" s="239">
        <v>0.962</v>
      </c>
      <c r="H108" s="3" t="s">
        <v>4816</v>
      </c>
    </row>
    <row r="109" ht="14.25" customHeight="1">
      <c r="A109" s="4" t="s">
        <v>13</v>
      </c>
      <c r="B109" s="4">
        <v>4.0</v>
      </c>
      <c r="C109" s="4" t="s">
        <v>4812</v>
      </c>
      <c r="D109" s="4">
        <v>1800.0</v>
      </c>
      <c r="E109" s="4">
        <v>500.0</v>
      </c>
      <c r="F109" s="4">
        <v>9999.0</v>
      </c>
      <c r="G109" s="238">
        <v>0.962</v>
      </c>
      <c r="H109" s="4" t="s">
        <v>4816</v>
      </c>
    </row>
    <row r="110" ht="14.25" customHeight="1">
      <c r="A110" s="3" t="s">
        <v>15</v>
      </c>
      <c r="B110" s="3">
        <v>4.0</v>
      </c>
      <c r="C110" s="3" t="s">
        <v>4812</v>
      </c>
      <c r="D110" s="3">
        <v>1800.0</v>
      </c>
      <c r="E110" s="3">
        <v>0.0</v>
      </c>
      <c r="F110" s="81">
        <v>0.08333</v>
      </c>
      <c r="G110" s="240">
        <v>0.29</v>
      </c>
      <c r="H110" s="81" t="s">
        <v>4817</v>
      </c>
    </row>
    <row r="111" ht="14.25" customHeight="1">
      <c r="A111" s="3" t="s">
        <v>15</v>
      </c>
      <c r="B111" s="3">
        <v>4.0</v>
      </c>
      <c r="C111" s="3" t="s">
        <v>4812</v>
      </c>
      <c r="D111" s="3">
        <v>1800.0</v>
      </c>
      <c r="E111" s="81">
        <v>0.08334</v>
      </c>
      <c r="F111" s="81">
        <v>0.999</v>
      </c>
      <c r="G111" s="240">
        <v>0.7</v>
      </c>
      <c r="H111" s="81" t="s">
        <v>4818</v>
      </c>
    </row>
    <row r="112" ht="14.25" customHeight="1">
      <c r="A112" s="4" t="s">
        <v>15</v>
      </c>
      <c r="B112" s="4">
        <v>4.0</v>
      </c>
      <c r="C112" s="4" t="s">
        <v>4812</v>
      </c>
      <c r="D112" s="4">
        <v>1800.0</v>
      </c>
      <c r="E112" s="4">
        <v>1.0</v>
      </c>
      <c r="F112" s="82">
        <v>1.499</v>
      </c>
      <c r="G112" s="238">
        <v>0.855</v>
      </c>
      <c r="H112" s="4"/>
    </row>
    <row r="113" ht="14.25" customHeight="1">
      <c r="A113" s="3" t="s">
        <v>15</v>
      </c>
      <c r="B113" s="3">
        <v>4.0</v>
      </c>
      <c r="C113" s="3" t="s">
        <v>4812</v>
      </c>
      <c r="D113" s="3">
        <v>1800.0</v>
      </c>
      <c r="E113" s="3">
        <v>1.5</v>
      </c>
      <c r="F113" s="81">
        <v>1.999</v>
      </c>
      <c r="G113" s="239">
        <v>0.865</v>
      </c>
      <c r="H113" s="3"/>
    </row>
    <row r="114" ht="14.25" customHeight="1">
      <c r="A114" s="4" t="s">
        <v>15</v>
      </c>
      <c r="B114" s="4">
        <v>4.0</v>
      </c>
      <c r="C114" s="4" t="s">
        <v>4812</v>
      </c>
      <c r="D114" s="4">
        <v>1800.0</v>
      </c>
      <c r="E114" s="4">
        <v>2.0</v>
      </c>
      <c r="F114" s="82">
        <v>2.999</v>
      </c>
      <c r="G114" s="238">
        <v>0.865</v>
      </c>
      <c r="H114" s="4"/>
    </row>
    <row r="115" ht="14.25" customHeight="1">
      <c r="A115" s="3" t="s">
        <v>15</v>
      </c>
      <c r="B115" s="3">
        <v>4.0</v>
      </c>
      <c r="C115" s="3" t="s">
        <v>4812</v>
      </c>
      <c r="D115" s="3">
        <v>1800.0</v>
      </c>
      <c r="E115" s="3">
        <v>3.0</v>
      </c>
      <c r="F115" s="81">
        <v>4.999</v>
      </c>
      <c r="G115" s="239">
        <v>0.895</v>
      </c>
      <c r="H115" s="3"/>
    </row>
    <row r="116" ht="14.25" customHeight="1">
      <c r="A116" s="4" t="s">
        <v>15</v>
      </c>
      <c r="B116" s="4">
        <v>4.0</v>
      </c>
      <c r="C116" s="4" t="s">
        <v>4812</v>
      </c>
      <c r="D116" s="4">
        <v>1800.0</v>
      </c>
      <c r="E116" s="4">
        <v>5.0</v>
      </c>
      <c r="F116" s="82">
        <v>7.499</v>
      </c>
      <c r="G116" s="238">
        <v>0.895</v>
      </c>
      <c r="H116" s="4"/>
    </row>
    <row r="117" ht="14.25" customHeight="1">
      <c r="A117" s="3" t="s">
        <v>15</v>
      </c>
      <c r="B117" s="3">
        <v>4.0</v>
      </c>
      <c r="C117" s="3" t="s">
        <v>4812</v>
      </c>
      <c r="D117" s="3">
        <v>1800.0</v>
      </c>
      <c r="E117" s="3">
        <v>7.5</v>
      </c>
      <c r="F117" s="81">
        <v>9.999</v>
      </c>
      <c r="G117" s="239">
        <v>0.917</v>
      </c>
      <c r="H117" s="3"/>
    </row>
    <row r="118" ht="14.25" customHeight="1">
      <c r="A118" s="4" t="s">
        <v>15</v>
      </c>
      <c r="B118" s="4">
        <v>4.0</v>
      </c>
      <c r="C118" s="4" t="s">
        <v>4812</v>
      </c>
      <c r="D118" s="4">
        <v>1800.0</v>
      </c>
      <c r="E118" s="4">
        <v>10.0</v>
      </c>
      <c r="F118" s="82">
        <v>14.999</v>
      </c>
      <c r="G118" s="238">
        <v>0.917</v>
      </c>
      <c r="H118" s="4"/>
    </row>
    <row r="119" ht="14.25" customHeight="1">
      <c r="A119" s="3" t="s">
        <v>15</v>
      </c>
      <c r="B119" s="3">
        <v>4.0</v>
      </c>
      <c r="C119" s="3" t="s">
        <v>4812</v>
      </c>
      <c r="D119" s="3">
        <v>1800.0</v>
      </c>
      <c r="E119" s="3">
        <v>15.0</v>
      </c>
      <c r="F119" s="81">
        <v>19.999</v>
      </c>
      <c r="G119" s="239">
        <v>0.924</v>
      </c>
      <c r="H119" s="3"/>
    </row>
    <row r="120" ht="14.25" customHeight="1">
      <c r="A120" s="4" t="s">
        <v>15</v>
      </c>
      <c r="B120" s="4">
        <v>4.0</v>
      </c>
      <c r="C120" s="4" t="s">
        <v>4812</v>
      </c>
      <c r="D120" s="4">
        <v>1800.0</v>
      </c>
      <c r="E120" s="4">
        <v>20.0</v>
      </c>
      <c r="F120" s="82">
        <v>24.999</v>
      </c>
      <c r="G120" s="238">
        <v>0.93</v>
      </c>
      <c r="H120" s="4"/>
    </row>
    <row r="121" ht="14.25" customHeight="1">
      <c r="A121" s="3" t="s">
        <v>15</v>
      </c>
      <c r="B121" s="3">
        <v>4.0</v>
      </c>
      <c r="C121" s="3" t="s">
        <v>4812</v>
      </c>
      <c r="D121" s="3">
        <v>1800.0</v>
      </c>
      <c r="E121" s="3">
        <v>25.0</v>
      </c>
      <c r="F121" s="81">
        <v>29.999</v>
      </c>
      <c r="G121" s="239">
        <v>0.936</v>
      </c>
      <c r="H121" s="3"/>
    </row>
    <row r="122" ht="14.25" customHeight="1">
      <c r="A122" s="4" t="s">
        <v>15</v>
      </c>
      <c r="B122" s="4">
        <v>4.0</v>
      </c>
      <c r="C122" s="4" t="s">
        <v>4812</v>
      </c>
      <c r="D122" s="4">
        <v>1800.0</v>
      </c>
      <c r="E122" s="4">
        <v>30.0</v>
      </c>
      <c r="F122" s="82">
        <v>39.999</v>
      </c>
      <c r="G122" s="238">
        <v>0.936</v>
      </c>
      <c r="H122" s="4"/>
    </row>
    <row r="123" ht="14.25" customHeight="1">
      <c r="A123" s="3" t="s">
        <v>15</v>
      </c>
      <c r="B123" s="3">
        <v>4.0</v>
      </c>
      <c r="C123" s="3" t="s">
        <v>4812</v>
      </c>
      <c r="D123" s="3">
        <v>1800.0</v>
      </c>
      <c r="E123" s="3">
        <v>40.0</v>
      </c>
      <c r="F123" s="81">
        <v>49.999</v>
      </c>
      <c r="G123" s="239">
        <v>0.941</v>
      </c>
      <c r="H123" s="3"/>
    </row>
    <row r="124" ht="14.25" customHeight="1">
      <c r="A124" s="4" t="s">
        <v>15</v>
      </c>
      <c r="B124" s="4">
        <v>4.0</v>
      </c>
      <c r="C124" s="4" t="s">
        <v>4812</v>
      </c>
      <c r="D124" s="4">
        <v>1800.0</v>
      </c>
      <c r="E124" s="4">
        <v>50.0</v>
      </c>
      <c r="F124" s="82">
        <v>59.999</v>
      </c>
      <c r="G124" s="238">
        <v>0.945</v>
      </c>
      <c r="H124" s="4"/>
    </row>
    <row r="125" ht="14.25" customHeight="1">
      <c r="A125" s="3" t="s">
        <v>15</v>
      </c>
      <c r="B125" s="3">
        <v>4.0</v>
      </c>
      <c r="C125" s="3" t="s">
        <v>4812</v>
      </c>
      <c r="D125" s="3">
        <v>1800.0</v>
      </c>
      <c r="E125" s="3">
        <v>60.0</v>
      </c>
      <c r="F125" s="81">
        <v>74.999</v>
      </c>
      <c r="G125" s="239">
        <v>0.95</v>
      </c>
      <c r="H125" s="3"/>
    </row>
    <row r="126" ht="14.25" customHeight="1">
      <c r="A126" s="4" t="s">
        <v>15</v>
      </c>
      <c r="B126" s="4">
        <v>4.0</v>
      </c>
      <c r="C126" s="4" t="s">
        <v>4812</v>
      </c>
      <c r="D126" s="4">
        <v>1800.0</v>
      </c>
      <c r="E126" s="4">
        <v>75.0</v>
      </c>
      <c r="F126" s="82">
        <v>99.999</v>
      </c>
      <c r="G126" s="238">
        <v>0.954</v>
      </c>
      <c r="H126" s="4"/>
    </row>
    <row r="127" ht="14.25" customHeight="1">
      <c r="A127" s="3" t="s">
        <v>15</v>
      </c>
      <c r="B127" s="3">
        <v>4.0</v>
      </c>
      <c r="C127" s="3" t="s">
        <v>4812</v>
      </c>
      <c r="D127" s="3">
        <v>1800.0</v>
      </c>
      <c r="E127" s="3">
        <v>100.0</v>
      </c>
      <c r="F127" s="81">
        <v>124.999</v>
      </c>
      <c r="G127" s="239">
        <v>0.954</v>
      </c>
      <c r="H127" s="3"/>
    </row>
    <row r="128" ht="14.25" customHeight="1">
      <c r="A128" s="4" t="s">
        <v>15</v>
      </c>
      <c r="B128" s="4">
        <v>4.0</v>
      </c>
      <c r="C128" s="4" t="s">
        <v>4812</v>
      </c>
      <c r="D128" s="4">
        <v>1800.0</v>
      </c>
      <c r="E128" s="4">
        <v>125.0</v>
      </c>
      <c r="F128" s="82">
        <v>149.999</v>
      </c>
      <c r="G128" s="238">
        <v>0.954</v>
      </c>
      <c r="H128" s="4"/>
    </row>
    <row r="129" ht="14.25" customHeight="1">
      <c r="A129" s="3" t="s">
        <v>15</v>
      </c>
      <c r="B129" s="3">
        <v>4.0</v>
      </c>
      <c r="C129" s="3" t="s">
        <v>4812</v>
      </c>
      <c r="D129" s="3">
        <v>1800.0</v>
      </c>
      <c r="E129" s="3">
        <v>150.0</v>
      </c>
      <c r="F129" s="81">
        <v>199.999</v>
      </c>
      <c r="G129" s="239">
        <v>0.958</v>
      </c>
      <c r="H129" s="3"/>
    </row>
    <row r="130" ht="14.25" customHeight="1">
      <c r="A130" s="4" t="s">
        <v>15</v>
      </c>
      <c r="B130" s="4">
        <v>4.0</v>
      </c>
      <c r="C130" s="4" t="s">
        <v>4812</v>
      </c>
      <c r="D130" s="4">
        <v>1800.0</v>
      </c>
      <c r="E130" s="4">
        <v>200.0</v>
      </c>
      <c r="F130" s="82">
        <v>249.999</v>
      </c>
      <c r="G130" s="238">
        <v>0.962</v>
      </c>
      <c r="H130" s="4"/>
    </row>
    <row r="131" ht="14.25" customHeight="1">
      <c r="A131" s="3" t="s">
        <v>15</v>
      </c>
      <c r="B131" s="3">
        <v>4.0</v>
      </c>
      <c r="C131" s="3" t="s">
        <v>4812</v>
      </c>
      <c r="D131" s="3">
        <v>1800.0</v>
      </c>
      <c r="E131" s="3">
        <v>250.0</v>
      </c>
      <c r="F131" s="81">
        <v>299.999</v>
      </c>
      <c r="G131" s="239">
        <v>0.95</v>
      </c>
      <c r="H131" s="3"/>
    </row>
    <row r="132" ht="14.25" customHeight="1">
      <c r="A132" s="4" t="s">
        <v>15</v>
      </c>
      <c r="B132" s="4">
        <v>4.0</v>
      </c>
      <c r="C132" s="4" t="s">
        <v>4812</v>
      </c>
      <c r="D132" s="4">
        <v>1800.0</v>
      </c>
      <c r="E132" s="4">
        <v>300.0</v>
      </c>
      <c r="F132" s="82">
        <v>349.999</v>
      </c>
      <c r="G132" s="238">
        <v>0.954</v>
      </c>
      <c r="H132" s="4"/>
    </row>
    <row r="133" ht="14.25" customHeight="1">
      <c r="A133" s="3" t="s">
        <v>15</v>
      </c>
      <c r="B133" s="3">
        <v>4.0</v>
      </c>
      <c r="C133" s="3" t="s">
        <v>4812</v>
      </c>
      <c r="D133" s="3">
        <v>1800.0</v>
      </c>
      <c r="E133" s="3">
        <v>350.0</v>
      </c>
      <c r="F133" s="81">
        <v>399.999</v>
      </c>
      <c r="G133" s="239">
        <v>0.954</v>
      </c>
      <c r="H133" s="3"/>
    </row>
    <row r="134" ht="14.25" customHeight="1">
      <c r="A134" s="4" t="s">
        <v>15</v>
      </c>
      <c r="B134" s="4">
        <v>4.0</v>
      </c>
      <c r="C134" s="4" t="s">
        <v>4812</v>
      </c>
      <c r="D134" s="4">
        <v>1800.0</v>
      </c>
      <c r="E134" s="4">
        <v>400.0</v>
      </c>
      <c r="F134" s="82">
        <v>449.999</v>
      </c>
      <c r="G134" s="238">
        <v>0.954</v>
      </c>
      <c r="H134" s="4"/>
    </row>
    <row r="135" ht="14.25" customHeight="1">
      <c r="A135" s="3" t="s">
        <v>15</v>
      </c>
      <c r="B135" s="3">
        <v>4.0</v>
      </c>
      <c r="C135" s="3" t="s">
        <v>4812</v>
      </c>
      <c r="D135" s="3">
        <v>1800.0</v>
      </c>
      <c r="E135" s="3">
        <v>450.0</v>
      </c>
      <c r="F135" s="81">
        <v>499.999</v>
      </c>
      <c r="G135" s="239">
        <v>0.954</v>
      </c>
      <c r="H135" s="3"/>
    </row>
    <row r="136" ht="14.25" customHeight="1">
      <c r="A136" s="4" t="s">
        <v>15</v>
      </c>
      <c r="B136" s="4">
        <v>4.0</v>
      </c>
      <c r="C136" s="4" t="s">
        <v>4812</v>
      </c>
      <c r="D136" s="4">
        <v>1800.0</v>
      </c>
      <c r="E136" s="4">
        <v>500.0</v>
      </c>
      <c r="F136" s="4">
        <v>9999.0</v>
      </c>
      <c r="G136" s="238">
        <v>0.954</v>
      </c>
      <c r="H136" s="4"/>
    </row>
    <row r="137" ht="14.25" customHeight="1">
      <c r="A137" s="9" t="s">
        <v>4819</v>
      </c>
      <c r="B137" s="9">
        <v>4.0</v>
      </c>
      <c r="C137" s="9" t="s">
        <v>4812</v>
      </c>
      <c r="D137" s="9">
        <v>1800.0</v>
      </c>
      <c r="E137" s="9">
        <v>0.0</v>
      </c>
      <c r="F137" s="9">
        <v>9999.0</v>
      </c>
      <c r="G137" s="241">
        <v>0.615</v>
      </c>
      <c r="H137" s="9" t="s">
        <v>4820</v>
      </c>
    </row>
    <row r="138" ht="14.25" customHeight="1">
      <c r="A138" s="9" t="s">
        <v>4821</v>
      </c>
      <c r="B138" s="9">
        <v>4.0</v>
      </c>
      <c r="C138" s="9" t="s">
        <v>4812</v>
      </c>
      <c r="D138" s="9">
        <v>1800.0</v>
      </c>
      <c r="E138" s="9">
        <v>0.0</v>
      </c>
      <c r="F138" s="9">
        <v>9999.0</v>
      </c>
      <c r="G138" s="241">
        <v>0.8461</v>
      </c>
      <c r="H138" s="9" t="s">
        <v>4822</v>
      </c>
    </row>
    <row r="139" ht="14.25" customHeight="1">
      <c r="A139" s="188" t="s">
        <v>23</v>
      </c>
      <c r="B139" s="3">
        <v>4.0</v>
      </c>
      <c r="C139" s="3" t="s">
        <v>4812</v>
      </c>
      <c r="D139" s="3">
        <v>1800.0</v>
      </c>
      <c r="E139" s="3">
        <v>0.0</v>
      </c>
      <c r="F139" s="81">
        <v>0.08333</v>
      </c>
      <c r="G139" s="240">
        <v>0.29</v>
      </c>
      <c r="H139" s="81" t="s">
        <v>4817</v>
      </c>
    </row>
    <row r="140" ht="14.25" customHeight="1">
      <c r="A140" s="188" t="s">
        <v>23</v>
      </c>
      <c r="B140" s="3">
        <v>4.0</v>
      </c>
      <c r="C140" s="3" t="s">
        <v>4812</v>
      </c>
      <c r="D140" s="3">
        <v>1800.0</v>
      </c>
      <c r="E140" s="81">
        <v>0.08334</v>
      </c>
      <c r="F140" s="81">
        <v>0.999</v>
      </c>
      <c r="G140" s="240">
        <v>0.7</v>
      </c>
      <c r="H140" s="81" t="s">
        <v>4818</v>
      </c>
    </row>
    <row r="141" ht="14.25" customHeight="1">
      <c r="A141" s="188" t="s">
        <v>23</v>
      </c>
      <c r="B141" s="4">
        <v>4.0</v>
      </c>
      <c r="C141" s="4" t="s">
        <v>4812</v>
      </c>
      <c r="D141" s="4">
        <v>1800.0</v>
      </c>
      <c r="E141" s="4">
        <v>1.0</v>
      </c>
      <c r="F141" s="82">
        <v>1.499</v>
      </c>
      <c r="G141" s="238">
        <v>0.855</v>
      </c>
      <c r="H141" s="4"/>
    </row>
    <row r="142" ht="14.25" customHeight="1">
      <c r="A142" s="188" t="s">
        <v>23</v>
      </c>
      <c r="B142" s="3">
        <v>4.0</v>
      </c>
      <c r="C142" s="3" t="s">
        <v>4812</v>
      </c>
      <c r="D142" s="3">
        <v>1800.0</v>
      </c>
      <c r="E142" s="3">
        <v>1.5</v>
      </c>
      <c r="F142" s="81">
        <v>1.999</v>
      </c>
      <c r="G142" s="239">
        <v>0.865</v>
      </c>
      <c r="H142" s="3"/>
    </row>
    <row r="143" ht="14.25" customHeight="1">
      <c r="A143" s="188" t="s">
        <v>23</v>
      </c>
      <c r="B143" s="4">
        <v>4.0</v>
      </c>
      <c r="C143" s="4" t="s">
        <v>4812</v>
      </c>
      <c r="D143" s="4">
        <v>1800.0</v>
      </c>
      <c r="E143" s="4">
        <v>2.0</v>
      </c>
      <c r="F143" s="82">
        <v>2.999</v>
      </c>
      <c r="G143" s="238">
        <v>0.865</v>
      </c>
      <c r="H143" s="4"/>
    </row>
    <row r="144" ht="14.25" customHeight="1">
      <c r="A144" s="188" t="s">
        <v>23</v>
      </c>
      <c r="B144" s="3">
        <v>4.0</v>
      </c>
      <c r="C144" s="3" t="s">
        <v>4812</v>
      </c>
      <c r="D144" s="3">
        <v>1800.0</v>
      </c>
      <c r="E144" s="3">
        <v>3.0</v>
      </c>
      <c r="F144" s="81">
        <v>4.999</v>
      </c>
      <c r="G144" s="239">
        <v>0.895</v>
      </c>
      <c r="H144" s="3"/>
    </row>
    <row r="145" ht="14.25" customHeight="1">
      <c r="A145" s="188" t="s">
        <v>23</v>
      </c>
      <c r="B145" s="4">
        <v>4.0</v>
      </c>
      <c r="C145" s="4" t="s">
        <v>4812</v>
      </c>
      <c r="D145" s="4">
        <v>1800.0</v>
      </c>
      <c r="E145" s="4">
        <v>5.0</v>
      </c>
      <c r="F145" s="82">
        <v>7.499</v>
      </c>
      <c r="G145" s="238">
        <v>0.895</v>
      </c>
      <c r="H145" s="4"/>
    </row>
    <row r="146" ht="14.25" customHeight="1">
      <c r="A146" s="188" t="s">
        <v>23</v>
      </c>
      <c r="B146" s="3">
        <v>4.0</v>
      </c>
      <c r="C146" s="3" t="s">
        <v>4812</v>
      </c>
      <c r="D146" s="3">
        <v>1800.0</v>
      </c>
      <c r="E146" s="3">
        <v>7.5</v>
      </c>
      <c r="F146" s="81">
        <v>9.999</v>
      </c>
      <c r="G146" s="239">
        <v>0.917</v>
      </c>
      <c r="H146" s="3"/>
    </row>
    <row r="147" ht="14.25" customHeight="1">
      <c r="A147" s="188" t="s">
        <v>23</v>
      </c>
      <c r="B147" s="4">
        <v>4.0</v>
      </c>
      <c r="C147" s="4" t="s">
        <v>4812</v>
      </c>
      <c r="D147" s="4">
        <v>1800.0</v>
      </c>
      <c r="E147" s="4">
        <v>10.0</v>
      </c>
      <c r="F147" s="82">
        <v>14.999</v>
      </c>
      <c r="G147" s="238">
        <v>0.917</v>
      </c>
      <c r="H147" s="4"/>
    </row>
    <row r="148" ht="14.25" customHeight="1">
      <c r="A148" s="188" t="s">
        <v>23</v>
      </c>
      <c r="B148" s="3">
        <v>4.0</v>
      </c>
      <c r="C148" s="3" t="s">
        <v>4812</v>
      </c>
      <c r="D148" s="3">
        <v>1800.0</v>
      </c>
      <c r="E148" s="3">
        <v>15.0</v>
      </c>
      <c r="F148" s="81">
        <v>19.999</v>
      </c>
      <c r="G148" s="239">
        <v>0.924</v>
      </c>
      <c r="H148" s="3"/>
    </row>
    <row r="149" ht="14.25" customHeight="1">
      <c r="A149" s="188" t="s">
        <v>23</v>
      </c>
      <c r="B149" s="4">
        <v>4.0</v>
      </c>
      <c r="C149" s="4" t="s">
        <v>4812</v>
      </c>
      <c r="D149" s="4">
        <v>1800.0</v>
      </c>
      <c r="E149" s="4">
        <v>20.0</v>
      </c>
      <c r="F149" s="82">
        <v>24.999</v>
      </c>
      <c r="G149" s="238">
        <v>0.93</v>
      </c>
      <c r="H149" s="4"/>
    </row>
    <row r="150" ht="14.25" customHeight="1">
      <c r="A150" s="188" t="s">
        <v>23</v>
      </c>
      <c r="B150" s="3">
        <v>4.0</v>
      </c>
      <c r="C150" s="3" t="s">
        <v>4812</v>
      </c>
      <c r="D150" s="3">
        <v>1800.0</v>
      </c>
      <c r="E150" s="3">
        <v>25.0</v>
      </c>
      <c r="F150" s="81">
        <v>29.999</v>
      </c>
      <c r="G150" s="239">
        <v>0.936</v>
      </c>
      <c r="H150" s="3"/>
    </row>
    <row r="151" ht="14.25" customHeight="1">
      <c r="A151" s="188" t="s">
        <v>23</v>
      </c>
      <c r="B151" s="4">
        <v>4.0</v>
      </c>
      <c r="C151" s="4" t="s">
        <v>4812</v>
      </c>
      <c r="D151" s="4">
        <v>1800.0</v>
      </c>
      <c r="E151" s="4">
        <v>30.0</v>
      </c>
      <c r="F151" s="82">
        <v>39.999</v>
      </c>
      <c r="G151" s="238">
        <v>0.936</v>
      </c>
      <c r="H151" s="4"/>
    </row>
    <row r="152" ht="14.25" customHeight="1">
      <c r="A152" s="188" t="s">
        <v>23</v>
      </c>
      <c r="B152" s="3">
        <v>4.0</v>
      </c>
      <c r="C152" s="3" t="s">
        <v>4812</v>
      </c>
      <c r="D152" s="3">
        <v>1800.0</v>
      </c>
      <c r="E152" s="3">
        <v>40.0</v>
      </c>
      <c r="F152" s="81">
        <v>49.999</v>
      </c>
      <c r="G152" s="239">
        <v>0.941</v>
      </c>
      <c r="H152" s="3"/>
    </row>
    <row r="153" ht="14.25" customHeight="1">
      <c r="A153" s="188" t="s">
        <v>23</v>
      </c>
      <c r="B153" s="4">
        <v>4.0</v>
      </c>
      <c r="C153" s="4" t="s">
        <v>4812</v>
      </c>
      <c r="D153" s="4">
        <v>1800.0</v>
      </c>
      <c r="E153" s="4">
        <v>50.0</v>
      </c>
      <c r="F153" s="82">
        <v>59.999</v>
      </c>
      <c r="G153" s="238">
        <v>0.945</v>
      </c>
      <c r="H153" s="4"/>
    </row>
    <row r="154" ht="14.25" customHeight="1">
      <c r="A154" s="188" t="s">
        <v>23</v>
      </c>
      <c r="B154" s="3">
        <v>4.0</v>
      </c>
      <c r="C154" s="3" t="s">
        <v>4812</v>
      </c>
      <c r="D154" s="3">
        <v>1800.0</v>
      </c>
      <c r="E154" s="3">
        <v>60.0</v>
      </c>
      <c r="F154" s="81">
        <v>74.999</v>
      </c>
      <c r="G154" s="239">
        <v>0.95</v>
      </c>
      <c r="H154" s="3"/>
    </row>
    <row r="155" ht="14.25" customHeight="1">
      <c r="A155" s="188" t="s">
        <v>23</v>
      </c>
      <c r="B155" s="4">
        <v>4.0</v>
      </c>
      <c r="C155" s="4" t="s">
        <v>4812</v>
      </c>
      <c r="D155" s="4">
        <v>1800.0</v>
      </c>
      <c r="E155" s="4">
        <v>75.0</v>
      </c>
      <c r="F155" s="82">
        <v>99.999</v>
      </c>
      <c r="G155" s="238">
        <v>0.954</v>
      </c>
      <c r="H155" s="4"/>
    </row>
    <row r="156" ht="14.25" customHeight="1">
      <c r="A156" s="188" t="s">
        <v>23</v>
      </c>
      <c r="B156" s="3">
        <v>4.0</v>
      </c>
      <c r="C156" s="3" t="s">
        <v>4812</v>
      </c>
      <c r="D156" s="3">
        <v>1800.0</v>
      </c>
      <c r="E156" s="3">
        <v>100.0</v>
      </c>
      <c r="F156" s="81">
        <v>124.999</v>
      </c>
      <c r="G156" s="239">
        <v>0.954</v>
      </c>
      <c r="H156" s="3"/>
    </row>
    <row r="157" ht="14.25" customHeight="1">
      <c r="A157" s="188" t="s">
        <v>23</v>
      </c>
      <c r="B157" s="4">
        <v>4.0</v>
      </c>
      <c r="C157" s="4" t="s">
        <v>4812</v>
      </c>
      <c r="D157" s="4">
        <v>1800.0</v>
      </c>
      <c r="E157" s="4">
        <v>125.0</v>
      </c>
      <c r="F157" s="82">
        <v>149.999</v>
      </c>
      <c r="G157" s="238">
        <v>0.954</v>
      </c>
      <c r="H157" s="4"/>
    </row>
    <row r="158" ht="14.25" customHeight="1">
      <c r="A158" s="188" t="s">
        <v>23</v>
      </c>
      <c r="B158" s="3">
        <v>4.0</v>
      </c>
      <c r="C158" s="3" t="s">
        <v>4812</v>
      </c>
      <c r="D158" s="3">
        <v>1800.0</v>
      </c>
      <c r="E158" s="3">
        <v>150.0</v>
      </c>
      <c r="F158" s="81">
        <v>199.999</v>
      </c>
      <c r="G158" s="239">
        <v>0.958</v>
      </c>
      <c r="H158" s="3"/>
    </row>
    <row r="159" ht="14.25" customHeight="1">
      <c r="A159" s="188" t="s">
        <v>23</v>
      </c>
      <c r="B159" s="4">
        <v>4.0</v>
      </c>
      <c r="C159" s="4" t="s">
        <v>4812</v>
      </c>
      <c r="D159" s="4">
        <v>1800.0</v>
      </c>
      <c r="E159" s="4">
        <v>200.0</v>
      </c>
      <c r="F159" s="82">
        <v>249.999</v>
      </c>
      <c r="G159" s="238">
        <v>0.962</v>
      </c>
      <c r="H159" s="4"/>
    </row>
    <row r="160" ht="14.25" customHeight="1">
      <c r="A160" s="188" t="s">
        <v>23</v>
      </c>
      <c r="B160" s="3">
        <v>4.0</v>
      </c>
      <c r="C160" s="3" t="s">
        <v>4812</v>
      </c>
      <c r="D160" s="3">
        <v>1800.0</v>
      </c>
      <c r="E160" s="3">
        <v>250.0</v>
      </c>
      <c r="F160" s="81">
        <v>299.999</v>
      </c>
      <c r="G160" s="239">
        <v>0.95</v>
      </c>
      <c r="H160" s="3"/>
    </row>
    <row r="161" ht="14.25" customHeight="1">
      <c r="A161" s="188" t="s">
        <v>23</v>
      </c>
      <c r="B161" s="4">
        <v>4.0</v>
      </c>
      <c r="C161" s="4" t="s">
        <v>4812</v>
      </c>
      <c r="D161" s="4">
        <v>1800.0</v>
      </c>
      <c r="E161" s="4">
        <v>300.0</v>
      </c>
      <c r="F161" s="82">
        <v>349.999</v>
      </c>
      <c r="G161" s="238">
        <v>0.954</v>
      </c>
      <c r="H161" s="4"/>
    </row>
    <row r="162" ht="14.25" customHeight="1">
      <c r="A162" s="188" t="s">
        <v>23</v>
      </c>
      <c r="B162" s="3">
        <v>4.0</v>
      </c>
      <c r="C162" s="3" t="s">
        <v>4812</v>
      </c>
      <c r="D162" s="3">
        <v>1800.0</v>
      </c>
      <c r="E162" s="3">
        <v>350.0</v>
      </c>
      <c r="F162" s="81">
        <v>399.999</v>
      </c>
      <c r="G162" s="239">
        <v>0.954</v>
      </c>
      <c r="H162" s="3"/>
    </row>
    <row r="163" ht="14.25" customHeight="1">
      <c r="A163" s="188" t="s">
        <v>23</v>
      </c>
      <c r="B163" s="4">
        <v>4.0</v>
      </c>
      <c r="C163" s="4" t="s">
        <v>4812</v>
      </c>
      <c r="D163" s="4">
        <v>1800.0</v>
      </c>
      <c r="E163" s="4">
        <v>400.0</v>
      </c>
      <c r="F163" s="82">
        <v>449.999</v>
      </c>
      <c r="G163" s="238">
        <v>0.954</v>
      </c>
      <c r="H163" s="4"/>
    </row>
    <row r="164" ht="14.25" customHeight="1">
      <c r="A164" s="188" t="s">
        <v>23</v>
      </c>
      <c r="B164" s="3">
        <v>4.0</v>
      </c>
      <c r="C164" s="3" t="s">
        <v>4812</v>
      </c>
      <c r="D164" s="3">
        <v>1800.0</v>
      </c>
      <c r="E164" s="3">
        <v>450.0</v>
      </c>
      <c r="F164" s="81">
        <v>499.999</v>
      </c>
      <c r="G164" s="239">
        <v>0.954</v>
      </c>
      <c r="H164" s="3"/>
    </row>
    <row r="165" ht="14.25" customHeight="1">
      <c r="A165" s="188" t="s">
        <v>23</v>
      </c>
      <c r="B165" s="4">
        <v>4.0</v>
      </c>
      <c r="C165" s="4" t="s">
        <v>4812</v>
      </c>
      <c r="D165" s="4">
        <v>1800.0</v>
      </c>
      <c r="E165" s="4">
        <v>500.0</v>
      </c>
      <c r="F165" s="4">
        <v>9999.0</v>
      </c>
      <c r="G165" s="238">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4823</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4824</v>
      </c>
      <c r="C3" s="46" t="s">
        <v>4825</v>
      </c>
      <c r="D3" s="46" t="s">
        <v>4826</v>
      </c>
      <c r="E3" s="46" t="s">
        <v>4827</v>
      </c>
      <c r="F3" s="46" t="s">
        <v>4828</v>
      </c>
      <c r="G3" s="46" t="s">
        <v>4829</v>
      </c>
      <c r="H3" s="46" t="s">
        <v>4830</v>
      </c>
      <c r="I3" s="46" t="s">
        <v>4831</v>
      </c>
      <c r="J3" s="46" t="s">
        <v>4832</v>
      </c>
      <c r="K3" s="46" t="s">
        <v>4833</v>
      </c>
      <c r="L3" s="242" t="s">
        <v>4834</v>
      </c>
      <c r="M3" s="242" t="s">
        <v>4835</v>
      </c>
      <c r="N3" s="46" t="s">
        <v>4836</v>
      </c>
    </row>
    <row r="4" ht="14.25" customHeight="1">
      <c r="A4" s="8" t="s">
        <v>4837</v>
      </c>
      <c r="B4" s="8">
        <v>0.906115</v>
      </c>
      <c r="C4" s="8">
        <v>0.029227</v>
      </c>
      <c r="D4" s="8">
        <v>-3.647E-4</v>
      </c>
      <c r="E4" s="8">
        <v>-9.709E-4</v>
      </c>
      <c r="F4" s="8">
        <v>-9.05E-5</v>
      </c>
      <c r="G4" s="8">
        <v>2.527E-4</v>
      </c>
      <c r="H4" s="8">
        <v>5.0</v>
      </c>
      <c r="I4" s="8">
        <v>10.0</v>
      </c>
      <c r="J4" s="8">
        <v>17.78</v>
      </c>
      <c r="K4" s="8">
        <v>46.11</v>
      </c>
      <c r="L4" s="8"/>
      <c r="M4" s="8"/>
      <c r="N4" s="8" t="s">
        <v>4838</v>
      </c>
    </row>
    <row r="5" ht="14.25" customHeight="1">
      <c r="A5" s="8" t="s">
        <v>4839</v>
      </c>
      <c r="B5" s="8">
        <v>0.3617105</v>
      </c>
      <c r="C5" s="8">
        <v>-0.0229833</v>
      </c>
      <c r="D5" s="8">
        <v>9.519E-4</v>
      </c>
      <c r="E5" s="8">
        <v>0.0131889</v>
      </c>
      <c r="F5" s="8">
        <v>3.752E-4</v>
      </c>
      <c r="G5" s="8">
        <v>-7.059E-4</v>
      </c>
      <c r="H5" s="8">
        <v>5.0</v>
      </c>
      <c r="I5" s="8">
        <v>10.0</v>
      </c>
      <c r="J5" s="8">
        <v>17.78</v>
      </c>
      <c r="K5" s="8">
        <v>46.11</v>
      </c>
      <c r="L5" s="8"/>
      <c r="M5" s="8"/>
      <c r="N5" s="8" t="s">
        <v>4838</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4838</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4838</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4838</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4838</v>
      </c>
    </row>
    <row r="10" ht="14.25" customHeight="1">
      <c r="A10" s="8" t="s">
        <v>4840</v>
      </c>
      <c r="B10" s="8">
        <v>0.9061171</v>
      </c>
      <c r="C10" s="8">
        <v>0.0292267</v>
      </c>
      <c r="D10" s="8">
        <v>-3.665E-4</v>
      </c>
      <c r="E10" s="8">
        <v>-9.698E-4</v>
      </c>
      <c r="F10" s="8">
        <v>-9.07E-5</v>
      </c>
      <c r="G10" s="8">
        <v>2.535E-4</v>
      </c>
      <c r="H10" s="8">
        <v>5.0</v>
      </c>
      <c r="I10" s="8">
        <v>10.0</v>
      </c>
      <c r="J10" s="8">
        <v>17.78</v>
      </c>
      <c r="K10" s="8">
        <v>46.11</v>
      </c>
      <c r="L10" s="8"/>
      <c r="M10" s="8"/>
      <c r="N10" s="8" t="s">
        <v>4838</v>
      </c>
    </row>
    <row r="11" ht="14.25" customHeight="1">
      <c r="A11" s="8" t="s">
        <v>4841</v>
      </c>
      <c r="B11" s="8">
        <v>0.3617782</v>
      </c>
      <c r="C11" s="8">
        <v>-0.0230016</v>
      </c>
      <c r="D11" s="8">
        <v>9.672E-4</v>
      </c>
      <c r="E11" s="8">
        <v>0.0131801</v>
      </c>
      <c r="F11" s="8">
        <v>3.761E-4</v>
      </c>
      <c r="G11" s="8">
        <v>-7.121E-4</v>
      </c>
      <c r="H11" s="8">
        <v>5.0</v>
      </c>
      <c r="I11" s="8">
        <v>10.0</v>
      </c>
      <c r="J11" s="8">
        <v>17.78</v>
      </c>
      <c r="K11" s="8">
        <v>46.11</v>
      </c>
      <c r="L11" s="8"/>
      <c r="M11" s="8"/>
      <c r="N11" s="8" t="s">
        <v>4838</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4838</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4838</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4838</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4838</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4838</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4838</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4838</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4838</v>
      </c>
    </row>
    <row r="20" ht="14.25" customHeight="1">
      <c r="A20" s="8" t="s">
        <v>4842</v>
      </c>
      <c r="B20" s="8">
        <v>1.0433811</v>
      </c>
      <c r="C20" s="8">
        <v>0.0407077</v>
      </c>
      <c r="D20" s="8">
        <v>4.506E-4</v>
      </c>
      <c r="E20" s="8">
        <v>-0.0041514</v>
      </c>
      <c r="F20" s="8">
        <v>-8.86E-5</v>
      </c>
      <c r="G20" s="8">
        <v>-3.467E-4</v>
      </c>
      <c r="H20" s="8">
        <v>5.0</v>
      </c>
      <c r="I20" s="8">
        <v>10.0</v>
      </c>
      <c r="J20" s="8">
        <v>12.7</v>
      </c>
      <c r="K20" s="8">
        <v>51.67</v>
      </c>
      <c r="L20" s="8"/>
      <c r="M20" s="8"/>
      <c r="N20" s="8" t="s">
        <v>4838</v>
      </c>
    </row>
    <row r="21" ht="14.25" customHeight="1">
      <c r="A21" s="8" t="s">
        <v>4843</v>
      </c>
      <c r="B21" s="8">
        <v>0.5961915</v>
      </c>
      <c r="C21" s="8">
        <v>-0.0099496</v>
      </c>
      <c r="D21" s="8">
        <v>7.888E-4</v>
      </c>
      <c r="E21" s="8">
        <v>4.506E-4</v>
      </c>
      <c r="F21" s="8">
        <v>4.875E-4</v>
      </c>
      <c r="G21" s="8">
        <v>-7.623E-4</v>
      </c>
      <c r="H21" s="8">
        <v>5.0</v>
      </c>
      <c r="I21" s="8">
        <v>10.0</v>
      </c>
      <c r="J21" s="8">
        <v>12.7</v>
      </c>
      <c r="K21" s="8">
        <v>51.67</v>
      </c>
      <c r="L21" s="8"/>
      <c r="M21" s="8"/>
      <c r="N21" s="8" t="s">
        <v>4838</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4838</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4838</v>
      </c>
    </row>
    <row r="24" ht="14.25" customHeight="1">
      <c r="A24" s="8" t="s">
        <v>4844</v>
      </c>
      <c r="B24" s="8">
        <v>0.7446451</v>
      </c>
      <c r="C24" s="8">
        <v>0.0114858</v>
      </c>
      <c r="D24" s="8">
        <v>1.48E-5</v>
      </c>
      <c r="E24" s="8">
        <v>0.022401</v>
      </c>
      <c r="F24" s="8">
        <v>-6.88E-4</v>
      </c>
      <c r="G24" s="8">
        <v>9.839E-4</v>
      </c>
      <c r="H24" s="8">
        <v>5.0</v>
      </c>
      <c r="I24" s="8">
        <v>10.0</v>
      </c>
      <c r="J24" s="8">
        <v>24.0</v>
      </c>
      <c r="K24" s="8">
        <v>35.0</v>
      </c>
      <c r="L24" s="8"/>
      <c r="M24" s="8"/>
      <c r="N24" s="8" t="s">
        <v>4845</v>
      </c>
    </row>
    <row r="25" ht="14.25" customHeight="1">
      <c r="A25" s="8" t="s">
        <v>4846</v>
      </c>
      <c r="B25" s="8">
        <v>0.772877</v>
      </c>
      <c r="C25" s="8">
        <v>0.022101</v>
      </c>
      <c r="D25" s="8">
        <v>-7.99E-5</v>
      </c>
      <c r="E25" s="8">
        <v>-0.0070045</v>
      </c>
      <c r="F25" s="8">
        <v>4.763E-4</v>
      </c>
      <c r="G25" s="8">
        <v>-0.0010612</v>
      </c>
      <c r="H25" s="8">
        <v>5.0</v>
      </c>
      <c r="I25" s="8">
        <v>10.0</v>
      </c>
      <c r="J25" s="8">
        <v>24.0</v>
      </c>
      <c r="K25" s="8">
        <v>35.0</v>
      </c>
      <c r="L25" s="8"/>
      <c r="M25" s="8"/>
      <c r="N25" s="8" t="s">
        <v>4845</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4847</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4847</v>
      </c>
    </row>
    <row r="28" ht="14.25" customHeight="1">
      <c r="A28" s="8" t="s">
        <v>4469</v>
      </c>
      <c r="B28" s="8">
        <v>0.766956</v>
      </c>
      <c r="C28" s="8">
        <v>0.0107756</v>
      </c>
      <c r="D28" s="243">
        <v>-4.14703E-5</v>
      </c>
      <c r="E28" s="8">
        <v>0.00134961</v>
      </c>
      <c r="F28" s="8">
        <v>-2.61144E-4</v>
      </c>
      <c r="G28" s="8">
        <v>4.57488E-4</v>
      </c>
      <c r="H28" s="8">
        <v>12.77778</v>
      </c>
      <c r="I28" s="8">
        <v>23.88889</v>
      </c>
      <c r="J28" s="8">
        <v>21.11111</v>
      </c>
      <c r="K28" s="8">
        <v>46.11111</v>
      </c>
      <c r="L28" s="8"/>
      <c r="M28" s="8"/>
      <c r="N28" s="8"/>
    </row>
    <row r="29" ht="14.25" customHeight="1">
      <c r="A29" s="8" t="s">
        <v>4471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4848</v>
      </c>
      <c r="B30" s="8">
        <v>0.297145</v>
      </c>
      <c r="C30" s="8">
        <v>0.0430933</v>
      </c>
      <c r="D30" s="8">
        <v>-7.48766E-4</v>
      </c>
      <c r="E30" s="8">
        <v>0.00597727</v>
      </c>
      <c r="F30" s="8">
        <v>4.82112E-4</v>
      </c>
      <c r="G30" s="8">
        <v>-9.56448E-4</v>
      </c>
      <c r="H30" s="8">
        <v>12.77778</v>
      </c>
      <c r="I30" s="8">
        <v>23.88889</v>
      </c>
      <c r="J30" s="8">
        <v>21.11111</v>
      </c>
      <c r="K30" s="8">
        <v>46.11111</v>
      </c>
      <c r="L30" s="8"/>
      <c r="M30" s="8"/>
      <c r="N30" s="8" t="s">
        <v>4849</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4850</v>
      </c>
    </row>
    <row r="32" ht="14.25" customHeight="1">
      <c r="A32" s="8" t="s">
        <v>4851</v>
      </c>
      <c r="B32" s="8">
        <v>0.342414409</v>
      </c>
      <c r="C32" s="8">
        <v>0.034885008</v>
      </c>
      <c r="D32" s="8">
        <v>-6.237E-4</v>
      </c>
      <c r="E32" s="8">
        <v>0.004977216</v>
      </c>
      <c r="F32" s="8">
        <v>4.37951E-4</v>
      </c>
      <c r="G32" s="8">
        <v>-7.28028E-4</v>
      </c>
      <c r="H32" s="8">
        <v>12.77778</v>
      </c>
      <c r="I32" s="8">
        <v>23.88889</v>
      </c>
      <c r="J32" s="8">
        <v>18.3</v>
      </c>
      <c r="K32" s="8">
        <v>46.11111</v>
      </c>
      <c r="L32" s="8"/>
      <c r="M32" s="8"/>
      <c r="N32" s="8" t="s">
        <v>4852</v>
      </c>
    </row>
    <row r="33" ht="14.25" customHeight="1">
      <c r="A33" s="8" t="s">
        <v>4853</v>
      </c>
      <c r="B33" s="8">
        <v>-0.536161</v>
      </c>
      <c r="C33" s="8">
        <v>0.105138</v>
      </c>
      <c r="D33" s="8">
        <v>-0.00172659</v>
      </c>
      <c r="E33" s="8">
        <v>0.0149848</v>
      </c>
      <c r="F33" s="8">
        <v>6.59948E-4</v>
      </c>
      <c r="G33" s="8">
        <v>-0.0017385</v>
      </c>
      <c r="H33" s="8">
        <v>16.5556</v>
      </c>
      <c r="I33" s="8">
        <v>22.1111</v>
      </c>
      <c r="J33" s="8">
        <v>23.7778</v>
      </c>
      <c r="K33" s="8">
        <v>47.66</v>
      </c>
      <c r="L33" s="8"/>
      <c r="M33" s="8"/>
      <c r="N33" s="8" t="s">
        <v>4854</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4855</v>
      </c>
    </row>
    <row r="35" ht="14.25" customHeight="1">
      <c r="A35" s="8" t="s">
        <v>4856</v>
      </c>
      <c r="B35" s="8">
        <v>0.3617782</v>
      </c>
      <c r="C35" s="8">
        <v>-0.0230016</v>
      </c>
      <c r="D35" s="8">
        <v>9.672E-4</v>
      </c>
      <c r="E35" s="8">
        <v>0.0131801</v>
      </c>
      <c r="F35" s="8">
        <v>3.761E-4</v>
      </c>
      <c r="G35" s="8">
        <v>-7.121E-4</v>
      </c>
      <c r="H35" s="8">
        <v>5.0</v>
      </c>
      <c r="I35" s="8">
        <v>10.0</v>
      </c>
      <c r="J35" s="8">
        <v>17.78</v>
      </c>
      <c r="K35" s="8">
        <v>46.11</v>
      </c>
      <c r="L35" s="8"/>
      <c r="M35" s="8"/>
      <c r="N35" s="8" t="s">
        <v>4857</v>
      </c>
    </row>
    <row r="36" ht="14.25" customHeight="1">
      <c r="A36" s="8" t="s">
        <v>4858</v>
      </c>
      <c r="B36" s="8">
        <v>0.766956</v>
      </c>
      <c r="C36" s="8">
        <v>0.0107756</v>
      </c>
      <c r="D36" s="8">
        <v>-4.14703E-5</v>
      </c>
      <c r="E36" s="8">
        <v>0.00134961</v>
      </c>
      <c r="F36" s="8">
        <v>-2.61144E-4</v>
      </c>
      <c r="G36" s="8">
        <v>4.57488E-4</v>
      </c>
      <c r="H36" s="8">
        <v>12.77778</v>
      </c>
      <c r="I36" s="8">
        <v>23.88889</v>
      </c>
      <c r="J36" s="8">
        <v>21.11111</v>
      </c>
      <c r="K36" s="8">
        <v>46.11111</v>
      </c>
      <c r="L36" s="8"/>
      <c r="M36" s="8"/>
      <c r="N36" s="8" t="s">
        <v>4859</v>
      </c>
    </row>
    <row r="37" ht="14.25" customHeight="1">
      <c r="A37" s="8" t="s">
        <v>4860</v>
      </c>
      <c r="B37" s="8">
        <v>0.9061171</v>
      </c>
      <c r="C37" s="8">
        <v>0.0292267</v>
      </c>
      <c r="D37" s="8">
        <v>-3.665E-4</v>
      </c>
      <c r="E37" s="8">
        <v>-9.698E-4</v>
      </c>
      <c r="F37" s="8">
        <v>-9.07E-5</v>
      </c>
      <c r="G37" s="8">
        <v>2.535E-4</v>
      </c>
      <c r="H37" s="8">
        <v>5.0</v>
      </c>
      <c r="I37" s="8">
        <v>10.0</v>
      </c>
      <c r="J37" s="8">
        <v>17.78</v>
      </c>
      <c r="K37" s="8">
        <v>46.11</v>
      </c>
      <c r="L37" s="8"/>
      <c r="M37" s="8"/>
      <c r="N37" s="8" t="s">
        <v>4857</v>
      </c>
    </row>
    <row r="38" ht="14.25" customHeight="1">
      <c r="A38" s="8" t="s">
        <v>4861</v>
      </c>
      <c r="B38" s="8">
        <v>0.906115</v>
      </c>
      <c r="C38" s="8">
        <v>0.0292277</v>
      </c>
      <c r="D38" s="8">
        <v>-3.647E-4</v>
      </c>
      <c r="E38" s="8">
        <v>-9.709E-4</v>
      </c>
      <c r="F38" s="8">
        <v>-9.05E-5</v>
      </c>
      <c r="G38" s="8">
        <v>2.527E-4</v>
      </c>
      <c r="H38" s="8">
        <v>5.0</v>
      </c>
      <c r="I38" s="8">
        <v>10.0</v>
      </c>
      <c r="J38" s="8">
        <v>17.78</v>
      </c>
      <c r="K38" s="8">
        <v>46.11</v>
      </c>
      <c r="L38" s="8"/>
      <c r="M38" s="8"/>
      <c r="N38" s="8" t="s">
        <v>4862</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4855</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4850</v>
      </c>
    </row>
    <row r="41" ht="14.25" customHeight="1">
      <c r="A41" s="9" t="s">
        <v>4432</v>
      </c>
      <c r="B41" s="9">
        <v>0.867905</v>
      </c>
      <c r="C41" s="9">
        <v>0.0142459</v>
      </c>
      <c r="D41" s="9">
        <v>5.5436E-4</v>
      </c>
      <c r="E41" s="9">
        <v>-0.0075575</v>
      </c>
      <c r="F41" s="244">
        <v>3.3E-5</v>
      </c>
      <c r="G41" s="9">
        <v>-1.918E-4</v>
      </c>
      <c r="H41" s="9">
        <v>13.0</v>
      </c>
      <c r="I41" s="9">
        <v>24.0</v>
      </c>
      <c r="J41" s="9">
        <v>24.0</v>
      </c>
      <c r="K41" s="9">
        <v>46.0</v>
      </c>
      <c r="L41" s="9"/>
      <c r="M41" s="9"/>
      <c r="N41" s="9" t="s">
        <v>4793</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4793</v>
      </c>
    </row>
    <row r="43" ht="14.25" customHeight="1">
      <c r="A43" s="9" t="s">
        <v>4372</v>
      </c>
      <c r="B43" s="9">
        <v>0.94418</v>
      </c>
      <c r="C43" s="9">
        <v>0.0337102</v>
      </c>
      <c r="D43" s="244">
        <v>9.7556E-5</v>
      </c>
      <c r="E43" s="9">
        <v>-0.0032211</v>
      </c>
      <c r="F43" s="244">
        <v>-4.918E-5</v>
      </c>
      <c r="G43" s="9">
        <v>-1.776E-4</v>
      </c>
      <c r="H43" s="9">
        <v>5.0</v>
      </c>
      <c r="I43" s="9">
        <v>10.0</v>
      </c>
      <c r="J43" s="9">
        <v>24.0</v>
      </c>
      <c r="K43" s="9">
        <v>35.0</v>
      </c>
      <c r="L43" s="9"/>
      <c r="M43" s="9"/>
      <c r="N43" s="9" t="s">
        <v>4793</v>
      </c>
    </row>
    <row r="44" ht="14.25" customHeight="1">
      <c r="A44" s="9" t="s">
        <v>4373</v>
      </c>
      <c r="B44" s="244">
        <v>0.727</v>
      </c>
      <c r="C44" s="244">
        <v>-0.0119</v>
      </c>
      <c r="D44" s="244">
        <v>5.41E-4</v>
      </c>
      <c r="E44" s="244">
        <v>0.00188</v>
      </c>
      <c r="F44" s="244">
        <v>4.73E-4</v>
      </c>
      <c r="G44" s="244">
        <v>-7.11E-4</v>
      </c>
      <c r="H44" s="9">
        <v>5.0</v>
      </c>
      <c r="I44" s="9">
        <v>10.0</v>
      </c>
      <c r="J44" s="9">
        <v>24.0</v>
      </c>
      <c r="K44" s="9">
        <v>35.0</v>
      </c>
      <c r="L44" s="9"/>
      <c r="M44" s="9"/>
      <c r="N44" s="9" t="s">
        <v>4793</v>
      </c>
    </row>
    <row r="45" ht="14.25" customHeight="1">
      <c r="A45" s="9" t="s">
        <v>4375</v>
      </c>
      <c r="B45" s="9">
        <v>1.03031</v>
      </c>
      <c r="C45" s="9">
        <v>0.0334698</v>
      </c>
      <c r="D45" s="9">
        <v>2.3639E-4</v>
      </c>
      <c r="E45" s="9">
        <v>-0.0072959</v>
      </c>
      <c r="F45" s="244">
        <v>-2.317E-5</v>
      </c>
      <c r="G45" s="9">
        <v>-1.489E-4</v>
      </c>
      <c r="H45" s="9">
        <v>5.0</v>
      </c>
      <c r="I45" s="9">
        <v>10.0</v>
      </c>
      <c r="J45" s="9">
        <v>24.0</v>
      </c>
      <c r="K45" s="9">
        <v>35.0</v>
      </c>
      <c r="L45" s="9"/>
      <c r="M45" s="9"/>
      <c r="N45" s="9" t="s">
        <v>4793</v>
      </c>
    </row>
    <row r="46" ht="14.25" customHeight="1">
      <c r="A46" s="9" t="s">
        <v>4376</v>
      </c>
      <c r="B46" s="244">
        <v>0.5</v>
      </c>
      <c r="C46" s="244">
        <v>-0.0131</v>
      </c>
      <c r="D46" s="244">
        <v>2.66E-4</v>
      </c>
      <c r="E46" s="244">
        <v>0.0166</v>
      </c>
      <c r="F46" s="244">
        <v>1.85E-4</v>
      </c>
      <c r="G46" s="244">
        <v>-3.76E-4</v>
      </c>
      <c r="H46" s="9">
        <v>5.0</v>
      </c>
      <c r="I46" s="9">
        <v>10.0</v>
      </c>
      <c r="J46" s="9">
        <v>24.0</v>
      </c>
      <c r="K46" s="9">
        <v>35.0</v>
      </c>
      <c r="L46" s="9"/>
      <c r="M46" s="9"/>
      <c r="N46" s="9" t="s">
        <v>4793</v>
      </c>
    </row>
    <row r="47" ht="14.25" customHeight="1">
      <c r="A47" s="9" t="s">
        <v>4378</v>
      </c>
      <c r="B47" s="9">
        <v>0.812998</v>
      </c>
      <c r="C47" s="9">
        <v>-0.0142532</v>
      </c>
      <c r="D47" s="9">
        <v>-0.001618</v>
      </c>
      <c r="E47" s="9">
        <v>0.0263844</v>
      </c>
      <c r="F47" s="9">
        <v>-9.154E-4</v>
      </c>
      <c r="G47" s="9">
        <v>0.00169601</v>
      </c>
      <c r="H47" s="9">
        <v>5.0</v>
      </c>
      <c r="I47" s="9">
        <v>10.0</v>
      </c>
      <c r="J47" s="9">
        <v>24.0</v>
      </c>
      <c r="K47" s="9">
        <v>35.0</v>
      </c>
      <c r="L47" s="9"/>
      <c r="M47" s="9"/>
      <c r="N47" s="9" t="s">
        <v>4793</v>
      </c>
    </row>
    <row r="48" ht="14.25" customHeight="1">
      <c r="A48" s="9" t="s">
        <v>4379</v>
      </c>
      <c r="B48" s="244">
        <v>0.638</v>
      </c>
      <c r="C48" s="244">
        <v>0.0063</v>
      </c>
      <c r="D48" s="244">
        <v>9.23E-4</v>
      </c>
      <c r="E48" s="244">
        <v>-0.00455</v>
      </c>
      <c r="F48" s="244">
        <v>8.26E-4</v>
      </c>
      <c r="G48" s="244">
        <v>-0.00156</v>
      </c>
      <c r="H48" s="9">
        <v>5.0</v>
      </c>
      <c r="I48" s="9">
        <v>10.0</v>
      </c>
      <c r="J48" s="9">
        <v>24.0</v>
      </c>
      <c r="K48" s="9">
        <v>35.0</v>
      </c>
      <c r="L48" s="9"/>
      <c r="M48" s="9"/>
      <c r="N48" s="9" t="s">
        <v>4793</v>
      </c>
    </row>
    <row r="49" ht="14.25" customHeight="1">
      <c r="A49" s="9" t="s">
        <v>4381</v>
      </c>
      <c r="B49" s="9">
        <v>0.707908</v>
      </c>
      <c r="C49" s="9">
        <v>-0.0020066</v>
      </c>
      <c r="D49" s="9">
        <v>-0.0025961</v>
      </c>
      <c r="E49" s="9">
        <v>0.0300588</v>
      </c>
      <c r="F49" s="9">
        <v>-0.0010564</v>
      </c>
      <c r="G49" s="9">
        <v>0.0020457</v>
      </c>
      <c r="H49" s="9">
        <v>5.0</v>
      </c>
      <c r="I49" s="9">
        <v>10.0</v>
      </c>
      <c r="J49" s="9">
        <v>24.0</v>
      </c>
      <c r="K49" s="9">
        <v>35.0</v>
      </c>
      <c r="L49" s="9"/>
      <c r="M49" s="9"/>
      <c r="N49" s="9" t="s">
        <v>4793</v>
      </c>
    </row>
    <row r="50" ht="14.25" customHeight="1">
      <c r="A50" s="9" t="s">
        <v>4382</v>
      </c>
      <c r="B50" s="244">
        <v>0.561</v>
      </c>
      <c r="C50" s="244">
        <v>-0.0138</v>
      </c>
      <c r="D50" s="244">
        <v>6.56E-5</v>
      </c>
      <c r="E50" s="244">
        <v>0.0132</v>
      </c>
      <c r="F50" s="244">
        <v>2.69E-4</v>
      </c>
      <c r="G50" s="244">
        <v>-5.01E-4</v>
      </c>
      <c r="H50" s="9">
        <v>5.0</v>
      </c>
      <c r="I50" s="9">
        <v>10.0</v>
      </c>
      <c r="J50" s="9">
        <v>24.0</v>
      </c>
      <c r="K50" s="9">
        <v>35.0</v>
      </c>
      <c r="L50" s="9"/>
      <c r="M50" s="9"/>
      <c r="N50" s="9" t="s">
        <v>4793</v>
      </c>
    </row>
    <row r="51" ht="14.25" customHeight="1">
      <c r="A51" s="5" t="s">
        <v>4863</v>
      </c>
      <c r="B51" s="5">
        <v>0.906115</v>
      </c>
      <c r="C51" s="5">
        <v>0.0292277</v>
      </c>
      <c r="D51" s="5">
        <v>-3.647E-4</v>
      </c>
      <c r="E51" s="5">
        <v>-9.709E-4</v>
      </c>
      <c r="F51" s="5">
        <v>-9.05E-5</v>
      </c>
      <c r="G51" s="5">
        <v>2.527E-4</v>
      </c>
      <c r="H51" s="5">
        <v>0.0</v>
      </c>
      <c r="I51" s="5">
        <v>20.0</v>
      </c>
      <c r="J51" s="5">
        <v>0.0</v>
      </c>
      <c r="K51" s="5">
        <v>50.0</v>
      </c>
      <c r="L51" s="5"/>
      <c r="M51" s="5"/>
      <c r="N51" s="5" t="s">
        <v>4864</v>
      </c>
    </row>
    <row r="52" ht="14.25" customHeight="1">
      <c r="A52" s="5" t="s">
        <v>4865</v>
      </c>
      <c r="B52" s="5">
        <v>0.3617105</v>
      </c>
      <c r="C52" s="5">
        <v>-0.0229833</v>
      </c>
      <c r="D52" s="5">
        <v>-9.519E-4</v>
      </c>
      <c r="E52" s="5">
        <v>0.0131889</v>
      </c>
      <c r="F52" s="5">
        <v>3.752E-4</v>
      </c>
      <c r="G52" s="5">
        <v>-7.059E-4</v>
      </c>
      <c r="H52" s="5">
        <v>0.0</v>
      </c>
      <c r="I52" s="5">
        <v>20.0</v>
      </c>
      <c r="J52" s="5">
        <v>0.0</v>
      </c>
      <c r="K52" s="5">
        <v>50.0</v>
      </c>
      <c r="L52" s="5"/>
      <c r="M52" s="5"/>
      <c r="N52" s="5" t="s">
        <v>4866</v>
      </c>
    </row>
    <row r="53" ht="14.25" customHeight="1">
      <c r="A53" s="146" t="s">
        <v>4360</v>
      </c>
      <c r="B53" s="245">
        <v>1.02138</v>
      </c>
      <c r="C53" s="245">
        <v>0.037021</v>
      </c>
      <c r="D53" s="245">
        <v>2.33E-4</v>
      </c>
      <c r="E53" s="245">
        <v>-0.003893</v>
      </c>
      <c r="F53" s="245">
        <v>-6.5E-5</v>
      </c>
      <c r="G53" s="245">
        <v>-2.69E-4</v>
      </c>
      <c r="H53" s="5">
        <v>4.44</v>
      </c>
      <c r="I53" s="5">
        <v>12.22</v>
      </c>
      <c r="J53" s="5">
        <v>23.89</v>
      </c>
      <c r="K53" s="5">
        <v>46.11</v>
      </c>
      <c r="L53" s="5">
        <v>0.82</v>
      </c>
      <c r="M53" s="5">
        <v>1.3</v>
      </c>
      <c r="N53" s="5" t="s">
        <v>4867</v>
      </c>
    </row>
    <row r="54" ht="14.25" customHeight="1">
      <c r="A54" s="146" t="s">
        <v>4337</v>
      </c>
      <c r="B54" s="245">
        <v>1.12603</v>
      </c>
      <c r="C54" s="245">
        <v>0.041571</v>
      </c>
      <c r="D54" s="245">
        <v>2.53E-4</v>
      </c>
      <c r="E54" s="245">
        <v>-0.010526</v>
      </c>
      <c r="F54" s="245">
        <v>1.0E-5</v>
      </c>
      <c r="G54" s="245">
        <v>-2.56E-4</v>
      </c>
      <c r="H54" s="5">
        <v>4.44</v>
      </c>
      <c r="I54" s="5">
        <v>12.22</v>
      </c>
      <c r="J54" s="5">
        <v>23.89</v>
      </c>
      <c r="K54" s="5">
        <v>46.11</v>
      </c>
      <c r="L54" s="5">
        <v>0.82</v>
      </c>
      <c r="M54" s="5">
        <v>1.3</v>
      </c>
      <c r="N54" s="5" t="s">
        <v>4867</v>
      </c>
    </row>
    <row r="55" ht="14.25" customHeight="1">
      <c r="A55" s="146" t="s">
        <v>4868</v>
      </c>
      <c r="B55" s="245">
        <v>0.985959</v>
      </c>
      <c r="C55" s="245">
        <v>0.049487</v>
      </c>
      <c r="D55" s="245">
        <v>-2.98E-4</v>
      </c>
      <c r="E55" s="245">
        <v>-0.003737</v>
      </c>
      <c r="F55" s="245">
        <v>-4.5E-5</v>
      </c>
      <c r="G55" s="245">
        <v>-5.02E-4</v>
      </c>
      <c r="H55" s="5">
        <v>4.44</v>
      </c>
      <c r="I55" s="5">
        <v>12.22</v>
      </c>
      <c r="J55" s="5">
        <v>23.89</v>
      </c>
      <c r="K55" s="5">
        <v>46.11</v>
      </c>
      <c r="L55" s="5">
        <v>0.82</v>
      </c>
      <c r="M55" s="5">
        <v>1.3</v>
      </c>
      <c r="N55" s="5" t="s">
        <v>4867</v>
      </c>
    </row>
    <row r="56" ht="14.25" customHeight="1">
      <c r="A56" s="146" t="s">
        <v>4361</v>
      </c>
      <c r="B56" s="245">
        <v>0.702194</v>
      </c>
      <c r="C56" s="245">
        <v>-0.004466</v>
      </c>
      <c r="D56" s="245">
        <v>5.35E-4</v>
      </c>
      <c r="E56" s="245">
        <v>-0.005506</v>
      </c>
      <c r="F56" s="245">
        <v>5.44E-4</v>
      </c>
      <c r="G56" s="245">
        <v>-7.29E-4</v>
      </c>
      <c r="H56" s="5">
        <v>4.44</v>
      </c>
      <c r="I56" s="5">
        <v>12.22</v>
      </c>
      <c r="J56" s="5">
        <v>23.89</v>
      </c>
      <c r="K56" s="5">
        <v>46.11</v>
      </c>
      <c r="L56" s="5">
        <v>0.69</v>
      </c>
      <c r="M56" s="5">
        <v>1.45</v>
      </c>
      <c r="N56" s="5" t="s">
        <v>4867</v>
      </c>
    </row>
    <row r="57" ht="14.25" customHeight="1">
      <c r="A57" s="146" t="s">
        <v>4338</v>
      </c>
      <c r="B57" s="245">
        <v>0.542784</v>
      </c>
      <c r="C57" s="245">
        <v>-0.013907</v>
      </c>
      <c r="D57" s="245">
        <v>4.76E-4</v>
      </c>
      <c r="E57" s="245">
        <v>0.012197</v>
      </c>
      <c r="F57" s="245">
        <v>1.49E-4</v>
      </c>
      <c r="G57" s="245">
        <v>-3.34E-4</v>
      </c>
      <c r="H57" s="5">
        <v>4.44</v>
      </c>
      <c r="I57" s="5">
        <v>12.22</v>
      </c>
      <c r="J57" s="5">
        <v>23.89</v>
      </c>
      <c r="K57" s="5">
        <v>46.11</v>
      </c>
      <c r="L57" s="5">
        <v>0.72</v>
      </c>
      <c r="M57" s="5">
        <v>1.3</v>
      </c>
      <c r="N57" s="5" t="s">
        <v>4867</v>
      </c>
    </row>
    <row r="58" ht="14.25" customHeight="1">
      <c r="A58" s="146" t="s">
        <v>4869</v>
      </c>
      <c r="B58" s="245">
        <v>0.570624</v>
      </c>
      <c r="C58" s="245">
        <v>0.011954</v>
      </c>
      <c r="D58" s="245">
        <v>-5.22E-4</v>
      </c>
      <c r="E58" s="245">
        <v>-3.2E-5</v>
      </c>
      <c r="F58" s="245">
        <v>4.21E-4</v>
      </c>
      <c r="G58" s="245">
        <v>-6.06E-4</v>
      </c>
      <c r="H58" s="5">
        <v>4.44</v>
      </c>
      <c r="I58" s="5">
        <v>12.22</v>
      </c>
      <c r="J58" s="5">
        <v>23.89</v>
      </c>
      <c r="K58" s="5">
        <v>46.11</v>
      </c>
      <c r="L58" s="5">
        <v>0.7</v>
      </c>
      <c r="M58" s="5">
        <v>1.38</v>
      </c>
      <c r="N58" s="5" t="s">
        <v>4867</v>
      </c>
    </row>
    <row r="59" ht="14.25" customHeight="1">
      <c r="A59" s="146" t="s">
        <v>4342</v>
      </c>
      <c r="B59" s="245">
        <v>0.96744</v>
      </c>
      <c r="C59" s="245">
        <v>0.037082</v>
      </c>
      <c r="D59" s="245">
        <v>4.34E-4</v>
      </c>
      <c r="E59" s="245">
        <v>-0.005837</v>
      </c>
      <c r="F59" s="245">
        <v>-4.9E-5</v>
      </c>
      <c r="G59" s="245">
        <v>-2.74E-4</v>
      </c>
      <c r="H59" s="5">
        <v>4.44</v>
      </c>
      <c r="I59" s="5">
        <v>12.22</v>
      </c>
      <c r="J59" s="5">
        <v>15.56</v>
      </c>
      <c r="K59" s="5">
        <v>29.44</v>
      </c>
      <c r="L59" s="5">
        <v>0.89</v>
      </c>
      <c r="M59" s="5">
        <v>1.33</v>
      </c>
      <c r="N59" s="5" t="s">
        <v>4867</v>
      </c>
    </row>
    <row r="60" ht="14.25" customHeight="1">
      <c r="A60" s="146" t="s">
        <v>4369</v>
      </c>
      <c r="B60" s="245">
        <v>0.364691</v>
      </c>
      <c r="C60" s="245">
        <v>-0.030521</v>
      </c>
      <c r="D60" s="245">
        <v>-0.00193</v>
      </c>
      <c r="E60" s="245">
        <v>0.066374</v>
      </c>
      <c r="F60" s="245">
        <v>-0.001892</v>
      </c>
      <c r="G60" s="245">
        <v>0.003111</v>
      </c>
      <c r="H60" s="5">
        <v>4.44</v>
      </c>
      <c r="I60" s="5">
        <v>12.22</v>
      </c>
      <c r="J60" s="5">
        <v>15.56</v>
      </c>
      <c r="K60" s="5">
        <v>29.44</v>
      </c>
      <c r="L60" s="5">
        <v>0.87</v>
      </c>
      <c r="M60" s="5">
        <v>0.91</v>
      </c>
      <c r="N60" s="5" t="s">
        <v>4867</v>
      </c>
    </row>
    <row r="61" ht="14.25" customHeight="1">
      <c r="A61" s="146" t="s">
        <v>4870</v>
      </c>
      <c r="B61" s="245">
        <v>0.899926</v>
      </c>
      <c r="C61" s="245">
        <v>0.030102</v>
      </c>
      <c r="D61" s="245">
        <v>-3.32E-4</v>
      </c>
      <c r="E61" s="245">
        <v>-0.001743</v>
      </c>
      <c r="F61" s="245">
        <v>-9.2E-5</v>
      </c>
      <c r="G61" s="245">
        <v>2.29E-4</v>
      </c>
      <c r="H61" s="5">
        <v>4.44</v>
      </c>
      <c r="I61" s="5">
        <v>12.22</v>
      </c>
      <c r="J61" s="5">
        <v>15.56</v>
      </c>
      <c r="K61" s="5">
        <v>29.44</v>
      </c>
      <c r="L61" s="5">
        <v>0.93</v>
      </c>
      <c r="M61" s="5">
        <v>1.21</v>
      </c>
      <c r="N61" s="5" t="s">
        <v>4867</v>
      </c>
    </row>
    <row r="62" ht="14.25" customHeight="1">
      <c r="A62" s="146" t="s">
        <v>4871</v>
      </c>
      <c r="B62" s="246">
        <v>1.15508</v>
      </c>
      <c r="C62" s="245">
        <v>0.036503</v>
      </c>
      <c r="D62" s="245">
        <v>-4.99E-4</v>
      </c>
      <c r="E62" s="245">
        <v>-0.001455</v>
      </c>
      <c r="F62" s="245">
        <v>-4.39E-4</v>
      </c>
      <c r="G62" s="245">
        <v>-1.72E-4</v>
      </c>
      <c r="H62" s="5">
        <v>4.44</v>
      </c>
      <c r="I62" s="5">
        <v>12.22</v>
      </c>
      <c r="J62" s="5">
        <v>15.56</v>
      </c>
      <c r="K62" s="5">
        <v>29.44</v>
      </c>
      <c r="L62" s="5">
        <v>0.86</v>
      </c>
      <c r="M62" s="5">
        <v>1.37</v>
      </c>
      <c r="N62" s="5" t="s">
        <v>4867</v>
      </c>
    </row>
    <row r="63" ht="14.25" customHeight="1">
      <c r="A63" s="146" t="s">
        <v>4872</v>
      </c>
      <c r="B63" s="245">
        <v>1.35608</v>
      </c>
      <c r="C63" s="245">
        <v>0.04875</v>
      </c>
      <c r="D63" s="245">
        <v>-8.88E-4</v>
      </c>
      <c r="E63" s="245">
        <v>-0.014525</v>
      </c>
      <c r="F63" s="245">
        <v>-2.86E-4</v>
      </c>
      <c r="G63" s="245">
        <v>-4.0E-5</v>
      </c>
      <c r="H63" s="5">
        <v>4.44</v>
      </c>
      <c r="I63" s="5">
        <v>12.22</v>
      </c>
      <c r="J63" s="5">
        <v>15.56</v>
      </c>
      <c r="K63" s="5">
        <v>29.44</v>
      </c>
      <c r="L63" s="5">
        <v>0.87</v>
      </c>
      <c r="M63" s="5">
        <v>1.52</v>
      </c>
      <c r="N63" s="5" t="s">
        <v>4867</v>
      </c>
    </row>
    <row r="64" ht="14.25" customHeight="1">
      <c r="A64" s="146" t="s">
        <v>4873</v>
      </c>
      <c r="B64" s="245">
        <v>0.854454</v>
      </c>
      <c r="C64" s="245">
        <v>0.042526</v>
      </c>
      <c r="D64" s="245">
        <v>-1.85E-4</v>
      </c>
      <c r="E64" s="245">
        <v>0.011697</v>
      </c>
      <c r="F64" s="245">
        <v>-4.97E-4</v>
      </c>
      <c r="G64" s="245">
        <v>-4.12E-4</v>
      </c>
      <c r="H64" s="5">
        <v>4.44</v>
      </c>
      <c r="I64" s="5">
        <v>12.22</v>
      </c>
      <c r="J64" s="5">
        <v>15.56</v>
      </c>
      <c r="K64" s="5">
        <v>29.44</v>
      </c>
      <c r="L64" s="5">
        <v>0.9</v>
      </c>
      <c r="M64" s="5">
        <v>1.33</v>
      </c>
      <c r="N64" s="5" t="s">
        <v>4867</v>
      </c>
    </row>
    <row r="65" ht="14.25" customHeight="1">
      <c r="A65" s="146" t="s">
        <v>4343</v>
      </c>
      <c r="B65" s="246">
        <v>0.665307</v>
      </c>
      <c r="C65" s="245">
        <v>-0.009339</v>
      </c>
      <c r="D65" s="245">
        <v>4.83E-4</v>
      </c>
      <c r="E65" s="245">
        <v>0.009492</v>
      </c>
      <c r="F65" s="245">
        <v>5.44E-4</v>
      </c>
      <c r="G65" s="245">
        <v>-8.64E-4</v>
      </c>
      <c r="H65" s="5">
        <v>4.44</v>
      </c>
      <c r="I65" s="5">
        <v>12.22</v>
      </c>
      <c r="J65" s="5">
        <v>15.56</v>
      </c>
      <c r="K65" s="5">
        <v>29.44</v>
      </c>
      <c r="L65" s="5">
        <v>0.74</v>
      </c>
      <c r="M65" s="5">
        <v>1.27</v>
      </c>
      <c r="N65" s="5" t="s">
        <v>4867</v>
      </c>
    </row>
    <row r="66" ht="14.25" customHeight="1">
      <c r="A66" s="146" t="s">
        <v>4370</v>
      </c>
      <c r="B66" s="245">
        <v>0.658643</v>
      </c>
      <c r="C66" s="245">
        <v>-0.025339</v>
      </c>
      <c r="D66" s="245">
        <v>9.91E-4</v>
      </c>
      <c r="E66" s="245">
        <v>0.012801</v>
      </c>
      <c r="F66" s="245">
        <v>1.71E-4</v>
      </c>
      <c r="G66" s="245">
        <v>-3.01E-4</v>
      </c>
      <c r="H66" s="5">
        <v>4.44</v>
      </c>
      <c r="I66" s="5">
        <v>12.22</v>
      </c>
      <c r="J66" s="5">
        <v>15.56</v>
      </c>
      <c r="K66" s="5">
        <v>29.44</v>
      </c>
      <c r="L66" s="5">
        <v>0.68</v>
      </c>
      <c r="M66" s="5">
        <v>1.05</v>
      </c>
      <c r="N66" s="5" t="s">
        <v>4867</v>
      </c>
    </row>
    <row r="67" ht="14.25" customHeight="1">
      <c r="A67" s="146" t="s">
        <v>4874</v>
      </c>
      <c r="B67" s="245">
        <v>0.428265</v>
      </c>
      <c r="C67" s="245">
        <v>-0.024071</v>
      </c>
      <c r="D67" s="245">
        <v>8.49E-4</v>
      </c>
      <c r="E67" s="245">
        <v>0.016416</v>
      </c>
      <c r="F67" s="245">
        <v>3.81E-4</v>
      </c>
      <c r="G67" s="245">
        <v>-5.9E-4</v>
      </c>
      <c r="H67" s="5">
        <v>4.44</v>
      </c>
      <c r="I67" s="5">
        <v>12.22</v>
      </c>
      <c r="J67" s="5">
        <v>15.56</v>
      </c>
      <c r="K67" s="5">
        <v>29.44</v>
      </c>
      <c r="L67" s="5">
        <v>0.5</v>
      </c>
      <c r="M67" s="5">
        <v>1.07</v>
      </c>
      <c r="N67" s="5" t="s">
        <v>4867</v>
      </c>
    </row>
    <row r="68" ht="14.25" customHeight="1">
      <c r="A68" s="146" t="s">
        <v>4875</v>
      </c>
      <c r="B68" s="245">
        <v>0.711108</v>
      </c>
      <c r="C68" s="245">
        <v>-0.023515</v>
      </c>
      <c r="D68" s="245">
        <v>0.001194</v>
      </c>
      <c r="E68" s="245">
        <v>0.017737</v>
      </c>
      <c r="F68" s="245">
        <v>1.52E-4</v>
      </c>
      <c r="G68" s="245">
        <v>-0.001159</v>
      </c>
      <c r="H68" s="5">
        <v>4.44</v>
      </c>
      <c r="I68" s="5">
        <v>12.22</v>
      </c>
      <c r="J68" s="5">
        <v>15.56</v>
      </c>
      <c r="K68" s="5">
        <v>29.44</v>
      </c>
      <c r="L68" s="5">
        <v>0.69</v>
      </c>
      <c r="M68" s="5">
        <v>1.13</v>
      </c>
      <c r="N68" s="5" t="s">
        <v>4867</v>
      </c>
    </row>
    <row r="69" ht="14.25" customHeight="1">
      <c r="A69" s="146" t="s">
        <v>4876</v>
      </c>
      <c r="B69" s="245">
        <v>0.756376</v>
      </c>
      <c r="C69" s="245">
        <v>-0.015019</v>
      </c>
      <c r="D69" s="245">
        <v>1.56E-4</v>
      </c>
      <c r="E69" s="245">
        <v>0.00246</v>
      </c>
      <c r="F69" s="245">
        <v>5.15E-4</v>
      </c>
      <c r="G69" s="245">
        <v>-6.87E-4</v>
      </c>
      <c r="H69" s="5">
        <v>4.44</v>
      </c>
      <c r="I69" s="5">
        <v>12.22</v>
      </c>
      <c r="J69" s="5">
        <v>15.56</v>
      </c>
      <c r="K69" s="5">
        <v>29.44</v>
      </c>
      <c r="L69" s="5">
        <v>0.63</v>
      </c>
      <c r="M69" s="5">
        <v>1.12</v>
      </c>
      <c r="N69" s="5" t="s">
        <v>4867</v>
      </c>
    </row>
    <row r="70" ht="14.25" customHeight="1">
      <c r="A70" s="146" t="s">
        <v>4877</v>
      </c>
      <c r="B70" s="245">
        <v>0.737625</v>
      </c>
      <c r="C70" s="245">
        <v>0.001456</v>
      </c>
      <c r="D70" s="245">
        <v>-2.23E-4</v>
      </c>
      <c r="E70" s="245">
        <v>0.007116</v>
      </c>
      <c r="F70" s="245">
        <v>2.67E-4</v>
      </c>
      <c r="G70" s="245">
        <v>-7.35E-4</v>
      </c>
      <c r="H70" s="5">
        <v>4.44</v>
      </c>
      <c r="I70" s="5">
        <v>12.22</v>
      </c>
      <c r="J70" s="5">
        <v>15.56</v>
      </c>
      <c r="K70" s="5">
        <v>29.44</v>
      </c>
      <c r="L70" s="5">
        <v>0.76</v>
      </c>
      <c r="M70" s="5">
        <v>1.08</v>
      </c>
      <c r="N70" s="5" t="s">
        <v>4867</v>
      </c>
    </row>
    <row r="71" ht="14.25" customHeight="1">
      <c r="A71" s="146" t="s">
        <v>4878</v>
      </c>
      <c r="B71" s="245">
        <v>0.942879</v>
      </c>
      <c r="C71" s="245">
        <v>0.009538</v>
      </c>
      <c r="D71" s="245">
        <v>6.84E-4</v>
      </c>
      <c r="E71" s="245">
        <v>-0.011002</v>
      </c>
      <c r="F71" s="245">
        <v>6.0E-6</v>
      </c>
      <c r="G71" s="245">
        <v>-1.0E-5</v>
      </c>
      <c r="H71" s="5">
        <v>13.89</v>
      </c>
      <c r="I71" s="5">
        <v>25.0</v>
      </c>
      <c r="J71" s="5">
        <v>23.89</v>
      </c>
      <c r="K71" s="5">
        <v>46.11</v>
      </c>
      <c r="L71" s="5">
        <v>0.71</v>
      </c>
      <c r="M71" s="5">
        <v>1.34</v>
      </c>
      <c r="N71" s="5" t="s">
        <v>4867</v>
      </c>
    </row>
    <row r="72" ht="14.25" customHeight="1">
      <c r="A72" s="146" t="s">
        <v>4412</v>
      </c>
      <c r="B72" s="245">
        <v>0.86779</v>
      </c>
      <c r="C72" s="245">
        <v>0.014245</v>
      </c>
      <c r="D72" s="245">
        <v>5.54E-4</v>
      </c>
      <c r="E72" s="245">
        <v>-0.007569</v>
      </c>
      <c r="F72" s="245">
        <v>3.2E-5</v>
      </c>
      <c r="G72" s="245">
        <v>-1.91E-4</v>
      </c>
      <c r="H72" s="5">
        <v>13.89</v>
      </c>
      <c r="I72" s="5">
        <v>25.0</v>
      </c>
      <c r="J72" s="5">
        <v>23.89</v>
      </c>
      <c r="K72" s="5">
        <v>46.11</v>
      </c>
      <c r="L72" s="5">
        <v>0.77</v>
      </c>
      <c r="M72" s="5">
        <v>1.29</v>
      </c>
      <c r="N72" s="5" t="s">
        <v>4867</v>
      </c>
    </row>
    <row r="73" ht="14.25" customHeight="1">
      <c r="A73" s="146" t="s">
        <v>4879</v>
      </c>
      <c r="B73" s="245">
        <v>0.341434</v>
      </c>
      <c r="C73" s="245">
        <v>0.03481</v>
      </c>
      <c r="D73" s="245">
        <v>-6.25E-4</v>
      </c>
      <c r="E73" s="245">
        <v>0.004941</v>
      </c>
      <c r="F73" s="245">
        <v>4.37E-4</v>
      </c>
      <c r="G73" s="245">
        <v>-7.29E-4</v>
      </c>
      <c r="H73" s="5">
        <v>13.89</v>
      </c>
      <c r="I73" s="5">
        <v>25.0</v>
      </c>
      <c r="J73" s="5">
        <v>23.89</v>
      </c>
      <c r="K73" s="5">
        <v>46.11</v>
      </c>
      <c r="L73" s="5">
        <v>0.75</v>
      </c>
      <c r="M73" s="5">
        <v>1.4</v>
      </c>
      <c r="N73" s="5" t="s">
        <v>4867</v>
      </c>
    </row>
    <row r="74" ht="14.25" customHeight="1">
      <c r="A74" s="146" t="s">
        <v>4428</v>
      </c>
      <c r="B74" s="245">
        <v>-0.199992</v>
      </c>
      <c r="C74" s="245">
        <v>-0.035686</v>
      </c>
      <c r="D74" s="245">
        <v>7.87E-4</v>
      </c>
      <c r="E74" s="245">
        <v>0.074834</v>
      </c>
      <c r="F74" s="245">
        <v>-5.16E-4</v>
      </c>
      <c r="G74" s="245">
        <v>-5.73E-4</v>
      </c>
      <c r="H74" s="5">
        <v>13.89</v>
      </c>
      <c r="I74" s="5">
        <v>25.0</v>
      </c>
      <c r="J74" s="5">
        <v>23.89</v>
      </c>
      <c r="K74" s="5">
        <v>46.11</v>
      </c>
      <c r="L74" s="5">
        <v>0.55</v>
      </c>
      <c r="M74" s="5">
        <v>1.44</v>
      </c>
      <c r="N74" s="5" t="s">
        <v>4867</v>
      </c>
    </row>
    <row r="75" ht="14.25" customHeight="1">
      <c r="A75" s="146" t="s">
        <v>4880</v>
      </c>
      <c r="B75" s="245">
        <v>-1.790474</v>
      </c>
      <c r="C75" s="245">
        <v>-0.028777</v>
      </c>
      <c r="D75" s="245">
        <v>7.63E-4</v>
      </c>
      <c r="E75" s="245">
        <v>0.153391</v>
      </c>
      <c r="F75" s="245">
        <v>-0.001482</v>
      </c>
      <c r="G75" s="245">
        <v>-7.21E-4</v>
      </c>
      <c r="H75" s="5">
        <v>13.89</v>
      </c>
      <c r="I75" s="5">
        <v>25.0</v>
      </c>
      <c r="J75" s="5">
        <v>23.89</v>
      </c>
      <c r="K75" s="5">
        <v>46.11</v>
      </c>
      <c r="L75" s="5">
        <v>0.35</v>
      </c>
      <c r="M75" s="5">
        <v>1.42</v>
      </c>
      <c r="N75" s="5" t="s">
        <v>4867</v>
      </c>
    </row>
    <row r="76" ht="14.25" customHeight="1">
      <c r="A76" s="146" t="s">
        <v>4881</v>
      </c>
      <c r="B76" s="245">
        <v>-3.060538</v>
      </c>
      <c r="C76" s="245">
        <v>-0.023207</v>
      </c>
      <c r="D76" s="245">
        <v>7.44E-4</v>
      </c>
      <c r="E76" s="245">
        <v>0.216093</v>
      </c>
      <c r="F76" s="245">
        <v>-0.002253</v>
      </c>
      <c r="G76" s="245">
        <v>-8.39E-4</v>
      </c>
      <c r="H76" s="5">
        <v>13.89</v>
      </c>
      <c r="I76" s="5">
        <v>25.0</v>
      </c>
      <c r="J76" s="5">
        <v>23.89</v>
      </c>
      <c r="K76" s="5">
        <v>46.11</v>
      </c>
      <c r="L76" s="5">
        <v>0.2</v>
      </c>
      <c r="M76" s="5">
        <v>1.4</v>
      </c>
      <c r="N76" s="5" t="s">
        <v>4867</v>
      </c>
    </row>
    <row r="77" ht="14.25" customHeight="1">
      <c r="A77" s="146" t="s">
        <v>4882</v>
      </c>
      <c r="B77" s="245">
        <v>0.686684</v>
      </c>
      <c r="C77" s="245">
        <v>-0.035826</v>
      </c>
      <c r="D77" s="245">
        <v>7.81E-4</v>
      </c>
      <c r="E77" s="245">
        <v>0.025564</v>
      </c>
      <c r="F77" s="245">
        <v>1.63E-4</v>
      </c>
      <c r="G77" s="245">
        <v>-5.59E-4</v>
      </c>
      <c r="H77" s="5">
        <v>13.89</v>
      </c>
      <c r="I77" s="5">
        <v>25.0</v>
      </c>
      <c r="J77" s="5">
        <v>23.89</v>
      </c>
      <c r="K77" s="5">
        <v>46.11</v>
      </c>
      <c r="L77" s="5">
        <v>0.65</v>
      </c>
      <c r="M77" s="5">
        <v>1.51</v>
      </c>
      <c r="N77" s="5" t="s">
        <v>4867</v>
      </c>
    </row>
    <row r="78" ht="14.25" customHeight="1">
      <c r="A78" s="146" t="s">
        <v>4883</v>
      </c>
      <c r="B78" s="245">
        <v>-1.247121</v>
      </c>
      <c r="C78" s="245">
        <v>-0.027513</v>
      </c>
      <c r="D78" s="245">
        <v>7.52E-4</v>
      </c>
      <c r="E78" s="245">
        <v>0.121123</v>
      </c>
      <c r="F78" s="245">
        <v>-0.001013</v>
      </c>
      <c r="G78" s="245">
        <v>-7.36E-4</v>
      </c>
      <c r="H78" s="5">
        <v>13.89</v>
      </c>
      <c r="I78" s="5">
        <v>25.0</v>
      </c>
      <c r="J78" s="5">
        <v>23.89</v>
      </c>
      <c r="K78" s="5">
        <v>46.11</v>
      </c>
      <c r="L78" s="5">
        <v>0.41</v>
      </c>
      <c r="M78" s="5">
        <v>1.48</v>
      </c>
      <c r="N78" s="5" t="s">
        <v>4867</v>
      </c>
    </row>
    <row r="79" ht="14.25" customHeight="1">
      <c r="A79" s="146" t="s">
        <v>4884</v>
      </c>
      <c r="B79" s="245">
        <v>-2.72492</v>
      </c>
      <c r="C79" s="245">
        <v>-0.02112</v>
      </c>
      <c r="D79" s="245">
        <v>7.3E-4</v>
      </c>
      <c r="E79" s="245">
        <v>0.194128</v>
      </c>
      <c r="F79" s="245">
        <v>-0.001911</v>
      </c>
      <c r="G79" s="245">
        <v>-8.72E-4</v>
      </c>
      <c r="H79" s="5">
        <v>13.89</v>
      </c>
      <c r="I79" s="5">
        <v>25.0</v>
      </c>
      <c r="J79" s="5">
        <v>23.89</v>
      </c>
      <c r="K79" s="5">
        <v>46.11</v>
      </c>
      <c r="L79" s="5">
        <v>0.23</v>
      </c>
      <c r="M79" s="5">
        <v>1.45</v>
      </c>
      <c r="N79" s="5" t="s">
        <v>4867</v>
      </c>
    </row>
    <row r="80" ht="14.25" customHeight="1">
      <c r="A80" s="146" t="s">
        <v>4414</v>
      </c>
      <c r="B80" s="245">
        <v>0.116709</v>
      </c>
      <c r="C80" s="245">
        <v>0.028458</v>
      </c>
      <c r="D80" s="245">
        <v>-4.11E-4</v>
      </c>
      <c r="E80" s="245">
        <v>0.021422</v>
      </c>
      <c r="F80" s="245">
        <v>1.62E-4</v>
      </c>
      <c r="G80" s="245">
        <v>-6.8E-4</v>
      </c>
      <c r="H80" s="5">
        <v>13.89</v>
      </c>
      <c r="I80" s="5">
        <v>25.0</v>
      </c>
      <c r="J80" s="5">
        <v>23.89</v>
      </c>
      <c r="K80" s="5">
        <v>46.11</v>
      </c>
      <c r="L80" s="5">
        <v>0.77</v>
      </c>
      <c r="M80" s="5">
        <v>1.33</v>
      </c>
      <c r="N80" s="5" t="s">
        <v>4867</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4885</v>
      </c>
      <c r="B1" s="1"/>
      <c r="C1" s="1"/>
      <c r="D1" s="1"/>
      <c r="E1" s="1"/>
      <c r="F1" s="1"/>
      <c r="G1" s="1"/>
      <c r="H1" s="1"/>
      <c r="I1" s="1"/>
    </row>
    <row r="2" ht="14.25" customHeight="1">
      <c r="A2" s="1"/>
      <c r="B2" s="1"/>
      <c r="C2" s="1"/>
      <c r="D2" s="1"/>
      <c r="E2" s="1"/>
      <c r="F2" s="1"/>
      <c r="G2" s="1"/>
      <c r="H2" s="1"/>
      <c r="I2" s="1"/>
    </row>
    <row r="3" ht="14.25" customHeight="1">
      <c r="A3" s="46" t="s">
        <v>1</v>
      </c>
      <c r="B3" s="46" t="s">
        <v>4824</v>
      </c>
      <c r="C3" s="46" t="s">
        <v>4825</v>
      </c>
      <c r="D3" s="46" t="s">
        <v>4826</v>
      </c>
      <c r="E3" s="46" t="s">
        <v>4830</v>
      </c>
      <c r="F3" s="46" t="s">
        <v>4831</v>
      </c>
      <c r="G3" s="242" t="s">
        <v>4834</v>
      </c>
      <c r="H3" s="242" t="s">
        <v>4835</v>
      </c>
      <c r="I3" s="46" t="s">
        <v>4836</v>
      </c>
    </row>
    <row r="4" ht="14.25" customHeight="1">
      <c r="A4" s="8" t="s">
        <v>4886</v>
      </c>
      <c r="B4" s="243">
        <v>0.141</v>
      </c>
      <c r="C4" s="243">
        <v>0.655</v>
      </c>
      <c r="D4" s="243">
        <v>0.203</v>
      </c>
      <c r="E4" s="8">
        <v>0.0</v>
      </c>
      <c r="F4" s="8">
        <v>1.0</v>
      </c>
      <c r="G4" s="8"/>
      <c r="H4" s="8"/>
      <c r="I4" s="8" t="s">
        <v>4838</v>
      </c>
    </row>
    <row r="5" ht="14.25" customHeight="1">
      <c r="A5" s="8" t="s">
        <v>4887</v>
      </c>
      <c r="B5" s="243">
        <v>0.141</v>
      </c>
      <c r="C5" s="243">
        <v>0.655</v>
      </c>
      <c r="D5" s="243">
        <v>0.203</v>
      </c>
      <c r="E5" s="8">
        <v>0.0</v>
      </c>
      <c r="F5" s="8">
        <v>1.0</v>
      </c>
      <c r="G5" s="8"/>
      <c r="H5" s="8"/>
      <c r="I5" s="8" t="s">
        <v>4838</v>
      </c>
    </row>
    <row r="6" ht="14.25" customHeight="1">
      <c r="A6" s="8" t="s">
        <v>4888</v>
      </c>
      <c r="B6" s="243">
        <v>0.141</v>
      </c>
      <c r="C6" s="243">
        <v>0.655</v>
      </c>
      <c r="D6" s="243">
        <v>0.203</v>
      </c>
      <c r="E6" s="8">
        <v>0.0</v>
      </c>
      <c r="F6" s="8">
        <v>1.0</v>
      </c>
      <c r="G6" s="8"/>
      <c r="H6" s="8"/>
      <c r="I6" s="8" t="s">
        <v>4838</v>
      </c>
    </row>
    <row r="7" ht="14.25" customHeight="1">
      <c r="A7" s="8" t="s">
        <v>4889</v>
      </c>
      <c r="B7" s="243">
        <v>0.141</v>
      </c>
      <c r="C7" s="243">
        <v>0.655</v>
      </c>
      <c r="D7" s="243">
        <v>0.203</v>
      </c>
      <c r="E7" s="8">
        <v>0.0</v>
      </c>
      <c r="F7" s="8">
        <v>1.0</v>
      </c>
      <c r="G7" s="8"/>
      <c r="H7" s="8"/>
      <c r="I7" s="8" t="s">
        <v>4838</v>
      </c>
    </row>
    <row r="8" ht="14.25" customHeight="1">
      <c r="A8" s="8" t="s">
        <v>4335</v>
      </c>
      <c r="B8" s="243">
        <v>0.141</v>
      </c>
      <c r="C8" s="243">
        <v>0.655</v>
      </c>
      <c r="D8" s="243">
        <v>0.203</v>
      </c>
      <c r="E8" s="8">
        <v>0.0</v>
      </c>
      <c r="F8" s="8">
        <v>1.0</v>
      </c>
      <c r="G8" s="8"/>
      <c r="H8" s="8"/>
      <c r="I8" s="8" t="s">
        <v>4890</v>
      </c>
    </row>
    <row r="9" ht="14.25" customHeight="1">
      <c r="A9" s="8" t="s">
        <v>4407</v>
      </c>
      <c r="B9" s="8">
        <v>0.90949556</v>
      </c>
      <c r="C9" s="8">
        <v>0.09864773</v>
      </c>
      <c r="D9" s="8">
        <v>-0.00819488</v>
      </c>
      <c r="E9" s="8">
        <v>0.0</v>
      </c>
      <c r="F9" s="8">
        <v>1.0</v>
      </c>
      <c r="G9" s="8"/>
      <c r="H9" s="8"/>
      <c r="I9" s="8"/>
    </row>
    <row r="10" ht="14.25" customHeight="1">
      <c r="A10" s="8" t="s">
        <v>4470</v>
      </c>
      <c r="B10" s="8">
        <v>0.8</v>
      </c>
      <c r="C10" s="8">
        <v>0.2</v>
      </c>
      <c r="D10" s="8">
        <v>0.0</v>
      </c>
      <c r="E10" s="8">
        <v>0.5</v>
      </c>
      <c r="F10" s="8">
        <v>1.5</v>
      </c>
      <c r="G10" s="8"/>
      <c r="H10" s="8"/>
      <c r="I10" s="8"/>
    </row>
    <row r="11" ht="14.25" customHeight="1">
      <c r="A11" s="8" t="s">
        <v>4472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4891</v>
      </c>
      <c r="B13" s="8">
        <v>0.75</v>
      </c>
      <c r="C13" s="8">
        <v>0.25</v>
      </c>
      <c r="D13" s="8">
        <v>0.0</v>
      </c>
      <c r="E13" s="8">
        <v>0.0</v>
      </c>
      <c r="F13" s="8">
        <v>1.0</v>
      </c>
      <c r="G13" s="8"/>
      <c r="H13" s="8"/>
      <c r="I13" s="8" t="s">
        <v>4892</v>
      </c>
    </row>
    <row r="14" ht="14.25" customHeight="1">
      <c r="A14" s="8" t="s">
        <v>4426</v>
      </c>
      <c r="B14" s="8">
        <v>0.771</v>
      </c>
      <c r="C14" s="8">
        <v>0.229</v>
      </c>
      <c r="D14" s="8">
        <v>0.0</v>
      </c>
      <c r="E14" s="8">
        <v>0.0</v>
      </c>
      <c r="F14" s="8">
        <v>1.0</v>
      </c>
      <c r="G14" s="8"/>
      <c r="H14" s="8"/>
      <c r="I14" s="8" t="s">
        <v>4855</v>
      </c>
    </row>
    <row r="15" ht="14.25" customHeight="1">
      <c r="A15" s="8" t="s">
        <v>4423</v>
      </c>
      <c r="B15" s="8">
        <v>0.77136</v>
      </c>
      <c r="C15" s="8">
        <v>0.34053</v>
      </c>
      <c r="D15" s="8">
        <v>-0.11088</v>
      </c>
      <c r="E15" s="8">
        <v>0.75918</v>
      </c>
      <c r="F15" s="8">
        <v>1.13877</v>
      </c>
      <c r="G15" s="8"/>
      <c r="H15" s="8"/>
      <c r="I15" s="8" t="s">
        <v>4855</v>
      </c>
    </row>
    <row r="16" ht="14.25" customHeight="1">
      <c r="A16" s="8" t="s">
        <v>4418</v>
      </c>
      <c r="B16" s="8">
        <v>0.8</v>
      </c>
      <c r="C16" s="8">
        <v>0.2</v>
      </c>
      <c r="D16" s="8">
        <v>0.0</v>
      </c>
      <c r="E16" s="8">
        <v>0.5</v>
      </c>
      <c r="F16" s="8">
        <v>1.5</v>
      </c>
      <c r="G16" s="8"/>
      <c r="H16" s="8"/>
      <c r="I16" s="8" t="s">
        <v>4893</v>
      </c>
    </row>
    <row r="17" ht="14.25" customHeight="1">
      <c r="A17" s="8" t="s">
        <v>4420</v>
      </c>
      <c r="B17" s="8">
        <v>1.1552</v>
      </c>
      <c r="C17" s="8">
        <v>-0.1808</v>
      </c>
      <c r="D17" s="8">
        <v>0.0256</v>
      </c>
      <c r="E17" s="8">
        <v>0.5</v>
      </c>
      <c r="F17" s="8">
        <v>1.5</v>
      </c>
      <c r="G17" s="8"/>
      <c r="H17" s="8"/>
      <c r="I17" s="8" t="s">
        <v>4894</v>
      </c>
    </row>
    <row r="18" ht="14.25" customHeight="1">
      <c r="A18" s="8" t="s">
        <v>4895</v>
      </c>
      <c r="B18" s="8">
        <v>0.90949556</v>
      </c>
      <c r="C18" s="8">
        <v>0.09864773</v>
      </c>
      <c r="D18" s="8">
        <v>-0.00819488</v>
      </c>
      <c r="E18" s="8">
        <v>0.0</v>
      </c>
      <c r="F18" s="8">
        <v>1.0</v>
      </c>
      <c r="G18" s="8"/>
      <c r="H18" s="8"/>
      <c r="I18" s="8" t="s">
        <v>4896</v>
      </c>
    </row>
    <row r="19" ht="14.25" customHeight="1">
      <c r="A19" s="8" t="s">
        <v>4897</v>
      </c>
      <c r="B19" s="8">
        <v>1.156</v>
      </c>
      <c r="C19" s="8">
        <v>-0.1816</v>
      </c>
      <c r="D19" s="8">
        <v>0.0256</v>
      </c>
      <c r="E19" s="8">
        <v>0.5</v>
      </c>
      <c r="F19" s="8">
        <v>1.5</v>
      </c>
      <c r="G19" s="8"/>
      <c r="H19" s="8"/>
      <c r="I19" s="8" t="s">
        <v>4892</v>
      </c>
    </row>
    <row r="20" ht="14.25" customHeight="1">
      <c r="A20" s="8" t="s">
        <v>4898</v>
      </c>
      <c r="B20" s="8">
        <v>1.192</v>
      </c>
      <c r="C20" s="8">
        <v>-0.1917</v>
      </c>
      <c r="D20" s="8">
        <v>0.0</v>
      </c>
      <c r="E20" s="8">
        <v>0.776</v>
      </c>
      <c r="F20" s="8">
        <v>1.197</v>
      </c>
      <c r="G20" s="8"/>
      <c r="H20" s="8"/>
      <c r="I20" s="8" t="s">
        <v>4896</v>
      </c>
    </row>
    <row r="21" ht="14.25" customHeight="1">
      <c r="A21" s="8" t="s">
        <v>4899</v>
      </c>
      <c r="B21" s="8">
        <v>1.19525</v>
      </c>
      <c r="C21" s="8">
        <v>-0.306138</v>
      </c>
      <c r="D21" s="8">
        <v>0.110973</v>
      </c>
      <c r="E21" s="8">
        <v>0.75</v>
      </c>
      <c r="F21" s="8">
        <v>1.25</v>
      </c>
      <c r="G21" s="8"/>
      <c r="H21" s="8"/>
      <c r="I21" s="8" t="s">
        <v>4900</v>
      </c>
    </row>
    <row r="22" ht="14.25" customHeight="1">
      <c r="A22" s="8" t="s">
        <v>4425</v>
      </c>
      <c r="B22" s="8">
        <v>1.2055</v>
      </c>
      <c r="C22" s="8">
        <v>-0.32953</v>
      </c>
      <c r="D22" s="8">
        <v>0.12308</v>
      </c>
      <c r="E22" s="8">
        <v>0.75918</v>
      </c>
      <c r="F22" s="8">
        <v>1.13877</v>
      </c>
      <c r="G22" s="8"/>
      <c r="H22" s="8"/>
      <c r="I22" s="8" t="s">
        <v>4855</v>
      </c>
    </row>
    <row r="23" ht="14.25" customHeight="1">
      <c r="A23" s="9" t="s">
        <v>4374</v>
      </c>
      <c r="B23" s="9">
        <v>0.04412</v>
      </c>
      <c r="C23" s="9">
        <v>0.640367</v>
      </c>
      <c r="D23" s="9">
        <v>0.3195553</v>
      </c>
      <c r="E23" s="9">
        <v>0.0</v>
      </c>
      <c r="F23" s="9">
        <v>1.0</v>
      </c>
      <c r="G23" s="9"/>
      <c r="H23" s="9"/>
      <c r="I23" s="9" t="s">
        <v>4793</v>
      </c>
    </row>
    <row r="24" ht="14.25" customHeight="1">
      <c r="A24" s="9" t="s">
        <v>4377</v>
      </c>
      <c r="B24" s="9">
        <v>0.081441</v>
      </c>
      <c r="C24" s="9">
        <v>0.419271</v>
      </c>
      <c r="D24" s="9">
        <v>0.499396</v>
      </c>
      <c r="E24" s="9">
        <v>0.0</v>
      </c>
      <c r="F24" s="9">
        <v>1.0</v>
      </c>
      <c r="G24" s="9"/>
      <c r="H24" s="9"/>
      <c r="I24" s="9" t="s">
        <v>4793</v>
      </c>
    </row>
    <row r="25" ht="14.25" customHeight="1">
      <c r="A25" s="9" t="s">
        <v>4380</v>
      </c>
      <c r="B25" s="9">
        <v>0.330188</v>
      </c>
      <c r="C25" s="9">
        <v>0.235543</v>
      </c>
      <c r="D25" s="9">
        <v>0.4607083</v>
      </c>
      <c r="E25" s="9">
        <v>0.0</v>
      </c>
      <c r="F25" s="9">
        <v>1.0</v>
      </c>
      <c r="G25" s="9"/>
      <c r="H25" s="9"/>
      <c r="I25" s="9" t="s">
        <v>4793</v>
      </c>
    </row>
    <row r="26" ht="14.25" customHeight="1">
      <c r="A26" s="9" t="s">
        <v>4383</v>
      </c>
      <c r="B26" s="9">
        <v>0.171493</v>
      </c>
      <c r="C26" s="9">
        <v>0.588202</v>
      </c>
      <c r="D26" s="9">
        <v>0.2373726</v>
      </c>
      <c r="E26" s="9">
        <v>0.0</v>
      </c>
      <c r="F26" s="9">
        <v>1.0</v>
      </c>
      <c r="G26" s="9"/>
      <c r="H26" s="9"/>
      <c r="I26" s="9" t="s">
        <v>4793</v>
      </c>
    </row>
    <row r="27" ht="14.25" customHeight="1">
      <c r="A27" s="9" t="s">
        <v>4433</v>
      </c>
      <c r="B27" s="9">
        <v>1.0</v>
      </c>
      <c r="C27" s="9">
        <v>0.0</v>
      </c>
      <c r="D27" s="9">
        <v>0.0</v>
      </c>
      <c r="E27" s="9">
        <v>0.0</v>
      </c>
      <c r="F27" s="9">
        <v>1.0</v>
      </c>
      <c r="G27" s="9"/>
      <c r="H27" s="9"/>
      <c r="I27" s="9" t="s">
        <v>4793</v>
      </c>
    </row>
    <row r="28" ht="14.25" customHeight="1">
      <c r="A28" s="9" t="s">
        <v>4435</v>
      </c>
      <c r="B28" s="9">
        <v>1.0</v>
      </c>
      <c r="C28" s="9">
        <v>0.0</v>
      </c>
      <c r="D28" s="9">
        <v>0.0</v>
      </c>
      <c r="E28" s="9">
        <v>0.0</v>
      </c>
      <c r="F28" s="9">
        <v>1.0</v>
      </c>
      <c r="G28" s="9"/>
      <c r="H28" s="9"/>
      <c r="I28" s="9" t="s">
        <v>4793</v>
      </c>
    </row>
    <row r="29" ht="14.25" customHeight="1">
      <c r="A29" s="9" t="s">
        <v>4450</v>
      </c>
      <c r="B29" s="9">
        <v>1.3824</v>
      </c>
      <c r="C29" s="9">
        <v>-0.4336</v>
      </c>
      <c r="D29" s="9">
        <v>0.0512</v>
      </c>
      <c r="E29" s="9">
        <v>0.0</v>
      </c>
      <c r="F29" s="9">
        <v>1.0</v>
      </c>
      <c r="G29" s="9"/>
      <c r="H29" s="9"/>
      <c r="I29" s="9" t="s">
        <v>4793</v>
      </c>
    </row>
    <row r="30" ht="14.25" customHeight="1">
      <c r="A30" s="186" t="s">
        <v>4362</v>
      </c>
      <c r="B30" s="231">
        <v>0.063691</v>
      </c>
      <c r="C30" s="231">
        <v>0.584888</v>
      </c>
      <c r="D30" s="231">
        <v>0.352803</v>
      </c>
      <c r="E30" s="9">
        <v>0.0</v>
      </c>
      <c r="F30" s="9">
        <v>1.0</v>
      </c>
      <c r="G30" s="5">
        <v>0.06</v>
      </c>
      <c r="H30" s="5"/>
      <c r="I30" s="5" t="s">
        <v>4867</v>
      </c>
    </row>
    <row r="31" ht="14.25" customHeight="1">
      <c r="A31" s="186" t="s">
        <v>4339</v>
      </c>
      <c r="B31" s="231">
        <v>0.114437</v>
      </c>
      <c r="C31" s="231">
        <v>0.545933</v>
      </c>
      <c r="D31" s="231">
        <v>0.342299</v>
      </c>
      <c r="E31" s="9">
        <v>0.0</v>
      </c>
      <c r="F31" s="9">
        <v>1.0</v>
      </c>
      <c r="G31" s="5">
        <v>0.11</v>
      </c>
      <c r="H31" s="5"/>
      <c r="I31" s="5" t="s">
        <v>4867</v>
      </c>
    </row>
    <row r="32" ht="14.25" customHeight="1">
      <c r="A32" s="186" t="s">
        <v>4901</v>
      </c>
      <c r="B32" s="231">
        <v>0.036487</v>
      </c>
      <c r="C32" s="231">
        <v>0.734743</v>
      </c>
      <c r="D32" s="231">
        <v>0.219947</v>
      </c>
      <c r="E32" s="9">
        <v>0.0</v>
      </c>
      <c r="F32" s="9">
        <v>1.0</v>
      </c>
      <c r="G32" s="5">
        <v>0.04</v>
      </c>
      <c r="H32" s="5"/>
      <c r="I32" s="5" t="s">
        <v>4867</v>
      </c>
    </row>
    <row r="33" ht="14.25" customHeight="1">
      <c r="A33" s="186" t="s">
        <v>4344</v>
      </c>
      <c r="B33" s="231">
        <v>0.310965</v>
      </c>
      <c r="C33" s="231">
        <v>0.322519</v>
      </c>
      <c r="D33" s="231">
        <v>0.372745</v>
      </c>
      <c r="E33" s="9">
        <v>0.1</v>
      </c>
      <c r="F33" s="9">
        <v>1.0</v>
      </c>
      <c r="G33" s="5">
        <v>0.35</v>
      </c>
      <c r="H33" s="5"/>
      <c r="I33" s="5" t="s">
        <v>4867</v>
      </c>
    </row>
    <row r="34" ht="14.25" customHeight="1">
      <c r="A34" s="186" t="s">
        <v>4349</v>
      </c>
      <c r="B34" s="231">
        <v>0.222149</v>
      </c>
      <c r="C34" s="231">
        <v>0.503156</v>
      </c>
      <c r="D34" s="231">
        <v>0.256905</v>
      </c>
      <c r="E34" s="9">
        <v>0.1</v>
      </c>
      <c r="F34" s="9">
        <v>1.0</v>
      </c>
      <c r="G34" s="5">
        <v>0.28</v>
      </c>
      <c r="H34" s="5"/>
      <c r="I34" s="5" t="s">
        <v>4867</v>
      </c>
    </row>
    <row r="35" ht="14.25" customHeight="1">
      <c r="A35" s="186" t="s">
        <v>4902</v>
      </c>
      <c r="B35" s="231">
        <v>0.0</v>
      </c>
      <c r="C35" s="231">
        <v>0.6206</v>
      </c>
      <c r="D35" s="231">
        <v>0.3893</v>
      </c>
      <c r="E35" s="9">
        <v>0.1</v>
      </c>
      <c r="F35" s="9">
        <v>1.0</v>
      </c>
      <c r="G35" s="5">
        <v>0.07</v>
      </c>
      <c r="H35" s="5"/>
      <c r="I35" s="5" t="s">
        <v>4867</v>
      </c>
    </row>
    <row r="36" ht="14.25" customHeight="1">
      <c r="A36" s="186" t="s">
        <v>4903</v>
      </c>
      <c r="B36" s="231">
        <v>0.208389</v>
      </c>
      <c r="C36" s="231">
        <v>-0.121404</v>
      </c>
      <c r="D36" s="231">
        <v>0.918455</v>
      </c>
      <c r="E36" s="9">
        <v>0.1</v>
      </c>
      <c r="F36" s="9">
        <v>1.0</v>
      </c>
      <c r="G36" s="5">
        <v>0.21</v>
      </c>
      <c r="H36" s="5"/>
      <c r="I36" s="5" t="s">
        <v>4867</v>
      </c>
    </row>
    <row r="37" ht="14.25" customHeight="1">
      <c r="A37" s="186" t="s">
        <v>4384</v>
      </c>
      <c r="B37" s="231">
        <v>0.055483</v>
      </c>
      <c r="C37" s="231">
        <v>0.451866</v>
      </c>
      <c r="D37" s="231">
        <v>0.488242</v>
      </c>
      <c r="E37" s="9">
        <v>0.1</v>
      </c>
      <c r="F37" s="9">
        <v>1.0</v>
      </c>
      <c r="G37" s="5">
        <v>0.11</v>
      </c>
      <c r="H37" s="5"/>
      <c r="I37" s="5" t="s">
        <v>4867</v>
      </c>
    </row>
    <row r="38" ht="14.25" customHeight="1">
      <c r="A38" s="186" t="s">
        <v>4385</v>
      </c>
      <c r="B38" s="231">
        <v>0.107426</v>
      </c>
      <c r="C38" s="231">
        <v>0.156775</v>
      </c>
      <c r="D38" s="231">
        <v>0.739345</v>
      </c>
      <c r="E38" s="9">
        <v>0.1</v>
      </c>
      <c r="F38" s="9">
        <v>1.0</v>
      </c>
      <c r="G38" s="5">
        <v>0.13</v>
      </c>
      <c r="H38" s="5"/>
      <c r="I38" s="5" t="s">
        <v>4867</v>
      </c>
    </row>
    <row r="39" ht="14.25" customHeight="1">
      <c r="A39" s="146" t="s">
        <v>4413</v>
      </c>
      <c r="B39" s="245">
        <v>0.8</v>
      </c>
      <c r="C39" s="245">
        <v>0.2</v>
      </c>
      <c r="D39" s="245">
        <v>0.0</v>
      </c>
      <c r="E39" s="247">
        <v>0.5</v>
      </c>
      <c r="F39" s="247">
        <v>1.5</v>
      </c>
      <c r="G39" s="5"/>
      <c r="H39" s="5"/>
      <c r="I39" s="5" t="s">
        <v>4867</v>
      </c>
    </row>
    <row r="40" ht="14.25" customHeight="1">
      <c r="A40" s="146" t="s">
        <v>4415</v>
      </c>
      <c r="B40" s="245">
        <v>1.156</v>
      </c>
      <c r="C40" s="245">
        <v>-0.1816</v>
      </c>
      <c r="D40" s="245">
        <v>0.0256</v>
      </c>
      <c r="E40" s="9">
        <v>0.0</v>
      </c>
      <c r="F40" s="9">
        <v>1.0</v>
      </c>
      <c r="G40" s="1"/>
      <c r="H40" s="1"/>
      <c r="I40" s="5" t="s">
        <v>4867</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4904</v>
      </c>
      <c r="B1" s="1"/>
      <c r="C1" s="1"/>
      <c r="D1" s="1"/>
      <c r="E1" s="1"/>
      <c r="F1" s="1"/>
      <c r="G1" s="1"/>
      <c r="H1" s="1"/>
      <c r="I1" s="1"/>
      <c r="J1" s="1"/>
    </row>
    <row r="2" ht="14.25" customHeight="1">
      <c r="A2" s="1"/>
      <c r="B2" s="1"/>
      <c r="C2" s="1"/>
      <c r="D2" s="1"/>
      <c r="E2" s="1"/>
      <c r="F2" s="1"/>
      <c r="G2" s="1"/>
      <c r="H2" s="1"/>
      <c r="I2" s="1"/>
      <c r="J2" s="1"/>
    </row>
    <row r="3" ht="14.25" customHeight="1">
      <c r="A3" s="46" t="s">
        <v>1</v>
      </c>
      <c r="B3" s="46" t="s">
        <v>4824</v>
      </c>
      <c r="C3" s="46" t="s">
        <v>4825</v>
      </c>
      <c r="D3" s="46" t="s">
        <v>4826</v>
      </c>
      <c r="E3" s="46" t="s">
        <v>4827</v>
      </c>
      <c r="F3" s="46" t="s">
        <v>4830</v>
      </c>
      <c r="G3" s="46" t="s">
        <v>4831</v>
      </c>
      <c r="H3" s="242" t="s">
        <v>4834</v>
      </c>
      <c r="I3" s="242" t="s">
        <v>4835</v>
      </c>
      <c r="J3" s="46" t="s">
        <v>4836</v>
      </c>
    </row>
    <row r="4" ht="14.25" customHeight="1">
      <c r="A4" s="16" t="s">
        <v>4406</v>
      </c>
      <c r="B4" s="8">
        <v>1.0</v>
      </c>
      <c r="C4" s="8">
        <v>0.0</v>
      </c>
      <c r="D4" s="8">
        <v>0.0</v>
      </c>
      <c r="E4" s="8">
        <v>0.0</v>
      </c>
      <c r="F4" s="8">
        <v>-100.0</v>
      </c>
      <c r="G4" s="8">
        <v>100.0</v>
      </c>
      <c r="H4" s="8"/>
      <c r="I4" s="8"/>
      <c r="J4" s="8" t="s">
        <v>4847</v>
      </c>
    </row>
    <row r="5" ht="14.25" customHeight="1">
      <c r="A5" s="8" t="s">
        <v>4404</v>
      </c>
      <c r="B5" s="8">
        <v>1.0</v>
      </c>
      <c r="C5" s="8">
        <v>0.0</v>
      </c>
      <c r="D5" s="8">
        <v>0.0</v>
      </c>
      <c r="E5" s="8">
        <v>0.0</v>
      </c>
      <c r="F5" s="8">
        <v>-100.0</v>
      </c>
      <c r="G5" s="8">
        <v>100.0</v>
      </c>
      <c r="H5" s="8"/>
      <c r="I5" s="8"/>
      <c r="J5" s="8" t="s">
        <v>4847</v>
      </c>
    </row>
    <row r="6" ht="14.25" customHeight="1">
      <c r="A6" s="8" t="s">
        <v>4791</v>
      </c>
      <c r="B6" s="8">
        <v>0.7791</v>
      </c>
      <c r="C6" s="8">
        <v>1.4745</v>
      </c>
      <c r="D6" s="8">
        <v>-2.5795</v>
      </c>
      <c r="E6" s="8">
        <v>1.3467</v>
      </c>
      <c r="F6" s="8">
        <v>0.0</v>
      </c>
      <c r="G6" s="8">
        <v>1.3</v>
      </c>
      <c r="H6" s="8"/>
      <c r="I6" s="8"/>
      <c r="J6" s="8" t="s">
        <v>4905</v>
      </c>
    </row>
    <row r="7" ht="14.25" customHeight="1">
      <c r="A7" s="8" t="s">
        <v>4786</v>
      </c>
      <c r="B7" s="8">
        <v>0.7463</v>
      </c>
      <c r="C7" s="8">
        <v>1.3196</v>
      </c>
      <c r="D7" s="8">
        <v>-2.2154</v>
      </c>
      <c r="E7" s="8">
        <v>1.1674</v>
      </c>
      <c r="F7" s="8">
        <v>0.0</v>
      </c>
      <c r="G7" s="8">
        <v>1.3</v>
      </c>
      <c r="H7" s="8"/>
      <c r="I7" s="8"/>
      <c r="J7" s="8" t="s">
        <v>4905</v>
      </c>
    </row>
    <row r="8" ht="14.25" customHeight="1">
      <c r="A8" s="8" t="s">
        <v>4785</v>
      </c>
      <c r="B8" s="8">
        <v>1.0</v>
      </c>
      <c r="C8" s="8">
        <v>0.0</v>
      </c>
      <c r="D8" s="8">
        <v>0.0</v>
      </c>
      <c r="E8" s="8">
        <v>0.0</v>
      </c>
      <c r="F8" s="8">
        <v>0.0</v>
      </c>
      <c r="G8" s="8">
        <v>1.0</v>
      </c>
      <c r="H8" s="8"/>
      <c r="I8" s="8"/>
      <c r="J8" s="8" t="s">
        <v>4906</v>
      </c>
    </row>
    <row r="9" ht="14.25" customHeight="1">
      <c r="A9" s="5" t="s">
        <v>4907</v>
      </c>
      <c r="B9" s="5">
        <v>0.0236</v>
      </c>
      <c r="C9" s="5">
        <v>6.0E-4</v>
      </c>
      <c r="D9" s="5">
        <v>0.0</v>
      </c>
      <c r="E9" s="5">
        <v>0.0</v>
      </c>
      <c r="F9" s="5">
        <v>-35.0</v>
      </c>
      <c r="G9" s="5">
        <v>20.0</v>
      </c>
      <c r="H9" s="5"/>
      <c r="I9" s="5"/>
      <c r="J9" s="5" t="s">
        <v>4908</v>
      </c>
    </row>
    <row r="10" ht="14.25" customHeight="1">
      <c r="A10" s="5" t="s">
        <v>4909</v>
      </c>
      <c r="B10" s="5">
        <v>0.026526281</v>
      </c>
      <c r="C10" s="5">
        <v>0.001078032</v>
      </c>
      <c r="D10" s="228">
        <v>6.02558E-5</v>
      </c>
      <c r="E10" s="228">
        <v>1.23732E-6</v>
      </c>
      <c r="F10" s="5">
        <v>-35.0</v>
      </c>
      <c r="G10" s="5">
        <v>20.0</v>
      </c>
      <c r="H10" s="5"/>
      <c r="I10" s="5"/>
      <c r="J10" s="5" t="s">
        <v>4908</v>
      </c>
    </row>
    <row r="11" ht="14.25" customHeight="1">
      <c r="A11" s="5" t="s">
        <v>4910</v>
      </c>
      <c r="B11" s="5">
        <v>0.0</v>
      </c>
      <c r="C11" s="5">
        <v>0.0</v>
      </c>
      <c r="D11" s="5">
        <v>0.0</v>
      </c>
      <c r="E11" s="5">
        <v>1.0</v>
      </c>
      <c r="F11" s="5">
        <v>0.0</v>
      </c>
      <c r="G11" s="5">
        <v>1.0</v>
      </c>
      <c r="H11" s="5"/>
      <c r="I11" s="5"/>
      <c r="J11" s="5" t="s">
        <v>4908</v>
      </c>
    </row>
    <row r="12" ht="14.25" customHeight="1">
      <c r="A12" s="5" t="s">
        <v>4911</v>
      </c>
      <c r="B12" s="5">
        <v>0.0236</v>
      </c>
      <c r="C12" s="5">
        <v>6.0E-4</v>
      </c>
      <c r="D12" s="5">
        <v>0.0</v>
      </c>
      <c r="E12" s="5">
        <v>0.0</v>
      </c>
      <c r="F12" s="5">
        <v>-35.0</v>
      </c>
      <c r="G12" s="5">
        <v>20.0</v>
      </c>
      <c r="H12" s="5"/>
      <c r="I12" s="5"/>
      <c r="J12" s="5" t="s">
        <v>4908</v>
      </c>
    </row>
    <row r="13" ht="14.25" customHeight="1">
      <c r="A13" s="5" t="s">
        <v>4912</v>
      </c>
      <c r="B13" s="5">
        <v>0.026526281</v>
      </c>
      <c r="C13" s="5">
        <v>0.001078032</v>
      </c>
      <c r="D13" s="228">
        <v>6.02558E-5</v>
      </c>
      <c r="E13" s="228">
        <v>1.23732E-6</v>
      </c>
      <c r="F13" s="5">
        <v>-35.0</v>
      </c>
      <c r="G13" s="5">
        <v>20.0</v>
      </c>
      <c r="H13" s="5"/>
      <c r="I13" s="5"/>
      <c r="J13" s="5" t="s">
        <v>4908</v>
      </c>
    </row>
    <row r="14" ht="14.25" customHeight="1">
      <c r="A14" s="5" t="s">
        <v>4913</v>
      </c>
      <c r="B14" s="5">
        <v>0.8</v>
      </c>
      <c r="C14" s="5">
        <v>0.2</v>
      </c>
      <c r="D14" s="5">
        <v>0.0</v>
      </c>
      <c r="E14" s="5">
        <v>0.0</v>
      </c>
      <c r="F14" s="5">
        <v>0.0</v>
      </c>
      <c r="G14" s="5">
        <v>1.0</v>
      </c>
      <c r="H14" s="5"/>
      <c r="I14" s="5"/>
      <c r="J14" s="5" t="s">
        <v>4908</v>
      </c>
    </row>
    <row r="15" ht="14.25" customHeight="1">
      <c r="A15" s="5" t="s">
        <v>4914</v>
      </c>
      <c r="B15" s="5">
        <v>0.758746</v>
      </c>
      <c r="C15" s="5">
        <v>0.027626</v>
      </c>
      <c r="D15" s="5">
        <v>1.48716E-4</v>
      </c>
      <c r="E15" s="228">
        <v>3.4992E-6</v>
      </c>
      <c r="F15" s="5">
        <v>-20.0</v>
      </c>
      <c r="G15" s="5">
        <v>20.0</v>
      </c>
      <c r="H15" s="5"/>
      <c r="I15" s="5"/>
      <c r="J15" s="5" t="s">
        <v>4908</v>
      </c>
    </row>
    <row r="16" ht="14.25" customHeight="1">
      <c r="A16" s="5" t="s">
        <v>4915</v>
      </c>
      <c r="B16" s="5">
        <v>0.84</v>
      </c>
      <c r="C16" s="5">
        <v>0.16</v>
      </c>
      <c r="D16" s="5">
        <v>0.0</v>
      </c>
      <c r="E16" s="5">
        <v>0.0</v>
      </c>
      <c r="F16" s="5">
        <v>0.5</v>
      </c>
      <c r="G16" s="5">
        <v>1.5</v>
      </c>
      <c r="H16" s="5"/>
      <c r="I16" s="5"/>
      <c r="J16" s="5" t="s">
        <v>4908</v>
      </c>
    </row>
    <row r="17" ht="14.25" customHeight="1">
      <c r="A17" s="5" t="s">
        <v>4916</v>
      </c>
      <c r="B17" s="5">
        <v>1.19248</v>
      </c>
      <c r="C17" s="5">
        <v>-0.0300438</v>
      </c>
      <c r="D17" s="5">
        <v>0.00103745</v>
      </c>
      <c r="E17" s="5">
        <v>-2.3328E-5</v>
      </c>
      <c r="F17" s="5">
        <v>-20.0</v>
      </c>
      <c r="G17" s="5">
        <v>20.0</v>
      </c>
      <c r="H17" s="5"/>
      <c r="I17" s="5"/>
      <c r="J17" s="5" t="s">
        <v>4908</v>
      </c>
    </row>
    <row r="18" ht="14.25" customHeight="1">
      <c r="A18" s="5" t="s">
        <v>4917</v>
      </c>
      <c r="B18" s="5">
        <v>0.626428326</v>
      </c>
      <c r="C18" s="5">
        <v>0.645643582</v>
      </c>
      <c r="D18" s="5">
        <v>-0.77720685</v>
      </c>
      <c r="E18" s="5">
        <v>0.313806701</v>
      </c>
      <c r="F18" s="5">
        <v>0.1</v>
      </c>
      <c r="G18" s="5">
        <v>1.0</v>
      </c>
      <c r="H18" s="5"/>
      <c r="I18" s="5"/>
      <c r="J18" s="5" t="s">
        <v>4908</v>
      </c>
    </row>
    <row r="19" ht="14.25" customHeight="1">
      <c r="A19" s="5" t="s">
        <v>4918</v>
      </c>
      <c r="B19" s="5">
        <v>0.0236</v>
      </c>
      <c r="C19" s="5">
        <v>6.0E-4</v>
      </c>
      <c r="D19" s="5">
        <v>0.0</v>
      </c>
      <c r="E19" s="5">
        <v>0.0</v>
      </c>
      <c r="F19" s="5">
        <v>-35.0</v>
      </c>
      <c r="G19" s="5">
        <v>20.0</v>
      </c>
      <c r="H19" s="5"/>
      <c r="I19" s="5"/>
      <c r="J19" s="5" t="s">
        <v>4908</v>
      </c>
    </row>
    <row r="20" ht="14.25" customHeight="1">
      <c r="A20" s="5" t="s">
        <v>4919</v>
      </c>
      <c r="B20" s="5">
        <v>0.026526281</v>
      </c>
      <c r="C20" s="5">
        <v>0.001078032</v>
      </c>
      <c r="D20" s="228">
        <v>6.02558E-5</v>
      </c>
      <c r="E20" s="228">
        <v>1.23732E-6</v>
      </c>
      <c r="F20" s="5">
        <v>-35.0</v>
      </c>
      <c r="G20" s="5">
        <v>20.0</v>
      </c>
      <c r="H20" s="5"/>
      <c r="I20" s="5"/>
      <c r="J20" s="5" t="s">
        <v>4908</v>
      </c>
    </row>
    <row r="21" ht="14.25" customHeight="1">
      <c r="A21" s="5" t="s">
        <v>4920</v>
      </c>
      <c r="B21" s="5">
        <v>0.0236</v>
      </c>
      <c r="C21" s="5">
        <v>6.0E-4</v>
      </c>
      <c r="D21" s="5">
        <v>0.0</v>
      </c>
      <c r="E21" s="5">
        <v>0.0</v>
      </c>
      <c r="F21" s="5">
        <v>-35.0</v>
      </c>
      <c r="G21" s="5">
        <v>20.0</v>
      </c>
      <c r="H21" s="5"/>
      <c r="I21" s="5"/>
      <c r="J21" s="5" t="s">
        <v>4908</v>
      </c>
    </row>
    <row r="22" ht="14.25" customHeight="1">
      <c r="A22" s="5" t="s">
        <v>4921</v>
      </c>
      <c r="B22" s="5">
        <v>0.026526281</v>
      </c>
      <c r="C22" s="5">
        <v>0.001078032</v>
      </c>
      <c r="D22" s="228">
        <v>6.02558E-5</v>
      </c>
      <c r="E22" s="228">
        <v>1.23732E-6</v>
      </c>
      <c r="F22" s="5">
        <v>-35.0</v>
      </c>
      <c r="G22" s="5">
        <v>20.0</v>
      </c>
      <c r="H22" s="5"/>
      <c r="I22" s="5"/>
      <c r="J22" s="5" t="s">
        <v>4908</v>
      </c>
    </row>
    <row r="23" ht="14.25" customHeight="1">
      <c r="A23" s="5" t="s">
        <v>4922</v>
      </c>
      <c r="B23" s="5">
        <v>0.8</v>
      </c>
      <c r="C23" s="5">
        <v>0.2</v>
      </c>
      <c r="D23" s="5">
        <v>0.0</v>
      </c>
      <c r="E23" s="5">
        <v>0.0</v>
      </c>
      <c r="F23" s="5">
        <v>0.0</v>
      </c>
      <c r="G23" s="5">
        <v>1.0</v>
      </c>
      <c r="H23" s="5"/>
      <c r="I23" s="5"/>
      <c r="J23" s="5" t="s">
        <v>4908</v>
      </c>
    </row>
    <row r="24" ht="14.25" customHeight="1">
      <c r="A24" s="5" t="s">
        <v>4923</v>
      </c>
      <c r="B24" s="5">
        <v>0.8</v>
      </c>
      <c r="C24" s="5">
        <v>0.2</v>
      </c>
      <c r="D24" s="5">
        <v>0.0</v>
      </c>
      <c r="E24" s="5">
        <v>0.0</v>
      </c>
      <c r="F24" s="5">
        <v>0.0</v>
      </c>
      <c r="G24" s="5">
        <v>1.0</v>
      </c>
      <c r="H24" s="5"/>
      <c r="I24" s="5"/>
      <c r="J24" s="5" t="s">
        <v>4908</v>
      </c>
    </row>
    <row r="25" ht="14.25" customHeight="1">
      <c r="A25" s="5" t="s">
        <v>4924</v>
      </c>
      <c r="B25" s="5">
        <v>1.0</v>
      </c>
      <c r="C25" s="5">
        <v>0.0</v>
      </c>
      <c r="D25" s="5">
        <v>0.0</v>
      </c>
      <c r="E25" s="5">
        <v>0.0</v>
      </c>
      <c r="F25" s="5">
        <v>-100.0</v>
      </c>
      <c r="G25" s="5">
        <v>100.0</v>
      </c>
      <c r="H25" s="5"/>
      <c r="I25" s="5"/>
      <c r="J25" s="5" t="s">
        <v>4925</v>
      </c>
    </row>
    <row r="26" ht="14.25" customHeight="1">
      <c r="A26" s="5" t="s">
        <v>4926</v>
      </c>
      <c r="B26" s="5">
        <v>0.020376</v>
      </c>
      <c r="C26" s="5">
        <v>2.4378E-4</v>
      </c>
      <c r="D26" s="5">
        <v>1.14E-5</v>
      </c>
      <c r="E26" s="228">
        <v>1.811E-7</v>
      </c>
      <c r="F26" s="5">
        <v>-35.0</v>
      </c>
      <c r="G26" s="5">
        <v>20.0</v>
      </c>
      <c r="H26" s="5"/>
      <c r="I26" s="5"/>
      <c r="J26" s="5" t="s">
        <v>4925</v>
      </c>
    </row>
    <row r="27" ht="14.25" customHeight="1">
      <c r="A27" s="5" t="s">
        <v>4927</v>
      </c>
      <c r="B27" s="5">
        <v>0.0236</v>
      </c>
      <c r="C27" s="5">
        <v>6.0E-4</v>
      </c>
      <c r="D27" s="5">
        <v>0.0</v>
      </c>
      <c r="E27" s="228">
        <v>0.0</v>
      </c>
      <c r="F27" s="5">
        <v>-35.0</v>
      </c>
      <c r="G27" s="5">
        <v>20.0</v>
      </c>
      <c r="H27" s="5"/>
      <c r="I27" s="5"/>
      <c r="J27" s="5" t="s">
        <v>4925</v>
      </c>
    </row>
    <row r="28" ht="14.25" customHeight="1">
      <c r="A28" s="5" t="s">
        <v>4928</v>
      </c>
      <c r="B28" s="5">
        <v>0.026526281</v>
      </c>
      <c r="C28" s="5">
        <v>0.001078032</v>
      </c>
      <c r="D28" s="228">
        <v>-6.02558E-5</v>
      </c>
      <c r="E28" s="228">
        <v>1.23732E-6</v>
      </c>
      <c r="F28" s="5">
        <v>-35.0</v>
      </c>
      <c r="G28" s="5">
        <v>20.0</v>
      </c>
      <c r="H28" s="5"/>
      <c r="I28" s="5"/>
      <c r="J28" s="5" t="s">
        <v>4925</v>
      </c>
    </row>
    <row r="29" ht="14.25" customHeight="1">
      <c r="A29" s="9" t="s">
        <v>4792</v>
      </c>
      <c r="B29" s="9">
        <v>0.2901</v>
      </c>
      <c r="C29" s="9">
        <v>2.6664</v>
      </c>
      <c r="D29" s="9">
        <v>-3.764</v>
      </c>
      <c r="E29" s="244">
        <v>1.82</v>
      </c>
      <c r="F29" s="9">
        <v>0.0</v>
      </c>
      <c r="G29" s="9">
        <v>1.0</v>
      </c>
      <c r="H29" s="9"/>
      <c r="I29" s="9"/>
      <c r="J29" s="9" t="s">
        <v>4793</v>
      </c>
    </row>
    <row r="30" ht="14.25" customHeight="1">
      <c r="A30" s="9" t="s">
        <v>4436</v>
      </c>
      <c r="B30" s="9">
        <v>0.0277</v>
      </c>
      <c r="C30" s="9">
        <v>4.9151</v>
      </c>
      <c r="D30" s="9">
        <v>-8.184</v>
      </c>
      <c r="E30" s="9">
        <v>4.2702</v>
      </c>
      <c r="F30" s="9">
        <v>0.7</v>
      </c>
      <c r="G30" s="9">
        <v>1.0</v>
      </c>
      <c r="H30" s="9"/>
      <c r="I30" s="9"/>
      <c r="J30" s="9" t="s">
        <v>4929</v>
      </c>
    </row>
    <row r="31" ht="14.25" customHeight="1">
      <c r="A31" s="9" t="s">
        <v>4447</v>
      </c>
      <c r="B31" s="244">
        <v>0.729</v>
      </c>
      <c r="C31" s="244">
        <v>0.0319</v>
      </c>
      <c r="D31" s="244">
        <v>1.36E-4</v>
      </c>
      <c r="E31" s="244">
        <v>-8.75E-6</v>
      </c>
      <c r="F31" s="9">
        <v>-20.0</v>
      </c>
      <c r="G31" s="9">
        <v>20.0</v>
      </c>
      <c r="H31" s="9"/>
      <c r="I31" s="9"/>
      <c r="J31" s="9" t="s">
        <v>4793</v>
      </c>
    </row>
    <row r="32" ht="14.25" customHeight="1">
      <c r="A32" s="9" t="s">
        <v>4448</v>
      </c>
      <c r="B32" s="9">
        <v>0.84</v>
      </c>
      <c r="C32" s="9">
        <v>0.16</v>
      </c>
      <c r="D32" s="9">
        <v>0.0</v>
      </c>
      <c r="E32" s="9">
        <v>0.0</v>
      </c>
      <c r="F32" s="9">
        <v>0.5</v>
      </c>
      <c r="G32" s="9">
        <v>1.5</v>
      </c>
      <c r="H32" s="9"/>
      <c r="I32" s="9"/>
      <c r="J32" s="9" t="s">
        <v>4793</v>
      </c>
    </row>
    <row r="33" ht="14.25" customHeight="1">
      <c r="A33" s="9" t="s">
        <v>4449</v>
      </c>
      <c r="B33" s="9">
        <v>1.2183</v>
      </c>
      <c r="C33" s="9">
        <v>-0.03612</v>
      </c>
      <c r="D33" s="9">
        <v>0.00142</v>
      </c>
      <c r="E33" s="244">
        <v>-2.68E-5</v>
      </c>
      <c r="F33" s="9">
        <v>-20.0</v>
      </c>
      <c r="G33" s="9">
        <v>20.0</v>
      </c>
      <c r="H33" s="9"/>
      <c r="I33" s="9"/>
      <c r="J33" s="9" t="s">
        <v>4793</v>
      </c>
    </row>
    <row r="34" ht="14.25" customHeight="1">
      <c r="A34" s="9" t="s">
        <v>4451</v>
      </c>
      <c r="B34" s="9">
        <v>0.3696</v>
      </c>
      <c r="C34" s="9">
        <v>2.3362</v>
      </c>
      <c r="D34" s="9">
        <v>-2.9577</v>
      </c>
      <c r="E34" s="9">
        <v>1.2596</v>
      </c>
      <c r="F34" s="9">
        <v>0.7</v>
      </c>
      <c r="G34" s="9">
        <v>1.0</v>
      </c>
      <c r="H34" s="9"/>
      <c r="I34" s="9"/>
      <c r="J34" s="9" t="s">
        <v>4793</v>
      </c>
    </row>
    <row r="35" ht="14.25" customHeight="1">
      <c r="A35" s="36" t="s">
        <v>4930</v>
      </c>
      <c r="B35" s="38">
        <v>-2.4176</v>
      </c>
      <c r="C35" s="38">
        <v>9.5874</v>
      </c>
      <c r="D35" s="38">
        <v>-11.559</v>
      </c>
      <c r="E35" s="38">
        <v>5.4009</v>
      </c>
      <c r="F35" s="38">
        <v>0.68</v>
      </c>
      <c r="G35" s="38">
        <v>1.0</v>
      </c>
      <c r="H35" s="36"/>
      <c r="I35" s="36"/>
      <c r="J35" s="36" t="s">
        <v>4793</v>
      </c>
    </row>
    <row r="36" ht="14.25" customHeight="1">
      <c r="A36" s="36" t="s">
        <v>4931</v>
      </c>
      <c r="B36" s="38">
        <v>-4.1457</v>
      </c>
      <c r="C36" s="38">
        <v>16.803</v>
      </c>
      <c r="D36" s="38">
        <v>-19.471</v>
      </c>
      <c r="E36" s="38">
        <v>7.8488</v>
      </c>
      <c r="F36" s="38">
        <v>0.5</v>
      </c>
      <c r="G36" s="38">
        <v>1.0</v>
      </c>
      <c r="H36" s="36"/>
      <c r="I36" s="36"/>
      <c r="J36" s="36" t="s">
        <v>4793</v>
      </c>
    </row>
    <row r="37" ht="14.25" customHeight="1">
      <c r="A37" s="36" t="s">
        <v>4932</v>
      </c>
      <c r="B37" s="38">
        <v>-0.3477</v>
      </c>
      <c r="C37" s="38">
        <v>4.0976</v>
      </c>
      <c r="D37" s="38">
        <v>-5.0024</v>
      </c>
      <c r="E37" s="38">
        <v>2.268</v>
      </c>
      <c r="F37" s="38">
        <v>0.22</v>
      </c>
      <c r="G37" s="38">
        <v>1.0</v>
      </c>
      <c r="H37" s="36"/>
      <c r="I37" s="36"/>
      <c r="J37" s="36" t="s">
        <v>4793</v>
      </c>
    </row>
    <row r="38" ht="14.25" customHeight="1">
      <c r="A38" s="36" t="s">
        <v>4933</v>
      </c>
      <c r="B38" s="38">
        <v>0.1389</v>
      </c>
      <c r="C38" s="38">
        <v>1.7699</v>
      </c>
      <c r="D38" s="38">
        <v>-1.615</v>
      </c>
      <c r="E38" s="38">
        <v>0.6996</v>
      </c>
      <c r="F38" s="38">
        <v>0.04</v>
      </c>
      <c r="G38" s="38">
        <v>1.0</v>
      </c>
      <c r="H38" s="36"/>
      <c r="I38" s="36"/>
      <c r="J38" s="36" t="s">
        <v>4793</v>
      </c>
    </row>
    <row r="39" ht="14.25" customHeight="1">
      <c r="A39" s="146" t="s">
        <v>4427</v>
      </c>
      <c r="B39" s="245">
        <v>0.472786</v>
      </c>
      <c r="C39" s="245">
        <v>1.243342</v>
      </c>
      <c r="D39" s="245">
        <v>-1.038706</v>
      </c>
      <c r="E39" s="245">
        <v>0.322578</v>
      </c>
      <c r="F39" s="5">
        <v>-100.0</v>
      </c>
      <c r="G39" s="5">
        <v>100.0</v>
      </c>
      <c r="H39" s="5">
        <v>0.47</v>
      </c>
      <c r="I39" s="5"/>
      <c r="J39" s="5" t="s">
        <v>4867</v>
      </c>
    </row>
    <row r="40" ht="14.25" customHeight="1">
      <c r="A40" s="146" t="s">
        <v>4934</v>
      </c>
      <c r="B40" s="245">
        <v>0.85</v>
      </c>
      <c r="C40" s="245">
        <v>0.15</v>
      </c>
      <c r="D40" s="245">
        <v>0.0</v>
      </c>
      <c r="E40" s="245">
        <v>0.0</v>
      </c>
      <c r="F40" s="5">
        <v>0.7</v>
      </c>
      <c r="G40" s="5">
        <v>1.0</v>
      </c>
      <c r="H40" s="5">
        <v>0.96</v>
      </c>
      <c r="I40" s="5">
        <v>1.0</v>
      </c>
      <c r="J40" s="5" t="s">
        <v>4867</v>
      </c>
    </row>
    <row r="41" ht="14.25" customHeight="1">
      <c r="A41" s="146" t="s">
        <v>4430</v>
      </c>
      <c r="B41" s="245">
        <v>1.0</v>
      </c>
      <c r="C41" s="245">
        <v>0.0</v>
      </c>
      <c r="D41" s="245">
        <v>0.0</v>
      </c>
      <c r="E41" s="245">
        <v>0.0</v>
      </c>
      <c r="F41" s="5">
        <v>0.7</v>
      </c>
      <c r="G41" s="5">
        <v>1.0</v>
      </c>
      <c r="H41" s="5">
        <v>1.0</v>
      </c>
      <c r="I41" s="5">
        <v>1.0</v>
      </c>
      <c r="J41" s="5" t="s">
        <v>4867</v>
      </c>
    </row>
    <row r="42" ht="14.25" customHeight="1">
      <c r="A42" s="146" t="s">
        <v>4416</v>
      </c>
      <c r="B42" s="245">
        <v>0.0</v>
      </c>
      <c r="C42" s="245">
        <v>5.1091</v>
      </c>
      <c r="D42" s="245">
        <v>-8.5515</v>
      </c>
      <c r="E42" s="245">
        <v>4.4744</v>
      </c>
      <c r="F42" s="5">
        <v>0.7</v>
      </c>
      <c r="G42" s="5">
        <v>1.0</v>
      </c>
      <c r="H42" s="5">
        <v>0.92</v>
      </c>
      <c r="I42" s="5">
        <v>1.0</v>
      </c>
      <c r="J42" s="5" t="s">
        <v>4867</v>
      </c>
    </row>
    <row r="43" ht="14.25" customHeight="1">
      <c r="A43" s="146" t="s">
        <v>4429</v>
      </c>
      <c r="B43" s="245">
        <v>1.007948</v>
      </c>
      <c r="C43" s="245">
        <v>0.345441</v>
      </c>
      <c r="D43" s="245">
        <v>-0.692289</v>
      </c>
      <c r="E43" s="245">
        <v>0.338899</v>
      </c>
      <c r="F43" s="9">
        <v>0.0</v>
      </c>
      <c r="G43" s="5">
        <v>1.0</v>
      </c>
      <c r="H43" s="1"/>
      <c r="I43" s="1"/>
      <c r="J43" s="5" t="s">
        <v>4867</v>
      </c>
    </row>
    <row r="44" ht="14.25" customHeight="1">
      <c r="A44" s="36" t="s">
        <v>4935</v>
      </c>
      <c r="B44" s="36">
        <v>0.7277</v>
      </c>
      <c r="C44" s="36">
        <v>1.0667</v>
      </c>
      <c r="D44" s="36">
        <v>-1.5174</v>
      </c>
      <c r="E44" s="36">
        <v>0.7282</v>
      </c>
      <c r="F44" s="36">
        <v>0.0</v>
      </c>
      <c r="G44" s="36">
        <v>1.0</v>
      </c>
      <c r="H44" s="37"/>
      <c r="I44" s="37"/>
      <c r="J44" s="36" t="s">
        <v>4793</v>
      </c>
    </row>
    <row r="45" ht="14.25" customHeight="1">
      <c r="A45" s="5" t="s">
        <v>4936</v>
      </c>
      <c r="B45" s="5">
        <v>0.33162901</v>
      </c>
      <c r="C45" s="5">
        <v>-0.88567609</v>
      </c>
      <c r="D45" s="5">
        <v>0.60556507</v>
      </c>
      <c r="E45" s="5">
        <v>0.9484823</v>
      </c>
      <c r="F45" s="5">
        <v>0.0</v>
      </c>
      <c r="G45" s="5">
        <v>1.0</v>
      </c>
      <c r="H45" s="1"/>
      <c r="I45" s="1"/>
      <c r="J45" s="5" t="s">
        <v>4937</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4885</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4824</v>
      </c>
      <c r="C3" s="46" t="s">
        <v>4825</v>
      </c>
      <c r="D3" s="46" t="s">
        <v>4826</v>
      </c>
      <c r="E3" s="46" t="s">
        <v>4827</v>
      </c>
      <c r="F3" s="46" t="s">
        <v>4828</v>
      </c>
      <c r="G3" s="46" t="s">
        <v>4829</v>
      </c>
      <c r="H3" s="46" t="s">
        <v>4938</v>
      </c>
      <c r="I3" s="46" t="s">
        <v>4939</v>
      </c>
      <c r="J3" s="46" t="s">
        <v>4940</v>
      </c>
      <c r="K3" s="46" t="s">
        <v>4941</v>
      </c>
      <c r="L3" s="46" t="s">
        <v>4830</v>
      </c>
      <c r="M3" s="46" t="s">
        <v>4831</v>
      </c>
      <c r="N3" s="46" t="s">
        <v>4832</v>
      </c>
      <c r="O3" s="46" t="s">
        <v>4833</v>
      </c>
      <c r="P3" s="242" t="s">
        <v>4834</v>
      </c>
      <c r="Q3" s="242" t="s">
        <v>4835</v>
      </c>
      <c r="R3" s="46" t="s">
        <v>4836</v>
      </c>
    </row>
    <row r="4" ht="14.25" customHeight="1">
      <c r="A4" s="8" t="s">
        <v>4942</v>
      </c>
      <c r="B4" s="243">
        <v>-0.1360532</v>
      </c>
      <c r="C4" s="243">
        <v>0.008642703</v>
      </c>
      <c r="D4" s="243">
        <v>3.855583E-6</v>
      </c>
      <c r="E4" s="243">
        <v>1.024034</v>
      </c>
      <c r="F4" s="243">
        <v>0.06047444</v>
      </c>
      <c r="G4" s="243">
        <v>-0.00894786</v>
      </c>
      <c r="H4" s="243">
        <v>0.0</v>
      </c>
      <c r="I4" s="243">
        <v>0.05706602</v>
      </c>
      <c r="J4" s="243">
        <v>0.0</v>
      </c>
      <c r="K4" s="243">
        <v>0.0</v>
      </c>
      <c r="L4" s="243">
        <v>31.13</v>
      </c>
      <c r="M4" s="243">
        <v>36.52</v>
      </c>
      <c r="N4" s="243">
        <v>0.19</v>
      </c>
      <c r="O4" s="243">
        <v>1.03</v>
      </c>
      <c r="P4" s="8"/>
      <c r="Q4" s="8"/>
      <c r="R4" s="8" t="s">
        <v>4838</v>
      </c>
    </row>
    <row r="5" ht="14.25" customHeight="1">
      <c r="A5" s="8" t="s">
        <v>4943</v>
      </c>
      <c r="B5" s="243">
        <v>-0.1360532</v>
      </c>
      <c r="C5" s="243">
        <v>0.008642703</v>
      </c>
      <c r="D5" s="243">
        <v>3.855583E-6</v>
      </c>
      <c r="E5" s="243">
        <v>1.024034</v>
      </c>
      <c r="F5" s="243">
        <v>0.06047444</v>
      </c>
      <c r="G5" s="243">
        <v>-0.00894786</v>
      </c>
      <c r="H5" s="243">
        <v>0.0</v>
      </c>
      <c r="I5" s="243">
        <v>0.05706602</v>
      </c>
      <c r="J5" s="243">
        <v>0.0</v>
      </c>
      <c r="K5" s="243">
        <v>0.0</v>
      </c>
      <c r="L5" s="243">
        <v>31.13</v>
      </c>
      <c r="M5" s="243">
        <v>36.52</v>
      </c>
      <c r="N5" s="243">
        <v>0.19</v>
      </c>
      <c r="O5" s="243">
        <v>1.03</v>
      </c>
      <c r="P5" s="8"/>
      <c r="Q5" s="8"/>
      <c r="R5" s="8" t="s">
        <v>4838</v>
      </c>
    </row>
    <row r="6" ht="14.25" customHeight="1">
      <c r="A6" s="8" t="s">
        <v>4944</v>
      </c>
      <c r="B6" s="243">
        <v>-0.1360532</v>
      </c>
      <c r="C6" s="243">
        <v>0.008642703</v>
      </c>
      <c r="D6" s="243">
        <v>3.855583E-6</v>
      </c>
      <c r="E6" s="243">
        <v>1.024034</v>
      </c>
      <c r="F6" s="243">
        <v>0.06047444</v>
      </c>
      <c r="G6" s="243">
        <v>-0.00894786</v>
      </c>
      <c r="H6" s="243">
        <v>0.0</v>
      </c>
      <c r="I6" s="243">
        <v>0.05706602</v>
      </c>
      <c r="J6" s="243">
        <v>0.0</v>
      </c>
      <c r="K6" s="243">
        <v>0.0</v>
      </c>
      <c r="L6" s="243">
        <v>31.13</v>
      </c>
      <c r="M6" s="243">
        <v>36.52</v>
      </c>
      <c r="N6" s="243">
        <v>0.19</v>
      </c>
      <c r="O6" s="243">
        <v>1.03</v>
      </c>
      <c r="P6" s="8"/>
      <c r="Q6" s="8"/>
      <c r="R6" s="8" t="s">
        <v>4838</v>
      </c>
    </row>
    <row r="7" ht="14.25" customHeight="1">
      <c r="A7" s="8" t="s">
        <v>4945</v>
      </c>
      <c r="B7" s="243">
        <v>-0.1360532</v>
      </c>
      <c r="C7" s="243">
        <v>0.008642703</v>
      </c>
      <c r="D7" s="243">
        <v>3.855583E-6</v>
      </c>
      <c r="E7" s="243">
        <v>1.024034</v>
      </c>
      <c r="F7" s="243">
        <v>0.06047444</v>
      </c>
      <c r="G7" s="243">
        <v>-0.00894786</v>
      </c>
      <c r="H7" s="243">
        <v>0.0</v>
      </c>
      <c r="I7" s="243">
        <v>0.05706602</v>
      </c>
      <c r="J7" s="243">
        <v>0.0</v>
      </c>
      <c r="K7" s="243">
        <v>0.0</v>
      </c>
      <c r="L7" s="243">
        <v>31.13</v>
      </c>
      <c r="M7" s="243">
        <v>36.52</v>
      </c>
      <c r="N7" s="243">
        <v>0.19</v>
      </c>
      <c r="O7" s="243">
        <v>1.03</v>
      </c>
      <c r="P7" s="8"/>
      <c r="Q7" s="8"/>
      <c r="R7" s="8" t="s">
        <v>4838</v>
      </c>
    </row>
    <row r="8" ht="14.25" customHeight="1">
      <c r="A8" s="8" t="s">
        <v>4946</v>
      </c>
      <c r="B8" s="243">
        <v>-0.1360532</v>
      </c>
      <c r="C8" s="243">
        <v>0.008642703</v>
      </c>
      <c r="D8" s="243">
        <v>3.855583E-6</v>
      </c>
      <c r="E8" s="243">
        <v>1.024034</v>
      </c>
      <c r="F8" s="243">
        <v>0.06047444</v>
      </c>
      <c r="G8" s="243">
        <v>-0.00894786</v>
      </c>
      <c r="H8" s="243">
        <v>0.0</v>
      </c>
      <c r="I8" s="243">
        <v>0.05706602</v>
      </c>
      <c r="J8" s="243">
        <v>0.0</v>
      </c>
      <c r="K8" s="243">
        <v>0.0</v>
      </c>
      <c r="L8" s="243">
        <v>31.13</v>
      </c>
      <c r="M8" s="243">
        <v>36.52</v>
      </c>
      <c r="N8" s="243">
        <v>0.19</v>
      </c>
      <c r="O8" s="243">
        <v>1.03</v>
      </c>
      <c r="P8" s="8"/>
      <c r="Q8" s="8"/>
      <c r="R8" s="8" t="s">
        <v>4838</v>
      </c>
    </row>
    <row r="9" ht="14.25" customHeight="1">
      <c r="A9" s="8" t="s">
        <v>4947</v>
      </c>
      <c r="B9" s="243">
        <v>-0.1360532</v>
      </c>
      <c r="C9" s="243">
        <v>0.008642703</v>
      </c>
      <c r="D9" s="243">
        <v>3.855583E-6</v>
      </c>
      <c r="E9" s="243">
        <v>1.024034</v>
      </c>
      <c r="F9" s="243">
        <v>0.06047444</v>
      </c>
      <c r="G9" s="243">
        <v>-0.00894786</v>
      </c>
      <c r="H9" s="243">
        <v>0.0</v>
      </c>
      <c r="I9" s="243">
        <v>0.05706602</v>
      </c>
      <c r="J9" s="243">
        <v>0.0</v>
      </c>
      <c r="K9" s="243">
        <v>0.0</v>
      </c>
      <c r="L9" s="243">
        <v>31.13</v>
      </c>
      <c r="M9" s="243">
        <v>36.52</v>
      </c>
      <c r="N9" s="243">
        <v>0.19</v>
      </c>
      <c r="O9" s="243">
        <v>1.03</v>
      </c>
      <c r="P9" s="8"/>
      <c r="Q9" s="8"/>
      <c r="R9" s="8" t="s">
        <v>4838</v>
      </c>
    </row>
    <row r="10" ht="14.25" customHeight="1">
      <c r="A10" s="8" t="s">
        <v>4948</v>
      </c>
      <c r="B10" s="243">
        <v>-0.1360532</v>
      </c>
      <c r="C10" s="243">
        <v>0.008642703</v>
      </c>
      <c r="D10" s="243">
        <v>3.855583E-6</v>
      </c>
      <c r="E10" s="243">
        <v>1.024034</v>
      </c>
      <c r="F10" s="243">
        <v>0.06047444</v>
      </c>
      <c r="G10" s="243">
        <v>-0.00894786</v>
      </c>
      <c r="H10" s="243">
        <v>0.0</v>
      </c>
      <c r="I10" s="243">
        <v>0.05706602</v>
      </c>
      <c r="J10" s="243">
        <v>0.0</v>
      </c>
      <c r="K10" s="243">
        <v>0.0</v>
      </c>
      <c r="L10" s="243">
        <v>31.13</v>
      </c>
      <c r="M10" s="243">
        <v>36.52</v>
      </c>
      <c r="N10" s="243">
        <v>0.19</v>
      </c>
      <c r="O10" s="243">
        <v>1.03</v>
      </c>
      <c r="P10" s="8"/>
      <c r="Q10" s="8"/>
      <c r="R10" s="8" t="s">
        <v>4838</v>
      </c>
    </row>
    <row r="11" ht="14.25" customHeight="1">
      <c r="A11" s="8" t="s">
        <v>4949</v>
      </c>
      <c r="B11" s="243">
        <v>-0.1360532</v>
      </c>
      <c r="C11" s="243">
        <v>0.008642703</v>
      </c>
      <c r="D11" s="243">
        <v>3.855583E-6</v>
      </c>
      <c r="E11" s="243">
        <v>1.024034</v>
      </c>
      <c r="F11" s="243">
        <v>0.06047444</v>
      </c>
      <c r="G11" s="243">
        <v>-0.00894786</v>
      </c>
      <c r="H11" s="243">
        <v>0.0</v>
      </c>
      <c r="I11" s="243">
        <v>0.05706602</v>
      </c>
      <c r="J11" s="243">
        <v>0.0</v>
      </c>
      <c r="K11" s="243">
        <v>0.0</v>
      </c>
      <c r="L11" s="243">
        <v>31.13</v>
      </c>
      <c r="M11" s="243">
        <v>36.52</v>
      </c>
      <c r="N11" s="243">
        <v>0.19</v>
      </c>
      <c r="O11" s="243">
        <v>1.03</v>
      </c>
      <c r="P11" s="8"/>
      <c r="Q11" s="8"/>
      <c r="R11" s="8" t="s">
        <v>4838</v>
      </c>
    </row>
    <row r="12" ht="14.25" customHeight="1">
      <c r="A12" s="8" t="s">
        <v>4950</v>
      </c>
      <c r="B12" s="243">
        <v>-0.1360532</v>
      </c>
      <c r="C12" s="243">
        <v>0.008642703</v>
      </c>
      <c r="D12" s="243">
        <v>3.855583E-6</v>
      </c>
      <c r="E12" s="243">
        <v>1.024034</v>
      </c>
      <c r="F12" s="243">
        <v>0.06047444</v>
      </c>
      <c r="G12" s="243">
        <v>-0.00894786</v>
      </c>
      <c r="H12" s="243">
        <v>0.0</v>
      </c>
      <c r="I12" s="243">
        <v>0.05706602</v>
      </c>
      <c r="J12" s="243">
        <v>0.0</v>
      </c>
      <c r="K12" s="243">
        <v>0.0</v>
      </c>
      <c r="L12" s="243">
        <v>31.13</v>
      </c>
      <c r="M12" s="243">
        <v>36.52</v>
      </c>
      <c r="N12" s="243">
        <v>0.19</v>
      </c>
      <c r="O12" s="243">
        <v>1.03</v>
      </c>
      <c r="P12" s="8"/>
      <c r="Q12" s="8"/>
      <c r="R12" s="8" t="s">
        <v>4838</v>
      </c>
    </row>
    <row r="13" ht="14.25" customHeight="1">
      <c r="A13" s="8" t="s">
        <v>4951</v>
      </c>
      <c r="B13" s="243">
        <v>-0.1360532</v>
      </c>
      <c r="C13" s="243">
        <v>0.008642703</v>
      </c>
      <c r="D13" s="243">
        <v>3.855583E-6</v>
      </c>
      <c r="E13" s="243">
        <v>1.024034</v>
      </c>
      <c r="F13" s="243">
        <v>0.06047444</v>
      </c>
      <c r="G13" s="243">
        <v>-0.00894786</v>
      </c>
      <c r="H13" s="243">
        <v>0.0</v>
      </c>
      <c r="I13" s="243">
        <v>0.05706602</v>
      </c>
      <c r="J13" s="243">
        <v>0.0</v>
      </c>
      <c r="K13" s="243">
        <v>0.0</v>
      </c>
      <c r="L13" s="243">
        <v>31.13</v>
      </c>
      <c r="M13" s="243">
        <v>36.52</v>
      </c>
      <c r="N13" s="243">
        <v>0.19</v>
      </c>
      <c r="O13" s="243">
        <v>1.03</v>
      </c>
      <c r="P13" s="8"/>
      <c r="Q13" s="8"/>
      <c r="R13" s="8" t="s">
        <v>4838</v>
      </c>
    </row>
    <row r="14" ht="14.25" customHeight="1">
      <c r="A14" s="8" t="s">
        <v>4952</v>
      </c>
      <c r="B14" s="243">
        <v>-0.1360532</v>
      </c>
      <c r="C14" s="243">
        <v>0.008642703</v>
      </c>
      <c r="D14" s="243">
        <v>3.855583E-6</v>
      </c>
      <c r="E14" s="243">
        <v>1.024034</v>
      </c>
      <c r="F14" s="243">
        <v>0.06047444</v>
      </c>
      <c r="G14" s="243">
        <v>-0.00894786</v>
      </c>
      <c r="H14" s="243">
        <v>0.0</v>
      </c>
      <c r="I14" s="243">
        <v>0.05706602</v>
      </c>
      <c r="J14" s="243">
        <v>0.0</v>
      </c>
      <c r="K14" s="243">
        <v>0.0</v>
      </c>
      <c r="L14" s="243">
        <v>31.13</v>
      </c>
      <c r="M14" s="243">
        <v>36.52</v>
      </c>
      <c r="N14" s="243">
        <v>0.19</v>
      </c>
      <c r="O14" s="243">
        <v>1.03</v>
      </c>
      <c r="P14" s="8"/>
      <c r="Q14" s="8"/>
      <c r="R14" s="8" t="s">
        <v>4838</v>
      </c>
    </row>
    <row r="15" ht="14.25" customHeight="1">
      <c r="A15" s="8" t="s">
        <v>4953</v>
      </c>
      <c r="B15" s="243">
        <v>-0.1360532</v>
      </c>
      <c r="C15" s="243">
        <v>0.008642703</v>
      </c>
      <c r="D15" s="243">
        <v>3.855583E-6</v>
      </c>
      <c r="E15" s="243">
        <v>1.024034</v>
      </c>
      <c r="F15" s="243">
        <v>0.06047444</v>
      </c>
      <c r="G15" s="243">
        <v>-0.00894786</v>
      </c>
      <c r="H15" s="243">
        <v>0.0</v>
      </c>
      <c r="I15" s="243">
        <v>0.05706602</v>
      </c>
      <c r="J15" s="243">
        <v>0.0</v>
      </c>
      <c r="K15" s="243">
        <v>0.0</v>
      </c>
      <c r="L15" s="243">
        <v>31.13</v>
      </c>
      <c r="M15" s="243">
        <v>36.52</v>
      </c>
      <c r="N15" s="243">
        <v>0.19</v>
      </c>
      <c r="O15" s="243">
        <v>1.03</v>
      </c>
      <c r="P15" s="8"/>
      <c r="Q15" s="8"/>
      <c r="R15" s="8" t="s">
        <v>4838</v>
      </c>
    </row>
    <row r="16" ht="14.25" customHeight="1">
      <c r="A16" s="8" t="s">
        <v>4954</v>
      </c>
      <c r="B16" s="243">
        <v>-0.1360532</v>
      </c>
      <c r="C16" s="243">
        <v>0.008642703</v>
      </c>
      <c r="D16" s="243">
        <v>3.855583E-6</v>
      </c>
      <c r="E16" s="243">
        <v>1.024034</v>
      </c>
      <c r="F16" s="243">
        <v>0.06047444</v>
      </c>
      <c r="G16" s="243">
        <v>-0.00894786</v>
      </c>
      <c r="H16" s="243">
        <v>0.0</v>
      </c>
      <c r="I16" s="243">
        <v>0.05706602</v>
      </c>
      <c r="J16" s="243">
        <v>0.0</v>
      </c>
      <c r="K16" s="243">
        <v>0.0</v>
      </c>
      <c r="L16" s="243">
        <v>31.13</v>
      </c>
      <c r="M16" s="243">
        <v>36.52</v>
      </c>
      <c r="N16" s="243">
        <v>0.19</v>
      </c>
      <c r="O16" s="243">
        <v>1.03</v>
      </c>
      <c r="P16" s="8"/>
      <c r="Q16" s="8"/>
      <c r="R16" s="8" t="s">
        <v>4838</v>
      </c>
    </row>
    <row r="17" ht="14.25" customHeight="1">
      <c r="A17" s="8" t="s">
        <v>4955</v>
      </c>
      <c r="B17" s="243">
        <v>-0.1360532</v>
      </c>
      <c r="C17" s="243">
        <v>0.008642703</v>
      </c>
      <c r="D17" s="243">
        <v>3.855583E-6</v>
      </c>
      <c r="E17" s="243">
        <v>1.024034</v>
      </c>
      <c r="F17" s="243">
        <v>0.06047444</v>
      </c>
      <c r="G17" s="243">
        <v>-0.00894786</v>
      </c>
      <c r="H17" s="243">
        <v>0.0</v>
      </c>
      <c r="I17" s="243">
        <v>0.05706602</v>
      </c>
      <c r="J17" s="243">
        <v>0.0</v>
      </c>
      <c r="K17" s="243">
        <v>0.0</v>
      </c>
      <c r="L17" s="243">
        <v>31.13</v>
      </c>
      <c r="M17" s="243">
        <v>36.52</v>
      </c>
      <c r="N17" s="243">
        <v>0.19</v>
      </c>
      <c r="O17" s="243">
        <v>1.03</v>
      </c>
      <c r="P17" s="8"/>
      <c r="Q17" s="8"/>
      <c r="R17" s="8" t="s">
        <v>4838</v>
      </c>
    </row>
    <row r="18" ht="14.25" customHeight="1">
      <c r="A18" s="8" t="s">
        <v>4956</v>
      </c>
      <c r="B18" s="243">
        <v>-0.1360532</v>
      </c>
      <c r="C18" s="243">
        <v>0.008642703</v>
      </c>
      <c r="D18" s="243">
        <v>3.855583E-6</v>
      </c>
      <c r="E18" s="243">
        <v>1.024034</v>
      </c>
      <c r="F18" s="243">
        <v>0.06047444</v>
      </c>
      <c r="G18" s="243">
        <v>-0.00894786</v>
      </c>
      <c r="H18" s="243">
        <v>0.0</v>
      </c>
      <c r="I18" s="243">
        <v>0.05706602</v>
      </c>
      <c r="J18" s="243">
        <v>0.0</v>
      </c>
      <c r="K18" s="243">
        <v>0.0</v>
      </c>
      <c r="L18" s="243">
        <v>31.13</v>
      </c>
      <c r="M18" s="243">
        <v>36.52</v>
      </c>
      <c r="N18" s="243">
        <v>0.19</v>
      </c>
      <c r="O18" s="243">
        <v>1.03</v>
      </c>
      <c r="P18" s="8"/>
      <c r="Q18" s="8"/>
      <c r="R18" s="8" t="s">
        <v>4838</v>
      </c>
    </row>
    <row r="19" ht="14.25" customHeight="1">
      <c r="A19" s="8" t="s">
        <v>4957</v>
      </c>
      <c r="B19" s="243">
        <v>-0.1360532</v>
      </c>
      <c r="C19" s="243">
        <v>0.008642703</v>
      </c>
      <c r="D19" s="243">
        <v>3.855583E-6</v>
      </c>
      <c r="E19" s="243">
        <v>1.024034</v>
      </c>
      <c r="F19" s="243">
        <v>0.06047444</v>
      </c>
      <c r="G19" s="243">
        <v>-0.00894786</v>
      </c>
      <c r="H19" s="243">
        <v>0.0</v>
      </c>
      <c r="I19" s="243">
        <v>0.05706602</v>
      </c>
      <c r="J19" s="243">
        <v>0.0</v>
      </c>
      <c r="K19" s="243">
        <v>0.0</v>
      </c>
      <c r="L19" s="243">
        <v>31.13</v>
      </c>
      <c r="M19" s="243">
        <v>36.52</v>
      </c>
      <c r="N19" s="243">
        <v>0.19</v>
      </c>
      <c r="O19" s="243">
        <v>1.03</v>
      </c>
      <c r="P19" s="8"/>
      <c r="Q19" s="8"/>
      <c r="R19" s="8" t="s">
        <v>4838</v>
      </c>
    </row>
    <row r="20" ht="14.25" customHeight="1">
      <c r="A20" s="8" t="s">
        <v>4958</v>
      </c>
      <c r="B20" s="243">
        <v>-0.1360532</v>
      </c>
      <c r="C20" s="243">
        <v>0.008642703</v>
      </c>
      <c r="D20" s="243">
        <v>3.855583E-6</v>
      </c>
      <c r="E20" s="243">
        <v>1.024034</v>
      </c>
      <c r="F20" s="243">
        <v>0.06047444</v>
      </c>
      <c r="G20" s="243">
        <v>-0.00894786</v>
      </c>
      <c r="H20" s="243">
        <v>0.0</v>
      </c>
      <c r="I20" s="243">
        <v>0.05706602</v>
      </c>
      <c r="J20" s="243">
        <v>0.0</v>
      </c>
      <c r="K20" s="243">
        <v>0.0</v>
      </c>
      <c r="L20" s="243">
        <v>31.13</v>
      </c>
      <c r="M20" s="243">
        <v>36.52</v>
      </c>
      <c r="N20" s="243">
        <v>0.19</v>
      </c>
      <c r="O20" s="243">
        <v>1.03</v>
      </c>
      <c r="P20" s="8"/>
      <c r="Q20" s="8"/>
      <c r="R20" s="8" t="s">
        <v>4838</v>
      </c>
    </row>
    <row r="21" ht="14.25" customHeight="1">
      <c r="A21" s="8" t="s">
        <v>4959</v>
      </c>
      <c r="B21" s="243">
        <v>-0.1360532</v>
      </c>
      <c r="C21" s="243">
        <v>0.008642703</v>
      </c>
      <c r="D21" s="243">
        <v>3.855583E-6</v>
      </c>
      <c r="E21" s="243">
        <v>1.024034</v>
      </c>
      <c r="F21" s="243">
        <v>0.06047444</v>
      </c>
      <c r="G21" s="243">
        <v>-0.00894786</v>
      </c>
      <c r="H21" s="243">
        <v>0.0</v>
      </c>
      <c r="I21" s="243">
        <v>0.05706602</v>
      </c>
      <c r="J21" s="243">
        <v>0.0</v>
      </c>
      <c r="K21" s="243">
        <v>0.0</v>
      </c>
      <c r="L21" s="243">
        <v>31.13</v>
      </c>
      <c r="M21" s="243">
        <v>36.52</v>
      </c>
      <c r="N21" s="243">
        <v>0.19</v>
      </c>
      <c r="O21" s="243">
        <v>1.03</v>
      </c>
      <c r="P21" s="8"/>
      <c r="Q21" s="8"/>
      <c r="R21" s="8" t="s">
        <v>4838</v>
      </c>
    </row>
    <row r="22" ht="14.25" customHeight="1">
      <c r="A22" s="8" t="s">
        <v>4960</v>
      </c>
      <c r="B22" s="243">
        <v>-0.1360532</v>
      </c>
      <c r="C22" s="243">
        <v>0.008642703</v>
      </c>
      <c r="D22" s="243">
        <v>3.855583E-6</v>
      </c>
      <c r="E22" s="243">
        <v>1.024034</v>
      </c>
      <c r="F22" s="243">
        <v>0.06047444</v>
      </c>
      <c r="G22" s="243">
        <v>-0.00894786</v>
      </c>
      <c r="H22" s="243">
        <v>0.0</v>
      </c>
      <c r="I22" s="243">
        <v>0.05706602</v>
      </c>
      <c r="J22" s="243">
        <v>0.0</v>
      </c>
      <c r="K22" s="243">
        <v>0.0</v>
      </c>
      <c r="L22" s="243">
        <v>31.13</v>
      </c>
      <c r="M22" s="243">
        <v>36.52</v>
      </c>
      <c r="N22" s="243">
        <v>0.19</v>
      </c>
      <c r="O22" s="243">
        <v>1.03</v>
      </c>
      <c r="P22" s="8"/>
      <c r="Q22" s="8"/>
      <c r="R22" s="8" t="s">
        <v>4838</v>
      </c>
    </row>
    <row r="23" ht="14.25" customHeight="1">
      <c r="A23" s="8" t="s">
        <v>4961</v>
      </c>
      <c r="B23" s="243">
        <v>-0.1360532</v>
      </c>
      <c r="C23" s="243">
        <v>0.008642703</v>
      </c>
      <c r="D23" s="243">
        <v>3.855583E-6</v>
      </c>
      <c r="E23" s="243">
        <v>1.024034</v>
      </c>
      <c r="F23" s="243">
        <v>0.06047444</v>
      </c>
      <c r="G23" s="243">
        <v>-0.00894786</v>
      </c>
      <c r="H23" s="243">
        <v>0.0</v>
      </c>
      <c r="I23" s="243">
        <v>0.05706602</v>
      </c>
      <c r="J23" s="243">
        <v>0.0</v>
      </c>
      <c r="K23" s="243">
        <v>0.0</v>
      </c>
      <c r="L23" s="243">
        <v>31.13</v>
      </c>
      <c r="M23" s="243">
        <v>36.52</v>
      </c>
      <c r="N23" s="243">
        <v>0.19</v>
      </c>
      <c r="O23" s="243">
        <v>1.03</v>
      </c>
      <c r="P23" s="8"/>
      <c r="Q23" s="8"/>
      <c r="R23" s="8" t="s">
        <v>4838</v>
      </c>
    </row>
    <row r="24" ht="14.25" customHeight="1">
      <c r="A24" s="8" t="s">
        <v>4962</v>
      </c>
      <c r="B24" s="243">
        <v>-0.1360532</v>
      </c>
      <c r="C24" s="243">
        <v>0.008642703</v>
      </c>
      <c r="D24" s="243">
        <v>3.855583E-6</v>
      </c>
      <c r="E24" s="243">
        <v>1.024034</v>
      </c>
      <c r="F24" s="243">
        <v>0.06047444</v>
      </c>
      <c r="G24" s="243">
        <v>-0.00894786</v>
      </c>
      <c r="H24" s="243">
        <v>0.0</v>
      </c>
      <c r="I24" s="243">
        <v>0.05706602</v>
      </c>
      <c r="J24" s="243">
        <v>0.0</v>
      </c>
      <c r="K24" s="243">
        <v>0.0</v>
      </c>
      <c r="L24" s="243">
        <v>31.13</v>
      </c>
      <c r="M24" s="243">
        <v>36.52</v>
      </c>
      <c r="N24" s="243">
        <v>0.19</v>
      </c>
      <c r="O24" s="243">
        <v>1.03</v>
      </c>
      <c r="P24" s="8"/>
      <c r="Q24" s="8"/>
      <c r="R24" s="8" t="s">
        <v>4838</v>
      </c>
    </row>
    <row r="25" ht="14.25" customHeight="1">
      <c r="A25" s="8" t="s">
        <v>4963</v>
      </c>
      <c r="B25" s="243">
        <v>-0.1360532</v>
      </c>
      <c r="C25" s="243">
        <v>0.008642703</v>
      </c>
      <c r="D25" s="243">
        <v>3.855583E-6</v>
      </c>
      <c r="E25" s="243">
        <v>1.024034</v>
      </c>
      <c r="F25" s="243">
        <v>0.06047444</v>
      </c>
      <c r="G25" s="243">
        <v>-0.00894786</v>
      </c>
      <c r="H25" s="243">
        <v>0.0</v>
      </c>
      <c r="I25" s="243">
        <v>0.05706602</v>
      </c>
      <c r="J25" s="243">
        <v>0.0</v>
      </c>
      <c r="K25" s="243">
        <v>0.0</v>
      </c>
      <c r="L25" s="243">
        <v>31.13</v>
      </c>
      <c r="M25" s="243">
        <v>36.52</v>
      </c>
      <c r="N25" s="243">
        <v>0.19</v>
      </c>
      <c r="O25" s="243">
        <v>1.03</v>
      </c>
      <c r="P25" s="8"/>
      <c r="Q25" s="8"/>
      <c r="R25" s="8" t="s">
        <v>4838</v>
      </c>
    </row>
    <row r="26" ht="14.25" customHeight="1">
      <c r="A26" s="8" t="s">
        <v>4964</v>
      </c>
      <c r="B26" s="243">
        <v>-0.1360532</v>
      </c>
      <c r="C26" s="243">
        <v>0.008642703</v>
      </c>
      <c r="D26" s="243">
        <v>3.855583E-6</v>
      </c>
      <c r="E26" s="243">
        <v>1.024034</v>
      </c>
      <c r="F26" s="243">
        <v>0.06047444</v>
      </c>
      <c r="G26" s="243">
        <v>-0.00894786</v>
      </c>
      <c r="H26" s="243">
        <v>0.0</v>
      </c>
      <c r="I26" s="243">
        <v>0.05706602</v>
      </c>
      <c r="J26" s="243">
        <v>0.0</v>
      </c>
      <c r="K26" s="243">
        <v>0.0</v>
      </c>
      <c r="L26" s="243">
        <v>31.13</v>
      </c>
      <c r="M26" s="243">
        <v>36.52</v>
      </c>
      <c r="N26" s="243">
        <v>0.19</v>
      </c>
      <c r="O26" s="243">
        <v>1.03</v>
      </c>
      <c r="P26" s="8"/>
      <c r="Q26" s="8"/>
      <c r="R26" s="8" t="s">
        <v>4838</v>
      </c>
    </row>
    <row r="27" ht="14.25" customHeight="1">
      <c r="A27" s="8" t="s">
        <v>4965</v>
      </c>
      <c r="B27" s="243">
        <v>-0.1360532</v>
      </c>
      <c r="C27" s="243">
        <v>0.008642703</v>
      </c>
      <c r="D27" s="243">
        <v>3.855583E-6</v>
      </c>
      <c r="E27" s="243">
        <v>1.024034</v>
      </c>
      <c r="F27" s="243">
        <v>0.06047444</v>
      </c>
      <c r="G27" s="243">
        <v>-0.00894786</v>
      </c>
      <c r="H27" s="243">
        <v>0.0</v>
      </c>
      <c r="I27" s="243">
        <v>0.05706602</v>
      </c>
      <c r="J27" s="243">
        <v>0.0</v>
      </c>
      <c r="K27" s="243">
        <v>0.0</v>
      </c>
      <c r="L27" s="243">
        <v>31.13</v>
      </c>
      <c r="M27" s="243">
        <v>36.52</v>
      </c>
      <c r="N27" s="243">
        <v>0.19</v>
      </c>
      <c r="O27" s="243">
        <v>1.03</v>
      </c>
      <c r="P27" s="8"/>
      <c r="Q27" s="8"/>
      <c r="R27" s="8" t="s">
        <v>4845</v>
      </c>
    </row>
    <row r="28" ht="14.25" customHeight="1">
      <c r="A28" s="8" t="s">
        <v>4966</v>
      </c>
      <c r="B28" s="243">
        <v>-0.1360532</v>
      </c>
      <c r="C28" s="243">
        <v>0.008642703</v>
      </c>
      <c r="D28" s="243">
        <v>3.855583E-6</v>
      </c>
      <c r="E28" s="243">
        <v>1.024034</v>
      </c>
      <c r="F28" s="243">
        <v>0.06047444</v>
      </c>
      <c r="G28" s="243">
        <v>-0.00894786</v>
      </c>
      <c r="H28" s="243">
        <v>0.0</v>
      </c>
      <c r="I28" s="243">
        <v>0.05706602</v>
      </c>
      <c r="J28" s="243">
        <v>0.0</v>
      </c>
      <c r="K28" s="243">
        <v>0.0</v>
      </c>
      <c r="L28" s="243">
        <v>31.13</v>
      </c>
      <c r="M28" s="243">
        <v>36.52</v>
      </c>
      <c r="N28" s="243">
        <v>0.19</v>
      </c>
      <c r="O28" s="243">
        <v>1.03</v>
      </c>
      <c r="P28" s="8"/>
      <c r="Q28" s="8"/>
      <c r="R28" s="8" t="s">
        <v>4967</v>
      </c>
    </row>
    <row r="29" ht="14.25" customHeight="1">
      <c r="A29" s="5" t="s">
        <v>4968</v>
      </c>
      <c r="B29" s="228">
        <v>-0.2737954</v>
      </c>
      <c r="C29" s="228">
        <v>0.02822257</v>
      </c>
      <c r="D29" s="228">
        <v>-8.097657E-5</v>
      </c>
      <c r="E29" s="228">
        <v>0.9612284</v>
      </c>
      <c r="F29" s="228">
        <v>0.3029741</v>
      </c>
      <c r="G29" s="228">
        <v>-0.02421933</v>
      </c>
      <c r="H29" s="243">
        <v>0.0</v>
      </c>
      <c r="I29" s="228">
        <v>-0.03885224</v>
      </c>
      <c r="J29" s="243">
        <v>0.0</v>
      </c>
      <c r="K29" s="243">
        <v>0.0</v>
      </c>
      <c r="L29" s="5">
        <v>18.54</v>
      </c>
      <c r="M29" s="5">
        <v>31.63</v>
      </c>
      <c r="N29" s="5">
        <v>0.2</v>
      </c>
      <c r="O29" s="5">
        <v>1.02</v>
      </c>
      <c r="P29" s="5"/>
      <c r="Q29" s="5"/>
      <c r="R29" s="5" t="s">
        <v>4864</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4969</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4970</v>
      </c>
      <c r="E3" s="13" t="s">
        <v>4971</v>
      </c>
      <c r="F3" s="13" t="s">
        <v>4972</v>
      </c>
      <c r="G3" s="13" t="s">
        <v>4973</v>
      </c>
      <c r="H3" s="13" t="s">
        <v>4974</v>
      </c>
      <c r="I3" s="13" t="s">
        <v>4975</v>
      </c>
      <c r="J3" s="13" t="s">
        <v>4976</v>
      </c>
      <c r="K3" s="13" t="s">
        <v>4977</v>
      </c>
      <c r="L3" s="13" t="s">
        <v>4978</v>
      </c>
      <c r="M3" s="13" t="s">
        <v>4979</v>
      </c>
      <c r="N3" s="13" t="s">
        <v>4980</v>
      </c>
      <c r="O3" s="13" t="s">
        <v>4981</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8" t="s">
        <v>134</v>
      </c>
      <c r="B241" s="248" t="s">
        <v>3</v>
      </c>
      <c r="C241" s="248" t="s">
        <v>359</v>
      </c>
      <c r="D241" s="248">
        <v>20.541</v>
      </c>
      <c r="E241" s="248">
        <v>20.346</v>
      </c>
      <c r="F241" s="248">
        <v>20.801</v>
      </c>
      <c r="G241" s="248">
        <v>22.127</v>
      </c>
      <c r="H241" s="248">
        <v>22.752</v>
      </c>
      <c r="I241" s="248">
        <v>22.868</v>
      </c>
      <c r="J241" s="248">
        <v>22.937</v>
      </c>
      <c r="K241" s="248">
        <v>22.96</v>
      </c>
      <c r="L241" s="248">
        <v>22.981</v>
      </c>
      <c r="M241" s="248">
        <v>22.822</v>
      </c>
      <c r="N241" s="248">
        <v>21.631</v>
      </c>
      <c r="O241" s="248">
        <v>20.645</v>
      </c>
    </row>
    <row r="242" ht="14.25" customHeight="1">
      <c r="A242" s="248" t="s">
        <v>150</v>
      </c>
      <c r="B242" s="248" t="s">
        <v>3</v>
      </c>
      <c r="C242" s="248" t="s">
        <v>359</v>
      </c>
      <c r="D242" s="248">
        <v>20.541</v>
      </c>
      <c r="E242" s="248">
        <v>20.346</v>
      </c>
      <c r="F242" s="248">
        <v>20.801</v>
      </c>
      <c r="G242" s="248">
        <v>22.127</v>
      </c>
      <c r="H242" s="248">
        <v>22.752</v>
      </c>
      <c r="I242" s="248">
        <v>22.868</v>
      </c>
      <c r="J242" s="248">
        <v>22.937</v>
      </c>
      <c r="K242" s="248">
        <v>22.96</v>
      </c>
      <c r="L242" s="248">
        <v>22.981</v>
      </c>
      <c r="M242" s="248">
        <v>22.822</v>
      </c>
      <c r="N242" s="248">
        <v>21.631</v>
      </c>
      <c r="O242" s="248">
        <v>20.645</v>
      </c>
    </row>
    <row r="243" ht="14.25" customHeight="1">
      <c r="A243" s="248" t="s">
        <v>166</v>
      </c>
      <c r="B243" s="248" t="s">
        <v>3</v>
      </c>
      <c r="C243" s="248" t="s">
        <v>359</v>
      </c>
      <c r="D243" s="248">
        <v>20.541</v>
      </c>
      <c r="E243" s="248">
        <v>20.346</v>
      </c>
      <c r="F243" s="248">
        <v>20.801</v>
      </c>
      <c r="G243" s="248">
        <v>22.127</v>
      </c>
      <c r="H243" s="248">
        <v>22.752</v>
      </c>
      <c r="I243" s="248">
        <v>22.868</v>
      </c>
      <c r="J243" s="248">
        <v>22.937</v>
      </c>
      <c r="K243" s="248">
        <v>22.96</v>
      </c>
      <c r="L243" s="248">
        <v>22.981</v>
      </c>
      <c r="M243" s="248">
        <v>22.822</v>
      </c>
      <c r="N243" s="248">
        <v>21.631</v>
      </c>
      <c r="O243" s="248">
        <v>20.645</v>
      </c>
    </row>
    <row r="244" ht="14.25" customHeight="1">
      <c r="A244" s="248" t="s">
        <v>182</v>
      </c>
      <c r="B244" s="248" t="s">
        <v>3</v>
      </c>
      <c r="C244" s="248" t="s">
        <v>359</v>
      </c>
      <c r="D244" s="248">
        <v>20.541</v>
      </c>
      <c r="E244" s="248">
        <v>20.346</v>
      </c>
      <c r="F244" s="248">
        <v>20.801</v>
      </c>
      <c r="G244" s="248">
        <v>22.127</v>
      </c>
      <c r="H244" s="248">
        <v>22.752</v>
      </c>
      <c r="I244" s="248">
        <v>22.868</v>
      </c>
      <c r="J244" s="248">
        <v>22.937</v>
      </c>
      <c r="K244" s="248">
        <v>22.96</v>
      </c>
      <c r="L244" s="248">
        <v>22.981</v>
      </c>
      <c r="M244" s="248">
        <v>22.822</v>
      </c>
      <c r="N244" s="248">
        <v>21.631</v>
      </c>
      <c r="O244" s="248">
        <v>20.645</v>
      </c>
    </row>
    <row r="245" ht="14.25" customHeight="1">
      <c r="A245" s="248" t="s">
        <v>192</v>
      </c>
      <c r="B245" s="248" t="s">
        <v>3</v>
      </c>
      <c r="C245" s="248" t="s">
        <v>359</v>
      </c>
      <c r="D245" s="248">
        <v>20.541</v>
      </c>
      <c r="E245" s="248">
        <v>20.346</v>
      </c>
      <c r="F245" s="248">
        <v>20.801</v>
      </c>
      <c r="G245" s="248">
        <v>22.127</v>
      </c>
      <c r="H245" s="248">
        <v>22.752</v>
      </c>
      <c r="I245" s="248">
        <v>22.868</v>
      </c>
      <c r="J245" s="248">
        <v>22.937</v>
      </c>
      <c r="K245" s="248">
        <v>22.96</v>
      </c>
      <c r="L245" s="248">
        <v>22.981</v>
      </c>
      <c r="M245" s="248">
        <v>22.822</v>
      </c>
      <c r="N245" s="248">
        <v>21.631</v>
      </c>
      <c r="O245" s="248">
        <v>20.645</v>
      </c>
    </row>
    <row r="246" ht="14.25" customHeight="1">
      <c r="A246" s="248" t="s">
        <v>211</v>
      </c>
      <c r="B246" s="248" t="s">
        <v>3</v>
      </c>
      <c r="C246" s="248" t="s">
        <v>359</v>
      </c>
      <c r="D246" s="248">
        <v>20.541</v>
      </c>
      <c r="E246" s="248">
        <v>20.346</v>
      </c>
      <c r="F246" s="248">
        <v>20.801</v>
      </c>
      <c r="G246" s="248">
        <v>22.127</v>
      </c>
      <c r="H246" s="248">
        <v>22.752</v>
      </c>
      <c r="I246" s="248">
        <v>22.868</v>
      </c>
      <c r="J246" s="248">
        <v>22.937</v>
      </c>
      <c r="K246" s="248">
        <v>22.96</v>
      </c>
      <c r="L246" s="248">
        <v>22.981</v>
      </c>
      <c r="M246" s="248">
        <v>22.822</v>
      </c>
      <c r="N246" s="248">
        <v>21.631</v>
      </c>
      <c r="O246" s="248">
        <v>20.645</v>
      </c>
    </row>
    <row r="247" ht="14.25" customHeight="1">
      <c r="A247" s="248" t="s">
        <v>225</v>
      </c>
      <c r="B247" s="248" t="s">
        <v>3</v>
      </c>
      <c r="C247" s="248" t="s">
        <v>359</v>
      </c>
      <c r="D247" s="248">
        <v>20.541</v>
      </c>
      <c r="E247" s="248">
        <v>20.346</v>
      </c>
      <c r="F247" s="248">
        <v>20.801</v>
      </c>
      <c r="G247" s="248">
        <v>22.127</v>
      </c>
      <c r="H247" s="248">
        <v>22.752</v>
      </c>
      <c r="I247" s="248">
        <v>22.868</v>
      </c>
      <c r="J247" s="248">
        <v>22.937</v>
      </c>
      <c r="K247" s="248">
        <v>22.96</v>
      </c>
      <c r="L247" s="248">
        <v>22.981</v>
      </c>
      <c r="M247" s="248">
        <v>22.822</v>
      </c>
      <c r="N247" s="248">
        <v>21.631</v>
      </c>
      <c r="O247" s="248">
        <v>20.645</v>
      </c>
    </row>
    <row r="248" ht="14.25" customHeight="1">
      <c r="A248" s="248" t="s">
        <v>237</v>
      </c>
      <c r="B248" s="248" t="s">
        <v>3</v>
      </c>
      <c r="C248" s="248" t="s">
        <v>359</v>
      </c>
      <c r="D248" s="248">
        <v>20.541</v>
      </c>
      <c r="E248" s="248">
        <v>20.346</v>
      </c>
      <c r="F248" s="248">
        <v>20.801</v>
      </c>
      <c r="G248" s="248">
        <v>22.127</v>
      </c>
      <c r="H248" s="248">
        <v>22.752</v>
      </c>
      <c r="I248" s="248">
        <v>22.868</v>
      </c>
      <c r="J248" s="248">
        <v>22.937</v>
      </c>
      <c r="K248" s="248">
        <v>22.96</v>
      </c>
      <c r="L248" s="248">
        <v>22.981</v>
      </c>
      <c r="M248" s="248">
        <v>22.822</v>
      </c>
      <c r="N248" s="248">
        <v>21.631</v>
      </c>
      <c r="O248" s="248">
        <v>20.645</v>
      </c>
    </row>
    <row r="249" ht="14.25" customHeight="1">
      <c r="A249" s="248" t="s">
        <v>249</v>
      </c>
      <c r="B249" s="248" t="s">
        <v>3</v>
      </c>
      <c r="C249" s="248" t="s">
        <v>359</v>
      </c>
      <c r="D249" s="248">
        <v>20.541</v>
      </c>
      <c r="E249" s="248">
        <v>20.346</v>
      </c>
      <c r="F249" s="248">
        <v>20.801</v>
      </c>
      <c r="G249" s="248">
        <v>22.127</v>
      </c>
      <c r="H249" s="248">
        <v>22.752</v>
      </c>
      <c r="I249" s="248">
        <v>22.868</v>
      </c>
      <c r="J249" s="248">
        <v>22.937</v>
      </c>
      <c r="K249" s="248">
        <v>22.96</v>
      </c>
      <c r="L249" s="248">
        <v>22.981</v>
      </c>
      <c r="M249" s="248">
        <v>22.822</v>
      </c>
      <c r="N249" s="248">
        <v>21.631</v>
      </c>
      <c r="O249" s="248">
        <v>20.645</v>
      </c>
    </row>
    <row r="250" ht="14.25" customHeight="1">
      <c r="A250" s="249" t="s">
        <v>261</v>
      </c>
      <c r="B250" s="248" t="s">
        <v>3</v>
      </c>
      <c r="C250" s="248" t="s">
        <v>359</v>
      </c>
      <c r="D250" s="248">
        <v>20.541</v>
      </c>
      <c r="E250" s="248">
        <v>20.346</v>
      </c>
      <c r="F250" s="248">
        <v>20.801</v>
      </c>
      <c r="G250" s="248">
        <v>22.127</v>
      </c>
      <c r="H250" s="248">
        <v>22.752</v>
      </c>
      <c r="I250" s="248">
        <v>22.868</v>
      </c>
      <c r="J250" s="248">
        <v>22.937</v>
      </c>
      <c r="K250" s="248">
        <v>22.96</v>
      </c>
      <c r="L250" s="248">
        <v>22.981</v>
      </c>
      <c r="M250" s="248">
        <v>22.822</v>
      </c>
      <c r="N250" s="248">
        <v>21.631</v>
      </c>
      <c r="O250" s="248">
        <v>20.645</v>
      </c>
    </row>
    <row r="251" ht="14.25" customHeight="1">
      <c r="A251" s="248" t="s">
        <v>290</v>
      </c>
      <c r="B251" s="248" t="s">
        <v>3</v>
      </c>
      <c r="C251" s="248" t="s">
        <v>359</v>
      </c>
      <c r="D251" s="248">
        <v>20.541</v>
      </c>
      <c r="E251" s="248">
        <v>20.346</v>
      </c>
      <c r="F251" s="248">
        <v>20.801</v>
      </c>
      <c r="G251" s="248">
        <v>22.127</v>
      </c>
      <c r="H251" s="248">
        <v>22.752</v>
      </c>
      <c r="I251" s="248">
        <v>22.868</v>
      </c>
      <c r="J251" s="248">
        <v>22.937</v>
      </c>
      <c r="K251" s="248">
        <v>22.96</v>
      </c>
      <c r="L251" s="248">
        <v>22.981</v>
      </c>
      <c r="M251" s="248">
        <v>22.822</v>
      </c>
      <c r="N251" s="248">
        <v>21.631</v>
      </c>
      <c r="O251" s="248">
        <v>20.645</v>
      </c>
    </row>
    <row r="252" ht="14.25" customHeight="1">
      <c r="A252" s="248" t="s">
        <v>306</v>
      </c>
      <c r="B252" s="248" t="s">
        <v>3</v>
      </c>
      <c r="C252" s="248" t="s">
        <v>359</v>
      </c>
      <c r="D252" s="248">
        <v>20.541</v>
      </c>
      <c r="E252" s="248">
        <v>20.346</v>
      </c>
      <c r="F252" s="248">
        <v>20.801</v>
      </c>
      <c r="G252" s="248">
        <v>22.127</v>
      </c>
      <c r="H252" s="248">
        <v>22.752</v>
      </c>
      <c r="I252" s="248">
        <v>22.868</v>
      </c>
      <c r="J252" s="248">
        <v>22.937</v>
      </c>
      <c r="K252" s="248">
        <v>22.96</v>
      </c>
      <c r="L252" s="248">
        <v>22.981</v>
      </c>
      <c r="M252" s="248">
        <v>22.822</v>
      </c>
      <c r="N252" s="248">
        <v>21.631</v>
      </c>
      <c r="O252" s="248">
        <v>20.645</v>
      </c>
    </row>
    <row r="253" ht="14.25" customHeight="1">
      <c r="A253" s="248" t="s">
        <v>318</v>
      </c>
      <c r="B253" s="248" t="s">
        <v>3</v>
      </c>
      <c r="C253" s="248" t="s">
        <v>359</v>
      </c>
      <c r="D253" s="248">
        <v>20.541</v>
      </c>
      <c r="E253" s="248">
        <v>20.346</v>
      </c>
      <c r="F253" s="248">
        <v>20.801</v>
      </c>
      <c r="G253" s="248">
        <v>22.127</v>
      </c>
      <c r="H253" s="248">
        <v>22.752</v>
      </c>
      <c r="I253" s="248">
        <v>22.868</v>
      </c>
      <c r="J253" s="248">
        <v>22.937</v>
      </c>
      <c r="K253" s="248">
        <v>22.96</v>
      </c>
      <c r="L253" s="248">
        <v>22.981</v>
      </c>
      <c r="M253" s="248">
        <v>22.822</v>
      </c>
      <c r="N253" s="248">
        <v>21.631</v>
      </c>
      <c r="O253" s="248">
        <v>20.645</v>
      </c>
    </row>
    <row r="254" ht="14.25" customHeight="1">
      <c r="A254" s="249" t="s">
        <v>274</v>
      </c>
      <c r="B254" s="248" t="s">
        <v>3</v>
      </c>
      <c r="C254" s="248" t="s">
        <v>359</v>
      </c>
      <c r="D254" s="248">
        <v>20.541</v>
      </c>
      <c r="E254" s="248">
        <v>20.346</v>
      </c>
      <c r="F254" s="248">
        <v>20.801</v>
      </c>
      <c r="G254" s="248">
        <v>22.127</v>
      </c>
      <c r="H254" s="248">
        <v>22.752</v>
      </c>
      <c r="I254" s="248">
        <v>22.868</v>
      </c>
      <c r="J254" s="248">
        <v>22.937</v>
      </c>
      <c r="K254" s="248">
        <v>22.96</v>
      </c>
      <c r="L254" s="248">
        <v>22.981</v>
      </c>
      <c r="M254" s="248">
        <v>22.822</v>
      </c>
      <c r="N254" s="248">
        <v>21.631</v>
      </c>
      <c r="O254" s="248">
        <v>20.645</v>
      </c>
    </row>
    <row r="255" ht="14.25" customHeight="1">
      <c r="A255" s="248" t="s">
        <v>334</v>
      </c>
      <c r="B255" s="248" t="s">
        <v>3</v>
      </c>
      <c r="C255" s="248" t="s">
        <v>359</v>
      </c>
      <c r="D255" s="248">
        <v>10.61</v>
      </c>
      <c r="E255" s="248">
        <v>10.45</v>
      </c>
      <c r="F255" s="248">
        <v>11.54</v>
      </c>
      <c r="G255" s="248">
        <v>13.27</v>
      </c>
      <c r="H255" s="248">
        <v>16.58</v>
      </c>
      <c r="I255" s="248">
        <v>19.44</v>
      </c>
      <c r="J255" s="248">
        <v>22.24</v>
      </c>
      <c r="K255" s="248">
        <v>24.28</v>
      </c>
      <c r="L255" s="248">
        <v>21.77</v>
      </c>
      <c r="M255" s="248">
        <v>17.49</v>
      </c>
      <c r="N255" s="248">
        <v>14.43</v>
      </c>
      <c r="O255" s="248">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8" t="s">
        <v>134</v>
      </c>
      <c r="B272" s="248" t="s">
        <v>11</v>
      </c>
      <c r="C272" s="248" t="s">
        <v>360</v>
      </c>
      <c r="D272" s="248">
        <v>20.67</v>
      </c>
      <c r="E272" s="248">
        <v>20.66</v>
      </c>
      <c r="F272" s="248">
        <v>20.81</v>
      </c>
      <c r="G272" s="248">
        <v>20.97</v>
      </c>
      <c r="H272" s="248">
        <v>21.11</v>
      </c>
      <c r="I272" s="248">
        <v>23.49</v>
      </c>
      <c r="J272" s="248">
        <v>23.9</v>
      </c>
      <c r="K272" s="248">
        <v>23.96</v>
      </c>
      <c r="L272" s="248">
        <v>23.93</v>
      </c>
      <c r="M272" s="248">
        <v>21.53</v>
      </c>
      <c r="N272" s="248">
        <v>21.11</v>
      </c>
      <c r="O272" s="248">
        <v>20.79</v>
      </c>
    </row>
    <row r="273" ht="14.25" customHeight="1">
      <c r="A273" s="248" t="s">
        <v>220</v>
      </c>
      <c r="B273" s="248" t="s">
        <v>11</v>
      </c>
      <c r="C273" s="248" t="s">
        <v>360</v>
      </c>
      <c r="D273" s="248">
        <v>20.67</v>
      </c>
      <c r="E273" s="248">
        <v>20.65</v>
      </c>
      <c r="F273" s="248">
        <v>20.8</v>
      </c>
      <c r="G273" s="248">
        <v>20.96</v>
      </c>
      <c r="H273" s="248">
        <v>21.1</v>
      </c>
      <c r="I273" s="248">
        <v>23.42</v>
      </c>
      <c r="J273" s="248">
        <v>23.86</v>
      </c>
      <c r="K273" s="248">
        <v>23.93</v>
      </c>
      <c r="L273" s="248">
        <v>23.91</v>
      </c>
      <c r="M273" s="248">
        <v>21.56</v>
      </c>
      <c r="N273" s="248">
        <v>21.11</v>
      </c>
      <c r="O273" s="248">
        <v>20.79</v>
      </c>
    </row>
    <row r="274" ht="14.25" customHeight="1">
      <c r="A274" s="248" t="s">
        <v>150</v>
      </c>
      <c r="B274" s="248" t="s">
        <v>11</v>
      </c>
      <c r="C274" s="248" t="s">
        <v>360</v>
      </c>
      <c r="D274" s="248"/>
      <c r="E274" s="248"/>
      <c r="F274" s="248"/>
      <c r="G274" s="248"/>
      <c r="H274" s="248"/>
      <c r="I274" s="248"/>
      <c r="J274" s="248"/>
      <c r="K274" s="248"/>
      <c r="L274" s="248"/>
      <c r="M274" s="248"/>
      <c r="N274" s="248"/>
      <c r="O274" s="248"/>
    </row>
    <row r="275" ht="14.25" customHeight="1">
      <c r="A275" s="248" t="s">
        <v>166</v>
      </c>
      <c r="B275" s="248" t="s">
        <v>11</v>
      </c>
      <c r="C275" s="248" t="s">
        <v>360</v>
      </c>
      <c r="D275" s="248">
        <v>20.87</v>
      </c>
      <c r="E275" s="248">
        <v>20.86</v>
      </c>
      <c r="F275" s="248">
        <v>20.9</v>
      </c>
      <c r="G275" s="248">
        <v>20.95</v>
      </c>
      <c r="H275" s="248">
        <v>21.0</v>
      </c>
      <c r="I275" s="248">
        <v>23.27</v>
      </c>
      <c r="J275" s="248">
        <v>23.61</v>
      </c>
      <c r="K275" s="248">
        <v>23.68</v>
      </c>
      <c r="L275" s="248">
        <v>23.69</v>
      </c>
      <c r="M275" s="248">
        <v>21.39</v>
      </c>
      <c r="N275" s="248">
        <v>21.08</v>
      </c>
      <c r="O275" s="248">
        <v>20.94</v>
      </c>
    </row>
    <row r="276" ht="14.25" customHeight="1">
      <c r="A276" s="248" t="s">
        <v>182</v>
      </c>
      <c r="B276" s="248" t="s">
        <v>11</v>
      </c>
      <c r="C276" s="248" t="s">
        <v>360</v>
      </c>
      <c r="D276" s="248"/>
      <c r="E276" s="248"/>
      <c r="F276" s="248"/>
      <c r="G276" s="248"/>
      <c r="H276" s="248"/>
      <c r="I276" s="248"/>
      <c r="J276" s="248"/>
      <c r="K276" s="248"/>
      <c r="L276" s="248"/>
      <c r="M276" s="248"/>
      <c r="N276" s="248"/>
      <c r="O276" s="248"/>
    </row>
    <row r="277" ht="14.25" customHeight="1">
      <c r="A277" s="248" t="s">
        <v>192</v>
      </c>
      <c r="B277" s="248" t="s">
        <v>11</v>
      </c>
      <c r="C277" s="248" t="s">
        <v>360</v>
      </c>
      <c r="D277" s="248">
        <v>20.78</v>
      </c>
      <c r="E277" s="248">
        <v>20.76</v>
      </c>
      <c r="F277" s="248">
        <v>20.85</v>
      </c>
      <c r="G277" s="248">
        <v>20.95</v>
      </c>
      <c r="H277" s="248">
        <v>21.03</v>
      </c>
      <c r="I277" s="248">
        <v>23.29</v>
      </c>
      <c r="J277" s="248">
        <v>23.69</v>
      </c>
      <c r="K277" s="248">
        <v>23.76</v>
      </c>
      <c r="L277" s="248">
        <v>23.76</v>
      </c>
      <c r="M277" s="248">
        <v>21.48</v>
      </c>
      <c r="N277" s="248">
        <v>21.09</v>
      </c>
      <c r="O277" s="248">
        <v>20.87</v>
      </c>
    </row>
    <row r="278" ht="14.25" customHeight="1">
      <c r="A278" s="248" t="s">
        <v>211</v>
      </c>
      <c r="B278" s="248" t="s">
        <v>11</v>
      </c>
      <c r="C278" s="248" t="s">
        <v>360</v>
      </c>
      <c r="D278" s="248">
        <v>20.67</v>
      </c>
      <c r="E278" s="248">
        <v>20.65</v>
      </c>
      <c r="F278" s="248">
        <v>20.8</v>
      </c>
      <c r="G278" s="248">
        <v>20.96</v>
      </c>
      <c r="H278" s="248">
        <v>21.1</v>
      </c>
      <c r="I278" s="248">
        <v>23.42</v>
      </c>
      <c r="J278" s="248">
        <v>23.86</v>
      </c>
      <c r="K278" s="248">
        <v>23.93</v>
      </c>
      <c r="L278" s="248">
        <v>23.91</v>
      </c>
      <c r="M278" s="248">
        <v>21.56</v>
      </c>
      <c r="N278" s="248">
        <v>21.11</v>
      </c>
      <c r="O278" s="248">
        <v>20.79</v>
      </c>
    </row>
    <row r="279" ht="14.25" customHeight="1">
      <c r="A279" s="248" t="s">
        <v>225</v>
      </c>
      <c r="B279" s="248" t="s">
        <v>11</v>
      </c>
      <c r="C279" s="248" t="s">
        <v>360</v>
      </c>
      <c r="D279" s="248">
        <v>20.68</v>
      </c>
      <c r="E279" s="248">
        <v>20.68</v>
      </c>
      <c r="F279" s="248">
        <v>20.8</v>
      </c>
      <c r="G279" s="248">
        <v>20.94</v>
      </c>
      <c r="H279" s="248">
        <v>21.05</v>
      </c>
      <c r="I279" s="248">
        <v>22.07</v>
      </c>
      <c r="J279" s="248">
        <v>22.31</v>
      </c>
      <c r="K279" s="248">
        <v>22.34</v>
      </c>
      <c r="L279" s="248">
        <v>22.31</v>
      </c>
      <c r="M279" s="248">
        <v>21.3</v>
      </c>
      <c r="N279" s="248">
        <v>21.03</v>
      </c>
      <c r="O279" s="248">
        <v>20.78</v>
      </c>
    </row>
    <row r="280" ht="14.25" customHeight="1">
      <c r="A280" s="248" t="s">
        <v>237</v>
      </c>
      <c r="B280" s="248" t="s">
        <v>11</v>
      </c>
      <c r="C280" s="248" t="s">
        <v>360</v>
      </c>
      <c r="D280" s="248">
        <v>20.83</v>
      </c>
      <c r="E280" s="248">
        <v>20.81</v>
      </c>
      <c r="F280" s="248">
        <v>20.88</v>
      </c>
      <c r="G280" s="248">
        <v>20.96</v>
      </c>
      <c r="H280" s="248">
        <v>21.03</v>
      </c>
      <c r="I280" s="248">
        <v>23.32</v>
      </c>
      <c r="J280" s="248">
        <v>23.68</v>
      </c>
      <c r="K280" s="248">
        <v>23.74</v>
      </c>
      <c r="L280" s="248">
        <v>23.75</v>
      </c>
      <c r="M280" s="248">
        <v>21.42</v>
      </c>
      <c r="N280" s="248">
        <v>21.09</v>
      </c>
      <c r="O280" s="248">
        <v>20.9</v>
      </c>
    </row>
    <row r="281" ht="14.25" customHeight="1">
      <c r="A281" s="248" t="s">
        <v>249</v>
      </c>
      <c r="B281" s="248" t="s">
        <v>11</v>
      </c>
      <c r="C281" s="248" t="s">
        <v>360</v>
      </c>
      <c r="D281" s="248">
        <v>20.52</v>
      </c>
      <c r="E281" s="248">
        <v>20.51</v>
      </c>
      <c r="F281" s="248">
        <v>20.74</v>
      </c>
      <c r="G281" s="248">
        <v>20.98</v>
      </c>
      <c r="H281" s="248">
        <v>21.19</v>
      </c>
      <c r="I281" s="248">
        <v>23.65</v>
      </c>
      <c r="J281" s="248">
        <v>24.1</v>
      </c>
      <c r="K281" s="248">
        <v>24.16</v>
      </c>
      <c r="L281" s="248">
        <v>24.11</v>
      </c>
      <c r="M281" s="248">
        <v>21.63</v>
      </c>
      <c r="N281" s="248">
        <v>21.12</v>
      </c>
      <c r="O281" s="248">
        <v>20.69</v>
      </c>
    </row>
    <row r="282" ht="14.25" customHeight="1">
      <c r="A282" s="249" t="s">
        <v>261</v>
      </c>
      <c r="B282" s="248" t="s">
        <v>11</v>
      </c>
      <c r="C282" s="248" t="s">
        <v>360</v>
      </c>
      <c r="D282" s="248">
        <v>20.83</v>
      </c>
      <c r="E282" s="248">
        <v>20.82</v>
      </c>
      <c r="F282" s="248">
        <v>20.88</v>
      </c>
      <c r="G282" s="248">
        <v>20.96</v>
      </c>
      <c r="H282" s="248">
        <v>21.02</v>
      </c>
      <c r="I282" s="248">
        <v>23.31</v>
      </c>
      <c r="J282" s="248">
        <v>23.67</v>
      </c>
      <c r="K282" s="248">
        <v>23.73</v>
      </c>
      <c r="L282" s="248">
        <v>23.74</v>
      </c>
      <c r="M282" s="248">
        <v>21.42</v>
      </c>
      <c r="N282" s="248">
        <v>21.09</v>
      </c>
      <c r="O282" s="248">
        <v>20.91</v>
      </c>
    </row>
    <row r="283" ht="14.25" customHeight="1">
      <c r="A283" s="248" t="s">
        <v>290</v>
      </c>
      <c r="B283" s="248" t="s">
        <v>11</v>
      </c>
      <c r="C283" s="248" t="s">
        <v>360</v>
      </c>
      <c r="D283" s="248">
        <v>20.87</v>
      </c>
      <c r="E283" s="248">
        <v>20.86</v>
      </c>
      <c r="F283" s="248">
        <v>20.9</v>
      </c>
      <c r="G283" s="248">
        <v>20.95</v>
      </c>
      <c r="H283" s="248">
        <v>21.0</v>
      </c>
      <c r="I283" s="248">
        <v>23.27</v>
      </c>
      <c r="J283" s="248">
        <v>23.61</v>
      </c>
      <c r="K283" s="248">
        <v>23.68</v>
      </c>
      <c r="L283" s="248">
        <v>23.69</v>
      </c>
      <c r="M283" s="248">
        <v>21.39</v>
      </c>
      <c r="N283" s="248">
        <v>21.08</v>
      </c>
      <c r="O283" s="248">
        <v>20.94</v>
      </c>
    </row>
    <row r="284" ht="14.25" customHeight="1">
      <c r="A284" s="248" t="s">
        <v>306</v>
      </c>
      <c r="B284" s="248" t="s">
        <v>11</v>
      </c>
      <c r="C284" s="248" t="s">
        <v>360</v>
      </c>
      <c r="D284" s="248">
        <v>20.64</v>
      </c>
      <c r="E284" s="248">
        <v>20.64</v>
      </c>
      <c r="F284" s="248">
        <v>20.78</v>
      </c>
      <c r="G284" s="248">
        <v>20.93</v>
      </c>
      <c r="H284" s="248">
        <v>21.07</v>
      </c>
      <c r="I284" s="248">
        <v>21.26</v>
      </c>
      <c r="J284" s="248">
        <v>21.37</v>
      </c>
      <c r="K284" s="248">
        <v>21.38</v>
      </c>
      <c r="L284" s="248">
        <v>21.33</v>
      </c>
      <c r="M284" s="248">
        <v>21.17</v>
      </c>
      <c r="N284" s="248">
        <v>20.98</v>
      </c>
      <c r="O284" s="248">
        <v>20.73</v>
      </c>
    </row>
    <row r="285" ht="14.25" customHeight="1">
      <c r="A285" s="248" t="s">
        <v>318</v>
      </c>
      <c r="B285" s="248" t="s">
        <v>11</v>
      </c>
      <c r="C285" s="248" t="s">
        <v>360</v>
      </c>
      <c r="D285" s="248">
        <v>20.48</v>
      </c>
      <c r="E285" s="248">
        <v>20.44</v>
      </c>
      <c r="F285" s="248">
        <v>20.6</v>
      </c>
      <c r="G285" s="248">
        <v>20.84</v>
      </c>
      <c r="H285" s="248">
        <v>21.04</v>
      </c>
      <c r="I285" s="248">
        <v>23.23</v>
      </c>
      <c r="J285" s="248">
        <v>23.85</v>
      </c>
      <c r="K285" s="248">
        <v>23.99</v>
      </c>
      <c r="L285" s="248">
        <v>23.98</v>
      </c>
      <c r="M285" s="248">
        <v>21.81</v>
      </c>
      <c r="N285" s="248">
        <v>21.17</v>
      </c>
      <c r="O285" s="248">
        <v>20.72</v>
      </c>
    </row>
    <row r="286" ht="14.25" customHeight="1">
      <c r="A286" s="249" t="s">
        <v>274</v>
      </c>
      <c r="B286" s="248" t="s">
        <v>11</v>
      </c>
      <c r="C286" s="248" t="s">
        <v>360</v>
      </c>
      <c r="D286" s="248">
        <v>20.79</v>
      </c>
      <c r="E286" s="248">
        <v>20.78</v>
      </c>
      <c r="F286" s="248">
        <v>20.86</v>
      </c>
      <c r="G286" s="248">
        <v>20.96</v>
      </c>
      <c r="H286" s="248">
        <v>21.05</v>
      </c>
      <c r="I286" s="248">
        <v>23.36</v>
      </c>
      <c r="J286" s="248">
        <v>23.73</v>
      </c>
      <c r="K286" s="248">
        <v>23.79</v>
      </c>
      <c r="L286" s="248">
        <v>23.79</v>
      </c>
      <c r="M286" s="248">
        <v>21.45</v>
      </c>
      <c r="N286" s="248">
        <v>21.09</v>
      </c>
      <c r="O286" s="248">
        <v>20.88</v>
      </c>
    </row>
    <row r="287" ht="14.25" customHeight="1">
      <c r="A287" s="248" t="s">
        <v>334</v>
      </c>
      <c r="B287" s="248" t="s">
        <v>11</v>
      </c>
      <c r="C287" s="248" t="s">
        <v>360</v>
      </c>
      <c r="D287" s="248">
        <v>13.33</v>
      </c>
      <c r="E287" s="248">
        <v>13.17</v>
      </c>
      <c r="F287" s="248">
        <v>17.7</v>
      </c>
      <c r="G287" s="248">
        <v>20.9</v>
      </c>
      <c r="H287" s="248">
        <v>24.62</v>
      </c>
      <c r="I287" s="248">
        <v>30.29</v>
      </c>
      <c r="J287" s="248">
        <v>31.97</v>
      </c>
      <c r="K287" s="248">
        <v>31.6</v>
      </c>
      <c r="L287" s="248">
        <v>29.42</v>
      </c>
      <c r="M287" s="248">
        <v>23.49</v>
      </c>
      <c r="N287" s="248">
        <v>18.35</v>
      </c>
      <c r="O287" s="248">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8" t="s">
        <v>134</v>
      </c>
      <c r="B304" s="248" t="s">
        <v>15</v>
      </c>
      <c r="C304" s="248" t="s">
        <v>360</v>
      </c>
      <c r="D304" s="248">
        <v>20.67</v>
      </c>
      <c r="E304" s="248">
        <v>20.66</v>
      </c>
      <c r="F304" s="248">
        <v>20.81</v>
      </c>
      <c r="G304" s="248">
        <v>20.97</v>
      </c>
      <c r="H304" s="248">
        <v>21.11</v>
      </c>
      <c r="I304" s="248">
        <v>23.49</v>
      </c>
      <c r="J304" s="248">
        <v>23.9</v>
      </c>
      <c r="K304" s="248">
        <v>23.96</v>
      </c>
      <c r="L304" s="248">
        <v>23.93</v>
      </c>
      <c r="M304" s="248">
        <v>21.53</v>
      </c>
      <c r="N304" s="248">
        <v>21.11</v>
      </c>
      <c r="O304" s="248">
        <v>20.79</v>
      </c>
    </row>
    <row r="305" ht="14.25" customHeight="1">
      <c r="A305" s="248" t="s">
        <v>220</v>
      </c>
      <c r="B305" s="248" t="s">
        <v>15</v>
      </c>
      <c r="C305" s="248" t="s">
        <v>360</v>
      </c>
      <c r="D305" s="248">
        <v>20.67</v>
      </c>
      <c r="E305" s="248">
        <v>20.65</v>
      </c>
      <c r="F305" s="248">
        <v>20.8</v>
      </c>
      <c r="G305" s="248">
        <v>20.96</v>
      </c>
      <c r="H305" s="248">
        <v>21.1</v>
      </c>
      <c r="I305" s="248">
        <v>23.42</v>
      </c>
      <c r="J305" s="248">
        <v>23.86</v>
      </c>
      <c r="K305" s="248">
        <v>23.93</v>
      </c>
      <c r="L305" s="248">
        <v>23.91</v>
      </c>
      <c r="M305" s="248">
        <v>21.56</v>
      </c>
      <c r="N305" s="248">
        <v>21.11</v>
      </c>
      <c r="O305" s="248">
        <v>20.79</v>
      </c>
    </row>
    <row r="306" ht="14.25" customHeight="1">
      <c r="A306" s="248" t="s">
        <v>150</v>
      </c>
      <c r="B306" s="248" t="s">
        <v>15</v>
      </c>
      <c r="C306" s="248" t="s">
        <v>360</v>
      </c>
      <c r="D306" s="248"/>
      <c r="E306" s="248"/>
      <c r="F306" s="248"/>
      <c r="G306" s="248"/>
      <c r="H306" s="248"/>
      <c r="I306" s="248"/>
      <c r="J306" s="248"/>
      <c r="K306" s="248"/>
      <c r="L306" s="248"/>
      <c r="M306" s="248"/>
      <c r="N306" s="248"/>
      <c r="O306" s="248"/>
    </row>
    <row r="307" ht="14.25" customHeight="1">
      <c r="A307" s="248" t="s">
        <v>166</v>
      </c>
      <c r="B307" s="248" t="s">
        <v>15</v>
      </c>
      <c r="C307" s="248" t="s">
        <v>360</v>
      </c>
      <c r="D307" s="248">
        <v>20.87</v>
      </c>
      <c r="E307" s="248">
        <v>20.86</v>
      </c>
      <c r="F307" s="248">
        <v>20.9</v>
      </c>
      <c r="G307" s="248">
        <v>20.95</v>
      </c>
      <c r="H307" s="248">
        <v>21.0</v>
      </c>
      <c r="I307" s="248">
        <v>23.27</v>
      </c>
      <c r="J307" s="248">
        <v>23.61</v>
      </c>
      <c r="K307" s="248">
        <v>23.68</v>
      </c>
      <c r="L307" s="248">
        <v>23.69</v>
      </c>
      <c r="M307" s="248">
        <v>21.39</v>
      </c>
      <c r="N307" s="248">
        <v>21.08</v>
      </c>
      <c r="O307" s="248">
        <v>20.94</v>
      </c>
    </row>
    <row r="308" ht="14.25" customHeight="1">
      <c r="A308" s="248" t="s">
        <v>182</v>
      </c>
      <c r="B308" s="248" t="s">
        <v>15</v>
      </c>
      <c r="C308" s="248" t="s">
        <v>360</v>
      </c>
      <c r="D308" s="248"/>
      <c r="E308" s="248"/>
      <c r="F308" s="248"/>
      <c r="G308" s="248"/>
      <c r="H308" s="248"/>
      <c r="I308" s="248"/>
      <c r="J308" s="248"/>
      <c r="K308" s="248"/>
      <c r="L308" s="248"/>
      <c r="M308" s="248"/>
      <c r="N308" s="248"/>
      <c r="O308" s="248"/>
    </row>
    <row r="309" ht="14.25" customHeight="1">
      <c r="A309" s="248" t="s">
        <v>192</v>
      </c>
      <c r="B309" s="248" t="s">
        <v>15</v>
      </c>
      <c r="C309" s="248" t="s">
        <v>360</v>
      </c>
      <c r="D309" s="248">
        <v>20.78</v>
      </c>
      <c r="E309" s="248">
        <v>20.76</v>
      </c>
      <c r="F309" s="248">
        <v>20.85</v>
      </c>
      <c r="G309" s="248">
        <v>20.95</v>
      </c>
      <c r="H309" s="248">
        <v>21.03</v>
      </c>
      <c r="I309" s="248">
        <v>23.29</v>
      </c>
      <c r="J309" s="248">
        <v>23.69</v>
      </c>
      <c r="K309" s="248">
        <v>23.76</v>
      </c>
      <c r="L309" s="248">
        <v>23.76</v>
      </c>
      <c r="M309" s="248">
        <v>21.48</v>
      </c>
      <c r="N309" s="248">
        <v>21.09</v>
      </c>
      <c r="O309" s="248">
        <v>20.87</v>
      </c>
    </row>
    <row r="310" ht="14.25" customHeight="1">
      <c r="A310" s="248" t="s">
        <v>211</v>
      </c>
      <c r="B310" s="248" t="s">
        <v>15</v>
      </c>
      <c r="C310" s="248" t="s">
        <v>360</v>
      </c>
      <c r="D310" s="248">
        <v>20.67</v>
      </c>
      <c r="E310" s="248">
        <v>20.65</v>
      </c>
      <c r="F310" s="248">
        <v>20.8</v>
      </c>
      <c r="G310" s="248">
        <v>20.96</v>
      </c>
      <c r="H310" s="248">
        <v>21.1</v>
      </c>
      <c r="I310" s="248">
        <v>23.42</v>
      </c>
      <c r="J310" s="248">
        <v>23.86</v>
      </c>
      <c r="K310" s="248">
        <v>23.93</v>
      </c>
      <c r="L310" s="248">
        <v>23.91</v>
      </c>
      <c r="M310" s="248">
        <v>21.56</v>
      </c>
      <c r="N310" s="248">
        <v>21.11</v>
      </c>
      <c r="O310" s="248">
        <v>20.79</v>
      </c>
    </row>
    <row r="311" ht="14.25" customHeight="1">
      <c r="A311" s="248" t="s">
        <v>225</v>
      </c>
      <c r="B311" s="248" t="s">
        <v>15</v>
      </c>
      <c r="C311" s="248" t="s">
        <v>360</v>
      </c>
      <c r="D311" s="248">
        <v>20.68</v>
      </c>
      <c r="E311" s="248">
        <v>20.68</v>
      </c>
      <c r="F311" s="248">
        <v>20.8</v>
      </c>
      <c r="G311" s="248">
        <v>20.94</v>
      </c>
      <c r="H311" s="248">
        <v>21.05</v>
      </c>
      <c r="I311" s="248">
        <v>22.07</v>
      </c>
      <c r="J311" s="248">
        <v>22.31</v>
      </c>
      <c r="K311" s="248">
        <v>22.34</v>
      </c>
      <c r="L311" s="248">
        <v>22.31</v>
      </c>
      <c r="M311" s="248">
        <v>21.3</v>
      </c>
      <c r="N311" s="248">
        <v>21.03</v>
      </c>
      <c r="O311" s="248">
        <v>20.78</v>
      </c>
    </row>
    <row r="312" ht="14.25" customHeight="1">
      <c r="A312" s="248" t="s">
        <v>237</v>
      </c>
      <c r="B312" s="248" t="s">
        <v>15</v>
      </c>
      <c r="C312" s="248" t="s">
        <v>360</v>
      </c>
      <c r="D312" s="248">
        <v>20.83</v>
      </c>
      <c r="E312" s="248">
        <v>20.81</v>
      </c>
      <c r="F312" s="248">
        <v>20.88</v>
      </c>
      <c r="G312" s="248">
        <v>20.96</v>
      </c>
      <c r="H312" s="248">
        <v>21.03</v>
      </c>
      <c r="I312" s="248">
        <v>23.32</v>
      </c>
      <c r="J312" s="248">
        <v>23.68</v>
      </c>
      <c r="K312" s="248">
        <v>23.74</v>
      </c>
      <c r="L312" s="248">
        <v>23.75</v>
      </c>
      <c r="M312" s="248">
        <v>21.42</v>
      </c>
      <c r="N312" s="248">
        <v>21.09</v>
      </c>
      <c r="O312" s="248">
        <v>20.9</v>
      </c>
    </row>
    <row r="313" ht="14.25" customHeight="1">
      <c r="A313" s="248" t="s">
        <v>249</v>
      </c>
      <c r="B313" s="248" t="s">
        <v>15</v>
      </c>
      <c r="C313" s="248" t="s">
        <v>360</v>
      </c>
      <c r="D313" s="248">
        <v>20.52</v>
      </c>
      <c r="E313" s="248">
        <v>20.51</v>
      </c>
      <c r="F313" s="248">
        <v>20.74</v>
      </c>
      <c r="G313" s="248">
        <v>20.98</v>
      </c>
      <c r="H313" s="248">
        <v>21.19</v>
      </c>
      <c r="I313" s="248">
        <v>23.65</v>
      </c>
      <c r="J313" s="248">
        <v>24.1</v>
      </c>
      <c r="K313" s="248">
        <v>24.16</v>
      </c>
      <c r="L313" s="248">
        <v>24.11</v>
      </c>
      <c r="M313" s="248">
        <v>21.63</v>
      </c>
      <c r="N313" s="248">
        <v>21.12</v>
      </c>
      <c r="O313" s="248">
        <v>20.69</v>
      </c>
    </row>
    <row r="314" ht="14.25" customHeight="1">
      <c r="A314" s="249" t="s">
        <v>261</v>
      </c>
      <c r="B314" s="248" t="s">
        <v>15</v>
      </c>
      <c r="C314" s="248" t="s">
        <v>360</v>
      </c>
      <c r="D314" s="248">
        <v>20.83</v>
      </c>
      <c r="E314" s="248">
        <v>20.82</v>
      </c>
      <c r="F314" s="248">
        <v>20.88</v>
      </c>
      <c r="G314" s="248">
        <v>20.96</v>
      </c>
      <c r="H314" s="248">
        <v>21.02</v>
      </c>
      <c r="I314" s="248">
        <v>23.31</v>
      </c>
      <c r="J314" s="248">
        <v>23.67</v>
      </c>
      <c r="K314" s="248">
        <v>23.73</v>
      </c>
      <c r="L314" s="248">
        <v>23.74</v>
      </c>
      <c r="M314" s="248">
        <v>21.42</v>
      </c>
      <c r="N314" s="248">
        <v>21.09</v>
      </c>
      <c r="O314" s="248">
        <v>20.91</v>
      </c>
    </row>
    <row r="315" ht="14.25" customHeight="1">
      <c r="A315" s="248" t="s">
        <v>290</v>
      </c>
      <c r="B315" s="248" t="s">
        <v>15</v>
      </c>
      <c r="C315" s="248" t="s">
        <v>360</v>
      </c>
      <c r="D315" s="248">
        <v>20.87</v>
      </c>
      <c r="E315" s="248">
        <v>20.86</v>
      </c>
      <c r="F315" s="248">
        <v>20.9</v>
      </c>
      <c r="G315" s="248">
        <v>20.95</v>
      </c>
      <c r="H315" s="248">
        <v>21.0</v>
      </c>
      <c r="I315" s="248">
        <v>23.27</v>
      </c>
      <c r="J315" s="248">
        <v>23.61</v>
      </c>
      <c r="K315" s="248">
        <v>23.68</v>
      </c>
      <c r="L315" s="248">
        <v>23.69</v>
      </c>
      <c r="M315" s="248">
        <v>21.39</v>
      </c>
      <c r="N315" s="248">
        <v>21.08</v>
      </c>
      <c r="O315" s="248">
        <v>20.94</v>
      </c>
    </row>
    <row r="316" ht="14.25" customHeight="1">
      <c r="A316" s="248" t="s">
        <v>306</v>
      </c>
      <c r="B316" s="248" t="s">
        <v>15</v>
      </c>
      <c r="C316" s="248" t="s">
        <v>360</v>
      </c>
      <c r="D316" s="248">
        <v>20.64</v>
      </c>
      <c r="E316" s="248">
        <v>20.64</v>
      </c>
      <c r="F316" s="248">
        <v>20.78</v>
      </c>
      <c r="G316" s="248">
        <v>20.93</v>
      </c>
      <c r="H316" s="248">
        <v>21.07</v>
      </c>
      <c r="I316" s="248">
        <v>21.26</v>
      </c>
      <c r="J316" s="248">
        <v>21.37</v>
      </c>
      <c r="K316" s="248">
        <v>21.38</v>
      </c>
      <c r="L316" s="248">
        <v>21.33</v>
      </c>
      <c r="M316" s="248">
        <v>21.17</v>
      </c>
      <c r="N316" s="248">
        <v>20.98</v>
      </c>
      <c r="O316" s="248">
        <v>20.73</v>
      </c>
    </row>
    <row r="317" ht="14.25" customHeight="1">
      <c r="A317" s="248" t="s">
        <v>318</v>
      </c>
      <c r="B317" s="248" t="s">
        <v>15</v>
      </c>
      <c r="C317" s="248" t="s">
        <v>360</v>
      </c>
      <c r="D317" s="248">
        <v>20.48</v>
      </c>
      <c r="E317" s="248">
        <v>20.44</v>
      </c>
      <c r="F317" s="248">
        <v>20.6</v>
      </c>
      <c r="G317" s="248">
        <v>20.84</v>
      </c>
      <c r="H317" s="248">
        <v>21.04</v>
      </c>
      <c r="I317" s="248">
        <v>23.23</v>
      </c>
      <c r="J317" s="248">
        <v>23.85</v>
      </c>
      <c r="K317" s="248">
        <v>23.99</v>
      </c>
      <c r="L317" s="248">
        <v>23.98</v>
      </c>
      <c r="M317" s="248">
        <v>21.81</v>
      </c>
      <c r="N317" s="248">
        <v>21.17</v>
      </c>
      <c r="O317" s="248">
        <v>20.72</v>
      </c>
    </row>
    <row r="318" ht="14.25" customHeight="1">
      <c r="A318" s="249" t="s">
        <v>274</v>
      </c>
      <c r="B318" s="248" t="s">
        <v>15</v>
      </c>
      <c r="C318" s="248" t="s">
        <v>360</v>
      </c>
      <c r="D318" s="248">
        <v>20.79</v>
      </c>
      <c r="E318" s="248">
        <v>20.78</v>
      </c>
      <c r="F318" s="248">
        <v>20.86</v>
      </c>
      <c r="G318" s="248">
        <v>20.96</v>
      </c>
      <c r="H318" s="248">
        <v>21.05</v>
      </c>
      <c r="I318" s="248">
        <v>23.36</v>
      </c>
      <c r="J318" s="248">
        <v>23.73</v>
      </c>
      <c r="K318" s="248">
        <v>23.79</v>
      </c>
      <c r="L318" s="248">
        <v>23.79</v>
      </c>
      <c r="M318" s="248">
        <v>21.45</v>
      </c>
      <c r="N318" s="248">
        <v>21.09</v>
      </c>
      <c r="O318" s="248">
        <v>20.88</v>
      </c>
    </row>
    <row r="319" ht="14.25" customHeight="1">
      <c r="A319" s="248" t="s">
        <v>334</v>
      </c>
      <c r="B319" s="248" t="s">
        <v>15</v>
      </c>
      <c r="C319" s="248" t="s">
        <v>360</v>
      </c>
      <c r="D319" s="248">
        <v>13.33</v>
      </c>
      <c r="E319" s="248">
        <v>13.17</v>
      </c>
      <c r="F319" s="248">
        <v>17.7</v>
      </c>
      <c r="G319" s="248">
        <v>20.9</v>
      </c>
      <c r="H319" s="248">
        <v>24.62</v>
      </c>
      <c r="I319" s="248">
        <v>30.29</v>
      </c>
      <c r="J319" s="248">
        <v>31.97</v>
      </c>
      <c r="K319" s="248">
        <v>31.6</v>
      </c>
      <c r="L319" s="248">
        <v>29.42</v>
      </c>
      <c r="M319" s="248">
        <v>23.49</v>
      </c>
      <c r="N319" s="248">
        <v>18.35</v>
      </c>
      <c r="O319" s="248">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8" t="s">
        <v>134</v>
      </c>
      <c r="B366" s="248" t="s">
        <v>11</v>
      </c>
      <c r="C366" s="248" t="s">
        <v>361</v>
      </c>
      <c r="D366" s="248">
        <v>20.28</v>
      </c>
      <c r="E366" s="248">
        <v>20.26</v>
      </c>
      <c r="F366" s="248">
        <v>20.41</v>
      </c>
      <c r="G366" s="248">
        <v>20.61</v>
      </c>
      <c r="H366" s="248">
        <v>20.83</v>
      </c>
      <c r="I366" s="248">
        <v>23.15</v>
      </c>
      <c r="J366" s="248">
        <v>23.54</v>
      </c>
      <c r="K366" s="248">
        <v>23.63</v>
      </c>
      <c r="L366" s="248">
        <v>23.58</v>
      </c>
      <c r="M366" s="248">
        <v>21.18</v>
      </c>
      <c r="N366" s="248">
        <v>20.75</v>
      </c>
      <c r="O366" s="248">
        <v>20.45</v>
      </c>
    </row>
    <row r="367" ht="14.25" customHeight="1">
      <c r="A367" s="248" t="s">
        <v>220</v>
      </c>
      <c r="B367" s="248" t="s">
        <v>11</v>
      </c>
      <c r="C367" s="248" t="s">
        <v>361</v>
      </c>
      <c r="D367" s="248">
        <v>20.28</v>
      </c>
      <c r="E367" s="248">
        <v>20.25</v>
      </c>
      <c r="F367" s="248">
        <v>20.39</v>
      </c>
      <c r="G367" s="248">
        <v>20.59</v>
      </c>
      <c r="H367" s="248">
        <v>20.82</v>
      </c>
      <c r="I367" s="248">
        <v>23.07</v>
      </c>
      <c r="J367" s="248">
        <v>23.5</v>
      </c>
      <c r="K367" s="248">
        <v>23.59</v>
      </c>
      <c r="L367" s="248">
        <v>23.55</v>
      </c>
      <c r="M367" s="248">
        <v>21.21</v>
      </c>
      <c r="N367" s="248">
        <v>20.75</v>
      </c>
      <c r="O367" s="248">
        <v>20.45</v>
      </c>
    </row>
    <row r="368" ht="14.25" customHeight="1">
      <c r="A368" s="248" t="s">
        <v>150</v>
      </c>
      <c r="B368" s="248" t="s">
        <v>11</v>
      </c>
      <c r="C368" s="248" t="s">
        <v>361</v>
      </c>
      <c r="D368" s="248"/>
      <c r="E368" s="248"/>
      <c r="F368" s="248"/>
      <c r="G368" s="248"/>
      <c r="H368" s="248"/>
      <c r="I368" s="248"/>
      <c r="J368" s="248"/>
      <c r="K368" s="248"/>
      <c r="L368" s="248"/>
      <c r="M368" s="248"/>
      <c r="N368" s="248"/>
      <c r="O368" s="248"/>
    </row>
    <row r="369" ht="14.25" customHeight="1">
      <c r="A369" s="248" t="s">
        <v>166</v>
      </c>
      <c r="B369" s="248" t="s">
        <v>11</v>
      </c>
      <c r="C369" s="248" t="s">
        <v>361</v>
      </c>
      <c r="D369" s="248">
        <v>20.73</v>
      </c>
      <c r="E369" s="248">
        <v>20.71</v>
      </c>
      <c r="F369" s="248">
        <v>20.75</v>
      </c>
      <c r="G369" s="248">
        <v>20.82</v>
      </c>
      <c r="H369" s="248">
        <v>20.89</v>
      </c>
      <c r="I369" s="248">
        <v>23.14</v>
      </c>
      <c r="J369" s="248">
        <v>23.48</v>
      </c>
      <c r="K369" s="248">
        <v>23.56</v>
      </c>
      <c r="L369" s="248">
        <v>23.56</v>
      </c>
      <c r="M369" s="248">
        <v>21.26</v>
      </c>
      <c r="N369" s="248">
        <v>20.95</v>
      </c>
      <c r="O369" s="248">
        <v>20.81</v>
      </c>
    </row>
    <row r="370" ht="14.25" customHeight="1">
      <c r="A370" s="248" t="s">
        <v>182</v>
      </c>
      <c r="B370" s="248" t="s">
        <v>11</v>
      </c>
      <c r="C370" s="248" t="s">
        <v>361</v>
      </c>
      <c r="D370" s="248"/>
      <c r="E370" s="248"/>
      <c r="F370" s="248"/>
      <c r="G370" s="248"/>
      <c r="H370" s="248"/>
      <c r="I370" s="248"/>
      <c r="J370" s="248"/>
      <c r="K370" s="248"/>
      <c r="L370" s="248"/>
      <c r="M370" s="248"/>
      <c r="N370" s="248"/>
      <c r="O370" s="248"/>
    </row>
    <row r="371" ht="14.25" customHeight="1">
      <c r="A371" s="248" t="s">
        <v>192</v>
      </c>
      <c r="B371" s="248" t="s">
        <v>11</v>
      </c>
      <c r="C371" s="248" t="s">
        <v>361</v>
      </c>
      <c r="D371" s="248">
        <v>20.53</v>
      </c>
      <c r="E371" s="248">
        <v>20.51</v>
      </c>
      <c r="F371" s="248">
        <v>20.6</v>
      </c>
      <c r="G371" s="248">
        <v>20.72</v>
      </c>
      <c r="H371" s="248">
        <v>20.85</v>
      </c>
      <c r="I371" s="248">
        <v>23.07</v>
      </c>
      <c r="J371" s="248">
        <v>23.47</v>
      </c>
      <c r="K371" s="248">
        <v>23.55</v>
      </c>
      <c r="L371" s="248">
        <v>23.54</v>
      </c>
      <c r="M371" s="248">
        <v>21.25</v>
      </c>
      <c r="N371" s="248">
        <v>20.86</v>
      </c>
      <c r="O371" s="248">
        <v>20.65</v>
      </c>
    </row>
    <row r="372" ht="14.25" customHeight="1">
      <c r="A372" s="248" t="s">
        <v>211</v>
      </c>
      <c r="B372" s="248" t="s">
        <v>11</v>
      </c>
      <c r="C372" s="248" t="s">
        <v>361</v>
      </c>
      <c r="D372" s="248">
        <v>20.28</v>
      </c>
      <c r="E372" s="248">
        <v>20.25</v>
      </c>
      <c r="F372" s="248">
        <v>20.39</v>
      </c>
      <c r="G372" s="248">
        <v>20.59</v>
      </c>
      <c r="H372" s="248">
        <v>20.82</v>
      </c>
      <c r="I372" s="248">
        <v>23.07</v>
      </c>
      <c r="J372" s="248">
        <v>23.5</v>
      </c>
      <c r="K372" s="248">
        <v>23.59</v>
      </c>
      <c r="L372" s="248">
        <v>23.55</v>
      </c>
      <c r="M372" s="248">
        <v>21.21</v>
      </c>
      <c r="N372" s="248">
        <v>20.75</v>
      </c>
      <c r="O372" s="248">
        <v>20.45</v>
      </c>
    </row>
    <row r="373" ht="14.25" customHeight="1">
      <c r="A373" s="248" t="s">
        <v>225</v>
      </c>
      <c r="B373" s="248" t="s">
        <v>11</v>
      </c>
      <c r="C373" s="248" t="s">
        <v>361</v>
      </c>
      <c r="D373" s="248">
        <v>20.36</v>
      </c>
      <c r="E373" s="248">
        <v>20.35</v>
      </c>
      <c r="F373" s="248">
        <v>20.47</v>
      </c>
      <c r="G373" s="248">
        <v>20.64</v>
      </c>
      <c r="H373" s="248">
        <v>20.82</v>
      </c>
      <c r="I373" s="248">
        <v>21.79</v>
      </c>
      <c r="J373" s="248">
        <v>22.02</v>
      </c>
      <c r="K373" s="248">
        <v>22.07</v>
      </c>
      <c r="L373" s="248">
        <v>22.02</v>
      </c>
      <c r="M373" s="248">
        <v>21.0</v>
      </c>
      <c r="N373" s="248">
        <v>20.72</v>
      </c>
      <c r="O373" s="248">
        <v>20.49</v>
      </c>
    </row>
    <row r="374" ht="14.25" customHeight="1">
      <c r="A374" s="248" t="s">
        <v>237</v>
      </c>
      <c r="B374" s="248" t="s">
        <v>11</v>
      </c>
      <c r="C374" s="248" t="s">
        <v>361</v>
      </c>
      <c r="D374" s="248">
        <v>20.63</v>
      </c>
      <c r="E374" s="248">
        <v>20.6</v>
      </c>
      <c r="F374" s="248">
        <v>20.67</v>
      </c>
      <c r="G374" s="248">
        <v>20.77</v>
      </c>
      <c r="H374" s="248">
        <v>20.88</v>
      </c>
      <c r="I374" s="248">
        <v>23.14</v>
      </c>
      <c r="J374" s="248">
        <v>23.5</v>
      </c>
      <c r="K374" s="248">
        <v>23.57</v>
      </c>
      <c r="L374" s="248">
        <v>23.57</v>
      </c>
      <c r="M374" s="248">
        <v>21.24</v>
      </c>
      <c r="N374" s="248">
        <v>20.9</v>
      </c>
      <c r="O374" s="248">
        <v>20.73</v>
      </c>
    </row>
    <row r="375" ht="14.25" customHeight="1">
      <c r="A375" s="248" t="s">
        <v>249</v>
      </c>
      <c r="B375" s="248" t="s">
        <v>11</v>
      </c>
      <c r="C375" s="248" t="s">
        <v>361</v>
      </c>
      <c r="D375" s="248">
        <v>19.96</v>
      </c>
      <c r="E375" s="248">
        <v>19.93</v>
      </c>
      <c r="F375" s="248">
        <v>20.16</v>
      </c>
      <c r="G375" s="248">
        <v>20.46</v>
      </c>
      <c r="H375" s="248">
        <v>20.79</v>
      </c>
      <c r="I375" s="248">
        <v>23.16</v>
      </c>
      <c r="J375" s="248">
        <v>23.6</v>
      </c>
      <c r="K375" s="248">
        <v>23.69</v>
      </c>
      <c r="L375" s="248">
        <v>23.6</v>
      </c>
      <c r="M375" s="248">
        <v>21.13</v>
      </c>
      <c r="N375" s="248">
        <v>20.61</v>
      </c>
      <c r="O375" s="248">
        <v>20.19</v>
      </c>
    </row>
    <row r="376" ht="14.25" customHeight="1">
      <c r="A376" s="249" t="s">
        <v>261</v>
      </c>
      <c r="B376" s="248" t="s">
        <v>11</v>
      </c>
      <c r="C376" s="248" t="s">
        <v>361</v>
      </c>
      <c r="D376" s="248">
        <v>20.64</v>
      </c>
      <c r="E376" s="248">
        <v>20.62</v>
      </c>
      <c r="F376" s="248">
        <v>20.69</v>
      </c>
      <c r="G376" s="248">
        <v>20.78</v>
      </c>
      <c r="H376" s="248">
        <v>20.88</v>
      </c>
      <c r="I376" s="248">
        <v>23.14</v>
      </c>
      <c r="J376" s="248">
        <v>23.5</v>
      </c>
      <c r="K376" s="248">
        <v>23.57</v>
      </c>
      <c r="L376" s="248">
        <v>23.57</v>
      </c>
      <c r="M376" s="248">
        <v>21.24</v>
      </c>
      <c r="N376" s="248">
        <v>20.91</v>
      </c>
      <c r="O376" s="248">
        <v>20.74</v>
      </c>
    </row>
    <row r="377" ht="14.25" customHeight="1">
      <c r="A377" s="248" t="s">
        <v>290</v>
      </c>
      <c r="B377" s="248" t="s">
        <v>11</v>
      </c>
      <c r="C377" s="248" t="s">
        <v>361</v>
      </c>
      <c r="D377" s="248">
        <v>20.73</v>
      </c>
      <c r="E377" s="248">
        <v>20.71</v>
      </c>
      <c r="F377" s="248">
        <v>20.75</v>
      </c>
      <c r="G377" s="248">
        <v>20.82</v>
      </c>
      <c r="H377" s="248">
        <v>20.89</v>
      </c>
      <c r="I377" s="248">
        <v>23.14</v>
      </c>
      <c r="J377" s="248">
        <v>23.48</v>
      </c>
      <c r="K377" s="248">
        <v>23.56</v>
      </c>
      <c r="L377" s="248">
        <v>23.56</v>
      </c>
      <c r="M377" s="248">
        <v>21.26</v>
      </c>
      <c r="N377" s="248">
        <v>20.95</v>
      </c>
      <c r="O377" s="248">
        <v>20.81</v>
      </c>
    </row>
    <row r="378" ht="14.25" customHeight="1">
      <c r="A378" s="248" t="s">
        <v>306</v>
      </c>
      <c r="B378" s="248" t="s">
        <v>11</v>
      </c>
      <c r="C378" s="248" t="s">
        <v>361</v>
      </c>
      <c r="D378" s="248">
        <v>20.29</v>
      </c>
      <c r="E378" s="248">
        <v>20.27</v>
      </c>
      <c r="F378" s="248">
        <v>20.42</v>
      </c>
      <c r="G378" s="248">
        <v>20.6</v>
      </c>
      <c r="H378" s="248">
        <v>20.81</v>
      </c>
      <c r="I378" s="248">
        <v>20.95</v>
      </c>
      <c r="J378" s="248">
        <v>21.06</v>
      </c>
      <c r="K378" s="248">
        <v>21.09</v>
      </c>
      <c r="L378" s="248">
        <v>21.02</v>
      </c>
      <c r="M378" s="248">
        <v>20.83</v>
      </c>
      <c r="N378" s="248">
        <v>20.65</v>
      </c>
      <c r="O378" s="248">
        <v>20.42</v>
      </c>
    </row>
    <row r="379" ht="14.25" customHeight="1">
      <c r="A379" s="248" t="s">
        <v>318</v>
      </c>
      <c r="B379" s="248" t="s">
        <v>11</v>
      </c>
      <c r="C379" s="248" t="s">
        <v>361</v>
      </c>
      <c r="D379" s="248">
        <v>19.96</v>
      </c>
      <c r="E379" s="248">
        <v>19.9</v>
      </c>
      <c r="F379" s="248">
        <v>20.07</v>
      </c>
      <c r="G379" s="248">
        <v>20.34</v>
      </c>
      <c r="H379" s="248">
        <v>20.66</v>
      </c>
      <c r="I379" s="248">
        <v>22.79</v>
      </c>
      <c r="J379" s="248">
        <v>23.38</v>
      </c>
      <c r="K379" s="248">
        <v>23.54</v>
      </c>
      <c r="L379" s="248">
        <v>23.51</v>
      </c>
      <c r="M379" s="248">
        <v>21.31</v>
      </c>
      <c r="N379" s="248">
        <v>20.68</v>
      </c>
      <c r="O379" s="248">
        <v>20.24</v>
      </c>
    </row>
    <row r="380" ht="14.25" customHeight="1">
      <c r="A380" s="249" t="s">
        <v>274</v>
      </c>
      <c r="B380" s="248" t="s">
        <v>11</v>
      </c>
      <c r="C380" s="248" t="s">
        <v>361</v>
      </c>
      <c r="D380" s="248">
        <v>20.55</v>
      </c>
      <c r="E380" s="248">
        <v>20.52</v>
      </c>
      <c r="F380" s="248">
        <v>20.61</v>
      </c>
      <c r="G380" s="248">
        <v>20.73</v>
      </c>
      <c r="H380" s="248">
        <v>20.87</v>
      </c>
      <c r="I380" s="248">
        <v>23.14</v>
      </c>
      <c r="J380" s="248">
        <v>23.51</v>
      </c>
      <c r="K380" s="248">
        <v>23.58</v>
      </c>
      <c r="L380" s="248">
        <v>23.57</v>
      </c>
      <c r="M380" s="248">
        <v>21.23</v>
      </c>
      <c r="N380" s="248">
        <v>20.87</v>
      </c>
      <c r="O380" s="248">
        <v>20.66</v>
      </c>
    </row>
    <row r="381" ht="14.25" customHeight="1">
      <c r="A381" s="248" t="s">
        <v>334</v>
      </c>
      <c r="B381" s="248" t="s">
        <v>11</v>
      </c>
      <c r="C381" s="248" t="s">
        <v>361</v>
      </c>
      <c r="D381" s="248">
        <v>12.94</v>
      </c>
      <c r="E381" s="248">
        <v>12.86</v>
      </c>
      <c r="F381" s="248">
        <v>12.86</v>
      </c>
      <c r="G381" s="248">
        <v>16.47</v>
      </c>
      <c r="H381" s="248">
        <v>21.05</v>
      </c>
      <c r="I381" s="248">
        <v>24.57</v>
      </c>
      <c r="J381" s="248">
        <v>26.19</v>
      </c>
      <c r="K381" s="248">
        <v>26.03</v>
      </c>
      <c r="L381" s="248">
        <v>23.11</v>
      </c>
      <c r="M381" s="248">
        <v>17.55</v>
      </c>
      <c r="N381" s="248">
        <v>13.67</v>
      </c>
      <c r="O381" s="248">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8" t="s">
        <v>134</v>
      </c>
      <c r="B398" s="248" t="s">
        <v>15</v>
      </c>
      <c r="C398" s="248" t="s">
        <v>361</v>
      </c>
      <c r="D398" s="248">
        <v>20.28</v>
      </c>
      <c r="E398" s="248">
        <v>20.26</v>
      </c>
      <c r="F398" s="248">
        <v>20.41</v>
      </c>
      <c r="G398" s="248">
        <v>20.61</v>
      </c>
      <c r="H398" s="248">
        <v>20.83</v>
      </c>
      <c r="I398" s="248">
        <v>23.15</v>
      </c>
      <c r="J398" s="248">
        <v>23.54</v>
      </c>
      <c r="K398" s="248">
        <v>23.63</v>
      </c>
      <c r="L398" s="248">
        <v>23.58</v>
      </c>
      <c r="M398" s="248">
        <v>21.18</v>
      </c>
      <c r="N398" s="248">
        <v>20.75</v>
      </c>
      <c r="O398" s="248">
        <v>20.45</v>
      </c>
    </row>
    <row r="399" ht="14.25" customHeight="1">
      <c r="A399" s="248" t="s">
        <v>220</v>
      </c>
      <c r="B399" s="248" t="s">
        <v>15</v>
      </c>
      <c r="C399" s="248" t="s">
        <v>361</v>
      </c>
      <c r="D399" s="248">
        <v>20.51</v>
      </c>
      <c r="E399" s="248">
        <v>20.47</v>
      </c>
      <c r="F399" s="248">
        <v>20.53</v>
      </c>
      <c r="G399" s="248">
        <v>20.63</v>
      </c>
      <c r="H399" s="248">
        <v>20.76</v>
      </c>
      <c r="I399" s="248">
        <v>23.01</v>
      </c>
      <c r="J399" s="248">
        <v>23.42</v>
      </c>
      <c r="K399" s="248">
        <v>23.52</v>
      </c>
      <c r="L399" s="248">
        <v>23.54</v>
      </c>
      <c r="M399" s="248">
        <v>21.26</v>
      </c>
      <c r="N399" s="248">
        <v>20.88</v>
      </c>
      <c r="O399" s="248">
        <v>20.67</v>
      </c>
    </row>
    <row r="400" ht="14.25" customHeight="1">
      <c r="A400" s="248" t="s">
        <v>150</v>
      </c>
      <c r="B400" s="248" t="s">
        <v>15</v>
      </c>
      <c r="C400" s="248" t="s">
        <v>361</v>
      </c>
      <c r="D400" s="248"/>
      <c r="E400" s="248"/>
      <c r="F400" s="248"/>
      <c r="G400" s="248"/>
      <c r="H400" s="248"/>
      <c r="I400" s="248"/>
      <c r="J400" s="248"/>
      <c r="K400" s="248"/>
      <c r="L400" s="248"/>
      <c r="M400" s="248"/>
      <c r="N400" s="248"/>
      <c r="O400" s="248"/>
    </row>
    <row r="401" ht="14.25" customHeight="1">
      <c r="A401" s="248" t="s">
        <v>166</v>
      </c>
      <c r="B401" s="248" t="s">
        <v>15</v>
      </c>
      <c r="C401" s="248" t="s">
        <v>361</v>
      </c>
      <c r="D401" s="248">
        <v>20.73</v>
      </c>
      <c r="E401" s="248">
        <v>20.71</v>
      </c>
      <c r="F401" s="248">
        <v>20.75</v>
      </c>
      <c r="G401" s="248">
        <v>20.82</v>
      </c>
      <c r="H401" s="248">
        <v>20.89</v>
      </c>
      <c r="I401" s="248">
        <v>23.14</v>
      </c>
      <c r="J401" s="248">
        <v>23.48</v>
      </c>
      <c r="K401" s="248">
        <v>23.56</v>
      </c>
      <c r="L401" s="248">
        <v>23.56</v>
      </c>
      <c r="M401" s="248">
        <v>21.26</v>
      </c>
      <c r="N401" s="248">
        <v>20.95</v>
      </c>
      <c r="O401" s="248">
        <v>20.81</v>
      </c>
    </row>
    <row r="402" ht="14.25" customHeight="1">
      <c r="A402" s="248" t="s">
        <v>182</v>
      </c>
      <c r="B402" s="248" t="s">
        <v>15</v>
      </c>
      <c r="C402" s="248" t="s">
        <v>361</v>
      </c>
      <c r="D402" s="248"/>
      <c r="E402" s="248"/>
      <c r="F402" s="248"/>
      <c r="G402" s="248"/>
      <c r="H402" s="248"/>
      <c r="I402" s="248"/>
      <c r="J402" s="248"/>
      <c r="K402" s="248"/>
      <c r="L402" s="248"/>
      <c r="M402" s="248"/>
      <c r="N402" s="248"/>
      <c r="O402" s="248"/>
    </row>
    <row r="403" ht="14.25" customHeight="1">
      <c r="A403" s="248" t="s">
        <v>192</v>
      </c>
      <c r="B403" s="248" t="s">
        <v>15</v>
      </c>
      <c r="C403" s="248" t="s">
        <v>361</v>
      </c>
      <c r="D403" s="248">
        <v>20.53</v>
      </c>
      <c r="E403" s="248">
        <v>20.51</v>
      </c>
      <c r="F403" s="248">
        <v>20.6</v>
      </c>
      <c r="G403" s="248">
        <v>20.72</v>
      </c>
      <c r="H403" s="248">
        <v>20.85</v>
      </c>
      <c r="I403" s="248">
        <v>23.07</v>
      </c>
      <c r="J403" s="248">
        <v>23.47</v>
      </c>
      <c r="K403" s="248">
        <v>23.55</v>
      </c>
      <c r="L403" s="248">
        <v>23.54</v>
      </c>
      <c r="M403" s="248">
        <v>21.25</v>
      </c>
      <c r="N403" s="248">
        <v>20.86</v>
      </c>
      <c r="O403" s="248">
        <v>20.65</v>
      </c>
    </row>
    <row r="404" ht="14.25" customHeight="1">
      <c r="A404" s="248" t="s">
        <v>211</v>
      </c>
      <c r="B404" s="248" t="s">
        <v>15</v>
      </c>
      <c r="C404" s="248" t="s">
        <v>361</v>
      </c>
      <c r="D404" s="248">
        <v>20.51</v>
      </c>
      <c r="E404" s="248">
        <v>20.47</v>
      </c>
      <c r="F404" s="248">
        <v>20.53</v>
      </c>
      <c r="G404" s="248">
        <v>20.63</v>
      </c>
      <c r="H404" s="248">
        <v>20.76</v>
      </c>
      <c r="I404" s="248">
        <v>23.01</v>
      </c>
      <c r="J404" s="248">
        <v>23.42</v>
      </c>
      <c r="K404" s="248">
        <v>23.52</v>
      </c>
      <c r="L404" s="248">
        <v>23.54</v>
      </c>
      <c r="M404" s="248">
        <v>21.26</v>
      </c>
      <c r="N404" s="248">
        <v>20.88</v>
      </c>
      <c r="O404" s="248">
        <v>20.67</v>
      </c>
    </row>
    <row r="405" ht="14.25" customHeight="1">
      <c r="A405" s="248" t="s">
        <v>225</v>
      </c>
      <c r="B405" s="248" t="s">
        <v>15</v>
      </c>
      <c r="C405" s="248" t="s">
        <v>361</v>
      </c>
      <c r="D405" s="248">
        <v>20.36</v>
      </c>
      <c r="E405" s="248">
        <v>20.35</v>
      </c>
      <c r="F405" s="248">
        <v>20.47</v>
      </c>
      <c r="G405" s="248">
        <v>20.64</v>
      </c>
      <c r="H405" s="248">
        <v>20.82</v>
      </c>
      <c r="I405" s="248">
        <v>21.79</v>
      </c>
      <c r="J405" s="248">
        <v>22.02</v>
      </c>
      <c r="K405" s="248">
        <v>22.07</v>
      </c>
      <c r="L405" s="248">
        <v>22.02</v>
      </c>
      <c r="M405" s="248">
        <v>21.0</v>
      </c>
      <c r="N405" s="248">
        <v>20.72</v>
      </c>
      <c r="O405" s="248">
        <v>20.49</v>
      </c>
    </row>
    <row r="406" ht="14.25" customHeight="1">
      <c r="A406" s="248" t="s">
        <v>237</v>
      </c>
      <c r="B406" s="248" t="s">
        <v>15</v>
      </c>
      <c r="C406" s="248" t="s">
        <v>361</v>
      </c>
      <c r="D406" s="248">
        <v>20.63</v>
      </c>
      <c r="E406" s="248">
        <v>20.6</v>
      </c>
      <c r="F406" s="248">
        <v>20.67</v>
      </c>
      <c r="G406" s="248">
        <v>20.77</v>
      </c>
      <c r="H406" s="248">
        <v>20.88</v>
      </c>
      <c r="I406" s="248">
        <v>23.14</v>
      </c>
      <c r="J406" s="248">
        <v>23.5</v>
      </c>
      <c r="K406" s="248">
        <v>23.57</v>
      </c>
      <c r="L406" s="248">
        <v>23.57</v>
      </c>
      <c r="M406" s="248">
        <v>21.24</v>
      </c>
      <c r="N406" s="248">
        <v>20.9</v>
      </c>
      <c r="O406" s="248">
        <v>20.73</v>
      </c>
    </row>
    <row r="407" ht="14.25" customHeight="1">
      <c r="A407" s="248" t="s">
        <v>249</v>
      </c>
      <c r="B407" s="248" t="s">
        <v>15</v>
      </c>
      <c r="C407" s="248" t="s">
        <v>361</v>
      </c>
      <c r="D407" s="248">
        <v>19.96</v>
      </c>
      <c r="E407" s="248">
        <v>19.93</v>
      </c>
      <c r="F407" s="248">
        <v>20.16</v>
      </c>
      <c r="G407" s="248">
        <v>20.46</v>
      </c>
      <c r="H407" s="248">
        <v>20.79</v>
      </c>
      <c r="I407" s="248">
        <v>23.16</v>
      </c>
      <c r="J407" s="248">
        <v>23.6</v>
      </c>
      <c r="K407" s="248">
        <v>23.69</v>
      </c>
      <c r="L407" s="248">
        <v>23.6</v>
      </c>
      <c r="M407" s="248">
        <v>21.13</v>
      </c>
      <c r="N407" s="248">
        <v>20.61</v>
      </c>
      <c r="O407" s="248">
        <v>20.19</v>
      </c>
    </row>
    <row r="408" ht="14.25" customHeight="1">
      <c r="A408" s="249" t="s">
        <v>261</v>
      </c>
      <c r="B408" s="248" t="s">
        <v>15</v>
      </c>
      <c r="C408" s="248" t="s">
        <v>361</v>
      </c>
      <c r="D408" s="248">
        <v>20.64</v>
      </c>
      <c r="E408" s="248">
        <v>20.62</v>
      </c>
      <c r="F408" s="248">
        <v>20.69</v>
      </c>
      <c r="G408" s="248">
        <v>20.78</v>
      </c>
      <c r="H408" s="248">
        <v>20.88</v>
      </c>
      <c r="I408" s="248">
        <v>23.14</v>
      </c>
      <c r="J408" s="248">
        <v>23.5</v>
      </c>
      <c r="K408" s="248">
        <v>23.57</v>
      </c>
      <c r="L408" s="248">
        <v>23.57</v>
      </c>
      <c r="M408" s="248">
        <v>21.24</v>
      </c>
      <c r="N408" s="248">
        <v>20.91</v>
      </c>
      <c r="O408" s="248">
        <v>20.74</v>
      </c>
    </row>
    <row r="409" ht="14.25" customHeight="1">
      <c r="A409" s="248" t="s">
        <v>290</v>
      </c>
      <c r="B409" s="248" t="s">
        <v>15</v>
      </c>
      <c r="C409" s="248" t="s">
        <v>361</v>
      </c>
      <c r="D409" s="248">
        <v>20.73</v>
      </c>
      <c r="E409" s="248">
        <v>20.71</v>
      </c>
      <c r="F409" s="248">
        <v>20.75</v>
      </c>
      <c r="G409" s="248">
        <v>20.82</v>
      </c>
      <c r="H409" s="248">
        <v>20.89</v>
      </c>
      <c r="I409" s="248">
        <v>23.14</v>
      </c>
      <c r="J409" s="248">
        <v>23.48</v>
      </c>
      <c r="K409" s="248">
        <v>23.56</v>
      </c>
      <c r="L409" s="248">
        <v>23.56</v>
      </c>
      <c r="M409" s="248">
        <v>21.26</v>
      </c>
      <c r="N409" s="248">
        <v>20.95</v>
      </c>
      <c r="O409" s="248">
        <v>20.81</v>
      </c>
    </row>
    <row r="410" ht="14.25" customHeight="1">
      <c r="A410" s="248" t="s">
        <v>306</v>
      </c>
      <c r="B410" s="248" t="s">
        <v>15</v>
      </c>
      <c r="C410" s="248" t="s">
        <v>361</v>
      </c>
      <c r="D410" s="248">
        <v>20.29</v>
      </c>
      <c r="E410" s="248">
        <v>20.27</v>
      </c>
      <c r="F410" s="248">
        <v>20.42</v>
      </c>
      <c r="G410" s="248">
        <v>20.6</v>
      </c>
      <c r="H410" s="248">
        <v>20.81</v>
      </c>
      <c r="I410" s="248">
        <v>20.95</v>
      </c>
      <c r="J410" s="248">
        <v>21.06</v>
      </c>
      <c r="K410" s="248">
        <v>21.09</v>
      </c>
      <c r="L410" s="248">
        <v>21.02</v>
      </c>
      <c r="M410" s="248">
        <v>20.83</v>
      </c>
      <c r="N410" s="248">
        <v>20.65</v>
      </c>
      <c r="O410" s="248">
        <v>20.42</v>
      </c>
    </row>
    <row r="411" ht="14.25" customHeight="1">
      <c r="A411" s="248" t="s">
        <v>318</v>
      </c>
      <c r="B411" s="248" t="s">
        <v>15</v>
      </c>
      <c r="C411" s="248" t="s">
        <v>361</v>
      </c>
      <c r="D411" s="248">
        <v>19.96</v>
      </c>
      <c r="E411" s="248">
        <v>19.9</v>
      </c>
      <c r="F411" s="248">
        <v>20.07</v>
      </c>
      <c r="G411" s="248">
        <v>20.34</v>
      </c>
      <c r="H411" s="248">
        <v>20.66</v>
      </c>
      <c r="I411" s="248">
        <v>22.79</v>
      </c>
      <c r="J411" s="248">
        <v>23.38</v>
      </c>
      <c r="K411" s="248">
        <v>23.54</v>
      </c>
      <c r="L411" s="248">
        <v>23.51</v>
      </c>
      <c r="M411" s="248">
        <v>21.31</v>
      </c>
      <c r="N411" s="248">
        <v>20.68</v>
      </c>
      <c r="O411" s="248">
        <v>20.24</v>
      </c>
    </row>
    <row r="412" ht="14.25" customHeight="1">
      <c r="A412" s="249" t="s">
        <v>274</v>
      </c>
      <c r="B412" s="248" t="s">
        <v>15</v>
      </c>
      <c r="C412" s="248" t="s">
        <v>361</v>
      </c>
      <c r="D412" s="248">
        <v>20.55</v>
      </c>
      <c r="E412" s="248">
        <v>20.52</v>
      </c>
      <c r="F412" s="248">
        <v>20.61</v>
      </c>
      <c r="G412" s="248">
        <v>20.73</v>
      </c>
      <c r="H412" s="248">
        <v>20.87</v>
      </c>
      <c r="I412" s="248">
        <v>23.14</v>
      </c>
      <c r="J412" s="248">
        <v>23.51</v>
      </c>
      <c r="K412" s="248">
        <v>23.58</v>
      </c>
      <c r="L412" s="248">
        <v>23.57</v>
      </c>
      <c r="M412" s="248">
        <v>21.23</v>
      </c>
      <c r="N412" s="248">
        <v>20.87</v>
      </c>
      <c r="O412" s="248">
        <v>20.66</v>
      </c>
    </row>
    <row r="413" ht="14.25" customHeight="1">
      <c r="A413" s="248" t="s">
        <v>334</v>
      </c>
      <c r="B413" s="248" t="s">
        <v>15</v>
      </c>
      <c r="C413" s="248" t="s">
        <v>361</v>
      </c>
      <c r="D413" s="248">
        <v>12.94</v>
      </c>
      <c r="E413" s="248">
        <v>12.86</v>
      </c>
      <c r="F413" s="248">
        <v>12.86</v>
      </c>
      <c r="G413" s="248">
        <v>16.47</v>
      </c>
      <c r="H413" s="248">
        <v>21.05</v>
      </c>
      <c r="I413" s="248">
        <v>24.57</v>
      </c>
      <c r="J413" s="248">
        <v>26.19</v>
      </c>
      <c r="K413" s="248">
        <v>26.03</v>
      </c>
      <c r="L413" s="248">
        <v>23.11</v>
      </c>
      <c r="M413" s="248">
        <v>17.55</v>
      </c>
      <c r="N413" s="248">
        <v>13.67</v>
      </c>
      <c r="O413" s="248">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8" t="s">
        <v>134</v>
      </c>
      <c r="B429" s="248" t="s">
        <v>3</v>
      </c>
      <c r="C429" s="248" t="s">
        <v>361</v>
      </c>
      <c r="D429" s="248">
        <v>19.963</v>
      </c>
      <c r="E429" s="248">
        <v>19.905</v>
      </c>
      <c r="F429" s="248">
        <v>19.939</v>
      </c>
      <c r="G429" s="248">
        <v>20.453</v>
      </c>
      <c r="H429" s="248">
        <v>22.043</v>
      </c>
      <c r="I429" s="248">
        <v>22.528</v>
      </c>
      <c r="J429" s="248">
        <v>22.672</v>
      </c>
      <c r="K429" s="248">
        <v>22.78</v>
      </c>
      <c r="L429" s="248">
        <v>22.808</v>
      </c>
      <c r="M429" s="248">
        <v>21.178</v>
      </c>
      <c r="N429" s="248">
        <v>20.28</v>
      </c>
      <c r="O429" s="248">
        <v>20.042</v>
      </c>
    </row>
    <row r="430" ht="14.25" customHeight="1">
      <c r="A430" s="248" t="s">
        <v>150</v>
      </c>
      <c r="B430" s="248" t="s">
        <v>3</v>
      </c>
      <c r="C430" s="248" t="s">
        <v>361</v>
      </c>
      <c r="D430" s="248">
        <v>19.963</v>
      </c>
      <c r="E430" s="248">
        <v>19.905</v>
      </c>
      <c r="F430" s="248">
        <v>19.939</v>
      </c>
      <c r="G430" s="248">
        <v>20.453</v>
      </c>
      <c r="H430" s="248">
        <v>22.043</v>
      </c>
      <c r="I430" s="248">
        <v>22.528</v>
      </c>
      <c r="J430" s="248">
        <v>22.672</v>
      </c>
      <c r="K430" s="248">
        <v>22.78</v>
      </c>
      <c r="L430" s="248">
        <v>22.808</v>
      </c>
      <c r="M430" s="248">
        <v>21.178</v>
      </c>
      <c r="N430" s="248">
        <v>20.28</v>
      </c>
      <c r="O430" s="248">
        <v>20.042</v>
      </c>
    </row>
    <row r="431" ht="14.25" customHeight="1">
      <c r="A431" s="248" t="s">
        <v>166</v>
      </c>
      <c r="B431" s="248" t="s">
        <v>3</v>
      </c>
      <c r="C431" s="248" t="s">
        <v>361</v>
      </c>
      <c r="D431" s="248">
        <v>19.963</v>
      </c>
      <c r="E431" s="248">
        <v>19.905</v>
      </c>
      <c r="F431" s="248">
        <v>19.939</v>
      </c>
      <c r="G431" s="248">
        <v>20.453</v>
      </c>
      <c r="H431" s="248">
        <v>22.043</v>
      </c>
      <c r="I431" s="248">
        <v>22.528</v>
      </c>
      <c r="J431" s="248">
        <v>22.672</v>
      </c>
      <c r="K431" s="248">
        <v>22.78</v>
      </c>
      <c r="L431" s="248">
        <v>22.808</v>
      </c>
      <c r="M431" s="248">
        <v>21.178</v>
      </c>
      <c r="N431" s="248">
        <v>20.28</v>
      </c>
      <c r="O431" s="248">
        <v>20.042</v>
      </c>
    </row>
    <row r="432" ht="14.25" customHeight="1">
      <c r="A432" s="248" t="s">
        <v>182</v>
      </c>
      <c r="B432" s="248" t="s">
        <v>3</v>
      </c>
      <c r="C432" s="248" t="s">
        <v>361</v>
      </c>
      <c r="D432" s="248">
        <v>19.963</v>
      </c>
      <c r="E432" s="248">
        <v>19.905</v>
      </c>
      <c r="F432" s="248">
        <v>19.939</v>
      </c>
      <c r="G432" s="248">
        <v>20.453</v>
      </c>
      <c r="H432" s="248">
        <v>22.043</v>
      </c>
      <c r="I432" s="248">
        <v>22.528</v>
      </c>
      <c r="J432" s="248">
        <v>22.672</v>
      </c>
      <c r="K432" s="248">
        <v>22.78</v>
      </c>
      <c r="L432" s="248">
        <v>22.808</v>
      </c>
      <c r="M432" s="248">
        <v>21.178</v>
      </c>
      <c r="N432" s="248">
        <v>20.28</v>
      </c>
      <c r="O432" s="248">
        <v>20.042</v>
      </c>
    </row>
    <row r="433" ht="14.25" customHeight="1">
      <c r="A433" s="248" t="s">
        <v>192</v>
      </c>
      <c r="B433" s="248" t="s">
        <v>3</v>
      </c>
      <c r="C433" s="248" t="s">
        <v>361</v>
      </c>
      <c r="D433" s="248">
        <v>19.963</v>
      </c>
      <c r="E433" s="248">
        <v>19.905</v>
      </c>
      <c r="F433" s="248">
        <v>19.939</v>
      </c>
      <c r="G433" s="248">
        <v>20.453</v>
      </c>
      <c r="H433" s="248">
        <v>22.043</v>
      </c>
      <c r="I433" s="248">
        <v>22.528</v>
      </c>
      <c r="J433" s="248">
        <v>22.672</v>
      </c>
      <c r="K433" s="248">
        <v>22.78</v>
      </c>
      <c r="L433" s="248">
        <v>22.808</v>
      </c>
      <c r="M433" s="248">
        <v>21.178</v>
      </c>
      <c r="N433" s="248">
        <v>20.28</v>
      </c>
      <c r="O433" s="248">
        <v>20.042</v>
      </c>
    </row>
    <row r="434" ht="14.25" customHeight="1">
      <c r="A434" s="248" t="s">
        <v>211</v>
      </c>
      <c r="B434" s="248" t="s">
        <v>3</v>
      </c>
      <c r="C434" s="248" t="s">
        <v>361</v>
      </c>
      <c r="D434" s="248">
        <v>19.963</v>
      </c>
      <c r="E434" s="248">
        <v>19.905</v>
      </c>
      <c r="F434" s="248">
        <v>19.939</v>
      </c>
      <c r="G434" s="248">
        <v>20.453</v>
      </c>
      <c r="H434" s="248">
        <v>22.043</v>
      </c>
      <c r="I434" s="248">
        <v>22.528</v>
      </c>
      <c r="J434" s="248">
        <v>22.672</v>
      </c>
      <c r="K434" s="248">
        <v>22.78</v>
      </c>
      <c r="L434" s="248">
        <v>22.808</v>
      </c>
      <c r="M434" s="248">
        <v>21.178</v>
      </c>
      <c r="N434" s="248">
        <v>20.28</v>
      </c>
      <c r="O434" s="248">
        <v>20.042</v>
      </c>
    </row>
    <row r="435" ht="14.25" customHeight="1">
      <c r="A435" s="248" t="s">
        <v>225</v>
      </c>
      <c r="B435" s="248" t="s">
        <v>3</v>
      </c>
      <c r="C435" s="248" t="s">
        <v>361</v>
      </c>
      <c r="D435" s="248">
        <v>19.963</v>
      </c>
      <c r="E435" s="248">
        <v>19.905</v>
      </c>
      <c r="F435" s="248">
        <v>19.939</v>
      </c>
      <c r="G435" s="248">
        <v>20.453</v>
      </c>
      <c r="H435" s="248">
        <v>22.043</v>
      </c>
      <c r="I435" s="248">
        <v>22.528</v>
      </c>
      <c r="J435" s="248">
        <v>22.672</v>
      </c>
      <c r="K435" s="248">
        <v>22.78</v>
      </c>
      <c r="L435" s="248">
        <v>22.808</v>
      </c>
      <c r="M435" s="248">
        <v>21.178</v>
      </c>
      <c r="N435" s="248">
        <v>20.28</v>
      </c>
      <c r="O435" s="248">
        <v>20.042</v>
      </c>
    </row>
    <row r="436" ht="14.25" customHeight="1">
      <c r="A436" s="248" t="s">
        <v>237</v>
      </c>
      <c r="B436" s="248" t="s">
        <v>3</v>
      </c>
      <c r="C436" s="248" t="s">
        <v>361</v>
      </c>
      <c r="D436" s="248">
        <v>19.963</v>
      </c>
      <c r="E436" s="248">
        <v>19.905</v>
      </c>
      <c r="F436" s="248">
        <v>19.939</v>
      </c>
      <c r="G436" s="248">
        <v>20.453</v>
      </c>
      <c r="H436" s="248">
        <v>22.043</v>
      </c>
      <c r="I436" s="248">
        <v>22.528</v>
      </c>
      <c r="J436" s="248">
        <v>22.672</v>
      </c>
      <c r="K436" s="248">
        <v>22.78</v>
      </c>
      <c r="L436" s="248">
        <v>22.808</v>
      </c>
      <c r="M436" s="248">
        <v>21.178</v>
      </c>
      <c r="N436" s="248">
        <v>20.28</v>
      </c>
      <c r="O436" s="248">
        <v>20.042</v>
      </c>
    </row>
    <row r="437" ht="14.25" customHeight="1">
      <c r="A437" s="248" t="s">
        <v>249</v>
      </c>
      <c r="B437" s="248" t="s">
        <v>3</v>
      </c>
      <c r="C437" s="248" t="s">
        <v>361</v>
      </c>
      <c r="D437" s="248">
        <v>19.963</v>
      </c>
      <c r="E437" s="248">
        <v>19.905</v>
      </c>
      <c r="F437" s="248">
        <v>19.939</v>
      </c>
      <c r="G437" s="248">
        <v>20.453</v>
      </c>
      <c r="H437" s="248">
        <v>22.043</v>
      </c>
      <c r="I437" s="248">
        <v>22.528</v>
      </c>
      <c r="J437" s="248">
        <v>22.672</v>
      </c>
      <c r="K437" s="248">
        <v>22.78</v>
      </c>
      <c r="L437" s="248">
        <v>22.808</v>
      </c>
      <c r="M437" s="248">
        <v>21.178</v>
      </c>
      <c r="N437" s="248">
        <v>20.28</v>
      </c>
      <c r="O437" s="248">
        <v>20.042</v>
      </c>
    </row>
    <row r="438" ht="14.25" customHeight="1">
      <c r="A438" s="249" t="s">
        <v>261</v>
      </c>
      <c r="B438" s="248" t="s">
        <v>3</v>
      </c>
      <c r="C438" s="248" t="s">
        <v>361</v>
      </c>
      <c r="D438" s="248">
        <v>19.963</v>
      </c>
      <c r="E438" s="248">
        <v>19.905</v>
      </c>
      <c r="F438" s="248">
        <v>19.939</v>
      </c>
      <c r="G438" s="248">
        <v>20.453</v>
      </c>
      <c r="H438" s="248">
        <v>22.043</v>
      </c>
      <c r="I438" s="248">
        <v>22.528</v>
      </c>
      <c r="J438" s="248">
        <v>22.672</v>
      </c>
      <c r="K438" s="248">
        <v>22.78</v>
      </c>
      <c r="L438" s="248">
        <v>22.808</v>
      </c>
      <c r="M438" s="248">
        <v>21.178</v>
      </c>
      <c r="N438" s="248">
        <v>20.28</v>
      </c>
      <c r="O438" s="248">
        <v>20.042</v>
      </c>
    </row>
    <row r="439" ht="14.25" customHeight="1">
      <c r="A439" s="248" t="s">
        <v>290</v>
      </c>
      <c r="B439" s="248" t="s">
        <v>3</v>
      </c>
      <c r="C439" s="248" t="s">
        <v>361</v>
      </c>
      <c r="D439" s="248">
        <v>19.963</v>
      </c>
      <c r="E439" s="248">
        <v>19.905</v>
      </c>
      <c r="F439" s="248">
        <v>19.939</v>
      </c>
      <c r="G439" s="248">
        <v>20.453</v>
      </c>
      <c r="H439" s="248">
        <v>22.043</v>
      </c>
      <c r="I439" s="248">
        <v>22.528</v>
      </c>
      <c r="J439" s="248">
        <v>22.672</v>
      </c>
      <c r="K439" s="248">
        <v>22.78</v>
      </c>
      <c r="L439" s="248">
        <v>22.808</v>
      </c>
      <c r="M439" s="248">
        <v>21.178</v>
      </c>
      <c r="N439" s="248">
        <v>20.28</v>
      </c>
      <c r="O439" s="248">
        <v>20.042</v>
      </c>
    </row>
    <row r="440" ht="14.25" customHeight="1">
      <c r="A440" s="248" t="s">
        <v>306</v>
      </c>
      <c r="B440" s="248" t="s">
        <v>3</v>
      </c>
      <c r="C440" s="248" t="s">
        <v>361</v>
      </c>
      <c r="D440" s="248">
        <v>19.963</v>
      </c>
      <c r="E440" s="248">
        <v>19.905</v>
      </c>
      <c r="F440" s="248">
        <v>19.939</v>
      </c>
      <c r="G440" s="248">
        <v>20.453</v>
      </c>
      <c r="H440" s="248">
        <v>22.043</v>
      </c>
      <c r="I440" s="248">
        <v>22.528</v>
      </c>
      <c r="J440" s="248">
        <v>22.672</v>
      </c>
      <c r="K440" s="248">
        <v>22.78</v>
      </c>
      <c r="L440" s="248">
        <v>22.808</v>
      </c>
      <c r="M440" s="248">
        <v>21.178</v>
      </c>
      <c r="N440" s="248">
        <v>20.28</v>
      </c>
      <c r="O440" s="248">
        <v>20.042</v>
      </c>
    </row>
    <row r="441" ht="14.25" customHeight="1">
      <c r="A441" s="248" t="s">
        <v>318</v>
      </c>
      <c r="B441" s="248" t="s">
        <v>3</v>
      </c>
      <c r="C441" s="248" t="s">
        <v>361</v>
      </c>
      <c r="D441" s="248">
        <v>19.963</v>
      </c>
      <c r="E441" s="248">
        <v>19.905</v>
      </c>
      <c r="F441" s="248">
        <v>19.939</v>
      </c>
      <c r="G441" s="248">
        <v>20.453</v>
      </c>
      <c r="H441" s="248">
        <v>22.043</v>
      </c>
      <c r="I441" s="248">
        <v>22.528</v>
      </c>
      <c r="J441" s="248">
        <v>22.672</v>
      </c>
      <c r="K441" s="248">
        <v>22.78</v>
      </c>
      <c r="L441" s="248">
        <v>22.808</v>
      </c>
      <c r="M441" s="248">
        <v>21.178</v>
      </c>
      <c r="N441" s="248">
        <v>20.28</v>
      </c>
      <c r="O441" s="248">
        <v>20.042</v>
      </c>
    </row>
    <row r="442" ht="14.25" customHeight="1">
      <c r="A442" s="249" t="s">
        <v>274</v>
      </c>
      <c r="B442" s="248" t="s">
        <v>3</v>
      </c>
      <c r="C442" s="248" t="s">
        <v>361</v>
      </c>
      <c r="D442" s="248">
        <v>19.963</v>
      </c>
      <c r="E442" s="248">
        <v>19.905</v>
      </c>
      <c r="F442" s="248">
        <v>19.939</v>
      </c>
      <c r="G442" s="248">
        <v>20.453</v>
      </c>
      <c r="H442" s="248">
        <v>22.043</v>
      </c>
      <c r="I442" s="248">
        <v>22.528</v>
      </c>
      <c r="J442" s="248">
        <v>22.672</v>
      </c>
      <c r="K442" s="248">
        <v>22.78</v>
      </c>
      <c r="L442" s="248">
        <v>22.808</v>
      </c>
      <c r="M442" s="248">
        <v>21.178</v>
      </c>
      <c r="N442" s="248">
        <v>20.28</v>
      </c>
      <c r="O442" s="248">
        <v>20.042</v>
      </c>
    </row>
    <row r="443" ht="14.25" customHeight="1">
      <c r="A443" s="248" t="s">
        <v>334</v>
      </c>
      <c r="B443" s="248" t="s">
        <v>3</v>
      </c>
      <c r="C443" s="248" t="s">
        <v>361</v>
      </c>
      <c r="D443" s="248">
        <v>10.51</v>
      </c>
      <c r="E443" s="248">
        <v>10.33</v>
      </c>
      <c r="F443" s="248">
        <v>11.44</v>
      </c>
      <c r="G443" s="248">
        <v>13.16</v>
      </c>
      <c r="H443" s="248">
        <v>16.48</v>
      </c>
      <c r="I443" s="248">
        <v>19.37</v>
      </c>
      <c r="J443" s="248">
        <v>22.18</v>
      </c>
      <c r="K443" s="248">
        <v>24.28</v>
      </c>
      <c r="L443" s="248">
        <v>21.77</v>
      </c>
      <c r="M443" s="248">
        <v>17.43</v>
      </c>
      <c r="N443" s="248">
        <v>14.32</v>
      </c>
      <c r="O443" s="248">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8" t="s">
        <v>134</v>
      </c>
      <c r="B460" s="248" t="s">
        <v>11</v>
      </c>
      <c r="C460" s="248" t="s">
        <v>362</v>
      </c>
      <c r="D460" s="248">
        <v>20.41</v>
      </c>
      <c r="E460" s="248">
        <v>20.43</v>
      </c>
      <c r="F460" s="248">
        <v>20.57</v>
      </c>
      <c r="G460" s="248">
        <v>20.67</v>
      </c>
      <c r="H460" s="248">
        <v>20.88</v>
      </c>
      <c r="I460" s="248">
        <v>23.27</v>
      </c>
      <c r="J460" s="248">
        <v>23.66</v>
      </c>
      <c r="K460" s="248">
        <v>23.69</v>
      </c>
      <c r="L460" s="248">
        <v>23.65</v>
      </c>
      <c r="M460" s="248">
        <v>21.29</v>
      </c>
      <c r="N460" s="248">
        <v>20.81</v>
      </c>
      <c r="O460" s="248">
        <v>20.56</v>
      </c>
    </row>
    <row r="461" ht="14.25" customHeight="1">
      <c r="A461" s="248" t="s">
        <v>220</v>
      </c>
      <c r="B461" s="248" t="s">
        <v>11</v>
      </c>
      <c r="C461" s="248" t="s">
        <v>362</v>
      </c>
      <c r="D461" s="248">
        <v>20.41</v>
      </c>
      <c r="E461" s="248">
        <v>20.42</v>
      </c>
      <c r="F461" s="248">
        <v>20.56</v>
      </c>
      <c r="G461" s="248">
        <v>20.65</v>
      </c>
      <c r="H461" s="248">
        <v>20.87</v>
      </c>
      <c r="I461" s="248">
        <v>23.19</v>
      </c>
      <c r="J461" s="248">
        <v>23.62</v>
      </c>
      <c r="K461" s="248">
        <v>23.66</v>
      </c>
      <c r="L461" s="248">
        <v>23.62</v>
      </c>
      <c r="M461" s="248">
        <v>21.32</v>
      </c>
      <c r="N461" s="248">
        <v>20.81</v>
      </c>
      <c r="O461" s="248">
        <v>20.56</v>
      </c>
    </row>
    <row r="462" ht="14.25" customHeight="1">
      <c r="A462" s="248" t="s">
        <v>150</v>
      </c>
      <c r="B462" s="248" t="s">
        <v>11</v>
      </c>
      <c r="C462" s="248" t="s">
        <v>362</v>
      </c>
      <c r="D462" s="248"/>
      <c r="E462" s="248"/>
      <c r="F462" s="248"/>
      <c r="G462" s="248"/>
      <c r="H462" s="248"/>
      <c r="I462" s="248"/>
      <c r="J462" s="248"/>
      <c r="K462" s="248"/>
      <c r="L462" s="248"/>
      <c r="M462" s="248"/>
      <c r="N462" s="248"/>
      <c r="O462" s="248"/>
    </row>
    <row r="463" ht="14.25" customHeight="1">
      <c r="A463" s="248" t="s">
        <v>166</v>
      </c>
      <c r="B463" s="248" t="s">
        <v>11</v>
      </c>
      <c r="C463" s="248" t="s">
        <v>362</v>
      </c>
      <c r="D463" s="248">
        <v>20.78</v>
      </c>
      <c r="E463" s="248">
        <v>20.77</v>
      </c>
      <c r="F463" s="248">
        <v>20.81</v>
      </c>
      <c r="G463" s="248">
        <v>20.84</v>
      </c>
      <c r="H463" s="248">
        <v>20.91</v>
      </c>
      <c r="I463" s="248">
        <v>23.19</v>
      </c>
      <c r="J463" s="248">
        <v>23.53</v>
      </c>
      <c r="K463" s="248">
        <v>23.58</v>
      </c>
      <c r="L463" s="248">
        <v>23.59</v>
      </c>
      <c r="M463" s="248">
        <v>21.3</v>
      </c>
      <c r="N463" s="248">
        <v>20.97</v>
      </c>
      <c r="O463" s="248">
        <v>20.85</v>
      </c>
    </row>
    <row r="464" ht="14.25" customHeight="1">
      <c r="A464" s="248" t="s">
        <v>182</v>
      </c>
      <c r="B464" s="248" t="s">
        <v>11</v>
      </c>
      <c r="C464" s="248" t="s">
        <v>362</v>
      </c>
      <c r="D464" s="248"/>
      <c r="E464" s="248"/>
      <c r="F464" s="248"/>
      <c r="G464" s="248"/>
      <c r="H464" s="248"/>
      <c r="I464" s="248"/>
      <c r="J464" s="248"/>
      <c r="K464" s="248"/>
      <c r="L464" s="248"/>
      <c r="M464" s="248"/>
      <c r="N464" s="248"/>
      <c r="O464" s="248"/>
    </row>
    <row r="465" ht="14.25" customHeight="1">
      <c r="A465" s="248" t="s">
        <v>192</v>
      </c>
      <c r="B465" s="248" t="s">
        <v>11</v>
      </c>
      <c r="C465" s="248" t="s">
        <v>362</v>
      </c>
      <c r="D465" s="248">
        <v>20.62</v>
      </c>
      <c r="E465" s="248">
        <v>20.61</v>
      </c>
      <c r="F465" s="248">
        <v>20.7</v>
      </c>
      <c r="G465" s="248">
        <v>20.75</v>
      </c>
      <c r="H465" s="248">
        <v>20.89</v>
      </c>
      <c r="I465" s="248">
        <v>23.14</v>
      </c>
      <c r="J465" s="248">
        <v>23.54</v>
      </c>
      <c r="K465" s="248">
        <v>23.59</v>
      </c>
      <c r="L465" s="248">
        <v>23.58</v>
      </c>
      <c r="M465" s="248">
        <v>21.32</v>
      </c>
      <c r="N465" s="248">
        <v>20.9</v>
      </c>
      <c r="O465" s="248">
        <v>20.72</v>
      </c>
    </row>
    <row r="466" ht="14.25" customHeight="1">
      <c r="A466" s="248" t="s">
        <v>211</v>
      </c>
      <c r="B466" s="248" t="s">
        <v>11</v>
      </c>
      <c r="C466" s="248" t="s">
        <v>362</v>
      </c>
      <c r="D466" s="248">
        <v>20.41</v>
      </c>
      <c r="E466" s="248">
        <v>20.42</v>
      </c>
      <c r="F466" s="248">
        <v>20.56</v>
      </c>
      <c r="G466" s="248">
        <v>20.65</v>
      </c>
      <c r="H466" s="248">
        <v>20.87</v>
      </c>
      <c r="I466" s="248">
        <v>23.19</v>
      </c>
      <c r="J466" s="248">
        <v>23.62</v>
      </c>
      <c r="K466" s="248">
        <v>23.66</v>
      </c>
      <c r="L466" s="248">
        <v>23.62</v>
      </c>
      <c r="M466" s="248">
        <v>21.32</v>
      </c>
      <c r="N466" s="248">
        <v>20.81</v>
      </c>
      <c r="O466" s="248">
        <v>20.56</v>
      </c>
    </row>
    <row r="467" ht="14.25" customHeight="1">
      <c r="A467" s="248" t="s">
        <v>225</v>
      </c>
      <c r="B467" s="248" t="s">
        <v>11</v>
      </c>
      <c r="C467" s="248" t="s">
        <v>362</v>
      </c>
      <c r="D467" s="248">
        <v>20.47</v>
      </c>
      <c r="E467" s="248">
        <v>20.48</v>
      </c>
      <c r="F467" s="248">
        <v>20.6</v>
      </c>
      <c r="G467" s="248">
        <v>20.69</v>
      </c>
      <c r="H467" s="248">
        <v>20.86</v>
      </c>
      <c r="I467" s="248">
        <v>21.89</v>
      </c>
      <c r="J467" s="248">
        <v>22.11</v>
      </c>
      <c r="K467" s="248">
        <v>22.12</v>
      </c>
      <c r="L467" s="248">
        <v>22.08</v>
      </c>
      <c r="M467" s="248">
        <v>21.1</v>
      </c>
      <c r="N467" s="248">
        <v>20.77</v>
      </c>
      <c r="O467" s="248">
        <v>20.58</v>
      </c>
    </row>
    <row r="468" ht="14.25" customHeight="1">
      <c r="A468" s="248" t="s">
        <v>237</v>
      </c>
      <c r="B468" s="248" t="s">
        <v>11</v>
      </c>
      <c r="C468" s="248" t="s">
        <v>362</v>
      </c>
      <c r="D468" s="248">
        <v>20.69</v>
      </c>
      <c r="E468" s="248">
        <v>20.69</v>
      </c>
      <c r="F468" s="248">
        <v>20.76</v>
      </c>
      <c r="G468" s="248">
        <v>20.8</v>
      </c>
      <c r="H468" s="248">
        <v>20.91</v>
      </c>
      <c r="I468" s="248">
        <v>23.2</v>
      </c>
      <c r="J468" s="248">
        <v>23.56</v>
      </c>
      <c r="K468" s="248">
        <v>23.61</v>
      </c>
      <c r="L468" s="248">
        <v>23.6</v>
      </c>
      <c r="M468" s="248">
        <v>21.3</v>
      </c>
      <c r="N468" s="248">
        <v>20.93</v>
      </c>
      <c r="O468" s="248">
        <v>20.78</v>
      </c>
    </row>
    <row r="469" ht="14.25" customHeight="1">
      <c r="A469" s="248" t="s">
        <v>249</v>
      </c>
      <c r="B469" s="248" t="s">
        <v>11</v>
      </c>
      <c r="C469" s="248" t="s">
        <v>362</v>
      </c>
      <c r="D469" s="248">
        <v>20.15</v>
      </c>
      <c r="E469" s="248">
        <v>20.18</v>
      </c>
      <c r="F469" s="248">
        <v>20.4</v>
      </c>
      <c r="G469" s="248">
        <v>20.55</v>
      </c>
      <c r="H469" s="248">
        <v>20.87</v>
      </c>
      <c r="I469" s="248">
        <v>23.33</v>
      </c>
      <c r="J469" s="248">
        <v>23.76</v>
      </c>
      <c r="K469" s="248">
        <v>23.78</v>
      </c>
      <c r="L469" s="248">
        <v>23.7</v>
      </c>
      <c r="M469" s="248">
        <v>21.28</v>
      </c>
      <c r="N469" s="248">
        <v>20.69</v>
      </c>
      <c r="O469" s="248">
        <v>20.35</v>
      </c>
    </row>
    <row r="470" ht="14.25" customHeight="1">
      <c r="A470" s="249" t="s">
        <v>261</v>
      </c>
      <c r="B470" s="248" t="s">
        <v>11</v>
      </c>
      <c r="C470" s="248" t="s">
        <v>362</v>
      </c>
      <c r="D470" s="248">
        <v>20.71</v>
      </c>
      <c r="E470" s="248">
        <v>20.71</v>
      </c>
      <c r="F470" s="248">
        <v>20.77</v>
      </c>
      <c r="G470" s="248">
        <v>20.81</v>
      </c>
      <c r="H470" s="248">
        <v>20.91</v>
      </c>
      <c r="I470" s="248">
        <v>23.2</v>
      </c>
      <c r="J470" s="248">
        <v>23.55</v>
      </c>
      <c r="K470" s="248">
        <v>23.6</v>
      </c>
      <c r="L470" s="248">
        <v>23.6</v>
      </c>
      <c r="M470" s="248">
        <v>21.3</v>
      </c>
      <c r="N470" s="248">
        <v>20.94</v>
      </c>
      <c r="O470" s="248">
        <v>20.79</v>
      </c>
    </row>
    <row r="471" ht="14.25" customHeight="1">
      <c r="A471" s="248" t="s">
        <v>290</v>
      </c>
      <c r="B471" s="248" t="s">
        <v>11</v>
      </c>
      <c r="C471" s="248" t="s">
        <v>362</v>
      </c>
      <c r="D471" s="248">
        <v>20.78</v>
      </c>
      <c r="E471" s="248">
        <v>20.77</v>
      </c>
      <c r="F471" s="248">
        <v>20.81</v>
      </c>
      <c r="G471" s="248">
        <v>20.84</v>
      </c>
      <c r="H471" s="248">
        <v>20.91</v>
      </c>
      <c r="I471" s="248">
        <v>23.19</v>
      </c>
      <c r="J471" s="248">
        <v>23.53</v>
      </c>
      <c r="K471" s="248">
        <v>23.58</v>
      </c>
      <c r="L471" s="248">
        <v>23.59</v>
      </c>
      <c r="M471" s="248">
        <v>21.3</v>
      </c>
      <c r="N471" s="248">
        <v>20.97</v>
      </c>
      <c r="O471" s="248">
        <v>20.85</v>
      </c>
    </row>
    <row r="472" ht="14.25" customHeight="1">
      <c r="A472" s="248" t="s">
        <v>306</v>
      </c>
      <c r="B472" s="248" t="s">
        <v>11</v>
      </c>
      <c r="C472" s="248" t="s">
        <v>362</v>
      </c>
      <c r="D472" s="248">
        <v>20.4</v>
      </c>
      <c r="E472" s="248">
        <v>20.43</v>
      </c>
      <c r="F472" s="248">
        <v>20.56</v>
      </c>
      <c r="G472" s="248">
        <v>20.66</v>
      </c>
      <c r="H472" s="248">
        <v>20.86</v>
      </c>
      <c r="I472" s="248">
        <v>21.06</v>
      </c>
      <c r="J472" s="248">
        <v>21.16</v>
      </c>
      <c r="K472" s="248">
        <v>21.14</v>
      </c>
      <c r="L472" s="248">
        <v>21.08</v>
      </c>
      <c r="M472" s="248">
        <v>20.94</v>
      </c>
      <c r="N472" s="248">
        <v>20.7</v>
      </c>
      <c r="O472" s="248">
        <v>20.52</v>
      </c>
    </row>
    <row r="473" ht="14.25" customHeight="1">
      <c r="A473" s="248" t="s">
        <v>318</v>
      </c>
      <c r="B473" s="248" t="s">
        <v>11</v>
      </c>
      <c r="C473" s="248" t="s">
        <v>362</v>
      </c>
      <c r="D473" s="248">
        <v>20.13</v>
      </c>
      <c r="E473" s="248">
        <v>20.1</v>
      </c>
      <c r="F473" s="248">
        <v>20.29</v>
      </c>
      <c r="G473" s="248">
        <v>20.43</v>
      </c>
      <c r="H473" s="248">
        <v>20.73</v>
      </c>
      <c r="I473" s="248">
        <v>22.94</v>
      </c>
      <c r="J473" s="248">
        <v>23.54</v>
      </c>
      <c r="K473" s="248">
        <v>23.63</v>
      </c>
      <c r="L473" s="248">
        <v>23.6</v>
      </c>
      <c r="M473" s="248">
        <v>21.46</v>
      </c>
      <c r="N473" s="248">
        <v>20.77</v>
      </c>
      <c r="O473" s="248">
        <v>20.38</v>
      </c>
    </row>
    <row r="474" ht="14.25" customHeight="1">
      <c r="A474" s="249" t="s">
        <v>274</v>
      </c>
      <c r="B474" s="248" t="s">
        <v>11</v>
      </c>
      <c r="C474" s="248" t="s">
        <v>362</v>
      </c>
      <c r="D474" s="248">
        <v>20.63</v>
      </c>
      <c r="E474" s="248">
        <v>20.63</v>
      </c>
      <c r="F474" s="248">
        <v>20.71</v>
      </c>
      <c r="G474" s="248">
        <v>20.77</v>
      </c>
      <c r="H474" s="248">
        <v>20.9</v>
      </c>
      <c r="I474" s="248">
        <v>23.22</v>
      </c>
      <c r="J474" s="248">
        <v>23.58</v>
      </c>
      <c r="K474" s="248">
        <v>23.63</v>
      </c>
      <c r="L474" s="248">
        <v>23.61</v>
      </c>
      <c r="M474" s="248">
        <v>21.29</v>
      </c>
      <c r="N474" s="248">
        <v>20.91</v>
      </c>
      <c r="O474" s="248">
        <v>20.73</v>
      </c>
    </row>
    <row r="475" ht="14.25" customHeight="1">
      <c r="A475" s="248" t="s">
        <v>334</v>
      </c>
      <c r="B475" s="248" t="s">
        <v>11</v>
      </c>
      <c r="C475" s="248" t="s">
        <v>362</v>
      </c>
      <c r="D475" s="248">
        <v>13.0</v>
      </c>
      <c r="E475" s="248">
        <v>12.93</v>
      </c>
      <c r="F475" s="248">
        <v>13.51</v>
      </c>
      <c r="G475" s="248">
        <v>16.19</v>
      </c>
      <c r="H475" s="248">
        <v>21.28</v>
      </c>
      <c r="I475" s="248">
        <v>26.23</v>
      </c>
      <c r="J475" s="248">
        <v>27.17</v>
      </c>
      <c r="K475" s="248">
        <v>25.64</v>
      </c>
      <c r="L475" s="248">
        <v>23.19</v>
      </c>
      <c r="M475" s="248">
        <v>18.61</v>
      </c>
      <c r="N475" s="248">
        <v>13.81</v>
      </c>
      <c r="O475" s="248">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8" t="s">
        <v>134</v>
      </c>
      <c r="B492" s="248" t="s">
        <v>15</v>
      </c>
      <c r="C492" s="248" t="s">
        <v>362</v>
      </c>
      <c r="D492" s="248">
        <v>20.41</v>
      </c>
      <c r="E492" s="248">
        <v>20.43</v>
      </c>
      <c r="F492" s="248">
        <v>20.57</v>
      </c>
      <c r="G492" s="248">
        <v>20.67</v>
      </c>
      <c r="H492" s="248">
        <v>20.88</v>
      </c>
      <c r="I492" s="248">
        <v>23.27</v>
      </c>
      <c r="J492" s="248">
        <v>23.66</v>
      </c>
      <c r="K492" s="248">
        <v>23.69</v>
      </c>
      <c r="L492" s="248">
        <v>23.65</v>
      </c>
      <c r="M492" s="248">
        <v>21.29</v>
      </c>
      <c r="N492" s="248">
        <v>20.81</v>
      </c>
      <c r="O492" s="248">
        <v>20.56</v>
      </c>
    </row>
    <row r="493" ht="14.25" customHeight="1">
      <c r="A493" s="248" t="s">
        <v>220</v>
      </c>
      <c r="B493" s="248" t="s">
        <v>15</v>
      </c>
      <c r="C493" s="248" t="s">
        <v>362</v>
      </c>
      <c r="D493" s="248">
        <v>20.61</v>
      </c>
      <c r="E493" s="248">
        <v>20.57</v>
      </c>
      <c r="F493" s="248">
        <v>20.64</v>
      </c>
      <c r="G493" s="248">
        <v>20.69</v>
      </c>
      <c r="H493" s="248">
        <v>20.81</v>
      </c>
      <c r="I493" s="248">
        <v>23.09</v>
      </c>
      <c r="J493" s="248">
        <v>23.51</v>
      </c>
      <c r="K493" s="248">
        <v>23.58</v>
      </c>
      <c r="L493" s="248">
        <v>23.59</v>
      </c>
      <c r="M493" s="248">
        <v>21.34</v>
      </c>
      <c r="N493" s="248">
        <v>20.93</v>
      </c>
      <c r="O493" s="248">
        <v>20.74</v>
      </c>
    </row>
    <row r="494" ht="14.25" customHeight="1">
      <c r="A494" s="248" t="s">
        <v>150</v>
      </c>
      <c r="B494" s="248" t="s">
        <v>15</v>
      </c>
      <c r="C494" s="248" t="s">
        <v>362</v>
      </c>
      <c r="D494" s="248"/>
      <c r="E494" s="248"/>
      <c r="F494" s="248"/>
      <c r="G494" s="248"/>
      <c r="H494" s="248"/>
      <c r="I494" s="248"/>
      <c r="J494" s="248"/>
      <c r="K494" s="248"/>
      <c r="L494" s="248"/>
      <c r="M494" s="248"/>
      <c r="N494" s="248"/>
      <c r="O494" s="248"/>
    </row>
    <row r="495" ht="14.25" customHeight="1">
      <c r="A495" s="248" t="s">
        <v>166</v>
      </c>
      <c r="B495" s="248" t="s">
        <v>15</v>
      </c>
      <c r="C495" s="248" t="s">
        <v>362</v>
      </c>
      <c r="D495" s="248">
        <v>20.78</v>
      </c>
      <c r="E495" s="248">
        <v>20.77</v>
      </c>
      <c r="F495" s="248">
        <v>20.81</v>
      </c>
      <c r="G495" s="248">
        <v>20.84</v>
      </c>
      <c r="H495" s="248">
        <v>20.91</v>
      </c>
      <c r="I495" s="248">
        <v>23.19</v>
      </c>
      <c r="J495" s="248">
        <v>23.53</v>
      </c>
      <c r="K495" s="248">
        <v>23.58</v>
      </c>
      <c r="L495" s="248">
        <v>23.59</v>
      </c>
      <c r="M495" s="248">
        <v>21.3</v>
      </c>
      <c r="N495" s="248">
        <v>20.97</v>
      </c>
      <c r="O495" s="248">
        <v>20.85</v>
      </c>
    </row>
    <row r="496" ht="14.25" customHeight="1">
      <c r="A496" s="248" t="s">
        <v>182</v>
      </c>
      <c r="B496" s="248" t="s">
        <v>15</v>
      </c>
      <c r="C496" s="248" t="s">
        <v>362</v>
      </c>
      <c r="D496" s="248"/>
      <c r="E496" s="248"/>
      <c r="F496" s="248"/>
      <c r="G496" s="248"/>
      <c r="H496" s="248"/>
      <c r="I496" s="248"/>
      <c r="J496" s="248"/>
      <c r="K496" s="248"/>
      <c r="L496" s="248"/>
      <c r="M496" s="248"/>
      <c r="N496" s="248"/>
      <c r="O496" s="248"/>
    </row>
    <row r="497" ht="14.25" customHeight="1">
      <c r="A497" s="248" t="s">
        <v>192</v>
      </c>
      <c r="B497" s="248" t="s">
        <v>15</v>
      </c>
      <c r="C497" s="248" t="s">
        <v>362</v>
      </c>
      <c r="D497" s="248">
        <v>20.62</v>
      </c>
      <c r="E497" s="248">
        <v>20.61</v>
      </c>
      <c r="F497" s="248">
        <v>20.7</v>
      </c>
      <c r="G497" s="248">
        <v>20.75</v>
      </c>
      <c r="H497" s="248">
        <v>20.89</v>
      </c>
      <c r="I497" s="248">
        <v>23.14</v>
      </c>
      <c r="J497" s="248">
        <v>23.54</v>
      </c>
      <c r="K497" s="248">
        <v>23.59</v>
      </c>
      <c r="L497" s="248">
        <v>23.58</v>
      </c>
      <c r="M497" s="248">
        <v>21.32</v>
      </c>
      <c r="N497" s="248">
        <v>20.9</v>
      </c>
      <c r="O497" s="248">
        <v>20.72</v>
      </c>
    </row>
    <row r="498" ht="14.25" customHeight="1">
      <c r="A498" s="248" t="s">
        <v>211</v>
      </c>
      <c r="B498" s="248" t="s">
        <v>15</v>
      </c>
      <c r="C498" s="248" t="s">
        <v>362</v>
      </c>
      <c r="D498" s="248">
        <v>20.61</v>
      </c>
      <c r="E498" s="248">
        <v>20.57</v>
      </c>
      <c r="F498" s="248">
        <v>20.64</v>
      </c>
      <c r="G498" s="248">
        <v>20.69</v>
      </c>
      <c r="H498" s="248">
        <v>20.81</v>
      </c>
      <c r="I498" s="248">
        <v>23.09</v>
      </c>
      <c r="J498" s="248">
        <v>23.51</v>
      </c>
      <c r="K498" s="248">
        <v>23.58</v>
      </c>
      <c r="L498" s="248">
        <v>23.59</v>
      </c>
      <c r="M498" s="248">
        <v>21.34</v>
      </c>
      <c r="N498" s="248">
        <v>20.93</v>
      </c>
      <c r="O498" s="248">
        <v>20.74</v>
      </c>
    </row>
    <row r="499" ht="14.25" customHeight="1">
      <c r="A499" s="248" t="s">
        <v>225</v>
      </c>
      <c r="B499" s="248" t="s">
        <v>15</v>
      </c>
      <c r="C499" s="248" t="s">
        <v>362</v>
      </c>
      <c r="D499" s="248">
        <v>20.47</v>
      </c>
      <c r="E499" s="248">
        <v>20.48</v>
      </c>
      <c r="F499" s="248">
        <v>20.6</v>
      </c>
      <c r="G499" s="248">
        <v>20.69</v>
      </c>
      <c r="H499" s="248">
        <v>20.86</v>
      </c>
      <c r="I499" s="248">
        <v>21.89</v>
      </c>
      <c r="J499" s="248">
        <v>22.11</v>
      </c>
      <c r="K499" s="248">
        <v>22.12</v>
      </c>
      <c r="L499" s="248">
        <v>22.08</v>
      </c>
      <c r="M499" s="248">
        <v>21.1</v>
      </c>
      <c r="N499" s="248">
        <v>20.77</v>
      </c>
      <c r="O499" s="248">
        <v>20.58</v>
      </c>
    </row>
    <row r="500" ht="14.25" customHeight="1">
      <c r="A500" s="248" t="s">
        <v>237</v>
      </c>
      <c r="B500" s="248" t="s">
        <v>15</v>
      </c>
      <c r="C500" s="248" t="s">
        <v>362</v>
      </c>
      <c r="D500" s="248">
        <v>20.69</v>
      </c>
      <c r="E500" s="248">
        <v>20.69</v>
      </c>
      <c r="F500" s="248">
        <v>20.76</v>
      </c>
      <c r="G500" s="248">
        <v>20.8</v>
      </c>
      <c r="H500" s="248">
        <v>20.91</v>
      </c>
      <c r="I500" s="248">
        <v>23.2</v>
      </c>
      <c r="J500" s="248">
        <v>23.56</v>
      </c>
      <c r="K500" s="248">
        <v>23.61</v>
      </c>
      <c r="L500" s="248">
        <v>23.6</v>
      </c>
      <c r="M500" s="248">
        <v>21.3</v>
      </c>
      <c r="N500" s="248">
        <v>20.93</v>
      </c>
      <c r="O500" s="248">
        <v>20.78</v>
      </c>
    </row>
    <row r="501" ht="14.25" customHeight="1">
      <c r="A501" s="248" t="s">
        <v>249</v>
      </c>
      <c r="B501" s="248" t="s">
        <v>15</v>
      </c>
      <c r="C501" s="248" t="s">
        <v>362</v>
      </c>
      <c r="D501" s="248">
        <v>20.15</v>
      </c>
      <c r="E501" s="248">
        <v>20.18</v>
      </c>
      <c r="F501" s="248">
        <v>20.4</v>
      </c>
      <c r="G501" s="248">
        <v>20.55</v>
      </c>
      <c r="H501" s="248">
        <v>20.87</v>
      </c>
      <c r="I501" s="248">
        <v>23.33</v>
      </c>
      <c r="J501" s="248">
        <v>23.76</v>
      </c>
      <c r="K501" s="248">
        <v>23.78</v>
      </c>
      <c r="L501" s="248">
        <v>23.7</v>
      </c>
      <c r="M501" s="248">
        <v>21.28</v>
      </c>
      <c r="N501" s="248">
        <v>20.69</v>
      </c>
      <c r="O501" s="248">
        <v>20.35</v>
      </c>
    </row>
    <row r="502" ht="14.25" customHeight="1">
      <c r="A502" s="249" t="s">
        <v>261</v>
      </c>
      <c r="B502" s="248" t="s">
        <v>15</v>
      </c>
      <c r="C502" s="248" t="s">
        <v>362</v>
      </c>
      <c r="D502" s="248">
        <v>20.71</v>
      </c>
      <c r="E502" s="248">
        <v>20.71</v>
      </c>
      <c r="F502" s="248">
        <v>20.77</v>
      </c>
      <c r="G502" s="248">
        <v>20.81</v>
      </c>
      <c r="H502" s="248">
        <v>20.91</v>
      </c>
      <c r="I502" s="248">
        <v>23.2</v>
      </c>
      <c r="J502" s="248">
        <v>23.55</v>
      </c>
      <c r="K502" s="248">
        <v>23.6</v>
      </c>
      <c r="L502" s="248">
        <v>23.6</v>
      </c>
      <c r="M502" s="248">
        <v>21.3</v>
      </c>
      <c r="N502" s="248">
        <v>20.94</v>
      </c>
      <c r="O502" s="248">
        <v>20.79</v>
      </c>
    </row>
    <row r="503" ht="14.25" customHeight="1">
      <c r="A503" s="248" t="s">
        <v>290</v>
      </c>
      <c r="B503" s="248" t="s">
        <v>15</v>
      </c>
      <c r="C503" s="248" t="s">
        <v>362</v>
      </c>
      <c r="D503" s="248">
        <v>20.78</v>
      </c>
      <c r="E503" s="248">
        <v>20.77</v>
      </c>
      <c r="F503" s="248">
        <v>20.81</v>
      </c>
      <c r="G503" s="248">
        <v>20.84</v>
      </c>
      <c r="H503" s="248">
        <v>20.91</v>
      </c>
      <c r="I503" s="248">
        <v>23.19</v>
      </c>
      <c r="J503" s="248">
        <v>23.53</v>
      </c>
      <c r="K503" s="248">
        <v>23.58</v>
      </c>
      <c r="L503" s="248">
        <v>23.59</v>
      </c>
      <c r="M503" s="248">
        <v>21.3</v>
      </c>
      <c r="N503" s="248">
        <v>20.97</v>
      </c>
      <c r="O503" s="248">
        <v>20.85</v>
      </c>
    </row>
    <row r="504" ht="14.25" customHeight="1">
      <c r="A504" s="248" t="s">
        <v>306</v>
      </c>
      <c r="B504" s="248" t="s">
        <v>15</v>
      </c>
      <c r="C504" s="248" t="s">
        <v>362</v>
      </c>
      <c r="D504" s="248">
        <v>20.4</v>
      </c>
      <c r="E504" s="248">
        <v>20.43</v>
      </c>
      <c r="F504" s="248">
        <v>20.56</v>
      </c>
      <c r="G504" s="248">
        <v>20.66</v>
      </c>
      <c r="H504" s="248">
        <v>20.86</v>
      </c>
      <c r="I504" s="248">
        <v>21.06</v>
      </c>
      <c r="J504" s="248">
        <v>21.16</v>
      </c>
      <c r="K504" s="248">
        <v>21.14</v>
      </c>
      <c r="L504" s="248">
        <v>21.08</v>
      </c>
      <c r="M504" s="248">
        <v>20.94</v>
      </c>
      <c r="N504" s="248">
        <v>20.7</v>
      </c>
      <c r="O504" s="248">
        <v>20.52</v>
      </c>
    </row>
    <row r="505" ht="14.25" customHeight="1">
      <c r="A505" s="248" t="s">
        <v>318</v>
      </c>
      <c r="B505" s="248" t="s">
        <v>15</v>
      </c>
      <c r="C505" s="248" t="s">
        <v>362</v>
      </c>
      <c r="D505" s="248">
        <v>20.13</v>
      </c>
      <c r="E505" s="248">
        <v>20.1</v>
      </c>
      <c r="F505" s="248">
        <v>20.29</v>
      </c>
      <c r="G505" s="248">
        <v>20.43</v>
      </c>
      <c r="H505" s="248">
        <v>20.73</v>
      </c>
      <c r="I505" s="248">
        <v>22.94</v>
      </c>
      <c r="J505" s="248">
        <v>23.54</v>
      </c>
      <c r="K505" s="248">
        <v>23.63</v>
      </c>
      <c r="L505" s="248">
        <v>23.6</v>
      </c>
      <c r="M505" s="248">
        <v>21.46</v>
      </c>
      <c r="N505" s="248">
        <v>20.77</v>
      </c>
      <c r="O505" s="248">
        <v>20.38</v>
      </c>
    </row>
    <row r="506" ht="14.25" customHeight="1">
      <c r="A506" s="249" t="s">
        <v>274</v>
      </c>
      <c r="B506" s="248" t="s">
        <v>15</v>
      </c>
      <c r="C506" s="248" t="s">
        <v>362</v>
      </c>
      <c r="D506" s="248">
        <v>20.63</v>
      </c>
      <c r="E506" s="248">
        <v>20.63</v>
      </c>
      <c r="F506" s="248">
        <v>20.71</v>
      </c>
      <c r="G506" s="248">
        <v>20.77</v>
      </c>
      <c r="H506" s="248">
        <v>20.9</v>
      </c>
      <c r="I506" s="248">
        <v>23.22</v>
      </c>
      <c r="J506" s="248">
        <v>23.58</v>
      </c>
      <c r="K506" s="248">
        <v>23.63</v>
      </c>
      <c r="L506" s="248">
        <v>23.61</v>
      </c>
      <c r="M506" s="248">
        <v>21.29</v>
      </c>
      <c r="N506" s="248">
        <v>20.91</v>
      </c>
      <c r="O506" s="248">
        <v>20.73</v>
      </c>
    </row>
    <row r="507" ht="14.25" customHeight="1">
      <c r="A507" s="248" t="s">
        <v>334</v>
      </c>
      <c r="B507" s="248" t="s">
        <v>15</v>
      </c>
      <c r="C507" s="248" t="s">
        <v>362</v>
      </c>
      <c r="D507" s="248">
        <v>13.0</v>
      </c>
      <c r="E507" s="248">
        <v>12.93</v>
      </c>
      <c r="F507" s="248">
        <v>13.51</v>
      </c>
      <c r="G507" s="248">
        <v>16.19</v>
      </c>
      <c r="H507" s="248">
        <v>21.28</v>
      </c>
      <c r="I507" s="248">
        <v>26.23</v>
      </c>
      <c r="J507" s="248">
        <v>27.17</v>
      </c>
      <c r="K507" s="248">
        <v>25.64</v>
      </c>
      <c r="L507" s="248">
        <v>23.19</v>
      </c>
      <c r="M507" s="248">
        <v>18.61</v>
      </c>
      <c r="N507" s="248">
        <v>13.81</v>
      </c>
      <c r="O507" s="248">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8" t="s">
        <v>134</v>
      </c>
      <c r="B523" s="248" t="s">
        <v>3</v>
      </c>
      <c r="C523" s="248" t="s">
        <v>362</v>
      </c>
      <c r="D523" s="248">
        <v>18.89</v>
      </c>
      <c r="E523" s="248">
        <v>18.889</v>
      </c>
      <c r="F523" s="248">
        <v>18.895</v>
      </c>
      <c r="G523" s="248">
        <v>20.344</v>
      </c>
      <c r="H523" s="248">
        <v>20.899</v>
      </c>
      <c r="I523" s="248">
        <v>20.929</v>
      </c>
      <c r="J523" s="248">
        <v>20.753</v>
      </c>
      <c r="K523" s="248">
        <v>20.826</v>
      </c>
      <c r="L523" s="248">
        <v>21.013</v>
      </c>
      <c r="M523" s="248">
        <v>20.868</v>
      </c>
      <c r="N523" s="248">
        <v>19.246</v>
      </c>
      <c r="O523" s="248">
        <v>18.923</v>
      </c>
    </row>
    <row r="524" ht="14.25" customHeight="1">
      <c r="A524" s="248" t="s">
        <v>150</v>
      </c>
      <c r="B524" s="248" t="s">
        <v>3</v>
      </c>
      <c r="C524" s="248" t="s">
        <v>362</v>
      </c>
      <c r="D524" s="248">
        <v>18.89</v>
      </c>
      <c r="E524" s="248">
        <v>18.889</v>
      </c>
      <c r="F524" s="248">
        <v>18.895</v>
      </c>
      <c r="G524" s="248">
        <v>20.344</v>
      </c>
      <c r="H524" s="248">
        <v>20.899</v>
      </c>
      <c r="I524" s="248">
        <v>20.929</v>
      </c>
      <c r="J524" s="248">
        <v>20.753</v>
      </c>
      <c r="K524" s="248">
        <v>20.826</v>
      </c>
      <c r="L524" s="248">
        <v>21.013</v>
      </c>
      <c r="M524" s="248">
        <v>20.868</v>
      </c>
      <c r="N524" s="248">
        <v>19.246</v>
      </c>
      <c r="O524" s="248">
        <v>18.923</v>
      </c>
    </row>
    <row r="525" ht="14.25" customHeight="1">
      <c r="A525" s="248" t="s">
        <v>166</v>
      </c>
      <c r="B525" s="248" t="s">
        <v>3</v>
      </c>
      <c r="C525" s="248" t="s">
        <v>362</v>
      </c>
      <c r="D525" s="248">
        <v>18.89</v>
      </c>
      <c r="E525" s="248">
        <v>18.889</v>
      </c>
      <c r="F525" s="248">
        <v>18.895</v>
      </c>
      <c r="G525" s="248">
        <v>20.344</v>
      </c>
      <c r="H525" s="248">
        <v>20.899</v>
      </c>
      <c r="I525" s="248">
        <v>20.929</v>
      </c>
      <c r="J525" s="248">
        <v>20.753</v>
      </c>
      <c r="K525" s="248">
        <v>20.826</v>
      </c>
      <c r="L525" s="248">
        <v>21.013</v>
      </c>
      <c r="M525" s="248">
        <v>20.868</v>
      </c>
      <c r="N525" s="248">
        <v>19.246</v>
      </c>
      <c r="O525" s="248">
        <v>18.923</v>
      </c>
    </row>
    <row r="526" ht="14.25" customHeight="1">
      <c r="A526" s="248" t="s">
        <v>182</v>
      </c>
      <c r="B526" s="248" t="s">
        <v>3</v>
      </c>
      <c r="C526" s="248" t="s">
        <v>362</v>
      </c>
      <c r="D526" s="248">
        <v>18.89</v>
      </c>
      <c r="E526" s="248">
        <v>18.889</v>
      </c>
      <c r="F526" s="248">
        <v>18.895</v>
      </c>
      <c r="G526" s="248">
        <v>20.344</v>
      </c>
      <c r="H526" s="248">
        <v>20.899</v>
      </c>
      <c r="I526" s="248">
        <v>20.929</v>
      </c>
      <c r="J526" s="248">
        <v>20.753</v>
      </c>
      <c r="K526" s="248">
        <v>20.826</v>
      </c>
      <c r="L526" s="248">
        <v>21.013</v>
      </c>
      <c r="M526" s="248">
        <v>20.868</v>
      </c>
      <c r="N526" s="248">
        <v>19.246</v>
      </c>
      <c r="O526" s="248">
        <v>18.923</v>
      </c>
    </row>
    <row r="527" ht="14.25" customHeight="1">
      <c r="A527" s="248" t="s">
        <v>192</v>
      </c>
      <c r="B527" s="248" t="s">
        <v>3</v>
      </c>
      <c r="C527" s="248" t="s">
        <v>362</v>
      </c>
      <c r="D527" s="248">
        <v>18.89</v>
      </c>
      <c r="E527" s="248">
        <v>18.889</v>
      </c>
      <c r="F527" s="248">
        <v>18.895</v>
      </c>
      <c r="G527" s="248">
        <v>20.344</v>
      </c>
      <c r="H527" s="248">
        <v>20.899</v>
      </c>
      <c r="I527" s="248">
        <v>20.929</v>
      </c>
      <c r="J527" s="248">
        <v>20.753</v>
      </c>
      <c r="K527" s="248">
        <v>20.826</v>
      </c>
      <c r="L527" s="248">
        <v>21.013</v>
      </c>
      <c r="M527" s="248">
        <v>20.868</v>
      </c>
      <c r="N527" s="248">
        <v>19.246</v>
      </c>
      <c r="O527" s="248">
        <v>18.923</v>
      </c>
    </row>
    <row r="528" ht="14.25" customHeight="1">
      <c r="A528" s="248" t="s">
        <v>211</v>
      </c>
      <c r="B528" s="248" t="s">
        <v>3</v>
      </c>
      <c r="C528" s="248" t="s">
        <v>362</v>
      </c>
      <c r="D528" s="248">
        <v>18.89</v>
      </c>
      <c r="E528" s="248">
        <v>18.889</v>
      </c>
      <c r="F528" s="248">
        <v>18.895</v>
      </c>
      <c r="G528" s="248">
        <v>20.344</v>
      </c>
      <c r="H528" s="248">
        <v>20.899</v>
      </c>
      <c r="I528" s="248">
        <v>20.929</v>
      </c>
      <c r="J528" s="248">
        <v>20.753</v>
      </c>
      <c r="K528" s="248">
        <v>20.826</v>
      </c>
      <c r="L528" s="248">
        <v>21.013</v>
      </c>
      <c r="M528" s="248">
        <v>20.868</v>
      </c>
      <c r="N528" s="248">
        <v>19.246</v>
      </c>
      <c r="O528" s="248">
        <v>18.923</v>
      </c>
    </row>
    <row r="529" ht="14.25" customHeight="1">
      <c r="A529" s="248" t="s">
        <v>225</v>
      </c>
      <c r="B529" s="248" t="s">
        <v>3</v>
      </c>
      <c r="C529" s="248" t="s">
        <v>362</v>
      </c>
      <c r="D529" s="248">
        <v>18.89</v>
      </c>
      <c r="E529" s="248">
        <v>18.889</v>
      </c>
      <c r="F529" s="248">
        <v>18.895</v>
      </c>
      <c r="G529" s="248">
        <v>20.344</v>
      </c>
      <c r="H529" s="248">
        <v>20.899</v>
      </c>
      <c r="I529" s="248">
        <v>20.929</v>
      </c>
      <c r="J529" s="248">
        <v>20.753</v>
      </c>
      <c r="K529" s="248">
        <v>20.826</v>
      </c>
      <c r="L529" s="248">
        <v>21.013</v>
      </c>
      <c r="M529" s="248">
        <v>20.868</v>
      </c>
      <c r="N529" s="248">
        <v>19.246</v>
      </c>
      <c r="O529" s="248">
        <v>18.923</v>
      </c>
    </row>
    <row r="530" ht="14.25" customHeight="1">
      <c r="A530" s="248" t="s">
        <v>237</v>
      </c>
      <c r="B530" s="248" t="s">
        <v>3</v>
      </c>
      <c r="C530" s="248" t="s">
        <v>362</v>
      </c>
      <c r="D530" s="248">
        <v>18.89</v>
      </c>
      <c r="E530" s="248">
        <v>18.889</v>
      </c>
      <c r="F530" s="248">
        <v>18.895</v>
      </c>
      <c r="G530" s="248">
        <v>20.344</v>
      </c>
      <c r="H530" s="248">
        <v>20.899</v>
      </c>
      <c r="I530" s="248">
        <v>20.929</v>
      </c>
      <c r="J530" s="248">
        <v>20.753</v>
      </c>
      <c r="K530" s="248">
        <v>20.826</v>
      </c>
      <c r="L530" s="248">
        <v>21.013</v>
      </c>
      <c r="M530" s="248">
        <v>20.868</v>
      </c>
      <c r="N530" s="248">
        <v>19.246</v>
      </c>
      <c r="O530" s="248">
        <v>18.923</v>
      </c>
    </row>
    <row r="531" ht="14.25" customHeight="1">
      <c r="A531" s="248" t="s">
        <v>249</v>
      </c>
      <c r="B531" s="248" t="s">
        <v>3</v>
      </c>
      <c r="C531" s="248" t="s">
        <v>362</v>
      </c>
      <c r="D531" s="248">
        <v>18.89</v>
      </c>
      <c r="E531" s="248">
        <v>18.889</v>
      </c>
      <c r="F531" s="248">
        <v>18.895</v>
      </c>
      <c r="G531" s="248">
        <v>20.344</v>
      </c>
      <c r="H531" s="248">
        <v>20.899</v>
      </c>
      <c r="I531" s="248">
        <v>20.929</v>
      </c>
      <c r="J531" s="248">
        <v>20.753</v>
      </c>
      <c r="K531" s="248">
        <v>20.826</v>
      </c>
      <c r="L531" s="248">
        <v>21.013</v>
      </c>
      <c r="M531" s="248">
        <v>20.868</v>
      </c>
      <c r="N531" s="248">
        <v>19.246</v>
      </c>
      <c r="O531" s="248">
        <v>18.923</v>
      </c>
    </row>
    <row r="532" ht="14.25" customHeight="1">
      <c r="A532" s="249" t="s">
        <v>261</v>
      </c>
      <c r="B532" s="248" t="s">
        <v>3</v>
      </c>
      <c r="C532" s="248" t="s">
        <v>362</v>
      </c>
      <c r="D532" s="248">
        <v>18.89</v>
      </c>
      <c r="E532" s="248">
        <v>18.889</v>
      </c>
      <c r="F532" s="248">
        <v>18.895</v>
      </c>
      <c r="G532" s="248">
        <v>20.344</v>
      </c>
      <c r="H532" s="248">
        <v>20.899</v>
      </c>
      <c r="I532" s="248">
        <v>20.929</v>
      </c>
      <c r="J532" s="248">
        <v>20.753</v>
      </c>
      <c r="K532" s="248">
        <v>20.826</v>
      </c>
      <c r="L532" s="248">
        <v>21.013</v>
      </c>
      <c r="M532" s="248">
        <v>20.868</v>
      </c>
      <c r="N532" s="248">
        <v>19.246</v>
      </c>
      <c r="O532" s="248">
        <v>18.923</v>
      </c>
    </row>
    <row r="533" ht="14.25" customHeight="1">
      <c r="A533" s="248" t="s">
        <v>290</v>
      </c>
      <c r="B533" s="248" t="s">
        <v>3</v>
      </c>
      <c r="C533" s="248" t="s">
        <v>362</v>
      </c>
      <c r="D533" s="248">
        <v>18.89</v>
      </c>
      <c r="E533" s="248">
        <v>18.889</v>
      </c>
      <c r="F533" s="248">
        <v>18.895</v>
      </c>
      <c r="G533" s="248">
        <v>20.344</v>
      </c>
      <c r="H533" s="248">
        <v>20.899</v>
      </c>
      <c r="I533" s="248">
        <v>20.929</v>
      </c>
      <c r="J533" s="248">
        <v>20.753</v>
      </c>
      <c r="K533" s="248">
        <v>20.826</v>
      </c>
      <c r="L533" s="248">
        <v>21.013</v>
      </c>
      <c r="M533" s="248">
        <v>20.868</v>
      </c>
      <c r="N533" s="248">
        <v>19.246</v>
      </c>
      <c r="O533" s="248">
        <v>18.923</v>
      </c>
    </row>
    <row r="534" ht="14.25" customHeight="1">
      <c r="A534" s="248" t="s">
        <v>306</v>
      </c>
      <c r="B534" s="248" t="s">
        <v>3</v>
      </c>
      <c r="C534" s="248" t="s">
        <v>362</v>
      </c>
      <c r="D534" s="248">
        <v>18.89</v>
      </c>
      <c r="E534" s="248">
        <v>18.889</v>
      </c>
      <c r="F534" s="248">
        <v>18.895</v>
      </c>
      <c r="G534" s="248">
        <v>20.344</v>
      </c>
      <c r="H534" s="248">
        <v>20.899</v>
      </c>
      <c r="I534" s="248">
        <v>20.929</v>
      </c>
      <c r="J534" s="248">
        <v>20.753</v>
      </c>
      <c r="K534" s="248">
        <v>20.826</v>
      </c>
      <c r="L534" s="248">
        <v>21.013</v>
      </c>
      <c r="M534" s="248">
        <v>20.868</v>
      </c>
      <c r="N534" s="248">
        <v>19.246</v>
      </c>
      <c r="O534" s="248">
        <v>18.923</v>
      </c>
    </row>
    <row r="535" ht="14.25" customHeight="1">
      <c r="A535" s="248" t="s">
        <v>318</v>
      </c>
      <c r="B535" s="248" t="s">
        <v>3</v>
      </c>
      <c r="C535" s="248" t="s">
        <v>362</v>
      </c>
      <c r="D535" s="248">
        <v>18.89</v>
      </c>
      <c r="E535" s="248">
        <v>18.889</v>
      </c>
      <c r="F535" s="248">
        <v>18.895</v>
      </c>
      <c r="G535" s="248">
        <v>20.344</v>
      </c>
      <c r="H535" s="248">
        <v>20.899</v>
      </c>
      <c r="I535" s="248">
        <v>20.929</v>
      </c>
      <c r="J535" s="248">
        <v>20.753</v>
      </c>
      <c r="K535" s="248">
        <v>20.826</v>
      </c>
      <c r="L535" s="248">
        <v>21.013</v>
      </c>
      <c r="M535" s="248">
        <v>20.868</v>
      </c>
      <c r="N535" s="248">
        <v>19.246</v>
      </c>
      <c r="O535" s="248">
        <v>18.923</v>
      </c>
    </row>
    <row r="536" ht="14.25" customHeight="1">
      <c r="A536" s="249" t="s">
        <v>274</v>
      </c>
      <c r="B536" s="248" t="s">
        <v>3</v>
      </c>
      <c r="C536" s="248" t="s">
        <v>362</v>
      </c>
      <c r="D536" s="248">
        <v>18.89</v>
      </c>
      <c r="E536" s="248">
        <v>18.889</v>
      </c>
      <c r="F536" s="248">
        <v>18.895</v>
      </c>
      <c r="G536" s="248">
        <v>20.344</v>
      </c>
      <c r="H536" s="248">
        <v>20.899</v>
      </c>
      <c r="I536" s="248">
        <v>20.929</v>
      </c>
      <c r="J536" s="248">
        <v>20.753</v>
      </c>
      <c r="K536" s="248">
        <v>20.826</v>
      </c>
      <c r="L536" s="248">
        <v>21.013</v>
      </c>
      <c r="M536" s="248">
        <v>20.868</v>
      </c>
      <c r="N536" s="248">
        <v>19.246</v>
      </c>
      <c r="O536" s="248">
        <v>18.923</v>
      </c>
    </row>
    <row r="537" ht="14.25" customHeight="1">
      <c r="A537" s="248" t="s">
        <v>334</v>
      </c>
      <c r="B537" s="248" t="s">
        <v>3</v>
      </c>
      <c r="C537" s="248" t="s">
        <v>362</v>
      </c>
      <c r="D537" s="248">
        <v>10.35</v>
      </c>
      <c r="E537" s="248">
        <v>10.21</v>
      </c>
      <c r="F537" s="248">
        <v>11.27</v>
      </c>
      <c r="G537" s="248">
        <v>12.93</v>
      </c>
      <c r="H537" s="248">
        <v>16.14</v>
      </c>
      <c r="I537" s="248">
        <v>18.94</v>
      </c>
      <c r="J537" s="248">
        <v>21.69</v>
      </c>
      <c r="K537" s="248">
        <v>23.84</v>
      </c>
      <c r="L537" s="248">
        <v>21.43</v>
      </c>
      <c r="M537" s="248">
        <v>17.17</v>
      </c>
      <c r="N537" s="248">
        <v>14.11</v>
      </c>
      <c r="O537" s="248">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8" t="s">
        <v>134</v>
      </c>
      <c r="B711" s="248" t="s">
        <v>3</v>
      </c>
      <c r="C711" s="248" t="s">
        <v>364</v>
      </c>
      <c r="D711" s="248">
        <v>19.713</v>
      </c>
      <c r="E711" s="248">
        <v>19.665</v>
      </c>
      <c r="F711" s="248">
        <v>19.706</v>
      </c>
      <c r="G711" s="248">
        <v>19.745</v>
      </c>
      <c r="H711" s="248">
        <v>20.486</v>
      </c>
      <c r="I711" s="248">
        <v>22.11</v>
      </c>
      <c r="J711" s="248">
        <v>22.459</v>
      </c>
      <c r="K711" s="248">
        <v>22.554</v>
      </c>
      <c r="L711" s="248">
        <v>22.169</v>
      </c>
      <c r="M711" s="248">
        <v>20.607</v>
      </c>
      <c r="N711" s="248">
        <v>20.047</v>
      </c>
      <c r="O711" s="248">
        <v>19.805</v>
      </c>
    </row>
    <row r="712" ht="14.25" customHeight="1">
      <c r="A712" s="248" t="s">
        <v>150</v>
      </c>
      <c r="B712" s="248" t="s">
        <v>3</v>
      </c>
      <c r="C712" s="248" t="s">
        <v>364</v>
      </c>
      <c r="D712" s="248">
        <v>19.713</v>
      </c>
      <c r="E712" s="248">
        <v>19.665</v>
      </c>
      <c r="F712" s="248">
        <v>19.706</v>
      </c>
      <c r="G712" s="248">
        <v>19.745</v>
      </c>
      <c r="H712" s="248">
        <v>20.486</v>
      </c>
      <c r="I712" s="248">
        <v>22.11</v>
      </c>
      <c r="J712" s="248">
        <v>22.459</v>
      </c>
      <c r="K712" s="248">
        <v>22.554</v>
      </c>
      <c r="L712" s="248">
        <v>22.169</v>
      </c>
      <c r="M712" s="248">
        <v>20.607</v>
      </c>
      <c r="N712" s="248">
        <v>20.047</v>
      </c>
      <c r="O712" s="248">
        <v>19.805</v>
      </c>
    </row>
    <row r="713" ht="14.25" customHeight="1">
      <c r="A713" s="248" t="s">
        <v>166</v>
      </c>
      <c r="B713" s="248" t="s">
        <v>3</v>
      </c>
      <c r="C713" s="248" t="s">
        <v>364</v>
      </c>
      <c r="D713" s="248">
        <v>19.713</v>
      </c>
      <c r="E713" s="248">
        <v>19.665</v>
      </c>
      <c r="F713" s="248">
        <v>19.706</v>
      </c>
      <c r="G713" s="248">
        <v>19.745</v>
      </c>
      <c r="H713" s="248">
        <v>20.486</v>
      </c>
      <c r="I713" s="248">
        <v>22.11</v>
      </c>
      <c r="J713" s="248">
        <v>22.459</v>
      </c>
      <c r="K713" s="248">
        <v>22.554</v>
      </c>
      <c r="L713" s="248">
        <v>22.169</v>
      </c>
      <c r="M713" s="248">
        <v>20.607</v>
      </c>
      <c r="N713" s="248">
        <v>20.047</v>
      </c>
      <c r="O713" s="248">
        <v>19.805</v>
      </c>
    </row>
    <row r="714" ht="14.25" customHeight="1">
      <c r="A714" s="248" t="s">
        <v>182</v>
      </c>
      <c r="B714" s="248" t="s">
        <v>3</v>
      </c>
      <c r="C714" s="248" t="s">
        <v>364</v>
      </c>
      <c r="D714" s="248">
        <v>19.713</v>
      </c>
      <c r="E714" s="248">
        <v>19.665</v>
      </c>
      <c r="F714" s="248">
        <v>19.706</v>
      </c>
      <c r="G714" s="248">
        <v>19.745</v>
      </c>
      <c r="H714" s="248">
        <v>20.486</v>
      </c>
      <c r="I714" s="248">
        <v>22.11</v>
      </c>
      <c r="J714" s="248">
        <v>22.459</v>
      </c>
      <c r="K714" s="248">
        <v>22.554</v>
      </c>
      <c r="L714" s="248">
        <v>22.169</v>
      </c>
      <c r="M714" s="248">
        <v>20.607</v>
      </c>
      <c r="N714" s="248">
        <v>20.047</v>
      </c>
      <c r="O714" s="248">
        <v>19.805</v>
      </c>
    </row>
    <row r="715" ht="14.25" customHeight="1">
      <c r="A715" s="248" t="s">
        <v>192</v>
      </c>
      <c r="B715" s="248" t="s">
        <v>3</v>
      </c>
      <c r="C715" s="248" t="s">
        <v>364</v>
      </c>
      <c r="D715" s="248">
        <v>19.713</v>
      </c>
      <c r="E715" s="248">
        <v>19.665</v>
      </c>
      <c r="F715" s="248">
        <v>19.706</v>
      </c>
      <c r="G715" s="248">
        <v>19.745</v>
      </c>
      <c r="H715" s="248">
        <v>20.486</v>
      </c>
      <c r="I715" s="248">
        <v>22.11</v>
      </c>
      <c r="J715" s="248">
        <v>22.459</v>
      </c>
      <c r="K715" s="248">
        <v>22.554</v>
      </c>
      <c r="L715" s="248">
        <v>22.169</v>
      </c>
      <c r="M715" s="248">
        <v>20.607</v>
      </c>
      <c r="N715" s="248">
        <v>20.047</v>
      </c>
      <c r="O715" s="248">
        <v>19.805</v>
      </c>
    </row>
    <row r="716" ht="14.25" customHeight="1">
      <c r="A716" s="248" t="s">
        <v>211</v>
      </c>
      <c r="B716" s="248" t="s">
        <v>3</v>
      </c>
      <c r="C716" s="248" t="s">
        <v>364</v>
      </c>
      <c r="D716" s="248">
        <v>19.713</v>
      </c>
      <c r="E716" s="248">
        <v>19.665</v>
      </c>
      <c r="F716" s="248">
        <v>19.706</v>
      </c>
      <c r="G716" s="248">
        <v>19.745</v>
      </c>
      <c r="H716" s="248">
        <v>20.486</v>
      </c>
      <c r="I716" s="248">
        <v>22.11</v>
      </c>
      <c r="J716" s="248">
        <v>22.459</v>
      </c>
      <c r="K716" s="248">
        <v>22.554</v>
      </c>
      <c r="L716" s="248">
        <v>22.169</v>
      </c>
      <c r="M716" s="248">
        <v>20.607</v>
      </c>
      <c r="N716" s="248">
        <v>20.047</v>
      </c>
      <c r="O716" s="248">
        <v>19.805</v>
      </c>
    </row>
    <row r="717" ht="14.25" customHeight="1">
      <c r="A717" s="248" t="s">
        <v>225</v>
      </c>
      <c r="B717" s="248" t="s">
        <v>3</v>
      </c>
      <c r="C717" s="248" t="s">
        <v>364</v>
      </c>
      <c r="D717" s="248">
        <v>19.713</v>
      </c>
      <c r="E717" s="248">
        <v>19.665</v>
      </c>
      <c r="F717" s="248">
        <v>19.706</v>
      </c>
      <c r="G717" s="248">
        <v>19.745</v>
      </c>
      <c r="H717" s="248">
        <v>20.486</v>
      </c>
      <c r="I717" s="248">
        <v>22.11</v>
      </c>
      <c r="J717" s="248">
        <v>22.459</v>
      </c>
      <c r="K717" s="248">
        <v>22.554</v>
      </c>
      <c r="L717" s="248">
        <v>22.169</v>
      </c>
      <c r="M717" s="248">
        <v>20.607</v>
      </c>
      <c r="N717" s="248">
        <v>20.047</v>
      </c>
      <c r="O717" s="248">
        <v>19.805</v>
      </c>
    </row>
    <row r="718" ht="14.25" customHeight="1">
      <c r="A718" s="248" t="s">
        <v>237</v>
      </c>
      <c r="B718" s="248" t="s">
        <v>3</v>
      </c>
      <c r="C718" s="248" t="s">
        <v>364</v>
      </c>
      <c r="D718" s="248">
        <v>19.713</v>
      </c>
      <c r="E718" s="248">
        <v>19.665</v>
      </c>
      <c r="F718" s="248">
        <v>19.706</v>
      </c>
      <c r="G718" s="248">
        <v>19.745</v>
      </c>
      <c r="H718" s="248">
        <v>20.486</v>
      </c>
      <c r="I718" s="248">
        <v>22.11</v>
      </c>
      <c r="J718" s="248">
        <v>22.459</v>
      </c>
      <c r="K718" s="248">
        <v>22.554</v>
      </c>
      <c r="L718" s="248">
        <v>22.169</v>
      </c>
      <c r="M718" s="248">
        <v>20.607</v>
      </c>
      <c r="N718" s="248">
        <v>20.047</v>
      </c>
      <c r="O718" s="248">
        <v>19.805</v>
      </c>
    </row>
    <row r="719" ht="14.25" customHeight="1">
      <c r="A719" s="248" t="s">
        <v>249</v>
      </c>
      <c r="B719" s="248" t="s">
        <v>3</v>
      </c>
      <c r="C719" s="248" t="s">
        <v>364</v>
      </c>
      <c r="D719" s="248">
        <v>19.713</v>
      </c>
      <c r="E719" s="248">
        <v>19.665</v>
      </c>
      <c r="F719" s="248">
        <v>19.706</v>
      </c>
      <c r="G719" s="248">
        <v>19.745</v>
      </c>
      <c r="H719" s="248">
        <v>20.486</v>
      </c>
      <c r="I719" s="248">
        <v>22.11</v>
      </c>
      <c r="J719" s="248">
        <v>22.459</v>
      </c>
      <c r="K719" s="248">
        <v>22.554</v>
      </c>
      <c r="L719" s="248">
        <v>22.169</v>
      </c>
      <c r="M719" s="248">
        <v>20.607</v>
      </c>
      <c r="N719" s="248">
        <v>20.047</v>
      </c>
      <c r="O719" s="248">
        <v>19.805</v>
      </c>
    </row>
    <row r="720" ht="14.25" customHeight="1">
      <c r="A720" s="249" t="s">
        <v>261</v>
      </c>
      <c r="B720" s="248" t="s">
        <v>3</v>
      </c>
      <c r="C720" s="248" t="s">
        <v>364</v>
      </c>
      <c r="D720" s="248">
        <v>19.713</v>
      </c>
      <c r="E720" s="248">
        <v>19.665</v>
      </c>
      <c r="F720" s="248">
        <v>19.706</v>
      </c>
      <c r="G720" s="248">
        <v>19.745</v>
      </c>
      <c r="H720" s="248">
        <v>20.486</v>
      </c>
      <c r="I720" s="248">
        <v>22.11</v>
      </c>
      <c r="J720" s="248">
        <v>22.459</v>
      </c>
      <c r="K720" s="248">
        <v>22.554</v>
      </c>
      <c r="L720" s="248">
        <v>22.169</v>
      </c>
      <c r="M720" s="248">
        <v>20.607</v>
      </c>
      <c r="N720" s="248">
        <v>20.047</v>
      </c>
      <c r="O720" s="248">
        <v>19.805</v>
      </c>
    </row>
    <row r="721" ht="14.25" customHeight="1">
      <c r="A721" s="248" t="s">
        <v>290</v>
      </c>
      <c r="B721" s="248" t="s">
        <v>3</v>
      </c>
      <c r="C721" s="248" t="s">
        <v>364</v>
      </c>
      <c r="D721" s="248">
        <v>19.713</v>
      </c>
      <c r="E721" s="248">
        <v>19.665</v>
      </c>
      <c r="F721" s="248">
        <v>19.706</v>
      </c>
      <c r="G721" s="248">
        <v>19.745</v>
      </c>
      <c r="H721" s="248">
        <v>20.486</v>
      </c>
      <c r="I721" s="248">
        <v>22.11</v>
      </c>
      <c r="J721" s="248">
        <v>22.459</v>
      </c>
      <c r="K721" s="248">
        <v>22.554</v>
      </c>
      <c r="L721" s="248">
        <v>22.169</v>
      </c>
      <c r="M721" s="248">
        <v>20.607</v>
      </c>
      <c r="N721" s="248">
        <v>20.047</v>
      </c>
      <c r="O721" s="248">
        <v>19.805</v>
      </c>
    </row>
    <row r="722" ht="14.25" customHeight="1">
      <c r="A722" s="248" t="s">
        <v>306</v>
      </c>
      <c r="B722" s="248" t="s">
        <v>3</v>
      </c>
      <c r="C722" s="248" t="s">
        <v>364</v>
      </c>
      <c r="D722" s="248">
        <v>19.713</v>
      </c>
      <c r="E722" s="248">
        <v>19.665</v>
      </c>
      <c r="F722" s="248">
        <v>19.706</v>
      </c>
      <c r="G722" s="248">
        <v>19.745</v>
      </c>
      <c r="H722" s="248">
        <v>20.486</v>
      </c>
      <c r="I722" s="248">
        <v>22.11</v>
      </c>
      <c r="J722" s="248">
        <v>22.459</v>
      </c>
      <c r="K722" s="248">
        <v>22.554</v>
      </c>
      <c r="L722" s="248">
        <v>22.169</v>
      </c>
      <c r="M722" s="248">
        <v>20.607</v>
      </c>
      <c r="N722" s="248">
        <v>20.047</v>
      </c>
      <c r="O722" s="248">
        <v>19.805</v>
      </c>
    </row>
    <row r="723" ht="14.25" customHeight="1">
      <c r="A723" s="248" t="s">
        <v>318</v>
      </c>
      <c r="B723" s="248" t="s">
        <v>3</v>
      </c>
      <c r="C723" s="248" t="s">
        <v>364</v>
      </c>
      <c r="D723" s="248">
        <v>19.713</v>
      </c>
      <c r="E723" s="248">
        <v>19.665</v>
      </c>
      <c r="F723" s="248">
        <v>19.706</v>
      </c>
      <c r="G723" s="248">
        <v>19.745</v>
      </c>
      <c r="H723" s="248">
        <v>20.486</v>
      </c>
      <c r="I723" s="248">
        <v>22.11</v>
      </c>
      <c r="J723" s="248">
        <v>22.459</v>
      </c>
      <c r="K723" s="248">
        <v>22.554</v>
      </c>
      <c r="L723" s="248">
        <v>22.169</v>
      </c>
      <c r="M723" s="248">
        <v>20.607</v>
      </c>
      <c r="N723" s="248">
        <v>20.047</v>
      </c>
      <c r="O723" s="248">
        <v>19.805</v>
      </c>
    </row>
    <row r="724" ht="14.25" customHeight="1">
      <c r="A724" s="249" t="s">
        <v>274</v>
      </c>
      <c r="B724" s="248" t="s">
        <v>3</v>
      </c>
      <c r="C724" s="248" t="s">
        <v>364</v>
      </c>
      <c r="D724" s="248">
        <v>19.713</v>
      </c>
      <c r="E724" s="248">
        <v>19.665</v>
      </c>
      <c r="F724" s="248">
        <v>19.706</v>
      </c>
      <c r="G724" s="248">
        <v>19.745</v>
      </c>
      <c r="H724" s="248">
        <v>20.486</v>
      </c>
      <c r="I724" s="248">
        <v>22.11</v>
      </c>
      <c r="J724" s="248">
        <v>22.459</v>
      </c>
      <c r="K724" s="248">
        <v>22.554</v>
      </c>
      <c r="L724" s="248">
        <v>22.169</v>
      </c>
      <c r="M724" s="248">
        <v>20.607</v>
      </c>
      <c r="N724" s="248">
        <v>20.047</v>
      </c>
      <c r="O724" s="248">
        <v>19.805</v>
      </c>
    </row>
    <row r="725" ht="14.25" customHeight="1">
      <c r="A725" s="248" t="s">
        <v>334</v>
      </c>
      <c r="B725" s="248" t="s">
        <v>3</v>
      </c>
      <c r="C725" s="248" t="s">
        <v>364</v>
      </c>
      <c r="D725" s="248">
        <v>10.41</v>
      </c>
      <c r="E725" s="248">
        <v>10.24</v>
      </c>
      <c r="F725" s="248">
        <v>11.37</v>
      </c>
      <c r="G725" s="248">
        <v>13.1</v>
      </c>
      <c r="H725" s="248">
        <v>16.43</v>
      </c>
      <c r="I725" s="248">
        <v>19.37</v>
      </c>
      <c r="J725" s="248">
        <v>22.17</v>
      </c>
      <c r="K725" s="248">
        <v>24.22</v>
      </c>
      <c r="L725" s="248">
        <v>21.68</v>
      </c>
      <c r="M725" s="248">
        <v>17.38</v>
      </c>
      <c r="N725" s="248">
        <v>14.27</v>
      </c>
      <c r="O725" s="248">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50" t="s">
        <v>134</v>
      </c>
      <c r="B742" s="250" t="s">
        <v>11</v>
      </c>
      <c r="C742" s="250" t="s">
        <v>365</v>
      </c>
      <c r="D742" s="250">
        <v>20.11</v>
      </c>
      <c r="E742" s="250">
        <v>20.14</v>
      </c>
      <c r="F742" s="250">
        <v>20.23</v>
      </c>
      <c r="G742" s="250">
        <v>20.4</v>
      </c>
      <c r="H742" s="250">
        <v>20.65</v>
      </c>
      <c r="I742" s="250">
        <v>23.01</v>
      </c>
      <c r="J742" s="250">
        <v>23.46</v>
      </c>
      <c r="K742" s="250">
        <v>23.53</v>
      </c>
      <c r="L742" s="250">
        <v>23.47</v>
      </c>
      <c r="M742" s="250">
        <v>21.08</v>
      </c>
      <c r="N742" s="250">
        <v>20.54</v>
      </c>
      <c r="O742" s="250">
        <v>20.25</v>
      </c>
    </row>
    <row r="743" ht="14.25" customHeight="1">
      <c r="A743" s="250" t="s">
        <v>220</v>
      </c>
      <c r="B743" s="250" t="s">
        <v>11</v>
      </c>
      <c r="C743" s="250" t="s">
        <v>365</v>
      </c>
      <c r="D743" s="250">
        <v>20.38</v>
      </c>
      <c r="E743" s="250">
        <v>20.36</v>
      </c>
      <c r="F743" s="250">
        <v>20.4</v>
      </c>
      <c r="G743" s="250">
        <v>20.48</v>
      </c>
      <c r="H743" s="250">
        <v>20.63</v>
      </c>
      <c r="I743" s="250">
        <v>22.89</v>
      </c>
      <c r="J743" s="250">
        <v>23.33</v>
      </c>
      <c r="K743" s="250">
        <v>23.44</v>
      </c>
      <c r="L743" s="250">
        <v>23.44</v>
      </c>
      <c r="M743" s="250">
        <v>21.19</v>
      </c>
      <c r="N743" s="250">
        <v>20.74</v>
      </c>
      <c r="O743" s="250">
        <v>20.52</v>
      </c>
    </row>
    <row r="744" ht="14.25" customHeight="1">
      <c r="A744" s="250" t="s">
        <v>150</v>
      </c>
      <c r="B744" s="250" t="s">
        <v>11</v>
      </c>
      <c r="C744" s="250" t="s">
        <v>365</v>
      </c>
      <c r="D744" s="250"/>
      <c r="E744" s="250"/>
      <c r="F744" s="250"/>
      <c r="G744" s="250"/>
      <c r="H744" s="250"/>
      <c r="I744" s="250"/>
      <c r="J744" s="250"/>
      <c r="K744" s="250"/>
      <c r="L744" s="250"/>
      <c r="M744" s="250"/>
      <c r="N744" s="250"/>
      <c r="O744" s="250"/>
    </row>
    <row r="745" ht="14.25" customHeight="1">
      <c r="A745" s="250" t="s">
        <v>166</v>
      </c>
      <c r="B745" s="250" t="s">
        <v>11</v>
      </c>
      <c r="C745" s="250" t="s">
        <v>365</v>
      </c>
      <c r="D745" s="250">
        <v>20.67</v>
      </c>
      <c r="E745" s="250">
        <v>20.66</v>
      </c>
      <c r="F745" s="250">
        <v>20.69</v>
      </c>
      <c r="G745" s="250">
        <v>20.74</v>
      </c>
      <c r="H745" s="250">
        <v>20.83</v>
      </c>
      <c r="I745" s="250">
        <v>23.09</v>
      </c>
      <c r="J745" s="250">
        <v>23.45</v>
      </c>
      <c r="K745" s="250">
        <v>23.52</v>
      </c>
      <c r="L745" s="250">
        <v>23.52</v>
      </c>
      <c r="M745" s="250">
        <v>21.22</v>
      </c>
      <c r="N745" s="250">
        <v>20.87</v>
      </c>
      <c r="O745" s="250">
        <v>20.74</v>
      </c>
    </row>
    <row r="746" ht="14.25" customHeight="1">
      <c r="A746" s="250" t="s">
        <v>182</v>
      </c>
      <c r="B746" s="250" t="s">
        <v>11</v>
      </c>
      <c r="C746" s="250" t="s">
        <v>365</v>
      </c>
      <c r="D746" s="250"/>
      <c r="E746" s="250"/>
      <c r="F746" s="250"/>
      <c r="G746" s="250"/>
      <c r="H746" s="250"/>
      <c r="I746" s="250"/>
      <c r="J746" s="250"/>
      <c r="K746" s="250"/>
      <c r="L746" s="250"/>
      <c r="M746" s="250"/>
      <c r="N746" s="250"/>
      <c r="O746" s="250"/>
    </row>
    <row r="747" ht="14.25" customHeight="1">
      <c r="A747" s="250" t="s">
        <v>192</v>
      </c>
      <c r="B747" s="250" t="s">
        <v>11</v>
      </c>
      <c r="C747" s="250" t="s">
        <v>365</v>
      </c>
      <c r="D747" s="250">
        <v>20.42</v>
      </c>
      <c r="E747" s="250">
        <v>20.43</v>
      </c>
      <c r="F747" s="250">
        <v>20.48</v>
      </c>
      <c r="G747" s="250">
        <v>20.59</v>
      </c>
      <c r="H747" s="250">
        <v>20.74</v>
      </c>
      <c r="I747" s="250">
        <v>22.98</v>
      </c>
      <c r="J747" s="250">
        <v>23.41</v>
      </c>
      <c r="K747" s="250">
        <v>23.49</v>
      </c>
      <c r="L747" s="250">
        <v>23.46</v>
      </c>
      <c r="M747" s="250">
        <v>21.19</v>
      </c>
      <c r="N747" s="250">
        <v>20.73</v>
      </c>
      <c r="O747" s="250">
        <v>20.53</v>
      </c>
    </row>
    <row r="748" ht="14.25" customHeight="1">
      <c r="A748" s="250" t="s">
        <v>211</v>
      </c>
      <c r="B748" s="250" t="s">
        <v>11</v>
      </c>
      <c r="C748" s="250" t="s">
        <v>365</v>
      </c>
      <c r="D748" s="250">
        <v>20.38</v>
      </c>
      <c r="E748" s="250">
        <v>20.36</v>
      </c>
      <c r="F748" s="250">
        <v>20.4</v>
      </c>
      <c r="G748" s="250">
        <v>20.48</v>
      </c>
      <c r="H748" s="250">
        <v>20.63</v>
      </c>
      <c r="I748" s="250">
        <v>22.89</v>
      </c>
      <c r="J748" s="250">
        <v>23.33</v>
      </c>
      <c r="K748" s="250">
        <v>23.44</v>
      </c>
      <c r="L748" s="250">
        <v>23.44</v>
      </c>
      <c r="M748" s="250">
        <v>21.19</v>
      </c>
      <c r="N748" s="250">
        <v>20.74</v>
      </c>
      <c r="O748" s="250">
        <v>20.52</v>
      </c>
    </row>
    <row r="749" ht="14.25" customHeight="1">
      <c r="A749" s="250" t="s">
        <v>225</v>
      </c>
      <c r="B749" s="250" t="s">
        <v>11</v>
      </c>
      <c r="C749" s="250" t="s">
        <v>365</v>
      </c>
      <c r="D749" s="250">
        <v>20.21</v>
      </c>
      <c r="E749" s="250">
        <v>20.24</v>
      </c>
      <c r="F749" s="250">
        <v>20.32</v>
      </c>
      <c r="G749" s="250">
        <v>20.47</v>
      </c>
      <c r="H749" s="250">
        <v>20.67</v>
      </c>
      <c r="I749" s="250">
        <v>21.68</v>
      </c>
      <c r="J749" s="250">
        <v>21.94</v>
      </c>
      <c r="K749" s="250">
        <v>21.99</v>
      </c>
      <c r="L749" s="250">
        <v>21.93</v>
      </c>
      <c r="M749" s="250">
        <v>20.92</v>
      </c>
      <c r="N749" s="250">
        <v>20.55</v>
      </c>
      <c r="O749" s="250">
        <v>20.33</v>
      </c>
    </row>
    <row r="750" ht="14.25" customHeight="1">
      <c r="A750" s="250" t="s">
        <v>237</v>
      </c>
      <c r="B750" s="250" t="s">
        <v>11</v>
      </c>
      <c r="C750" s="250" t="s">
        <v>365</v>
      </c>
      <c r="D750" s="250">
        <v>20.54</v>
      </c>
      <c r="E750" s="250">
        <v>20.54</v>
      </c>
      <c r="F750" s="250">
        <v>20.58</v>
      </c>
      <c r="G750" s="250">
        <v>20.66</v>
      </c>
      <c r="H750" s="250">
        <v>20.79</v>
      </c>
      <c r="I750" s="250">
        <v>23.07</v>
      </c>
      <c r="J750" s="250">
        <v>23.45</v>
      </c>
      <c r="K750" s="250">
        <v>23.52</v>
      </c>
      <c r="L750" s="250">
        <v>23.51</v>
      </c>
      <c r="M750" s="250">
        <v>21.19</v>
      </c>
      <c r="N750" s="250">
        <v>20.8</v>
      </c>
      <c r="O750" s="250">
        <v>20.63</v>
      </c>
    </row>
    <row r="751" ht="14.25" customHeight="1">
      <c r="A751" s="250" t="s">
        <v>249</v>
      </c>
      <c r="B751" s="250" t="s">
        <v>11</v>
      </c>
      <c r="C751" s="250" t="s">
        <v>365</v>
      </c>
      <c r="D751" s="250">
        <v>19.71</v>
      </c>
      <c r="E751" s="250">
        <v>19.77</v>
      </c>
      <c r="F751" s="250">
        <v>19.9</v>
      </c>
      <c r="G751" s="250">
        <v>20.17</v>
      </c>
      <c r="H751" s="250">
        <v>20.54</v>
      </c>
      <c r="I751" s="250">
        <v>22.97</v>
      </c>
      <c r="J751" s="250">
        <v>23.47</v>
      </c>
      <c r="K751" s="250">
        <v>23.55</v>
      </c>
      <c r="L751" s="250">
        <v>23.44</v>
      </c>
      <c r="M751" s="250">
        <v>20.99</v>
      </c>
      <c r="N751" s="250">
        <v>20.3</v>
      </c>
      <c r="O751" s="250">
        <v>19.91</v>
      </c>
    </row>
    <row r="752" ht="14.25" customHeight="1">
      <c r="A752" s="251" t="s">
        <v>261</v>
      </c>
      <c r="B752" s="250" t="s">
        <v>11</v>
      </c>
      <c r="C752" s="250" t="s">
        <v>365</v>
      </c>
      <c r="D752" s="250">
        <v>20.56</v>
      </c>
      <c r="E752" s="250">
        <v>20.56</v>
      </c>
      <c r="F752" s="250">
        <v>20.6</v>
      </c>
      <c r="G752" s="250">
        <v>20.68</v>
      </c>
      <c r="H752" s="250">
        <v>20.79</v>
      </c>
      <c r="I752" s="250">
        <v>23.08</v>
      </c>
      <c r="J752" s="250">
        <v>23.45</v>
      </c>
      <c r="K752" s="250">
        <v>23.52</v>
      </c>
      <c r="L752" s="250">
        <v>23.51</v>
      </c>
      <c r="M752" s="250">
        <v>21.2</v>
      </c>
      <c r="N752" s="250">
        <v>20.81</v>
      </c>
      <c r="O752" s="250">
        <v>20.65</v>
      </c>
    </row>
    <row r="753" ht="14.25" customHeight="1">
      <c r="A753" s="250" t="s">
        <v>290</v>
      </c>
      <c r="B753" s="250" t="s">
        <v>11</v>
      </c>
      <c r="C753" s="250" t="s">
        <v>365</v>
      </c>
      <c r="D753" s="250">
        <v>20.67</v>
      </c>
      <c r="E753" s="250">
        <v>20.66</v>
      </c>
      <c r="F753" s="250">
        <v>20.69</v>
      </c>
      <c r="G753" s="250">
        <v>20.74</v>
      </c>
      <c r="H753" s="250">
        <v>20.83</v>
      </c>
      <c r="I753" s="250">
        <v>23.09</v>
      </c>
      <c r="J753" s="250">
        <v>23.45</v>
      </c>
      <c r="K753" s="250">
        <v>23.52</v>
      </c>
      <c r="L753" s="250">
        <v>23.52</v>
      </c>
      <c r="M753" s="250">
        <v>21.22</v>
      </c>
      <c r="N753" s="250">
        <v>20.87</v>
      </c>
      <c r="O753" s="250">
        <v>20.74</v>
      </c>
    </row>
    <row r="754" ht="14.25" customHeight="1">
      <c r="A754" s="250" t="s">
        <v>306</v>
      </c>
      <c r="B754" s="250" t="s">
        <v>11</v>
      </c>
      <c r="C754" s="250" t="s">
        <v>365</v>
      </c>
      <c r="D754" s="250">
        <v>20.12</v>
      </c>
      <c r="E754" s="250">
        <v>20.17</v>
      </c>
      <c r="F754" s="250">
        <v>20.25</v>
      </c>
      <c r="G754" s="250">
        <v>20.42</v>
      </c>
      <c r="H754" s="250">
        <v>20.65</v>
      </c>
      <c r="I754" s="250">
        <v>20.84</v>
      </c>
      <c r="J754" s="250">
        <v>20.98</v>
      </c>
      <c r="K754" s="250">
        <v>21.0</v>
      </c>
      <c r="L754" s="250">
        <v>20.92</v>
      </c>
      <c r="M754" s="250">
        <v>20.74</v>
      </c>
      <c r="N754" s="250">
        <v>20.46</v>
      </c>
      <c r="O754" s="250">
        <v>20.24</v>
      </c>
    </row>
    <row r="755" ht="14.25" customHeight="1">
      <c r="A755" s="250" t="s">
        <v>318</v>
      </c>
      <c r="B755" s="250" t="s">
        <v>11</v>
      </c>
      <c r="C755" s="250" t="s">
        <v>365</v>
      </c>
      <c r="D755" s="250">
        <v>19.71</v>
      </c>
      <c r="E755" s="250">
        <v>19.71</v>
      </c>
      <c r="F755" s="250">
        <v>19.82</v>
      </c>
      <c r="G755" s="250">
        <v>20.06</v>
      </c>
      <c r="H755" s="250">
        <v>20.41</v>
      </c>
      <c r="I755" s="250">
        <v>22.58</v>
      </c>
      <c r="J755" s="250">
        <v>23.24</v>
      </c>
      <c r="K755" s="250">
        <v>23.4</v>
      </c>
      <c r="L755" s="250">
        <v>23.34</v>
      </c>
      <c r="M755" s="250">
        <v>21.19</v>
      </c>
      <c r="N755" s="250">
        <v>20.41</v>
      </c>
      <c r="O755" s="250">
        <v>19.97</v>
      </c>
    </row>
    <row r="756" ht="14.25" customHeight="1">
      <c r="A756" s="251" t="s">
        <v>274</v>
      </c>
      <c r="B756" s="250" t="s">
        <v>11</v>
      </c>
      <c r="C756" s="250" t="s">
        <v>365</v>
      </c>
      <c r="D756" s="250">
        <v>20.43</v>
      </c>
      <c r="E756" s="250">
        <v>20.45</v>
      </c>
      <c r="F756" s="250">
        <v>20.5</v>
      </c>
      <c r="G756" s="250">
        <v>20.6</v>
      </c>
      <c r="H756" s="250">
        <v>20.75</v>
      </c>
      <c r="I756" s="250">
        <v>23.06</v>
      </c>
      <c r="J756" s="250">
        <v>23.45</v>
      </c>
      <c r="K756" s="250">
        <v>23.52</v>
      </c>
      <c r="L756" s="250">
        <v>23.5</v>
      </c>
      <c r="M756" s="250">
        <v>21.17</v>
      </c>
      <c r="N756" s="250">
        <v>20.74</v>
      </c>
      <c r="O756" s="250">
        <v>20.54</v>
      </c>
    </row>
    <row r="757" ht="14.25" customHeight="1">
      <c r="A757" s="250" t="s">
        <v>334</v>
      </c>
      <c r="B757" s="250" t="s">
        <v>11</v>
      </c>
      <c r="C757" s="250" t="s">
        <v>365</v>
      </c>
      <c r="D757" s="250">
        <v>12.78</v>
      </c>
      <c r="E757" s="250">
        <v>12.75</v>
      </c>
      <c r="F757" s="250">
        <v>12.75</v>
      </c>
      <c r="G757" s="250">
        <v>12.8</v>
      </c>
      <c r="H757" s="250">
        <v>17.63</v>
      </c>
      <c r="I757" s="250">
        <v>21.41</v>
      </c>
      <c r="J757" s="250">
        <v>24.22</v>
      </c>
      <c r="K757" s="250">
        <v>23.02</v>
      </c>
      <c r="L757" s="250">
        <v>20.59</v>
      </c>
      <c r="M757" s="250">
        <v>14.35</v>
      </c>
      <c r="N757" s="250">
        <v>13.17</v>
      </c>
      <c r="O757" s="250">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8" t="s">
        <v>134</v>
      </c>
      <c r="B774" s="248" t="s">
        <v>15</v>
      </c>
      <c r="C774" s="248" t="s">
        <v>365</v>
      </c>
      <c r="D774" s="248">
        <v>20.53</v>
      </c>
      <c r="E774" s="248">
        <v>20.5</v>
      </c>
      <c r="F774" s="248">
        <v>20.51</v>
      </c>
      <c r="G774" s="248">
        <v>20.56</v>
      </c>
      <c r="H774" s="248">
        <v>20.66</v>
      </c>
      <c r="I774" s="248">
        <v>22.96</v>
      </c>
      <c r="J774" s="248">
        <v>23.36</v>
      </c>
      <c r="K774" s="248">
        <v>23.46</v>
      </c>
      <c r="L774" s="248">
        <v>23.48</v>
      </c>
      <c r="M774" s="248">
        <v>21.19</v>
      </c>
      <c r="N774" s="248">
        <v>20.82</v>
      </c>
      <c r="O774" s="248">
        <v>20.65</v>
      </c>
    </row>
    <row r="775" ht="14.25" customHeight="1">
      <c r="A775" s="248" t="s">
        <v>220</v>
      </c>
      <c r="B775" s="248" t="s">
        <v>15</v>
      </c>
      <c r="C775" s="248" t="s">
        <v>365</v>
      </c>
      <c r="D775" s="248">
        <v>20.43</v>
      </c>
      <c r="E775" s="248">
        <v>20.4</v>
      </c>
      <c r="F775" s="248">
        <v>20.43</v>
      </c>
      <c r="G775" s="248">
        <v>20.49</v>
      </c>
      <c r="H775" s="248">
        <v>20.63</v>
      </c>
      <c r="I775" s="248">
        <v>22.88</v>
      </c>
      <c r="J775" s="248">
        <v>23.32</v>
      </c>
      <c r="K775" s="248">
        <v>23.43</v>
      </c>
      <c r="L775" s="248">
        <v>23.44</v>
      </c>
      <c r="M775" s="248">
        <v>21.2</v>
      </c>
      <c r="N775" s="248">
        <v>20.77</v>
      </c>
      <c r="O775" s="248">
        <v>20.57</v>
      </c>
    </row>
    <row r="776" ht="14.25" customHeight="1">
      <c r="A776" s="248" t="s">
        <v>150</v>
      </c>
      <c r="B776" s="248" t="s">
        <v>15</v>
      </c>
      <c r="C776" s="248" t="s">
        <v>365</v>
      </c>
      <c r="D776" s="248"/>
      <c r="E776" s="248"/>
      <c r="F776" s="248"/>
      <c r="G776" s="248"/>
      <c r="H776" s="248"/>
      <c r="I776" s="248"/>
      <c r="J776" s="248"/>
      <c r="K776" s="248"/>
      <c r="L776" s="248"/>
      <c r="M776" s="248"/>
      <c r="N776" s="248"/>
      <c r="O776" s="248"/>
    </row>
    <row r="777" ht="14.25" customHeight="1">
      <c r="A777" s="248" t="s">
        <v>166</v>
      </c>
      <c r="B777" s="248" t="s">
        <v>15</v>
      </c>
      <c r="C777" s="248" t="s">
        <v>365</v>
      </c>
      <c r="D777" s="248">
        <v>20.67</v>
      </c>
      <c r="E777" s="248">
        <v>20.66</v>
      </c>
      <c r="F777" s="248">
        <v>20.69</v>
      </c>
      <c r="G777" s="248">
        <v>20.74</v>
      </c>
      <c r="H777" s="248">
        <v>20.83</v>
      </c>
      <c r="I777" s="248">
        <v>23.09</v>
      </c>
      <c r="J777" s="248">
        <v>23.45</v>
      </c>
      <c r="K777" s="248">
        <v>23.52</v>
      </c>
      <c r="L777" s="248">
        <v>23.52</v>
      </c>
      <c r="M777" s="248">
        <v>21.22</v>
      </c>
      <c r="N777" s="248">
        <v>20.87</v>
      </c>
      <c r="O777" s="248">
        <v>20.74</v>
      </c>
    </row>
    <row r="778" ht="14.25" customHeight="1">
      <c r="A778" s="248" t="s">
        <v>182</v>
      </c>
      <c r="B778" s="248" t="s">
        <v>15</v>
      </c>
      <c r="C778" s="248" t="s">
        <v>365</v>
      </c>
      <c r="D778" s="248"/>
      <c r="E778" s="248"/>
      <c r="F778" s="248"/>
      <c r="G778" s="248"/>
      <c r="H778" s="248"/>
      <c r="I778" s="248"/>
      <c r="J778" s="248"/>
      <c r="K778" s="248"/>
      <c r="L778" s="248"/>
      <c r="M778" s="248"/>
      <c r="N778" s="248"/>
      <c r="O778" s="248"/>
    </row>
    <row r="779" ht="14.25" customHeight="1">
      <c r="A779" s="248" t="s">
        <v>192</v>
      </c>
      <c r="B779" s="248" t="s">
        <v>15</v>
      </c>
      <c r="C779" s="248" t="s">
        <v>365</v>
      </c>
      <c r="D779" s="248">
        <v>20.63</v>
      </c>
      <c r="E779" s="248">
        <v>20.6</v>
      </c>
      <c r="F779" s="248">
        <v>20.61</v>
      </c>
      <c r="G779" s="248">
        <v>20.65</v>
      </c>
      <c r="H779" s="248">
        <v>20.73</v>
      </c>
      <c r="I779" s="248">
        <v>22.95</v>
      </c>
      <c r="J779" s="248">
        <v>23.35</v>
      </c>
      <c r="K779" s="248">
        <v>23.45</v>
      </c>
      <c r="L779" s="248">
        <v>23.47</v>
      </c>
      <c r="M779" s="248">
        <v>21.25</v>
      </c>
      <c r="N779" s="248">
        <v>20.88</v>
      </c>
      <c r="O779" s="248">
        <v>20.73</v>
      </c>
    </row>
    <row r="780" ht="14.25" customHeight="1">
      <c r="A780" s="248" t="s">
        <v>211</v>
      </c>
      <c r="B780" s="248" t="s">
        <v>15</v>
      </c>
      <c r="C780" s="248" t="s">
        <v>365</v>
      </c>
      <c r="D780" s="248">
        <v>20.43</v>
      </c>
      <c r="E780" s="248">
        <v>20.4</v>
      </c>
      <c r="F780" s="248">
        <v>20.43</v>
      </c>
      <c r="G780" s="248">
        <v>20.49</v>
      </c>
      <c r="H780" s="248">
        <v>20.63</v>
      </c>
      <c r="I780" s="248">
        <v>22.88</v>
      </c>
      <c r="J780" s="248">
        <v>23.32</v>
      </c>
      <c r="K780" s="248">
        <v>23.43</v>
      </c>
      <c r="L780" s="248">
        <v>23.44</v>
      </c>
      <c r="M780" s="248">
        <v>21.2</v>
      </c>
      <c r="N780" s="248">
        <v>20.77</v>
      </c>
      <c r="O780" s="248">
        <v>20.57</v>
      </c>
    </row>
    <row r="781" ht="14.25" customHeight="1">
      <c r="A781" s="248" t="s">
        <v>225</v>
      </c>
      <c r="B781" s="248" t="s">
        <v>15</v>
      </c>
      <c r="C781" s="248" t="s">
        <v>365</v>
      </c>
      <c r="D781" s="248">
        <v>20.49</v>
      </c>
      <c r="E781" s="248">
        <v>20.48</v>
      </c>
      <c r="F781" s="248">
        <v>20.5</v>
      </c>
      <c r="G781" s="248">
        <v>20.56</v>
      </c>
      <c r="H781" s="248">
        <v>20.66</v>
      </c>
      <c r="I781" s="248">
        <v>21.62</v>
      </c>
      <c r="J781" s="248">
        <v>21.85</v>
      </c>
      <c r="K781" s="248">
        <v>21.92</v>
      </c>
      <c r="L781" s="248">
        <v>21.91</v>
      </c>
      <c r="M781" s="248">
        <v>20.99</v>
      </c>
      <c r="N781" s="248">
        <v>20.74</v>
      </c>
      <c r="O781" s="248">
        <v>20.59</v>
      </c>
    </row>
    <row r="782" ht="14.25" customHeight="1">
      <c r="A782" s="248" t="s">
        <v>237</v>
      </c>
      <c r="B782" s="248" t="s">
        <v>15</v>
      </c>
      <c r="C782" s="248" t="s">
        <v>365</v>
      </c>
      <c r="D782" s="248">
        <v>20.75</v>
      </c>
      <c r="E782" s="248">
        <v>20.72</v>
      </c>
      <c r="F782" s="248">
        <v>20.72</v>
      </c>
      <c r="G782" s="248">
        <v>20.74</v>
      </c>
      <c r="H782" s="248">
        <v>20.79</v>
      </c>
      <c r="I782" s="248">
        <v>23.05</v>
      </c>
      <c r="J782" s="248">
        <v>23.4</v>
      </c>
      <c r="K782" s="248">
        <v>23.49</v>
      </c>
      <c r="L782" s="248">
        <v>23.51</v>
      </c>
      <c r="M782" s="248">
        <v>21.25</v>
      </c>
      <c r="N782" s="248">
        <v>20.94</v>
      </c>
      <c r="O782" s="248">
        <v>20.82</v>
      </c>
    </row>
    <row r="783" ht="14.25" customHeight="1">
      <c r="A783" s="248" t="s">
        <v>249</v>
      </c>
      <c r="B783" s="248" t="s">
        <v>15</v>
      </c>
      <c r="C783" s="248" t="s">
        <v>365</v>
      </c>
      <c r="D783" s="248">
        <v>20.34</v>
      </c>
      <c r="E783" s="248">
        <v>20.3</v>
      </c>
      <c r="F783" s="248">
        <v>20.32</v>
      </c>
      <c r="G783" s="248">
        <v>20.4</v>
      </c>
      <c r="H783" s="248">
        <v>20.55</v>
      </c>
      <c r="I783" s="248">
        <v>22.89</v>
      </c>
      <c r="J783" s="248">
        <v>23.32</v>
      </c>
      <c r="K783" s="248">
        <v>23.44</v>
      </c>
      <c r="L783" s="248">
        <v>23.45</v>
      </c>
      <c r="M783" s="248">
        <v>21.15</v>
      </c>
      <c r="N783" s="248">
        <v>20.73</v>
      </c>
      <c r="O783" s="248">
        <v>20.5</v>
      </c>
    </row>
    <row r="784" ht="14.25" customHeight="1">
      <c r="A784" s="249" t="s">
        <v>261</v>
      </c>
      <c r="B784" s="248" t="s">
        <v>15</v>
      </c>
      <c r="C784" s="248" t="s">
        <v>365</v>
      </c>
      <c r="D784" s="248">
        <v>20.76</v>
      </c>
      <c r="E784" s="248">
        <v>20.73</v>
      </c>
      <c r="F784" s="248">
        <v>20.73</v>
      </c>
      <c r="G784" s="248">
        <v>20.75</v>
      </c>
      <c r="H784" s="248">
        <v>20.8</v>
      </c>
      <c r="I784" s="248">
        <v>23.05</v>
      </c>
      <c r="J784" s="248">
        <v>23.4</v>
      </c>
      <c r="K784" s="248">
        <v>23.49</v>
      </c>
      <c r="L784" s="248">
        <v>23.51</v>
      </c>
      <c r="M784" s="248">
        <v>21.25</v>
      </c>
      <c r="N784" s="248">
        <v>20.94</v>
      </c>
      <c r="O784" s="248">
        <v>20.83</v>
      </c>
    </row>
    <row r="785" ht="14.25" customHeight="1">
      <c r="A785" s="248" t="s">
        <v>290</v>
      </c>
      <c r="B785" s="248" t="s">
        <v>15</v>
      </c>
      <c r="C785" s="248" t="s">
        <v>365</v>
      </c>
      <c r="D785" s="248">
        <v>20.81</v>
      </c>
      <c r="E785" s="248">
        <v>20.79</v>
      </c>
      <c r="F785" s="248">
        <v>20.79</v>
      </c>
      <c r="G785" s="248">
        <v>20.8</v>
      </c>
      <c r="H785" s="248">
        <v>20.83</v>
      </c>
      <c r="I785" s="248">
        <v>23.07</v>
      </c>
      <c r="J785" s="248">
        <v>23.42</v>
      </c>
      <c r="K785" s="248">
        <v>23.49</v>
      </c>
      <c r="L785" s="248">
        <v>23.52</v>
      </c>
      <c r="M785" s="248">
        <v>21.26</v>
      </c>
      <c r="N785" s="248">
        <v>20.97</v>
      </c>
      <c r="O785" s="248">
        <v>20.88</v>
      </c>
    </row>
    <row r="786" ht="14.25" customHeight="1">
      <c r="A786" s="248" t="s">
        <v>306</v>
      </c>
      <c r="B786" s="248" t="s">
        <v>15</v>
      </c>
      <c r="C786" s="248" t="s">
        <v>365</v>
      </c>
      <c r="D786" s="248">
        <v>20.42</v>
      </c>
      <c r="E786" s="248">
        <v>20.41</v>
      </c>
      <c r="F786" s="248">
        <v>20.45</v>
      </c>
      <c r="G786" s="248">
        <v>20.51</v>
      </c>
      <c r="H786" s="248">
        <v>20.64</v>
      </c>
      <c r="I786" s="248">
        <v>20.76</v>
      </c>
      <c r="J786" s="248">
        <v>20.87</v>
      </c>
      <c r="K786" s="248">
        <v>20.91</v>
      </c>
      <c r="L786" s="248">
        <v>20.89</v>
      </c>
      <c r="M786" s="248">
        <v>20.82</v>
      </c>
      <c r="N786" s="248">
        <v>20.67</v>
      </c>
      <c r="O786" s="248">
        <v>20.53</v>
      </c>
    </row>
    <row r="787" ht="14.25" customHeight="1">
      <c r="A787" s="248" t="s">
        <v>318</v>
      </c>
      <c r="B787" s="248" t="s">
        <v>15</v>
      </c>
      <c r="C787" s="248" t="s">
        <v>365</v>
      </c>
      <c r="D787" s="248">
        <v>20.19</v>
      </c>
      <c r="E787" s="248">
        <v>20.12</v>
      </c>
      <c r="F787" s="248">
        <v>20.14</v>
      </c>
      <c r="G787" s="248">
        <v>20.23</v>
      </c>
      <c r="H787" s="248">
        <v>20.41</v>
      </c>
      <c r="I787" s="248">
        <v>22.51</v>
      </c>
      <c r="J787" s="248">
        <v>23.11</v>
      </c>
      <c r="K787" s="248">
        <v>23.3</v>
      </c>
      <c r="L787" s="248">
        <v>23.34</v>
      </c>
      <c r="M787" s="248">
        <v>21.3</v>
      </c>
      <c r="N787" s="248">
        <v>20.73</v>
      </c>
      <c r="O787" s="248">
        <v>20.41</v>
      </c>
    </row>
    <row r="788" ht="14.25" customHeight="1">
      <c r="A788" s="249" t="s">
        <v>274</v>
      </c>
      <c r="B788" s="248" t="s">
        <v>15</v>
      </c>
      <c r="C788" s="248" t="s">
        <v>365</v>
      </c>
      <c r="D788" s="248">
        <v>20.69</v>
      </c>
      <c r="E788" s="248">
        <v>20.67</v>
      </c>
      <c r="F788" s="248">
        <v>20.67</v>
      </c>
      <c r="G788" s="248">
        <v>20.7</v>
      </c>
      <c r="H788" s="248">
        <v>20.76</v>
      </c>
      <c r="I788" s="248">
        <v>23.03</v>
      </c>
      <c r="J788" s="248">
        <v>23.39</v>
      </c>
      <c r="K788" s="248">
        <v>23.48</v>
      </c>
      <c r="L788" s="248">
        <v>23.5</v>
      </c>
      <c r="M788" s="248">
        <v>21.23</v>
      </c>
      <c r="N788" s="248">
        <v>20.91</v>
      </c>
      <c r="O788" s="248">
        <v>20.78</v>
      </c>
    </row>
    <row r="789" ht="14.25" customHeight="1">
      <c r="A789" s="248" t="s">
        <v>334</v>
      </c>
      <c r="B789" s="248" t="s">
        <v>15</v>
      </c>
      <c r="C789" s="248" t="s">
        <v>365</v>
      </c>
      <c r="D789" s="248">
        <v>12.78</v>
      </c>
      <c r="E789" s="248">
        <v>12.75</v>
      </c>
      <c r="F789" s="248">
        <v>12.75</v>
      </c>
      <c r="G789" s="248">
        <v>12.8</v>
      </c>
      <c r="H789" s="248">
        <v>17.63</v>
      </c>
      <c r="I789" s="248">
        <v>21.41</v>
      </c>
      <c r="J789" s="248">
        <v>24.22</v>
      </c>
      <c r="K789" s="248">
        <v>23.02</v>
      </c>
      <c r="L789" s="248">
        <v>20.59</v>
      </c>
      <c r="M789" s="248">
        <v>14.35</v>
      </c>
      <c r="N789" s="248">
        <v>13.17</v>
      </c>
      <c r="O789" s="248">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50" t="s">
        <v>134</v>
      </c>
      <c r="B836" s="250" t="s">
        <v>11</v>
      </c>
      <c r="C836" s="250" t="s">
        <v>366</v>
      </c>
      <c r="D836" s="250">
        <v>20.07</v>
      </c>
      <c r="E836" s="250">
        <v>20.09</v>
      </c>
      <c r="F836" s="250">
        <v>20.13</v>
      </c>
      <c r="G836" s="250">
        <v>20.22</v>
      </c>
      <c r="H836" s="250">
        <v>20.37</v>
      </c>
      <c r="I836" s="250">
        <v>22.68</v>
      </c>
      <c r="J836" s="250">
        <v>23.1</v>
      </c>
      <c r="K836" s="250">
        <v>23.22</v>
      </c>
      <c r="L836" s="250">
        <v>23.19</v>
      </c>
      <c r="M836" s="250">
        <v>20.84</v>
      </c>
      <c r="N836" s="250">
        <v>20.38</v>
      </c>
      <c r="O836" s="250">
        <v>20.21</v>
      </c>
    </row>
    <row r="837" ht="14.25" customHeight="1">
      <c r="A837" s="250" t="s">
        <v>220</v>
      </c>
      <c r="B837" s="250" t="s">
        <v>11</v>
      </c>
      <c r="C837" s="250" t="s">
        <v>366</v>
      </c>
      <c r="D837" s="250">
        <v>20.32</v>
      </c>
      <c r="E837" s="250">
        <v>20.31</v>
      </c>
      <c r="F837" s="250">
        <v>20.32</v>
      </c>
      <c r="G837" s="250">
        <v>20.36</v>
      </c>
      <c r="H837" s="250">
        <v>20.45</v>
      </c>
      <c r="I837" s="250">
        <v>22.67</v>
      </c>
      <c r="J837" s="250">
        <v>23.08</v>
      </c>
      <c r="K837" s="250">
        <v>23.2</v>
      </c>
      <c r="L837" s="250">
        <v>23.22</v>
      </c>
      <c r="M837" s="250">
        <v>20.99</v>
      </c>
      <c r="N837" s="250">
        <v>20.59</v>
      </c>
      <c r="O837" s="250">
        <v>20.44</v>
      </c>
    </row>
    <row r="838" ht="14.25" customHeight="1">
      <c r="A838" s="250" t="s">
        <v>150</v>
      </c>
      <c r="B838" s="250" t="s">
        <v>11</v>
      </c>
      <c r="C838" s="250" t="s">
        <v>366</v>
      </c>
      <c r="D838" s="250"/>
      <c r="E838" s="250"/>
      <c r="F838" s="250"/>
      <c r="G838" s="250"/>
      <c r="H838" s="250"/>
      <c r="I838" s="250"/>
      <c r="J838" s="250"/>
      <c r="K838" s="250"/>
      <c r="L838" s="250"/>
      <c r="M838" s="250"/>
      <c r="N838" s="250"/>
      <c r="O838" s="250"/>
    </row>
    <row r="839" ht="14.25" customHeight="1">
      <c r="A839" s="250" t="s">
        <v>166</v>
      </c>
      <c r="B839" s="250" t="s">
        <v>11</v>
      </c>
      <c r="C839" s="250" t="s">
        <v>366</v>
      </c>
      <c r="D839" s="250">
        <v>20.65</v>
      </c>
      <c r="E839" s="250">
        <v>20.64</v>
      </c>
      <c r="F839" s="250">
        <v>20.65</v>
      </c>
      <c r="G839" s="250">
        <v>20.68</v>
      </c>
      <c r="H839" s="250">
        <v>20.73</v>
      </c>
      <c r="I839" s="250">
        <v>22.97</v>
      </c>
      <c r="J839" s="250">
        <v>23.32</v>
      </c>
      <c r="K839" s="250">
        <v>23.4</v>
      </c>
      <c r="L839" s="250">
        <v>23.42</v>
      </c>
      <c r="M839" s="250">
        <v>21.13</v>
      </c>
      <c r="N839" s="250">
        <v>20.81</v>
      </c>
      <c r="O839" s="250">
        <v>20.72</v>
      </c>
    </row>
    <row r="840" ht="14.25" customHeight="1">
      <c r="A840" s="250" t="s">
        <v>182</v>
      </c>
      <c r="B840" s="250" t="s">
        <v>11</v>
      </c>
      <c r="C840" s="250" t="s">
        <v>366</v>
      </c>
      <c r="D840" s="250"/>
      <c r="E840" s="250"/>
      <c r="F840" s="250"/>
      <c r="G840" s="250"/>
      <c r="H840" s="250"/>
      <c r="I840" s="250"/>
      <c r="J840" s="250"/>
      <c r="K840" s="250"/>
      <c r="L840" s="250"/>
      <c r="M840" s="250"/>
      <c r="N840" s="250"/>
      <c r="O840" s="250"/>
    </row>
    <row r="841" ht="14.25" customHeight="1">
      <c r="A841" s="250" t="s">
        <v>192</v>
      </c>
      <c r="B841" s="250" t="s">
        <v>11</v>
      </c>
      <c r="C841" s="250" t="s">
        <v>366</v>
      </c>
      <c r="D841" s="250">
        <v>20.4</v>
      </c>
      <c r="E841" s="250">
        <v>20.4</v>
      </c>
      <c r="F841" s="250">
        <v>20.42</v>
      </c>
      <c r="G841" s="250">
        <v>20.47</v>
      </c>
      <c r="H841" s="250">
        <v>20.56</v>
      </c>
      <c r="I841" s="250">
        <v>22.77</v>
      </c>
      <c r="J841" s="250">
        <v>23.18</v>
      </c>
      <c r="K841" s="250">
        <v>23.29</v>
      </c>
      <c r="L841" s="250">
        <v>23.28</v>
      </c>
      <c r="M841" s="250">
        <v>21.03</v>
      </c>
      <c r="N841" s="250">
        <v>20.63</v>
      </c>
      <c r="O841" s="250">
        <v>20.5</v>
      </c>
    </row>
    <row r="842" ht="14.25" customHeight="1">
      <c r="A842" s="250" t="s">
        <v>211</v>
      </c>
      <c r="B842" s="250" t="s">
        <v>11</v>
      </c>
      <c r="C842" s="250" t="s">
        <v>366</v>
      </c>
      <c r="D842" s="250">
        <v>20.32</v>
      </c>
      <c r="E842" s="250">
        <v>20.31</v>
      </c>
      <c r="F842" s="250">
        <v>20.32</v>
      </c>
      <c r="G842" s="250">
        <v>20.36</v>
      </c>
      <c r="H842" s="250">
        <v>20.45</v>
      </c>
      <c r="I842" s="250">
        <v>22.67</v>
      </c>
      <c r="J842" s="250">
        <v>23.08</v>
      </c>
      <c r="K842" s="250">
        <v>23.2</v>
      </c>
      <c r="L842" s="250">
        <v>23.22</v>
      </c>
      <c r="M842" s="250">
        <v>20.99</v>
      </c>
      <c r="N842" s="250">
        <v>20.59</v>
      </c>
      <c r="O842" s="250">
        <v>20.44</v>
      </c>
    </row>
    <row r="843" ht="14.25" customHeight="1">
      <c r="A843" s="250" t="s">
        <v>225</v>
      </c>
      <c r="B843" s="250" t="s">
        <v>11</v>
      </c>
      <c r="C843" s="250" t="s">
        <v>366</v>
      </c>
      <c r="D843" s="250">
        <v>20.18</v>
      </c>
      <c r="E843" s="250">
        <v>20.2</v>
      </c>
      <c r="F843" s="250">
        <v>20.24</v>
      </c>
      <c r="G843" s="250">
        <v>20.31</v>
      </c>
      <c r="H843" s="250">
        <v>20.44</v>
      </c>
      <c r="I843" s="250">
        <v>21.41</v>
      </c>
      <c r="J843" s="250">
        <v>21.65</v>
      </c>
      <c r="K843" s="250">
        <v>21.73</v>
      </c>
      <c r="L843" s="250">
        <v>21.7</v>
      </c>
      <c r="M843" s="250">
        <v>20.71</v>
      </c>
      <c r="N843" s="250">
        <v>20.41</v>
      </c>
      <c r="O843" s="250">
        <v>20.29</v>
      </c>
    </row>
    <row r="844" ht="14.25" customHeight="1">
      <c r="A844" s="250" t="s">
        <v>237</v>
      </c>
      <c r="B844" s="250" t="s">
        <v>11</v>
      </c>
      <c r="C844" s="250" t="s">
        <v>366</v>
      </c>
      <c r="D844" s="250">
        <v>20.51</v>
      </c>
      <c r="E844" s="250">
        <v>20.51</v>
      </c>
      <c r="F844" s="250">
        <v>20.53</v>
      </c>
      <c r="G844" s="250">
        <v>20.57</v>
      </c>
      <c r="H844" s="250">
        <v>20.65</v>
      </c>
      <c r="I844" s="250">
        <v>22.9</v>
      </c>
      <c r="J844" s="250">
        <v>23.27</v>
      </c>
      <c r="K844" s="250">
        <v>23.36</v>
      </c>
      <c r="L844" s="250">
        <v>23.36</v>
      </c>
      <c r="M844" s="250">
        <v>21.07</v>
      </c>
      <c r="N844" s="250">
        <v>20.71</v>
      </c>
      <c r="O844" s="250">
        <v>20.6</v>
      </c>
    </row>
    <row r="845" ht="14.25" customHeight="1">
      <c r="A845" s="250" t="s">
        <v>249</v>
      </c>
      <c r="B845" s="250" t="s">
        <v>11</v>
      </c>
      <c r="C845" s="250" t="s">
        <v>366</v>
      </c>
      <c r="D845" s="250">
        <v>19.65</v>
      </c>
      <c r="E845" s="250">
        <v>19.69</v>
      </c>
      <c r="F845" s="250">
        <v>19.77</v>
      </c>
      <c r="G845" s="250">
        <v>19.9</v>
      </c>
      <c r="H845" s="250">
        <v>20.13</v>
      </c>
      <c r="I845" s="250">
        <v>22.49</v>
      </c>
      <c r="J845" s="250">
        <v>22.95</v>
      </c>
      <c r="K845" s="250">
        <v>23.1</v>
      </c>
      <c r="L845" s="250">
        <v>23.03</v>
      </c>
      <c r="M845" s="250">
        <v>20.63</v>
      </c>
      <c r="N845" s="250">
        <v>20.08</v>
      </c>
      <c r="O845" s="250">
        <v>19.86</v>
      </c>
    </row>
    <row r="846" ht="14.25" customHeight="1">
      <c r="A846" s="251" t="s">
        <v>261</v>
      </c>
      <c r="B846" s="250" t="s">
        <v>11</v>
      </c>
      <c r="C846" s="250" t="s">
        <v>366</v>
      </c>
      <c r="D846" s="250">
        <v>20.54</v>
      </c>
      <c r="E846" s="250">
        <v>20.54</v>
      </c>
      <c r="F846" s="250">
        <v>20.55</v>
      </c>
      <c r="G846" s="250">
        <v>20.59</v>
      </c>
      <c r="H846" s="250">
        <v>20.66</v>
      </c>
      <c r="I846" s="250">
        <v>22.92</v>
      </c>
      <c r="J846" s="250">
        <v>23.28</v>
      </c>
      <c r="K846" s="250">
        <v>23.37</v>
      </c>
      <c r="L846" s="250">
        <v>23.37</v>
      </c>
      <c r="M846" s="250">
        <v>21.08</v>
      </c>
      <c r="N846" s="250">
        <v>20.73</v>
      </c>
      <c r="O846" s="250">
        <v>20.62</v>
      </c>
    </row>
    <row r="847" ht="14.25" customHeight="1">
      <c r="A847" s="250" t="s">
        <v>290</v>
      </c>
      <c r="B847" s="250" t="s">
        <v>11</v>
      </c>
      <c r="C847" s="250" t="s">
        <v>366</v>
      </c>
      <c r="D847" s="250">
        <v>20.65</v>
      </c>
      <c r="E847" s="250">
        <v>20.64</v>
      </c>
      <c r="F847" s="250">
        <v>20.65</v>
      </c>
      <c r="G847" s="250">
        <v>20.68</v>
      </c>
      <c r="H847" s="250">
        <v>20.73</v>
      </c>
      <c r="I847" s="250">
        <v>22.97</v>
      </c>
      <c r="J847" s="250">
        <v>23.32</v>
      </c>
      <c r="K847" s="250">
        <v>23.4</v>
      </c>
      <c r="L847" s="250">
        <v>23.42</v>
      </c>
      <c r="M847" s="250">
        <v>21.13</v>
      </c>
      <c r="N847" s="250">
        <v>20.81</v>
      </c>
      <c r="O847" s="250">
        <v>20.72</v>
      </c>
    </row>
    <row r="848" ht="14.25" customHeight="1">
      <c r="A848" s="250" t="s">
        <v>306</v>
      </c>
      <c r="B848" s="250" t="s">
        <v>11</v>
      </c>
      <c r="C848" s="250" t="s">
        <v>366</v>
      </c>
      <c r="D848" s="250">
        <v>20.09</v>
      </c>
      <c r="E848" s="250">
        <v>20.12</v>
      </c>
      <c r="F848" s="250">
        <v>20.17</v>
      </c>
      <c r="G848" s="250">
        <v>20.25</v>
      </c>
      <c r="H848" s="250">
        <v>20.39</v>
      </c>
      <c r="I848" s="250">
        <v>20.54</v>
      </c>
      <c r="J848" s="250">
        <v>20.66</v>
      </c>
      <c r="K848" s="250">
        <v>20.72</v>
      </c>
      <c r="L848" s="250">
        <v>20.67</v>
      </c>
      <c r="M848" s="250">
        <v>20.51</v>
      </c>
      <c r="N848" s="250">
        <v>20.31</v>
      </c>
      <c r="O848" s="250">
        <v>20.2</v>
      </c>
    </row>
    <row r="849" ht="14.25" customHeight="1">
      <c r="A849" s="250" t="s">
        <v>318</v>
      </c>
      <c r="B849" s="250" t="s">
        <v>11</v>
      </c>
      <c r="C849" s="250" t="s">
        <v>366</v>
      </c>
      <c r="D849" s="250">
        <v>19.67</v>
      </c>
      <c r="E849" s="250">
        <v>19.66</v>
      </c>
      <c r="F849" s="250">
        <v>19.72</v>
      </c>
      <c r="G849" s="250">
        <v>19.82</v>
      </c>
      <c r="H849" s="250">
        <v>20.04</v>
      </c>
      <c r="I849" s="250">
        <v>22.13</v>
      </c>
      <c r="J849" s="250">
        <v>22.74</v>
      </c>
      <c r="K849" s="250">
        <v>22.94</v>
      </c>
      <c r="L849" s="250">
        <v>22.94</v>
      </c>
      <c r="M849" s="250">
        <v>20.82</v>
      </c>
      <c r="N849" s="250">
        <v>20.17</v>
      </c>
      <c r="O849" s="250">
        <v>19.9</v>
      </c>
    </row>
    <row r="850" ht="14.25" customHeight="1">
      <c r="A850" s="251" t="s">
        <v>274</v>
      </c>
      <c r="B850" s="250" t="s">
        <v>11</v>
      </c>
      <c r="C850" s="250" t="s">
        <v>366</v>
      </c>
      <c r="D850" s="250">
        <v>20.41</v>
      </c>
      <c r="E850" s="250">
        <v>20.41</v>
      </c>
      <c r="F850" s="250">
        <v>20.44</v>
      </c>
      <c r="G850" s="250">
        <v>20.48</v>
      </c>
      <c r="H850" s="250">
        <v>20.58</v>
      </c>
      <c r="I850" s="250">
        <v>22.85</v>
      </c>
      <c r="J850" s="250">
        <v>23.23</v>
      </c>
      <c r="K850" s="250">
        <v>23.32</v>
      </c>
      <c r="L850" s="250">
        <v>23.32</v>
      </c>
      <c r="M850" s="250">
        <v>21.01</v>
      </c>
      <c r="N850" s="250">
        <v>20.63</v>
      </c>
      <c r="O850" s="250">
        <v>20.51</v>
      </c>
    </row>
    <row r="851" ht="14.25" customHeight="1">
      <c r="A851" s="250" t="s">
        <v>334</v>
      </c>
      <c r="B851" s="250" t="s">
        <v>11</v>
      </c>
      <c r="C851" s="250" t="s">
        <v>366</v>
      </c>
      <c r="D851" s="250">
        <v>12.66</v>
      </c>
      <c r="E851" s="250">
        <v>12.65</v>
      </c>
      <c r="F851" s="250">
        <v>12.66</v>
      </c>
      <c r="G851" s="250">
        <v>12.68</v>
      </c>
      <c r="H851" s="250">
        <v>12.9</v>
      </c>
      <c r="I851" s="250">
        <v>15.26</v>
      </c>
      <c r="J851" s="250">
        <v>17.68</v>
      </c>
      <c r="K851" s="250">
        <v>18.6</v>
      </c>
      <c r="L851" s="250">
        <v>16.67</v>
      </c>
      <c r="M851" s="250">
        <v>13.27</v>
      </c>
      <c r="N851" s="250">
        <v>12.86</v>
      </c>
      <c r="O851" s="250">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50" t="s">
        <v>134</v>
      </c>
      <c r="B868" s="250" t="s">
        <v>15</v>
      </c>
      <c r="C868" s="250" t="s">
        <v>366</v>
      </c>
      <c r="D868" s="250">
        <v>20.47</v>
      </c>
      <c r="E868" s="250">
        <v>20.44</v>
      </c>
      <c r="F868" s="250">
        <v>20.44</v>
      </c>
      <c r="G868" s="250">
        <v>20.46</v>
      </c>
      <c r="H868" s="250">
        <v>20.52</v>
      </c>
      <c r="I868" s="250">
        <v>22.79</v>
      </c>
      <c r="J868" s="250">
        <v>23.16</v>
      </c>
      <c r="K868" s="250">
        <v>23.27</v>
      </c>
      <c r="L868" s="250">
        <v>23.3</v>
      </c>
      <c r="M868" s="250">
        <v>21.03</v>
      </c>
      <c r="N868" s="250">
        <v>20.69</v>
      </c>
      <c r="O868" s="250">
        <v>20.57</v>
      </c>
    </row>
    <row r="869" ht="14.25" customHeight="1">
      <c r="A869" s="250" t="s">
        <v>220</v>
      </c>
      <c r="B869" s="250" t="s">
        <v>15</v>
      </c>
      <c r="C869" s="250" t="s">
        <v>366</v>
      </c>
      <c r="D869" s="250">
        <v>20.37</v>
      </c>
      <c r="E869" s="250">
        <v>20.35</v>
      </c>
      <c r="F869" s="250">
        <v>20.36</v>
      </c>
      <c r="G869" s="250">
        <v>20.38</v>
      </c>
      <c r="H869" s="250">
        <v>20.46</v>
      </c>
      <c r="I869" s="250">
        <v>22.68</v>
      </c>
      <c r="J869" s="250">
        <v>23.09</v>
      </c>
      <c r="K869" s="250">
        <v>23.21</v>
      </c>
      <c r="L869" s="250">
        <v>23.24</v>
      </c>
      <c r="M869" s="250">
        <v>21.02</v>
      </c>
      <c r="N869" s="250">
        <v>20.63</v>
      </c>
      <c r="O869" s="250">
        <v>20.48</v>
      </c>
    </row>
    <row r="870" ht="14.25" customHeight="1">
      <c r="A870" s="250" t="s">
        <v>150</v>
      </c>
      <c r="B870" s="250" t="s">
        <v>15</v>
      </c>
      <c r="C870" s="250" t="s">
        <v>366</v>
      </c>
      <c r="D870" s="250"/>
      <c r="E870" s="250"/>
      <c r="F870" s="250"/>
      <c r="G870" s="250"/>
      <c r="H870" s="250"/>
      <c r="I870" s="250"/>
      <c r="J870" s="250"/>
      <c r="K870" s="250"/>
      <c r="L870" s="250"/>
      <c r="M870" s="250"/>
      <c r="N870" s="250"/>
      <c r="O870" s="250"/>
    </row>
    <row r="871" ht="14.25" customHeight="1">
      <c r="A871" s="250" t="s">
        <v>166</v>
      </c>
      <c r="B871" s="250" t="s">
        <v>15</v>
      </c>
      <c r="C871" s="250" t="s">
        <v>366</v>
      </c>
      <c r="D871" s="250">
        <v>20.65</v>
      </c>
      <c r="E871" s="250">
        <v>20.64</v>
      </c>
      <c r="F871" s="250">
        <v>20.65</v>
      </c>
      <c r="G871" s="250">
        <v>20.68</v>
      </c>
      <c r="H871" s="250">
        <v>20.73</v>
      </c>
      <c r="I871" s="250">
        <v>22.97</v>
      </c>
      <c r="J871" s="250">
        <v>23.32</v>
      </c>
      <c r="K871" s="250">
        <v>23.4</v>
      </c>
      <c r="L871" s="250">
        <v>23.42</v>
      </c>
      <c r="M871" s="250">
        <v>21.13</v>
      </c>
      <c r="N871" s="250">
        <v>20.81</v>
      </c>
      <c r="O871" s="250">
        <v>20.72</v>
      </c>
    </row>
    <row r="872" ht="14.25" customHeight="1">
      <c r="A872" s="250" t="s">
        <v>182</v>
      </c>
      <c r="B872" s="250" t="s">
        <v>15</v>
      </c>
      <c r="C872" s="250" t="s">
        <v>366</v>
      </c>
      <c r="D872" s="250"/>
      <c r="E872" s="250"/>
      <c r="F872" s="250"/>
      <c r="G872" s="250"/>
      <c r="H872" s="250"/>
      <c r="I872" s="250"/>
      <c r="J872" s="250"/>
      <c r="K872" s="250"/>
      <c r="L872" s="250"/>
      <c r="M872" s="250"/>
      <c r="N872" s="250"/>
      <c r="O872" s="250"/>
    </row>
    <row r="873" ht="14.25" customHeight="1">
      <c r="A873" s="250" t="s">
        <v>192</v>
      </c>
      <c r="B873" s="250" t="s">
        <v>15</v>
      </c>
      <c r="C873" s="250" t="s">
        <v>366</v>
      </c>
      <c r="D873" s="250">
        <v>20.59</v>
      </c>
      <c r="E873" s="250">
        <v>20.57</v>
      </c>
      <c r="F873" s="250">
        <v>20.57</v>
      </c>
      <c r="G873" s="250">
        <v>20.58</v>
      </c>
      <c r="H873" s="250">
        <v>20.63</v>
      </c>
      <c r="I873" s="250">
        <v>22.82</v>
      </c>
      <c r="J873" s="250">
        <v>23.2</v>
      </c>
      <c r="K873" s="250">
        <v>23.31</v>
      </c>
      <c r="L873" s="250">
        <v>23.34</v>
      </c>
      <c r="M873" s="250">
        <v>21.13</v>
      </c>
      <c r="N873" s="250">
        <v>20.78</v>
      </c>
      <c r="O873" s="250">
        <v>20.67</v>
      </c>
    </row>
    <row r="874" ht="14.25" customHeight="1">
      <c r="A874" s="250" t="s">
        <v>211</v>
      </c>
      <c r="B874" s="250" t="s">
        <v>15</v>
      </c>
      <c r="C874" s="250" t="s">
        <v>366</v>
      </c>
      <c r="D874" s="250">
        <v>20.37</v>
      </c>
      <c r="E874" s="250">
        <v>20.35</v>
      </c>
      <c r="F874" s="250">
        <v>20.36</v>
      </c>
      <c r="G874" s="250">
        <v>20.38</v>
      </c>
      <c r="H874" s="250">
        <v>20.46</v>
      </c>
      <c r="I874" s="250">
        <v>22.68</v>
      </c>
      <c r="J874" s="250">
        <v>23.09</v>
      </c>
      <c r="K874" s="250">
        <v>23.21</v>
      </c>
      <c r="L874" s="250">
        <v>23.24</v>
      </c>
      <c r="M874" s="250">
        <v>21.02</v>
      </c>
      <c r="N874" s="250">
        <v>20.63</v>
      </c>
      <c r="O874" s="250">
        <v>20.48</v>
      </c>
    </row>
    <row r="875" ht="14.25" customHeight="1">
      <c r="A875" s="250" t="s">
        <v>225</v>
      </c>
      <c r="B875" s="250" t="s">
        <v>15</v>
      </c>
      <c r="C875" s="250" t="s">
        <v>366</v>
      </c>
      <c r="D875" s="250">
        <v>20.44</v>
      </c>
      <c r="E875" s="250">
        <v>20.43</v>
      </c>
      <c r="F875" s="250">
        <v>20.44</v>
      </c>
      <c r="G875" s="250">
        <v>20.46</v>
      </c>
      <c r="H875" s="250">
        <v>20.53</v>
      </c>
      <c r="I875" s="250">
        <v>21.46</v>
      </c>
      <c r="J875" s="250">
        <v>21.66</v>
      </c>
      <c r="K875" s="250">
        <v>21.74</v>
      </c>
      <c r="L875" s="250">
        <v>21.75</v>
      </c>
      <c r="M875" s="250">
        <v>20.83</v>
      </c>
      <c r="N875" s="250">
        <v>20.62</v>
      </c>
      <c r="O875" s="250">
        <v>20.53</v>
      </c>
    </row>
    <row r="876" ht="14.25" customHeight="1">
      <c r="A876" s="250" t="s">
        <v>237</v>
      </c>
      <c r="B876" s="250" t="s">
        <v>15</v>
      </c>
      <c r="C876" s="250" t="s">
        <v>366</v>
      </c>
      <c r="D876" s="250">
        <v>20.71</v>
      </c>
      <c r="E876" s="250">
        <v>20.69</v>
      </c>
      <c r="F876" s="250">
        <v>20.69</v>
      </c>
      <c r="G876" s="250">
        <v>20.69</v>
      </c>
      <c r="H876" s="250">
        <v>20.72</v>
      </c>
      <c r="I876" s="250">
        <v>22.96</v>
      </c>
      <c r="J876" s="250">
        <v>23.3</v>
      </c>
      <c r="K876" s="250">
        <v>23.38</v>
      </c>
      <c r="L876" s="250">
        <v>23.42</v>
      </c>
      <c r="M876" s="250">
        <v>21.16</v>
      </c>
      <c r="N876" s="250">
        <v>20.87</v>
      </c>
      <c r="O876" s="250">
        <v>20.78</v>
      </c>
    </row>
    <row r="877" ht="14.25" customHeight="1">
      <c r="A877" s="250" t="s">
        <v>249</v>
      </c>
      <c r="B877" s="250" t="s">
        <v>15</v>
      </c>
      <c r="C877" s="250" t="s">
        <v>366</v>
      </c>
      <c r="D877" s="250">
        <v>20.25</v>
      </c>
      <c r="E877" s="250">
        <v>20.22</v>
      </c>
      <c r="F877" s="250">
        <v>20.23</v>
      </c>
      <c r="G877" s="250">
        <v>20.26</v>
      </c>
      <c r="H877" s="250">
        <v>20.35</v>
      </c>
      <c r="I877" s="250">
        <v>22.64</v>
      </c>
      <c r="J877" s="250">
        <v>23.04</v>
      </c>
      <c r="K877" s="250">
        <v>23.17</v>
      </c>
      <c r="L877" s="250">
        <v>23.2</v>
      </c>
      <c r="M877" s="250">
        <v>20.92</v>
      </c>
      <c r="N877" s="250">
        <v>20.54</v>
      </c>
      <c r="O877" s="250">
        <v>20.39</v>
      </c>
    </row>
    <row r="878" ht="14.25" customHeight="1">
      <c r="A878" s="251" t="s">
        <v>261</v>
      </c>
      <c r="B878" s="250" t="s">
        <v>15</v>
      </c>
      <c r="C878" s="250" t="s">
        <v>366</v>
      </c>
      <c r="D878" s="250">
        <v>20.73</v>
      </c>
      <c r="E878" s="250">
        <v>20.7</v>
      </c>
      <c r="F878" s="250">
        <v>20.7</v>
      </c>
      <c r="G878" s="250">
        <v>20.7</v>
      </c>
      <c r="H878" s="250">
        <v>20.73</v>
      </c>
      <c r="I878" s="250">
        <v>22.97</v>
      </c>
      <c r="J878" s="250">
        <v>23.3</v>
      </c>
      <c r="K878" s="250">
        <v>23.39</v>
      </c>
      <c r="L878" s="250">
        <v>23.42</v>
      </c>
      <c r="M878" s="250">
        <v>21.17</v>
      </c>
      <c r="N878" s="250">
        <v>20.88</v>
      </c>
      <c r="O878" s="250">
        <v>20.79</v>
      </c>
    </row>
    <row r="879" ht="14.25" customHeight="1">
      <c r="A879" s="250" t="s">
        <v>290</v>
      </c>
      <c r="B879" s="250" t="s">
        <v>15</v>
      </c>
      <c r="C879" s="250" t="s">
        <v>366</v>
      </c>
      <c r="D879" s="250">
        <v>20.79</v>
      </c>
      <c r="E879" s="250">
        <v>20.77</v>
      </c>
      <c r="F879" s="250">
        <v>20.76</v>
      </c>
      <c r="G879" s="250">
        <v>20.76</v>
      </c>
      <c r="H879" s="250">
        <v>20.78</v>
      </c>
      <c r="I879" s="250">
        <v>23.01</v>
      </c>
      <c r="J879" s="250">
        <v>23.34</v>
      </c>
      <c r="K879" s="250">
        <v>23.42</v>
      </c>
      <c r="L879" s="250">
        <v>23.46</v>
      </c>
      <c r="M879" s="250">
        <v>21.2</v>
      </c>
      <c r="N879" s="250">
        <v>20.92</v>
      </c>
      <c r="O879" s="250">
        <v>20.85</v>
      </c>
    </row>
    <row r="880" ht="14.25" customHeight="1">
      <c r="A880" s="250" t="s">
        <v>306</v>
      </c>
      <c r="B880" s="250" t="s">
        <v>15</v>
      </c>
      <c r="C880" s="250" t="s">
        <v>366</v>
      </c>
      <c r="D880" s="250">
        <v>20.37</v>
      </c>
      <c r="E880" s="250">
        <v>20.36</v>
      </c>
      <c r="F880" s="250">
        <v>20.38</v>
      </c>
      <c r="G880" s="250">
        <v>20.41</v>
      </c>
      <c r="H880" s="250">
        <v>20.49</v>
      </c>
      <c r="I880" s="250">
        <v>20.58</v>
      </c>
      <c r="J880" s="250">
        <v>20.66</v>
      </c>
      <c r="K880" s="250">
        <v>20.71</v>
      </c>
      <c r="L880" s="250">
        <v>20.71</v>
      </c>
      <c r="M880" s="250">
        <v>20.64</v>
      </c>
      <c r="N880" s="250">
        <v>20.53</v>
      </c>
      <c r="O880" s="250">
        <v>20.45</v>
      </c>
    </row>
    <row r="881" ht="14.25" customHeight="1">
      <c r="A881" s="250" t="s">
        <v>318</v>
      </c>
      <c r="B881" s="250" t="s">
        <v>15</v>
      </c>
      <c r="C881" s="250" t="s">
        <v>366</v>
      </c>
      <c r="D881" s="250">
        <v>20.11</v>
      </c>
      <c r="E881" s="250">
        <v>20.06</v>
      </c>
      <c r="F881" s="250">
        <v>20.06</v>
      </c>
      <c r="G881" s="250">
        <v>20.1</v>
      </c>
      <c r="H881" s="250">
        <v>20.21</v>
      </c>
      <c r="I881" s="250">
        <v>22.24</v>
      </c>
      <c r="J881" s="250">
        <v>22.8</v>
      </c>
      <c r="K881" s="250">
        <v>22.99</v>
      </c>
      <c r="L881" s="250">
        <v>23.05</v>
      </c>
      <c r="M881" s="250">
        <v>21.04</v>
      </c>
      <c r="N881" s="250">
        <v>20.51</v>
      </c>
      <c r="O881" s="250">
        <v>20.29</v>
      </c>
    </row>
    <row r="882" ht="14.25" customHeight="1">
      <c r="A882" s="251" t="s">
        <v>274</v>
      </c>
      <c r="B882" s="250" t="s">
        <v>15</v>
      </c>
      <c r="C882" s="250" t="s">
        <v>366</v>
      </c>
      <c r="D882" s="250">
        <v>20.65</v>
      </c>
      <c r="E882" s="250">
        <v>20.63</v>
      </c>
      <c r="F882" s="250">
        <v>20.63</v>
      </c>
      <c r="G882" s="250">
        <v>20.64</v>
      </c>
      <c r="H882" s="250">
        <v>20.67</v>
      </c>
      <c r="I882" s="250">
        <v>22.92</v>
      </c>
      <c r="J882" s="250">
        <v>23.26</v>
      </c>
      <c r="K882" s="250">
        <v>23.35</v>
      </c>
      <c r="L882" s="250">
        <v>23.39</v>
      </c>
      <c r="M882" s="250">
        <v>21.13</v>
      </c>
      <c r="N882" s="250">
        <v>20.82</v>
      </c>
      <c r="O882" s="250">
        <v>20.73</v>
      </c>
    </row>
    <row r="883" ht="14.25" customHeight="1">
      <c r="A883" s="250" t="s">
        <v>334</v>
      </c>
      <c r="B883" s="250" t="s">
        <v>15</v>
      </c>
      <c r="C883" s="250" t="s">
        <v>366</v>
      </c>
      <c r="D883" s="250">
        <v>12.66</v>
      </c>
      <c r="E883" s="250">
        <v>12.65</v>
      </c>
      <c r="F883" s="250">
        <v>12.66</v>
      </c>
      <c r="G883" s="250">
        <v>12.68</v>
      </c>
      <c r="H883" s="250">
        <v>12.9</v>
      </c>
      <c r="I883" s="250">
        <v>15.26</v>
      </c>
      <c r="J883" s="250">
        <v>17.68</v>
      </c>
      <c r="K883" s="250">
        <v>18.6</v>
      </c>
      <c r="L883" s="250">
        <v>16.67</v>
      </c>
      <c r="M883" s="250">
        <v>13.27</v>
      </c>
      <c r="N883" s="250">
        <v>12.86</v>
      </c>
      <c r="O883" s="250">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8" t="s">
        <v>134</v>
      </c>
      <c r="B899" s="248" t="s">
        <v>3</v>
      </c>
      <c r="C899" s="248" t="s">
        <v>366</v>
      </c>
      <c r="D899" s="248">
        <v>19.744</v>
      </c>
      <c r="E899" s="248">
        <v>19.735</v>
      </c>
      <c r="F899" s="248">
        <v>19.741</v>
      </c>
      <c r="G899" s="248">
        <v>19.771</v>
      </c>
      <c r="H899" s="248">
        <v>19.825</v>
      </c>
      <c r="I899" s="248">
        <v>20.04</v>
      </c>
      <c r="J899" s="248">
        <v>20.738</v>
      </c>
      <c r="K899" s="248">
        <v>21.085</v>
      </c>
      <c r="L899" s="248">
        <v>20.449</v>
      </c>
      <c r="M899" s="248">
        <v>19.986</v>
      </c>
      <c r="N899" s="248">
        <v>19.848</v>
      </c>
      <c r="O899" s="248">
        <v>19.775</v>
      </c>
    </row>
    <row r="900" ht="14.25" customHeight="1">
      <c r="A900" s="248" t="s">
        <v>150</v>
      </c>
      <c r="B900" s="248" t="s">
        <v>3</v>
      </c>
      <c r="C900" s="248" t="s">
        <v>366</v>
      </c>
      <c r="D900" s="248">
        <v>19.744</v>
      </c>
      <c r="E900" s="248">
        <v>19.735</v>
      </c>
      <c r="F900" s="248">
        <v>19.741</v>
      </c>
      <c r="G900" s="248">
        <v>19.771</v>
      </c>
      <c r="H900" s="248">
        <v>19.825</v>
      </c>
      <c r="I900" s="248">
        <v>20.04</v>
      </c>
      <c r="J900" s="248">
        <v>20.738</v>
      </c>
      <c r="K900" s="248">
        <v>21.085</v>
      </c>
      <c r="L900" s="248">
        <v>20.449</v>
      </c>
      <c r="M900" s="248">
        <v>19.986</v>
      </c>
      <c r="N900" s="248">
        <v>19.848</v>
      </c>
      <c r="O900" s="248">
        <v>19.775</v>
      </c>
    </row>
    <row r="901" ht="14.25" customHeight="1">
      <c r="A901" s="248" t="s">
        <v>166</v>
      </c>
      <c r="B901" s="248" t="s">
        <v>3</v>
      </c>
      <c r="C901" s="248" t="s">
        <v>366</v>
      </c>
      <c r="D901" s="248">
        <v>19.744</v>
      </c>
      <c r="E901" s="248">
        <v>19.735</v>
      </c>
      <c r="F901" s="248">
        <v>19.741</v>
      </c>
      <c r="G901" s="248">
        <v>19.771</v>
      </c>
      <c r="H901" s="248">
        <v>19.825</v>
      </c>
      <c r="I901" s="248">
        <v>20.04</v>
      </c>
      <c r="J901" s="248">
        <v>20.738</v>
      </c>
      <c r="K901" s="248">
        <v>21.085</v>
      </c>
      <c r="L901" s="248">
        <v>20.449</v>
      </c>
      <c r="M901" s="248">
        <v>19.986</v>
      </c>
      <c r="N901" s="248">
        <v>19.848</v>
      </c>
      <c r="O901" s="248">
        <v>19.775</v>
      </c>
    </row>
    <row r="902" ht="14.25" customHeight="1">
      <c r="A902" s="248" t="s">
        <v>182</v>
      </c>
      <c r="B902" s="248" t="s">
        <v>3</v>
      </c>
      <c r="C902" s="248" t="s">
        <v>366</v>
      </c>
      <c r="D902" s="248">
        <v>19.744</v>
      </c>
      <c r="E902" s="248">
        <v>19.735</v>
      </c>
      <c r="F902" s="248">
        <v>19.741</v>
      </c>
      <c r="G902" s="248">
        <v>19.771</v>
      </c>
      <c r="H902" s="248">
        <v>19.825</v>
      </c>
      <c r="I902" s="248">
        <v>20.04</v>
      </c>
      <c r="J902" s="248">
        <v>20.738</v>
      </c>
      <c r="K902" s="248">
        <v>21.085</v>
      </c>
      <c r="L902" s="248">
        <v>20.449</v>
      </c>
      <c r="M902" s="248">
        <v>19.986</v>
      </c>
      <c r="N902" s="248">
        <v>19.848</v>
      </c>
      <c r="O902" s="248">
        <v>19.775</v>
      </c>
    </row>
    <row r="903" ht="14.25" customHeight="1">
      <c r="A903" s="248" t="s">
        <v>192</v>
      </c>
      <c r="B903" s="248" t="s">
        <v>3</v>
      </c>
      <c r="C903" s="248" t="s">
        <v>366</v>
      </c>
      <c r="D903" s="248">
        <v>19.744</v>
      </c>
      <c r="E903" s="248">
        <v>19.735</v>
      </c>
      <c r="F903" s="248">
        <v>19.741</v>
      </c>
      <c r="G903" s="248">
        <v>19.771</v>
      </c>
      <c r="H903" s="248">
        <v>19.825</v>
      </c>
      <c r="I903" s="248">
        <v>20.04</v>
      </c>
      <c r="J903" s="248">
        <v>20.738</v>
      </c>
      <c r="K903" s="248">
        <v>21.085</v>
      </c>
      <c r="L903" s="248">
        <v>20.449</v>
      </c>
      <c r="M903" s="248">
        <v>19.986</v>
      </c>
      <c r="N903" s="248">
        <v>19.848</v>
      </c>
      <c r="O903" s="248">
        <v>19.775</v>
      </c>
    </row>
    <row r="904" ht="14.25" customHeight="1">
      <c r="A904" s="248" t="s">
        <v>211</v>
      </c>
      <c r="B904" s="248" t="s">
        <v>3</v>
      </c>
      <c r="C904" s="248" t="s">
        <v>366</v>
      </c>
      <c r="D904" s="248">
        <v>19.744</v>
      </c>
      <c r="E904" s="248">
        <v>19.735</v>
      </c>
      <c r="F904" s="248">
        <v>19.741</v>
      </c>
      <c r="G904" s="248">
        <v>19.771</v>
      </c>
      <c r="H904" s="248">
        <v>19.825</v>
      </c>
      <c r="I904" s="248">
        <v>20.04</v>
      </c>
      <c r="J904" s="248">
        <v>20.738</v>
      </c>
      <c r="K904" s="248">
        <v>21.085</v>
      </c>
      <c r="L904" s="248">
        <v>20.449</v>
      </c>
      <c r="M904" s="248">
        <v>19.986</v>
      </c>
      <c r="N904" s="248">
        <v>19.848</v>
      </c>
      <c r="O904" s="248">
        <v>19.775</v>
      </c>
    </row>
    <row r="905" ht="14.25" customHeight="1">
      <c r="A905" s="248" t="s">
        <v>225</v>
      </c>
      <c r="B905" s="248" t="s">
        <v>3</v>
      </c>
      <c r="C905" s="248" t="s">
        <v>366</v>
      </c>
      <c r="D905" s="248">
        <v>19.744</v>
      </c>
      <c r="E905" s="248">
        <v>19.735</v>
      </c>
      <c r="F905" s="248">
        <v>19.741</v>
      </c>
      <c r="G905" s="248">
        <v>19.771</v>
      </c>
      <c r="H905" s="248">
        <v>19.825</v>
      </c>
      <c r="I905" s="248">
        <v>20.04</v>
      </c>
      <c r="J905" s="248">
        <v>20.738</v>
      </c>
      <c r="K905" s="248">
        <v>21.085</v>
      </c>
      <c r="L905" s="248">
        <v>20.449</v>
      </c>
      <c r="M905" s="248">
        <v>19.986</v>
      </c>
      <c r="N905" s="248">
        <v>19.848</v>
      </c>
      <c r="O905" s="248">
        <v>19.775</v>
      </c>
    </row>
    <row r="906" ht="14.25" customHeight="1">
      <c r="A906" s="248" t="s">
        <v>237</v>
      </c>
      <c r="B906" s="248" t="s">
        <v>3</v>
      </c>
      <c r="C906" s="248" t="s">
        <v>366</v>
      </c>
      <c r="D906" s="248">
        <v>19.744</v>
      </c>
      <c r="E906" s="248">
        <v>19.735</v>
      </c>
      <c r="F906" s="248">
        <v>19.741</v>
      </c>
      <c r="G906" s="248">
        <v>19.771</v>
      </c>
      <c r="H906" s="248">
        <v>19.825</v>
      </c>
      <c r="I906" s="248">
        <v>20.04</v>
      </c>
      <c r="J906" s="248">
        <v>20.738</v>
      </c>
      <c r="K906" s="248">
        <v>21.085</v>
      </c>
      <c r="L906" s="248">
        <v>20.449</v>
      </c>
      <c r="M906" s="248">
        <v>19.986</v>
      </c>
      <c r="N906" s="248">
        <v>19.848</v>
      </c>
      <c r="O906" s="248">
        <v>19.775</v>
      </c>
    </row>
    <row r="907" ht="14.25" customHeight="1">
      <c r="A907" s="248" t="s">
        <v>249</v>
      </c>
      <c r="B907" s="248" t="s">
        <v>3</v>
      </c>
      <c r="C907" s="248" t="s">
        <v>366</v>
      </c>
      <c r="D907" s="248">
        <v>19.744</v>
      </c>
      <c r="E907" s="248">
        <v>19.735</v>
      </c>
      <c r="F907" s="248">
        <v>19.741</v>
      </c>
      <c r="G907" s="248">
        <v>19.771</v>
      </c>
      <c r="H907" s="248">
        <v>19.825</v>
      </c>
      <c r="I907" s="248">
        <v>20.04</v>
      </c>
      <c r="J907" s="248">
        <v>20.738</v>
      </c>
      <c r="K907" s="248">
        <v>21.085</v>
      </c>
      <c r="L907" s="248">
        <v>20.449</v>
      </c>
      <c r="M907" s="248">
        <v>19.986</v>
      </c>
      <c r="N907" s="248">
        <v>19.848</v>
      </c>
      <c r="O907" s="248">
        <v>19.775</v>
      </c>
    </row>
    <row r="908" ht="14.25" customHeight="1">
      <c r="A908" s="249" t="s">
        <v>261</v>
      </c>
      <c r="B908" s="248" t="s">
        <v>3</v>
      </c>
      <c r="C908" s="248" t="s">
        <v>366</v>
      </c>
      <c r="D908" s="248">
        <v>19.744</v>
      </c>
      <c r="E908" s="248">
        <v>19.735</v>
      </c>
      <c r="F908" s="248">
        <v>19.741</v>
      </c>
      <c r="G908" s="248">
        <v>19.771</v>
      </c>
      <c r="H908" s="248">
        <v>19.825</v>
      </c>
      <c r="I908" s="248">
        <v>20.04</v>
      </c>
      <c r="J908" s="248">
        <v>20.738</v>
      </c>
      <c r="K908" s="248">
        <v>21.085</v>
      </c>
      <c r="L908" s="248">
        <v>20.449</v>
      </c>
      <c r="M908" s="248">
        <v>19.986</v>
      </c>
      <c r="N908" s="248">
        <v>19.848</v>
      </c>
      <c r="O908" s="248">
        <v>19.775</v>
      </c>
    </row>
    <row r="909" ht="14.25" customHeight="1">
      <c r="A909" s="248" t="s">
        <v>290</v>
      </c>
      <c r="B909" s="248" t="s">
        <v>3</v>
      </c>
      <c r="C909" s="248" t="s">
        <v>366</v>
      </c>
      <c r="D909" s="248">
        <v>19.744</v>
      </c>
      <c r="E909" s="248">
        <v>19.735</v>
      </c>
      <c r="F909" s="248">
        <v>19.741</v>
      </c>
      <c r="G909" s="248">
        <v>19.771</v>
      </c>
      <c r="H909" s="248">
        <v>19.825</v>
      </c>
      <c r="I909" s="248">
        <v>20.04</v>
      </c>
      <c r="J909" s="248">
        <v>20.738</v>
      </c>
      <c r="K909" s="248">
        <v>21.085</v>
      </c>
      <c r="L909" s="248">
        <v>20.449</v>
      </c>
      <c r="M909" s="248">
        <v>19.986</v>
      </c>
      <c r="N909" s="248">
        <v>19.848</v>
      </c>
      <c r="O909" s="248">
        <v>19.775</v>
      </c>
    </row>
    <row r="910" ht="14.25" customHeight="1">
      <c r="A910" s="248" t="s">
        <v>306</v>
      </c>
      <c r="B910" s="248" t="s">
        <v>3</v>
      </c>
      <c r="C910" s="248" t="s">
        <v>366</v>
      </c>
      <c r="D910" s="248">
        <v>19.744</v>
      </c>
      <c r="E910" s="248">
        <v>19.735</v>
      </c>
      <c r="F910" s="248">
        <v>19.741</v>
      </c>
      <c r="G910" s="248">
        <v>19.771</v>
      </c>
      <c r="H910" s="248">
        <v>19.825</v>
      </c>
      <c r="I910" s="248">
        <v>20.04</v>
      </c>
      <c r="J910" s="248">
        <v>20.738</v>
      </c>
      <c r="K910" s="248">
        <v>21.085</v>
      </c>
      <c r="L910" s="248">
        <v>20.449</v>
      </c>
      <c r="M910" s="248">
        <v>19.986</v>
      </c>
      <c r="N910" s="248">
        <v>19.848</v>
      </c>
      <c r="O910" s="248">
        <v>19.775</v>
      </c>
    </row>
    <row r="911" ht="14.25" customHeight="1">
      <c r="A911" s="248" t="s">
        <v>318</v>
      </c>
      <c r="B911" s="248" t="s">
        <v>3</v>
      </c>
      <c r="C911" s="248" t="s">
        <v>366</v>
      </c>
      <c r="D911" s="248">
        <v>19.744</v>
      </c>
      <c r="E911" s="248">
        <v>19.735</v>
      </c>
      <c r="F911" s="248">
        <v>19.741</v>
      </c>
      <c r="G911" s="248">
        <v>19.771</v>
      </c>
      <c r="H911" s="248">
        <v>19.825</v>
      </c>
      <c r="I911" s="248">
        <v>20.04</v>
      </c>
      <c r="J911" s="248">
        <v>20.738</v>
      </c>
      <c r="K911" s="248">
        <v>21.085</v>
      </c>
      <c r="L911" s="248">
        <v>20.449</v>
      </c>
      <c r="M911" s="248">
        <v>19.986</v>
      </c>
      <c r="N911" s="248">
        <v>19.848</v>
      </c>
      <c r="O911" s="248">
        <v>19.775</v>
      </c>
    </row>
    <row r="912" ht="14.25" customHeight="1">
      <c r="A912" s="249" t="s">
        <v>274</v>
      </c>
      <c r="B912" s="248" t="s">
        <v>3</v>
      </c>
      <c r="C912" s="248" t="s">
        <v>366</v>
      </c>
      <c r="D912" s="248">
        <v>19.744</v>
      </c>
      <c r="E912" s="248">
        <v>19.735</v>
      </c>
      <c r="F912" s="248">
        <v>19.741</v>
      </c>
      <c r="G912" s="248">
        <v>19.771</v>
      </c>
      <c r="H912" s="248">
        <v>19.825</v>
      </c>
      <c r="I912" s="248">
        <v>20.04</v>
      </c>
      <c r="J912" s="248">
        <v>20.738</v>
      </c>
      <c r="K912" s="248">
        <v>21.085</v>
      </c>
      <c r="L912" s="248">
        <v>20.449</v>
      </c>
      <c r="M912" s="248">
        <v>19.986</v>
      </c>
      <c r="N912" s="248">
        <v>19.848</v>
      </c>
      <c r="O912" s="248">
        <v>19.775</v>
      </c>
    </row>
    <row r="913" ht="14.25" customHeight="1">
      <c r="A913" s="248" t="s">
        <v>334</v>
      </c>
      <c r="B913" s="248" t="s">
        <v>3</v>
      </c>
      <c r="C913" s="248" t="s">
        <v>366</v>
      </c>
      <c r="D913" s="248">
        <v>10.49</v>
      </c>
      <c r="E913" s="248">
        <v>10.34</v>
      </c>
      <c r="F913" s="248">
        <v>11.42</v>
      </c>
      <c r="G913" s="248">
        <v>13.14</v>
      </c>
      <c r="H913" s="248">
        <v>16.46</v>
      </c>
      <c r="I913" s="248">
        <v>19.35</v>
      </c>
      <c r="J913" s="248">
        <v>22.13</v>
      </c>
      <c r="K913" s="248">
        <v>24.18</v>
      </c>
      <c r="L913" s="248">
        <v>21.65</v>
      </c>
      <c r="M913" s="248">
        <v>17.37</v>
      </c>
      <c r="N913" s="248">
        <v>14.28</v>
      </c>
      <c r="O913" s="248">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8" t="s">
        <v>134</v>
      </c>
      <c r="B930" s="248" t="s">
        <v>11</v>
      </c>
      <c r="C930" s="248" t="s">
        <v>367</v>
      </c>
      <c r="D930" s="248">
        <v>19.77</v>
      </c>
      <c r="E930" s="248">
        <v>19.74</v>
      </c>
      <c r="F930" s="248">
        <v>19.84</v>
      </c>
      <c r="G930" s="248">
        <v>20.08</v>
      </c>
      <c r="H930" s="248">
        <v>20.34</v>
      </c>
      <c r="I930" s="248">
        <v>22.78</v>
      </c>
      <c r="J930" s="248">
        <v>23.24</v>
      </c>
      <c r="K930" s="248">
        <v>23.3</v>
      </c>
      <c r="L930" s="248">
        <v>23.25</v>
      </c>
      <c r="M930" s="248">
        <v>20.85</v>
      </c>
      <c r="N930" s="248">
        <v>20.35</v>
      </c>
      <c r="O930" s="248">
        <v>19.99</v>
      </c>
    </row>
    <row r="931" ht="14.25" customHeight="1">
      <c r="A931" s="248" t="s">
        <v>220</v>
      </c>
      <c r="B931" s="248" t="s">
        <v>11</v>
      </c>
      <c r="C931" s="248" t="s">
        <v>367</v>
      </c>
      <c r="D931" s="248">
        <v>20.14</v>
      </c>
      <c r="E931" s="248">
        <v>20.08</v>
      </c>
      <c r="F931" s="248">
        <v>20.11</v>
      </c>
      <c r="G931" s="248">
        <v>20.23</v>
      </c>
      <c r="H931" s="248">
        <v>20.39</v>
      </c>
      <c r="I931" s="248">
        <v>22.7</v>
      </c>
      <c r="J931" s="248">
        <v>23.15</v>
      </c>
      <c r="K931" s="248">
        <v>23.25</v>
      </c>
      <c r="L931" s="248">
        <v>23.27</v>
      </c>
      <c r="M931" s="248">
        <v>21.01</v>
      </c>
      <c r="N931" s="248">
        <v>20.59</v>
      </c>
      <c r="O931" s="248">
        <v>20.33</v>
      </c>
    </row>
    <row r="932" ht="14.25" customHeight="1">
      <c r="A932" s="248" t="s">
        <v>150</v>
      </c>
      <c r="B932" s="248" t="s">
        <v>11</v>
      </c>
      <c r="C932" s="248" t="s">
        <v>367</v>
      </c>
      <c r="D932" s="248"/>
      <c r="E932" s="248"/>
      <c r="F932" s="248"/>
      <c r="G932" s="248"/>
      <c r="H932" s="248"/>
      <c r="I932" s="248"/>
      <c r="J932" s="248"/>
      <c r="K932" s="248"/>
      <c r="L932" s="248"/>
      <c r="M932" s="248"/>
      <c r="N932" s="248"/>
      <c r="O932" s="248"/>
    </row>
    <row r="933" ht="14.25" customHeight="1">
      <c r="A933" s="248" t="s">
        <v>166</v>
      </c>
      <c r="B933" s="248" t="s">
        <v>11</v>
      </c>
      <c r="C933" s="248" t="s">
        <v>367</v>
      </c>
      <c r="D933" s="248">
        <v>20.54</v>
      </c>
      <c r="E933" s="248">
        <v>20.52</v>
      </c>
      <c r="F933" s="248">
        <v>20.55</v>
      </c>
      <c r="G933" s="248">
        <v>20.63</v>
      </c>
      <c r="H933" s="248">
        <v>20.72</v>
      </c>
      <c r="I933" s="248">
        <v>23.01</v>
      </c>
      <c r="J933" s="248">
        <v>23.37</v>
      </c>
      <c r="K933" s="248">
        <v>23.43</v>
      </c>
      <c r="L933" s="248">
        <v>23.44</v>
      </c>
      <c r="M933" s="248">
        <v>21.14</v>
      </c>
      <c r="N933" s="248">
        <v>20.8</v>
      </c>
      <c r="O933" s="248">
        <v>20.64</v>
      </c>
    </row>
    <row r="934" ht="14.25" customHeight="1">
      <c r="A934" s="248" t="s">
        <v>182</v>
      </c>
      <c r="B934" s="248" t="s">
        <v>11</v>
      </c>
      <c r="C934" s="248" t="s">
        <v>367</v>
      </c>
      <c r="D934" s="248"/>
      <c r="E934" s="248"/>
      <c r="F934" s="248"/>
      <c r="G934" s="248"/>
      <c r="H934" s="248"/>
      <c r="I934" s="248"/>
      <c r="J934" s="248"/>
      <c r="K934" s="248"/>
      <c r="L934" s="248"/>
      <c r="M934" s="248"/>
      <c r="N934" s="248"/>
      <c r="O934" s="248"/>
    </row>
    <row r="935" ht="14.25" customHeight="1">
      <c r="A935" s="248" t="s">
        <v>192</v>
      </c>
      <c r="B935" s="248" t="s">
        <v>11</v>
      </c>
      <c r="C935" s="248" t="s">
        <v>367</v>
      </c>
      <c r="D935" s="248">
        <v>20.21</v>
      </c>
      <c r="E935" s="248">
        <v>20.18</v>
      </c>
      <c r="F935" s="248">
        <v>20.24</v>
      </c>
      <c r="G935" s="248">
        <v>20.38</v>
      </c>
      <c r="H935" s="248">
        <v>20.54</v>
      </c>
      <c r="I935" s="248">
        <v>22.83</v>
      </c>
      <c r="J935" s="248">
        <v>23.27</v>
      </c>
      <c r="K935" s="248">
        <v>23.33</v>
      </c>
      <c r="L935" s="248">
        <v>23.33</v>
      </c>
      <c r="M935" s="248">
        <v>21.04</v>
      </c>
      <c r="N935" s="248">
        <v>20.61</v>
      </c>
      <c r="O935" s="248">
        <v>20.36</v>
      </c>
    </row>
    <row r="936" ht="14.25" customHeight="1">
      <c r="A936" s="248" t="s">
        <v>211</v>
      </c>
      <c r="B936" s="248" t="s">
        <v>11</v>
      </c>
      <c r="C936" s="248" t="s">
        <v>367</v>
      </c>
      <c r="D936" s="248">
        <v>20.14</v>
      </c>
      <c r="E936" s="248">
        <v>20.08</v>
      </c>
      <c r="F936" s="248">
        <v>20.11</v>
      </c>
      <c r="G936" s="248">
        <v>20.23</v>
      </c>
      <c r="H936" s="248">
        <v>20.39</v>
      </c>
      <c r="I936" s="248">
        <v>22.7</v>
      </c>
      <c r="J936" s="248">
        <v>23.15</v>
      </c>
      <c r="K936" s="248">
        <v>23.25</v>
      </c>
      <c r="L936" s="248">
        <v>23.27</v>
      </c>
      <c r="M936" s="248">
        <v>21.01</v>
      </c>
      <c r="N936" s="248">
        <v>20.59</v>
      </c>
      <c r="O936" s="248">
        <v>20.33</v>
      </c>
    </row>
    <row r="937" ht="14.25" customHeight="1">
      <c r="A937" s="248" t="s">
        <v>225</v>
      </c>
      <c r="B937" s="248" t="s">
        <v>11</v>
      </c>
      <c r="C937" s="248" t="s">
        <v>367</v>
      </c>
      <c r="D937" s="248">
        <v>19.93</v>
      </c>
      <c r="E937" s="248">
        <v>19.91</v>
      </c>
      <c r="F937" s="248">
        <v>20.0</v>
      </c>
      <c r="G937" s="248">
        <v>20.19</v>
      </c>
      <c r="H937" s="248">
        <v>20.41</v>
      </c>
      <c r="I937" s="248">
        <v>21.49</v>
      </c>
      <c r="J937" s="248">
        <v>21.76</v>
      </c>
      <c r="K937" s="248">
        <v>21.79</v>
      </c>
      <c r="L937" s="248">
        <v>21.75</v>
      </c>
      <c r="M937" s="248">
        <v>20.71</v>
      </c>
      <c r="N937" s="248">
        <v>20.39</v>
      </c>
      <c r="O937" s="248">
        <v>20.11</v>
      </c>
    </row>
    <row r="938" ht="14.25" customHeight="1">
      <c r="A938" s="248" t="s">
        <v>237</v>
      </c>
      <c r="B938" s="248" t="s">
        <v>11</v>
      </c>
      <c r="C938" s="248" t="s">
        <v>367</v>
      </c>
      <c r="D938" s="248">
        <v>20.36</v>
      </c>
      <c r="E938" s="248">
        <v>20.34</v>
      </c>
      <c r="F938" s="248">
        <v>20.38</v>
      </c>
      <c r="G938" s="248">
        <v>20.5</v>
      </c>
      <c r="H938" s="248">
        <v>20.63</v>
      </c>
      <c r="I938" s="248">
        <v>22.95</v>
      </c>
      <c r="J938" s="248">
        <v>23.34</v>
      </c>
      <c r="K938" s="248">
        <v>23.4</v>
      </c>
      <c r="L938" s="248">
        <v>23.39</v>
      </c>
      <c r="M938" s="248">
        <v>21.07</v>
      </c>
      <c r="N938" s="248">
        <v>20.7</v>
      </c>
      <c r="O938" s="248">
        <v>20.49</v>
      </c>
    </row>
    <row r="939" ht="14.25" customHeight="1">
      <c r="A939" s="248" t="s">
        <v>249</v>
      </c>
      <c r="B939" s="248" t="s">
        <v>11</v>
      </c>
      <c r="C939" s="248" t="s">
        <v>367</v>
      </c>
      <c r="D939" s="248">
        <v>19.22</v>
      </c>
      <c r="E939" s="248">
        <v>19.18</v>
      </c>
      <c r="F939" s="248">
        <v>19.34</v>
      </c>
      <c r="G939" s="248">
        <v>19.7</v>
      </c>
      <c r="H939" s="248">
        <v>20.09</v>
      </c>
      <c r="I939" s="248">
        <v>22.64</v>
      </c>
      <c r="J939" s="248">
        <v>23.16</v>
      </c>
      <c r="K939" s="248">
        <v>23.21</v>
      </c>
      <c r="L939" s="248">
        <v>23.13</v>
      </c>
      <c r="M939" s="248">
        <v>20.64</v>
      </c>
      <c r="N939" s="248">
        <v>20.04</v>
      </c>
      <c r="O939" s="248">
        <v>19.53</v>
      </c>
    </row>
    <row r="940" ht="14.25" customHeight="1">
      <c r="A940" s="249" t="s">
        <v>261</v>
      </c>
      <c r="B940" s="248" t="s">
        <v>11</v>
      </c>
      <c r="C940" s="248" t="s">
        <v>367</v>
      </c>
      <c r="D940" s="248">
        <v>20.39</v>
      </c>
      <c r="E940" s="248">
        <v>20.37</v>
      </c>
      <c r="F940" s="248">
        <v>20.41</v>
      </c>
      <c r="G940" s="248">
        <v>20.52</v>
      </c>
      <c r="H940" s="248">
        <v>20.64</v>
      </c>
      <c r="I940" s="248">
        <v>22.96</v>
      </c>
      <c r="J940" s="248">
        <v>23.34</v>
      </c>
      <c r="K940" s="248">
        <v>23.4</v>
      </c>
      <c r="L940" s="248">
        <v>23.4</v>
      </c>
      <c r="M940" s="248">
        <v>21.08</v>
      </c>
      <c r="N940" s="248">
        <v>20.72</v>
      </c>
      <c r="O940" s="248">
        <v>20.52</v>
      </c>
    </row>
    <row r="941" ht="14.25" customHeight="1">
      <c r="A941" s="248" t="s">
        <v>290</v>
      </c>
      <c r="B941" s="248" t="s">
        <v>11</v>
      </c>
      <c r="C941" s="248" t="s">
        <v>367</v>
      </c>
      <c r="D941" s="248">
        <v>20.54</v>
      </c>
      <c r="E941" s="248">
        <v>20.52</v>
      </c>
      <c r="F941" s="248">
        <v>20.55</v>
      </c>
      <c r="G941" s="248">
        <v>20.63</v>
      </c>
      <c r="H941" s="248">
        <v>20.72</v>
      </c>
      <c r="I941" s="248">
        <v>23.01</v>
      </c>
      <c r="J941" s="248">
        <v>23.37</v>
      </c>
      <c r="K941" s="248">
        <v>23.43</v>
      </c>
      <c r="L941" s="248">
        <v>23.44</v>
      </c>
      <c r="M941" s="248">
        <v>21.14</v>
      </c>
      <c r="N941" s="248">
        <v>20.8</v>
      </c>
      <c r="O941" s="248">
        <v>20.64</v>
      </c>
    </row>
    <row r="942" ht="14.25" customHeight="1">
      <c r="A942" s="248" t="s">
        <v>306</v>
      </c>
      <c r="B942" s="248" t="s">
        <v>11</v>
      </c>
      <c r="C942" s="248" t="s">
        <v>367</v>
      </c>
      <c r="D942" s="248">
        <v>19.82</v>
      </c>
      <c r="E942" s="248">
        <v>19.8</v>
      </c>
      <c r="F942" s="248">
        <v>19.9</v>
      </c>
      <c r="G942" s="248">
        <v>20.12</v>
      </c>
      <c r="H942" s="248">
        <v>20.36</v>
      </c>
      <c r="I942" s="248">
        <v>20.63</v>
      </c>
      <c r="J942" s="248">
        <v>20.78</v>
      </c>
      <c r="K942" s="248">
        <v>20.79</v>
      </c>
      <c r="L942" s="248">
        <v>20.73</v>
      </c>
      <c r="M942" s="248">
        <v>20.51</v>
      </c>
      <c r="N942" s="248">
        <v>20.29</v>
      </c>
      <c r="O942" s="248">
        <v>20.0</v>
      </c>
    </row>
    <row r="943" ht="14.25" customHeight="1">
      <c r="A943" s="248" t="s">
        <v>318</v>
      </c>
      <c r="B943" s="248" t="s">
        <v>11</v>
      </c>
      <c r="C943" s="248" t="s">
        <v>367</v>
      </c>
      <c r="D943" s="248">
        <v>19.27</v>
      </c>
      <c r="E943" s="248">
        <v>19.18</v>
      </c>
      <c r="F943" s="248">
        <v>19.29</v>
      </c>
      <c r="G943" s="248">
        <v>19.59</v>
      </c>
      <c r="H943" s="248">
        <v>19.96</v>
      </c>
      <c r="I943" s="248">
        <v>22.25</v>
      </c>
      <c r="J943" s="248">
        <v>22.94</v>
      </c>
      <c r="K943" s="248">
        <v>23.08</v>
      </c>
      <c r="L943" s="248">
        <v>23.06</v>
      </c>
      <c r="M943" s="248">
        <v>20.85</v>
      </c>
      <c r="N943" s="248">
        <v>20.16</v>
      </c>
      <c r="O943" s="248">
        <v>19.63</v>
      </c>
    </row>
    <row r="944" ht="14.25" customHeight="1">
      <c r="A944" s="249" t="s">
        <v>274</v>
      </c>
      <c r="B944" s="248" t="s">
        <v>11</v>
      </c>
      <c r="C944" s="248" t="s">
        <v>367</v>
      </c>
      <c r="D944" s="248">
        <v>20.22</v>
      </c>
      <c r="E944" s="248">
        <v>20.19</v>
      </c>
      <c r="F944" s="248">
        <v>20.25</v>
      </c>
      <c r="G944" s="248">
        <v>20.4</v>
      </c>
      <c r="H944" s="248">
        <v>20.56</v>
      </c>
      <c r="I944" s="248">
        <v>22.91</v>
      </c>
      <c r="J944" s="248">
        <v>23.31</v>
      </c>
      <c r="K944" s="248">
        <v>23.37</v>
      </c>
      <c r="L944" s="248">
        <v>23.36</v>
      </c>
      <c r="M944" s="248">
        <v>21.02</v>
      </c>
      <c r="N944" s="248">
        <v>20.62</v>
      </c>
      <c r="O944" s="248">
        <v>20.37</v>
      </c>
    </row>
    <row r="945" ht="14.25" customHeight="1">
      <c r="A945" s="248" t="s">
        <v>334</v>
      </c>
      <c r="B945" s="248" t="s">
        <v>11</v>
      </c>
      <c r="C945" s="248" t="s">
        <v>367</v>
      </c>
      <c r="D945" s="248">
        <v>12.61</v>
      </c>
      <c r="E945" s="248">
        <v>12.57</v>
      </c>
      <c r="F945" s="248">
        <v>12.58</v>
      </c>
      <c r="G945" s="248">
        <v>12.65</v>
      </c>
      <c r="H945" s="248">
        <v>14.73</v>
      </c>
      <c r="I945" s="248">
        <v>19.66</v>
      </c>
      <c r="J945" s="248">
        <v>22.3</v>
      </c>
      <c r="K945" s="248">
        <v>21.36</v>
      </c>
      <c r="L945" s="248">
        <v>18.32</v>
      </c>
      <c r="M945" s="248">
        <v>13.55</v>
      </c>
      <c r="N945" s="248">
        <v>12.97</v>
      </c>
      <c r="O945" s="248">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50" t="s">
        <v>134</v>
      </c>
      <c r="B962" s="250" t="s">
        <v>15</v>
      </c>
      <c r="C962" s="250" t="s">
        <v>367</v>
      </c>
      <c r="D962" s="250">
        <v>20.34</v>
      </c>
      <c r="E962" s="250">
        <v>20.27</v>
      </c>
      <c r="F962" s="250">
        <v>20.28</v>
      </c>
      <c r="G962" s="250">
        <v>20.35</v>
      </c>
      <c r="H962" s="250">
        <v>20.46</v>
      </c>
      <c r="I962" s="250">
        <v>22.79</v>
      </c>
      <c r="J962" s="250">
        <v>23.2</v>
      </c>
      <c r="K962" s="250">
        <v>23.3</v>
      </c>
      <c r="L962" s="250">
        <v>23.33</v>
      </c>
      <c r="M962" s="250">
        <v>21.05</v>
      </c>
      <c r="N962" s="250">
        <v>20.69</v>
      </c>
      <c r="O962" s="250">
        <v>20.5</v>
      </c>
    </row>
    <row r="963" ht="14.25" customHeight="1">
      <c r="A963" s="250" t="s">
        <v>220</v>
      </c>
      <c r="B963" s="250" t="s">
        <v>15</v>
      </c>
      <c r="C963" s="250" t="s">
        <v>367</v>
      </c>
      <c r="D963" s="250">
        <v>20.25</v>
      </c>
      <c r="E963" s="250">
        <v>20.17</v>
      </c>
      <c r="F963" s="250">
        <v>20.19</v>
      </c>
      <c r="G963" s="250">
        <v>20.28</v>
      </c>
      <c r="H963" s="250">
        <v>20.41</v>
      </c>
      <c r="I963" s="250">
        <v>22.7</v>
      </c>
      <c r="J963" s="250">
        <v>23.15</v>
      </c>
      <c r="K963" s="250">
        <v>23.26</v>
      </c>
      <c r="L963" s="250">
        <v>23.29</v>
      </c>
      <c r="M963" s="250">
        <v>21.04</v>
      </c>
      <c r="N963" s="250">
        <v>20.65</v>
      </c>
      <c r="O963" s="250">
        <v>20.43</v>
      </c>
    </row>
    <row r="964" ht="14.25" customHeight="1">
      <c r="A964" s="250" t="s">
        <v>150</v>
      </c>
      <c r="B964" s="250" t="s">
        <v>15</v>
      </c>
      <c r="C964" s="250" t="s">
        <v>367</v>
      </c>
      <c r="D964" s="250"/>
      <c r="E964" s="250"/>
      <c r="F964" s="250"/>
      <c r="G964" s="250"/>
      <c r="H964" s="250"/>
      <c r="I964" s="250"/>
      <c r="J964" s="250"/>
      <c r="K964" s="250"/>
      <c r="L964" s="250"/>
      <c r="M964" s="250"/>
      <c r="N964" s="250"/>
      <c r="O964" s="250"/>
    </row>
    <row r="965" ht="14.25" customHeight="1">
      <c r="A965" s="250" t="s">
        <v>166</v>
      </c>
      <c r="B965" s="250" t="s">
        <v>15</v>
      </c>
      <c r="C965" s="250" t="s">
        <v>367</v>
      </c>
      <c r="D965" s="250">
        <v>20.54</v>
      </c>
      <c r="E965" s="250">
        <v>20.52</v>
      </c>
      <c r="F965" s="250">
        <v>20.55</v>
      </c>
      <c r="G965" s="250">
        <v>20.63</v>
      </c>
      <c r="H965" s="250">
        <v>20.72</v>
      </c>
      <c r="I965" s="250">
        <v>23.01</v>
      </c>
      <c r="J965" s="250">
        <v>23.37</v>
      </c>
      <c r="K965" s="250">
        <v>23.43</v>
      </c>
      <c r="L965" s="250">
        <v>23.44</v>
      </c>
      <c r="M965" s="250">
        <v>21.14</v>
      </c>
      <c r="N965" s="250">
        <v>20.8</v>
      </c>
      <c r="O965" s="250">
        <v>20.64</v>
      </c>
    </row>
    <row r="966" ht="14.25" customHeight="1">
      <c r="A966" s="250" t="s">
        <v>182</v>
      </c>
      <c r="B966" s="250" t="s">
        <v>15</v>
      </c>
      <c r="C966" s="250" t="s">
        <v>367</v>
      </c>
      <c r="D966" s="250"/>
      <c r="E966" s="250"/>
      <c r="F966" s="250"/>
      <c r="G966" s="250"/>
      <c r="H966" s="250"/>
      <c r="I966" s="250"/>
      <c r="J966" s="250"/>
      <c r="K966" s="250"/>
      <c r="L966" s="250"/>
      <c r="M966" s="250"/>
      <c r="N966" s="250"/>
      <c r="O966" s="250"/>
    </row>
    <row r="967" ht="14.25" customHeight="1">
      <c r="A967" s="250" t="s">
        <v>192</v>
      </c>
      <c r="B967" s="250" t="s">
        <v>15</v>
      </c>
      <c r="C967" s="250" t="s">
        <v>367</v>
      </c>
      <c r="D967" s="250">
        <v>20.49</v>
      </c>
      <c r="E967" s="250">
        <v>20.43</v>
      </c>
      <c r="F967" s="250">
        <v>20.44</v>
      </c>
      <c r="G967" s="250">
        <v>20.5</v>
      </c>
      <c r="H967" s="250">
        <v>20.59</v>
      </c>
      <c r="I967" s="250">
        <v>22.83</v>
      </c>
      <c r="J967" s="250">
        <v>23.24</v>
      </c>
      <c r="K967" s="250">
        <v>23.33</v>
      </c>
      <c r="L967" s="250">
        <v>23.36</v>
      </c>
      <c r="M967" s="250">
        <v>21.14</v>
      </c>
      <c r="N967" s="250">
        <v>20.78</v>
      </c>
      <c r="O967" s="250">
        <v>20.61</v>
      </c>
    </row>
    <row r="968" ht="14.25" customHeight="1">
      <c r="A968" s="250" t="s">
        <v>211</v>
      </c>
      <c r="B968" s="250" t="s">
        <v>15</v>
      </c>
      <c r="C968" s="250" t="s">
        <v>367</v>
      </c>
      <c r="D968" s="250">
        <v>20.25</v>
      </c>
      <c r="E968" s="250">
        <v>20.17</v>
      </c>
      <c r="F968" s="250">
        <v>20.19</v>
      </c>
      <c r="G968" s="250">
        <v>20.28</v>
      </c>
      <c r="H968" s="250">
        <v>20.41</v>
      </c>
      <c r="I968" s="250">
        <v>22.7</v>
      </c>
      <c r="J968" s="250">
        <v>23.15</v>
      </c>
      <c r="K968" s="250">
        <v>23.26</v>
      </c>
      <c r="L968" s="250">
        <v>23.29</v>
      </c>
      <c r="M968" s="250">
        <v>21.04</v>
      </c>
      <c r="N968" s="250">
        <v>20.65</v>
      </c>
      <c r="O968" s="250">
        <v>20.43</v>
      </c>
    </row>
    <row r="969" ht="14.25" customHeight="1">
      <c r="A969" s="250" t="s">
        <v>225</v>
      </c>
      <c r="B969" s="250" t="s">
        <v>15</v>
      </c>
      <c r="C969" s="250" t="s">
        <v>367</v>
      </c>
      <c r="D969" s="250">
        <v>20.31</v>
      </c>
      <c r="E969" s="250">
        <v>20.26</v>
      </c>
      <c r="F969" s="250">
        <v>20.28</v>
      </c>
      <c r="G969" s="250">
        <v>20.36</v>
      </c>
      <c r="H969" s="250">
        <v>20.48</v>
      </c>
      <c r="I969" s="250">
        <v>21.47</v>
      </c>
      <c r="J969" s="250">
        <v>21.71</v>
      </c>
      <c r="K969" s="250">
        <v>21.77</v>
      </c>
      <c r="L969" s="250">
        <v>21.78</v>
      </c>
      <c r="M969" s="250">
        <v>20.84</v>
      </c>
      <c r="N969" s="250">
        <v>20.62</v>
      </c>
      <c r="O969" s="250">
        <v>20.45</v>
      </c>
    </row>
    <row r="970" ht="14.25" customHeight="1">
      <c r="A970" s="250" t="s">
        <v>237</v>
      </c>
      <c r="B970" s="250" t="s">
        <v>15</v>
      </c>
      <c r="C970" s="250" t="s">
        <v>367</v>
      </c>
      <c r="D970" s="250">
        <v>20.65</v>
      </c>
      <c r="E970" s="250">
        <v>20.6</v>
      </c>
      <c r="F970" s="250">
        <v>20.6</v>
      </c>
      <c r="G970" s="250">
        <v>20.64</v>
      </c>
      <c r="H970" s="250">
        <v>20.69</v>
      </c>
      <c r="I970" s="250">
        <v>22.96</v>
      </c>
      <c r="J970" s="250">
        <v>23.32</v>
      </c>
      <c r="K970" s="250">
        <v>23.4</v>
      </c>
      <c r="L970" s="250">
        <v>23.43</v>
      </c>
      <c r="M970" s="250">
        <v>21.17</v>
      </c>
      <c r="N970" s="250">
        <v>20.87</v>
      </c>
      <c r="O970" s="250">
        <v>20.74</v>
      </c>
    </row>
    <row r="971" ht="14.25" customHeight="1">
      <c r="A971" s="250" t="s">
        <v>249</v>
      </c>
      <c r="B971" s="250" t="s">
        <v>15</v>
      </c>
      <c r="C971" s="250" t="s">
        <v>367</v>
      </c>
      <c r="D971" s="250">
        <v>20.07</v>
      </c>
      <c r="E971" s="250">
        <v>19.98</v>
      </c>
      <c r="F971" s="250">
        <v>19.99</v>
      </c>
      <c r="G971" s="250">
        <v>20.11</v>
      </c>
      <c r="H971" s="250">
        <v>20.26</v>
      </c>
      <c r="I971" s="250">
        <v>22.65</v>
      </c>
      <c r="J971" s="250">
        <v>23.1</v>
      </c>
      <c r="K971" s="250">
        <v>23.22</v>
      </c>
      <c r="L971" s="250">
        <v>23.25</v>
      </c>
      <c r="M971" s="250">
        <v>20.94</v>
      </c>
      <c r="N971" s="250">
        <v>20.55</v>
      </c>
      <c r="O971" s="250">
        <v>20.28</v>
      </c>
    </row>
    <row r="972" ht="14.25" customHeight="1">
      <c r="A972" s="251" t="s">
        <v>261</v>
      </c>
      <c r="B972" s="250" t="s">
        <v>15</v>
      </c>
      <c r="C972" s="250" t="s">
        <v>367</v>
      </c>
      <c r="D972" s="250">
        <v>20.66</v>
      </c>
      <c r="E972" s="250">
        <v>20.62</v>
      </c>
      <c r="F972" s="250">
        <v>20.62</v>
      </c>
      <c r="G972" s="250">
        <v>20.65</v>
      </c>
      <c r="H972" s="250">
        <v>20.7</v>
      </c>
      <c r="I972" s="250">
        <v>22.97</v>
      </c>
      <c r="J972" s="250">
        <v>23.33</v>
      </c>
      <c r="K972" s="250">
        <v>23.41</v>
      </c>
      <c r="L972" s="250">
        <v>23.44</v>
      </c>
      <c r="M972" s="250">
        <v>21.17</v>
      </c>
      <c r="N972" s="250">
        <v>20.88</v>
      </c>
      <c r="O972" s="250">
        <v>20.75</v>
      </c>
    </row>
    <row r="973" ht="14.25" customHeight="1">
      <c r="A973" s="250" t="s">
        <v>290</v>
      </c>
      <c r="B973" s="250" t="s">
        <v>15</v>
      </c>
      <c r="C973" s="250" t="s">
        <v>367</v>
      </c>
      <c r="D973" s="250">
        <v>20.74</v>
      </c>
      <c r="E973" s="250">
        <v>20.71</v>
      </c>
      <c r="F973" s="250">
        <v>20.7</v>
      </c>
      <c r="G973" s="250">
        <v>20.72</v>
      </c>
      <c r="H973" s="250">
        <v>20.76</v>
      </c>
      <c r="I973" s="250">
        <v>23.01</v>
      </c>
      <c r="J973" s="250">
        <v>23.36</v>
      </c>
      <c r="K973" s="250">
        <v>23.43</v>
      </c>
      <c r="L973" s="250">
        <v>23.47</v>
      </c>
      <c r="M973" s="250">
        <v>21.21</v>
      </c>
      <c r="N973" s="250">
        <v>20.92</v>
      </c>
      <c r="O973" s="250">
        <v>20.82</v>
      </c>
    </row>
    <row r="974" ht="14.25" customHeight="1">
      <c r="A974" s="250" t="s">
        <v>306</v>
      </c>
      <c r="B974" s="250" t="s">
        <v>15</v>
      </c>
      <c r="C974" s="250" t="s">
        <v>367</v>
      </c>
      <c r="D974" s="250">
        <v>20.23</v>
      </c>
      <c r="E974" s="250">
        <v>20.17</v>
      </c>
      <c r="F974" s="250">
        <v>20.2</v>
      </c>
      <c r="G974" s="250">
        <v>20.3</v>
      </c>
      <c r="H974" s="250">
        <v>20.43</v>
      </c>
      <c r="I974" s="250">
        <v>20.59</v>
      </c>
      <c r="J974" s="250">
        <v>20.71</v>
      </c>
      <c r="K974" s="250">
        <v>20.75</v>
      </c>
      <c r="L974" s="250">
        <v>20.75</v>
      </c>
      <c r="M974" s="250">
        <v>20.65</v>
      </c>
      <c r="N974" s="250">
        <v>20.54</v>
      </c>
      <c r="O974" s="250">
        <v>20.37</v>
      </c>
    </row>
    <row r="975" ht="14.25" customHeight="1">
      <c r="A975" s="250" t="s">
        <v>318</v>
      </c>
      <c r="B975" s="250" t="s">
        <v>15</v>
      </c>
      <c r="C975" s="250" t="s">
        <v>367</v>
      </c>
      <c r="D975" s="250">
        <v>19.91</v>
      </c>
      <c r="E975" s="250">
        <v>19.78</v>
      </c>
      <c r="F975" s="250">
        <v>19.78</v>
      </c>
      <c r="G975" s="250">
        <v>19.91</v>
      </c>
      <c r="H975" s="250">
        <v>20.1</v>
      </c>
      <c r="I975" s="250">
        <v>22.25</v>
      </c>
      <c r="J975" s="250">
        <v>22.88</v>
      </c>
      <c r="K975" s="250">
        <v>23.07</v>
      </c>
      <c r="L975" s="250">
        <v>23.13</v>
      </c>
      <c r="M975" s="250">
        <v>21.08</v>
      </c>
      <c r="N975" s="250">
        <v>20.53</v>
      </c>
      <c r="O975" s="250">
        <v>20.19</v>
      </c>
    </row>
    <row r="976" ht="14.25" customHeight="1">
      <c r="A976" s="251" t="s">
        <v>274</v>
      </c>
      <c r="B976" s="250" t="s">
        <v>15</v>
      </c>
      <c r="C976" s="250" t="s">
        <v>367</v>
      </c>
      <c r="D976" s="250">
        <v>20.57</v>
      </c>
      <c r="E976" s="250">
        <v>20.52</v>
      </c>
      <c r="F976" s="250">
        <v>20.52</v>
      </c>
      <c r="G976" s="250">
        <v>20.57</v>
      </c>
      <c r="H976" s="250">
        <v>20.63</v>
      </c>
      <c r="I976" s="250">
        <v>22.92</v>
      </c>
      <c r="J976" s="250">
        <v>23.29</v>
      </c>
      <c r="K976" s="250">
        <v>23.38</v>
      </c>
      <c r="L976" s="250">
        <v>23.41</v>
      </c>
      <c r="M976" s="250">
        <v>21.14</v>
      </c>
      <c r="N976" s="250">
        <v>20.82</v>
      </c>
      <c r="O976" s="250">
        <v>20.68</v>
      </c>
    </row>
    <row r="977" ht="14.25" customHeight="1">
      <c r="A977" s="250" t="s">
        <v>334</v>
      </c>
      <c r="B977" s="250" t="s">
        <v>15</v>
      </c>
      <c r="C977" s="250" t="s">
        <v>367</v>
      </c>
      <c r="D977" s="250">
        <v>12.61</v>
      </c>
      <c r="E977" s="250">
        <v>12.57</v>
      </c>
      <c r="F977" s="250">
        <v>12.58</v>
      </c>
      <c r="G977" s="250">
        <v>12.65</v>
      </c>
      <c r="H977" s="250">
        <v>14.73</v>
      </c>
      <c r="I977" s="250">
        <v>19.66</v>
      </c>
      <c r="J977" s="250">
        <v>22.3</v>
      </c>
      <c r="K977" s="250">
        <v>21.36</v>
      </c>
      <c r="L977" s="250">
        <v>18.32</v>
      </c>
      <c r="M977" s="250">
        <v>13.55</v>
      </c>
      <c r="N977" s="250">
        <v>12.97</v>
      </c>
      <c r="O977" s="250">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8" t="s">
        <v>134</v>
      </c>
      <c r="B1024" s="248" t="s">
        <v>11</v>
      </c>
      <c r="C1024" s="248" t="s">
        <v>368</v>
      </c>
      <c r="D1024" s="248">
        <v>19.85</v>
      </c>
      <c r="E1024" s="248">
        <v>19.95</v>
      </c>
      <c r="F1024" s="248">
        <v>20.01</v>
      </c>
      <c r="G1024" s="248">
        <v>20.17</v>
      </c>
      <c r="H1024" s="248">
        <v>20.39</v>
      </c>
      <c r="I1024" s="248">
        <v>22.75</v>
      </c>
      <c r="J1024" s="248">
        <v>23.29</v>
      </c>
      <c r="K1024" s="248">
        <v>23.36</v>
      </c>
      <c r="L1024" s="248">
        <v>23.24</v>
      </c>
      <c r="M1024" s="248">
        <v>20.84</v>
      </c>
      <c r="N1024" s="248">
        <v>20.31</v>
      </c>
      <c r="O1024" s="248">
        <v>19.98</v>
      </c>
    </row>
    <row r="1025" ht="14.25" customHeight="1">
      <c r="A1025" s="248" t="s">
        <v>220</v>
      </c>
      <c r="B1025" s="248" t="s">
        <v>11</v>
      </c>
      <c r="C1025" s="248" t="s">
        <v>368</v>
      </c>
      <c r="D1025" s="248">
        <v>20.17</v>
      </c>
      <c r="E1025" s="248">
        <v>20.2</v>
      </c>
      <c r="F1025" s="248">
        <v>20.22</v>
      </c>
      <c r="G1025" s="248">
        <v>20.3</v>
      </c>
      <c r="H1025" s="248">
        <v>20.43</v>
      </c>
      <c r="I1025" s="248">
        <v>22.69</v>
      </c>
      <c r="J1025" s="248">
        <v>23.19</v>
      </c>
      <c r="K1025" s="248">
        <v>23.31</v>
      </c>
      <c r="L1025" s="248">
        <v>23.27</v>
      </c>
      <c r="M1025" s="248">
        <v>21.02</v>
      </c>
      <c r="N1025" s="248">
        <v>20.55</v>
      </c>
      <c r="O1025" s="248">
        <v>20.32</v>
      </c>
    </row>
    <row r="1026" ht="14.25" customHeight="1">
      <c r="A1026" s="248" t="s">
        <v>150</v>
      </c>
      <c r="B1026" s="248" t="s">
        <v>11</v>
      </c>
      <c r="C1026" s="248" t="s">
        <v>368</v>
      </c>
      <c r="D1026" s="248"/>
      <c r="E1026" s="248"/>
      <c r="F1026" s="248"/>
      <c r="G1026" s="248"/>
      <c r="H1026" s="248"/>
      <c r="I1026" s="248"/>
      <c r="J1026" s="248"/>
      <c r="K1026" s="248"/>
      <c r="L1026" s="248"/>
      <c r="M1026" s="248"/>
      <c r="N1026" s="248"/>
      <c r="O1026" s="248"/>
    </row>
    <row r="1027" ht="14.25" customHeight="1">
      <c r="A1027" s="248" t="s">
        <v>166</v>
      </c>
      <c r="B1027" s="248" t="s">
        <v>11</v>
      </c>
      <c r="C1027" s="248" t="s">
        <v>368</v>
      </c>
      <c r="D1027" s="248">
        <v>20.57</v>
      </c>
      <c r="E1027" s="248">
        <v>20.59</v>
      </c>
      <c r="F1027" s="248">
        <v>20.61</v>
      </c>
      <c r="G1027" s="248">
        <v>20.66</v>
      </c>
      <c r="H1027" s="248">
        <v>20.73</v>
      </c>
      <c r="I1027" s="248">
        <v>22.99</v>
      </c>
      <c r="J1027" s="248">
        <v>23.39</v>
      </c>
      <c r="K1027" s="248">
        <v>23.46</v>
      </c>
      <c r="L1027" s="248">
        <v>23.43</v>
      </c>
      <c r="M1027" s="248">
        <v>21.14</v>
      </c>
      <c r="N1027" s="248">
        <v>20.79</v>
      </c>
      <c r="O1027" s="248">
        <v>20.64</v>
      </c>
    </row>
    <row r="1028" ht="14.25" customHeight="1">
      <c r="A1028" s="248" t="s">
        <v>182</v>
      </c>
      <c r="B1028" s="248" t="s">
        <v>11</v>
      </c>
      <c r="C1028" s="248" t="s">
        <v>368</v>
      </c>
      <c r="D1028" s="248"/>
      <c r="E1028" s="248"/>
      <c r="F1028" s="248"/>
      <c r="G1028" s="248"/>
      <c r="H1028" s="248"/>
      <c r="I1028" s="248"/>
      <c r="J1028" s="248"/>
      <c r="K1028" s="248"/>
      <c r="L1028" s="248"/>
      <c r="M1028" s="248"/>
      <c r="N1028" s="248"/>
      <c r="O1028" s="248"/>
    </row>
    <row r="1029" ht="14.25" customHeight="1">
      <c r="A1029" s="248" t="s">
        <v>192</v>
      </c>
      <c r="B1029" s="248" t="s">
        <v>11</v>
      </c>
      <c r="C1029" s="248" t="s">
        <v>368</v>
      </c>
      <c r="D1029" s="248">
        <v>20.26</v>
      </c>
      <c r="E1029" s="248">
        <v>20.31</v>
      </c>
      <c r="F1029" s="248">
        <v>20.34</v>
      </c>
      <c r="G1029" s="248">
        <v>20.44</v>
      </c>
      <c r="H1029" s="248">
        <v>20.57</v>
      </c>
      <c r="I1029" s="248">
        <v>22.81</v>
      </c>
      <c r="J1029" s="248">
        <v>23.3</v>
      </c>
      <c r="K1029" s="248">
        <v>23.38</v>
      </c>
      <c r="L1029" s="248">
        <v>23.32</v>
      </c>
      <c r="M1029" s="248">
        <v>21.04</v>
      </c>
      <c r="N1029" s="248">
        <v>20.58</v>
      </c>
      <c r="O1029" s="248">
        <v>20.36</v>
      </c>
    </row>
    <row r="1030" ht="14.25" customHeight="1">
      <c r="A1030" s="248" t="s">
        <v>211</v>
      </c>
      <c r="B1030" s="248" t="s">
        <v>11</v>
      </c>
      <c r="C1030" s="248" t="s">
        <v>368</v>
      </c>
      <c r="D1030" s="248">
        <v>20.17</v>
      </c>
      <c r="E1030" s="248">
        <v>20.2</v>
      </c>
      <c r="F1030" s="248">
        <v>20.22</v>
      </c>
      <c r="G1030" s="248">
        <v>20.3</v>
      </c>
      <c r="H1030" s="248">
        <v>20.43</v>
      </c>
      <c r="I1030" s="248">
        <v>22.69</v>
      </c>
      <c r="J1030" s="248">
        <v>23.19</v>
      </c>
      <c r="K1030" s="248">
        <v>23.31</v>
      </c>
      <c r="L1030" s="248">
        <v>23.27</v>
      </c>
      <c r="M1030" s="248">
        <v>21.02</v>
      </c>
      <c r="N1030" s="248">
        <v>20.55</v>
      </c>
      <c r="O1030" s="248">
        <v>20.32</v>
      </c>
    </row>
    <row r="1031" ht="14.25" customHeight="1">
      <c r="A1031" s="248" t="s">
        <v>225</v>
      </c>
      <c r="B1031" s="248" t="s">
        <v>11</v>
      </c>
      <c r="C1031" s="248" t="s">
        <v>368</v>
      </c>
      <c r="D1031" s="248">
        <v>20.0</v>
      </c>
      <c r="E1031" s="248">
        <v>20.09</v>
      </c>
      <c r="F1031" s="248">
        <v>20.14</v>
      </c>
      <c r="G1031" s="248">
        <v>20.27</v>
      </c>
      <c r="H1031" s="248">
        <v>20.45</v>
      </c>
      <c r="I1031" s="248">
        <v>21.46</v>
      </c>
      <c r="J1031" s="248">
        <v>21.81</v>
      </c>
      <c r="K1031" s="248">
        <v>21.85</v>
      </c>
      <c r="L1031" s="248">
        <v>21.74</v>
      </c>
      <c r="M1031" s="248">
        <v>20.71</v>
      </c>
      <c r="N1031" s="248">
        <v>20.35</v>
      </c>
      <c r="O1031" s="248">
        <v>20.11</v>
      </c>
    </row>
    <row r="1032" ht="14.25" customHeight="1">
      <c r="A1032" s="248" t="s">
        <v>237</v>
      </c>
      <c r="B1032" s="248" t="s">
        <v>11</v>
      </c>
      <c r="C1032" s="248" t="s">
        <v>368</v>
      </c>
      <c r="D1032" s="248">
        <v>20.4</v>
      </c>
      <c r="E1032" s="248">
        <v>20.44</v>
      </c>
      <c r="F1032" s="248">
        <v>20.47</v>
      </c>
      <c r="G1032" s="248">
        <v>20.54</v>
      </c>
      <c r="H1032" s="248">
        <v>20.65</v>
      </c>
      <c r="I1032" s="248">
        <v>22.94</v>
      </c>
      <c r="J1032" s="248">
        <v>23.37</v>
      </c>
      <c r="K1032" s="248">
        <v>23.43</v>
      </c>
      <c r="L1032" s="248">
        <v>23.39</v>
      </c>
      <c r="M1032" s="248">
        <v>21.07</v>
      </c>
      <c r="N1032" s="248">
        <v>20.67</v>
      </c>
      <c r="O1032" s="248">
        <v>20.49</v>
      </c>
    </row>
    <row r="1033" ht="14.25" customHeight="1">
      <c r="A1033" s="248" t="s">
        <v>249</v>
      </c>
      <c r="B1033" s="248" t="s">
        <v>11</v>
      </c>
      <c r="C1033" s="248" t="s">
        <v>368</v>
      </c>
      <c r="D1033" s="248">
        <v>19.33</v>
      </c>
      <c r="E1033" s="248">
        <v>19.49</v>
      </c>
      <c r="F1033" s="248">
        <v>19.59</v>
      </c>
      <c r="G1033" s="248">
        <v>19.83</v>
      </c>
      <c r="H1033" s="248">
        <v>20.16</v>
      </c>
      <c r="I1033" s="248">
        <v>22.58</v>
      </c>
      <c r="J1033" s="248">
        <v>23.24</v>
      </c>
      <c r="K1033" s="248">
        <v>23.31</v>
      </c>
      <c r="L1033" s="248">
        <v>23.11</v>
      </c>
      <c r="M1033" s="248">
        <v>20.64</v>
      </c>
      <c r="N1033" s="248">
        <v>19.97</v>
      </c>
      <c r="O1033" s="248">
        <v>19.51</v>
      </c>
    </row>
    <row r="1034" ht="14.25" customHeight="1">
      <c r="A1034" s="249" t="s">
        <v>261</v>
      </c>
      <c r="B1034" s="248" t="s">
        <v>11</v>
      </c>
      <c r="C1034" s="248" t="s">
        <v>368</v>
      </c>
      <c r="D1034" s="248">
        <v>20.43</v>
      </c>
      <c r="E1034" s="248">
        <v>20.47</v>
      </c>
      <c r="F1034" s="248">
        <v>20.49</v>
      </c>
      <c r="G1034" s="248">
        <v>20.56</v>
      </c>
      <c r="H1034" s="248">
        <v>20.67</v>
      </c>
      <c r="I1034" s="248">
        <v>22.95</v>
      </c>
      <c r="J1034" s="248">
        <v>23.37</v>
      </c>
      <c r="K1034" s="248">
        <v>23.44</v>
      </c>
      <c r="L1034" s="248">
        <v>23.4</v>
      </c>
      <c r="M1034" s="248">
        <v>21.08</v>
      </c>
      <c r="N1034" s="248">
        <v>20.69</v>
      </c>
      <c r="O1034" s="248">
        <v>20.51</v>
      </c>
    </row>
    <row r="1035" ht="14.25" customHeight="1">
      <c r="A1035" s="248" t="s">
        <v>290</v>
      </c>
      <c r="B1035" s="248" t="s">
        <v>11</v>
      </c>
      <c r="C1035" s="248" t="s">
        <v>368</v>
      </c>
      <c r="D1035" s="248">
        <v>20.57</v>
      </c>
      <c r="E1035" s="248">
        <v>20.59</v>
      </c>
      <c r="F1035" s="248">
        <v>20.61</v>
      </c>
      <c r="G1035" s="248">
        <v>20.66</v>
      </c>
      <c r="H1035" s="248">
        <v>20.73</v>
      </c>
      <c r="I1035" s="248">
        <v>22.99</v>
      </c>
      <c r="J1035" s="248">
        <v>23.39</v>
      </c>
      <c r="K1035" s="248">
        <v>23.46</v>
      </c>
      <c r="L1035" s="248">
        <v>23.43</v>
      </c>
      <c r="M1035" s="248">
        <v>21.14</v>
      </c>
      <c r="N1035" s="248">
        <v>20.79</v>
      </c>
      <c r="O1035" s="248">
        <v>20.64</v>
      </c>
    </row>
    <row r="1036" ht="14.25" customHeight="1">
      <c r="A1036" s="248" t="s">
        <v>306</v>
      </c>
      <c r="B1036" s="248" t="s">
        <v>11</v>
      </c>
      <c r="C1036" s="248" t="s">
        <v>368</v>
      </c>
      <c r="D1036" s="248">
        <v>19.89</v>
      </c>
      <c r="E1036" s="248">
        <v>19.99</v>
      </c>
      <c r="F1036" s="248">
        <v>20.06</v>
      </c>
      <c r="G1036" s="248">
        <v>20.2</v>
      </c>
      <c r="H1036" s="248">
        <v>20.41</v>
      </c>
      <c r="I1036" s="248">
        <v>20.6</v>
      </c>
      <c r="J1036" s="248">
        <v>20.83</v>
      </c>
      <c r="K1036" s="248">
        <v>20.85</v>
      </c>
      <c r="L1036" s="248">
        <v>20.72</v>
      </c>
      <c r="M1036" s="248">
        <v>20.51</v>
      </c>
      <c r="N1036" s="248">
        <v>20.24</v>
      </c>
      <c r="O1036" s="248">
        <v>19.99</v>
      </c>
    </row>
    <row r="1037" ht="14.25" customHeight="1">
      <c r="A1037" s="248" t="s">
        <v>318</v>
      </c>
      <c r="B1037" s="248" t="s">
        <v>11</v>
      </c>
      <c r="C1037" s="248" t="s">
        <v>368</v>
      </c>
      <c r="D1037" s="248">
        <v>19.37</v>
      </c>
      <c r="E1037" s="248">
        <v>19.45</v>
      </c>
      <c r="F1037" s="248">
        <v>19.53</v>
      </c>
      <c r="G1037" s="248">
        <v>19.74</v>
      </c>
      <c r="H1037" s="248">
        <v>20.05</v>
      </c>
      <c r="I1037" s="248">
        <v>22.22</v>
      </c>
      <c r="J1037" s="248">
        <v>23.0</v>
      </c>
      <c r="K1037" s="248">
        <v>23.17</v>
      </c>
      <c r="L1037" s="248">
        <v>23.04</v>
      </c>
      <c r="M1037" s="248">
        <v>20.86</v>
      </c>
      <c r="N1037" s="248">
        <v>20.09</v>
      </c>
      <c r="O1037" s="248">
        <v>19.61</v>
      </c>
    </row>
    <row r="1038" ht="14.25" customHeight="1">
      <c r="A1038" s="249" t="s">
        <v>274</v>
      </c>
      <c r="B1038" s="248" t="s">
        <v>11</v>
      </c>
      <c r="C1038" s="248" t="s">
        <v>368</v>
      </c>
      <c r="D1038" s="248">
        <v>20.27</v>
      </c>
      <c r="E1038" s="248">
        <v>20.33</v>
      </c>
      <c r="F1038" s="248">
        <v>20.36</v>
      </c>
      <c r="G1038" s="248">
        <v>20.45</v>
      </c>
      <c r="H1038" s="248">
        <v>20.59</v>
      </c>
      <c r="I1038" s="248">
        <v>22.89</v>
      </c>
      <c r="J1038" s="248">
        <v>23.35</v>
      </c>
      <c r="K1038" s="248">
        <v>23.42</v>
      </c>
      <c r="L1038" s="248">
        <v>23.35</v>
      </c>
      <c r="M1038" s="248">
        <v>21.01</v>
      </c>
      <c r="N1038" s="248">
        <v>20.59</v>
      </c>
      <c r="O1038" s="248">
        <v>20.37</v>
      </c>
    </row>
    <row r="1039" ht="14.25" customHeight="1">
      <c r="A1039" s="248" t="s">
        <v>334</v>
      </c>
      <c r="B1039" s="248" t="s">
        <v>11</v>
      </c>
      <c r="C1039" s="248" t="s">
        <v>368</v>
      </c>
      <c r="D1039" s="248">
        <v>12.62</v>
      </c>
      <c r="E1039" s="248">
        <v>12.63</v>
      </c>
      <c r="F1039" s="248">
        <v>12.64</v>
      </c>
      <c r="G1039" s="248">
        <v>12.68</v>
      </c>
      <c r="H1039" s="248">
        <v>14.11</v>
      </c>
      <c r="I1039" s="248">
        <v>17.43</v>
      </c>
      <c r="J1039" s="248">
        <v>22.96</v>
      </c>
      <c r="K1039" s="248">
        <v>20.8</v>
      </c>
      <c r="L1039" s="248">
        <v>17.41</v>
      </c>
      <c r="M1039" s="248">
        <v>13.44</v>
      </c>
      <c r="N1039" s="248">
        <v>12.92</v>
      </c>
      <c r="O1039" s="248">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8" t="s">
        <v>134</v>
      </c>
      <c r="B1056" s="248" t="s">
        <v>15</v>
      </c>
      <c r="C1056" s="248" t="s">
        <v>368</v>
      </c>
      <c r="D1056" s="248">
        <v>20.36</v>
      </c>
      <c r="E1056" s="248">
        <v>20.35</v>
      </c>
      <c r="F1056" s="248">
        <v>20.36</v>
      </c>
      <c r="G1056" s="248">
        <v>20.41</v>
      </c>
      <c r="H1056" s="248">
        <v>20.5</v>
      </c>
      <c r="I1056" s="248">
        <v>22.8</v>
      </c>
      <c r="J1056" s="248">
        <v>23.23</v>
      </c>
      <c r="K1056" s="248">
        <v>23.34</v>
      </c>
      <c r="L1056" s="248">
        <v>23.34</v>
      </c>
      <c r="M1056" s="248">
        <v>21.06</v>
      </c>
      <c r="N1056" s="248">
        <v>20.67</v>
      </c>
      <c r="O1056" s="248">
        <v>20.49</v>
      </c>
    </row>
    <row r="1057" ht="14.25" customHeight="1">
      <c r="A1057" s="248" t="s">
        <v>220</v>
      </c>
      <c r="B1057" s="248" t="s">
        <v>15</v>
      </c>
      <c r="C1057" s="248" t="s">
        <v>368</v>
      </c>
      <c r="D1057" s="248">
        <v>20.27</v>
      </c>
      <c r="E1057" s="248">
        <v>20.27</v>
      </c>
      <c r="F1057" s="248">
        <v>20.29</v>
      </c>
      <c r="G1057" s="248">
        <v>20.35</v>
      </c>
      <c r="H1057" s="248">
        <v>20.45</v>
      </c>
      <c r="I1057" s="248">
        <v>22.7</v>
      </c>
      <c r="J1057" s="248">
        <v>23.17</v>
      </c>
      <c r="K1057" s="248">
        <v>23.31</v>
      </c>
      <c r="L1057" s="248">
        <v>23.29</v>
      </c>
      <c r="M1057" s="248">
        <v>21.06</v>
      </c>
      <c r="N1057" s="248">
        <v>20.62</v>
      </c>
      <c r="O1057" s="248">
        <v>20.42</v>
      </c>
    </row>
    <row r="1058" ht="14.25" customHeight="1">
      <c r="A1058" s="248" t="s">
        <v>150</v>
      </c>
      <c r="B1058" s="248" t="s">
        <v>15</v>
      </c>
      <c r="C1058" s="248" t="s">
        <v>368</v>
      </c>
      <c r="D1058" s="248"/>
      <c r="E1058" s="248"/>
      <c r="F1058" s="248"/>
      <c r="G1058" s="248"/>
      <c r="H1058" s="248"/>
      <c r="I1058" s="248"/>
      <c r="J1058" s="248"/>
      <c r="K1058" s="248"/>
      <c r="L1058" s="248"/>
      <c r="M1058" s="248"/>
      <c r="N1058" s="248"/>
      <c r="O1058" s="248"/>
    </row>
    <row r="1059" ht="14.25" customHeight="1">
      <c r="A1059" s="248" t="s">
        <v>166</v>
      </c>
      <c r="B1059" s="248" t="s">
        <v>15</v>
      </c>
      <c r="C1059" s="248" t="s">
        <v>368</v>
      </c>
      <c r="D1059" s="248">
        <v>20.57</v>
      </c>
      <c r="E1059" s="248">
        <v>20.59</v>
      </c>
      <c r="F1059" s="248">
        <v>20.61</v>
      </c>
      <c r="G1059" s="248">
        <v>20.66</v>
      </c>
      <c r="H1059" s="248">
        <v>20.73</v>
      </c>
      <c r="I1059" s="248">
        <v>22.99</v>
      </c>
      <c r="J1059" s="248">
        <v>23.39</v>
      </c>
      <c r="K1059" s="248">
        <v>23.46</v>
      </c>
      <c r="L1059" s="248">
        <v>23.43</v>
      </c>
      <c r="M1059" s="248">
        <v>21.14</v>
      </c>
      <c r="N1059" s="248">
        <v>20.79</v>
      </c>
      <c r="O1059" s="248">
        <v>20.64</v>
      </c>
    </row>
    <row r="1060" ht="14.25" customHeight="1">
      <c r="A1060" s="248" t="s">
        <v>182</v>
      </c>
      <c r="B1060" s="248" t="s">
        <v>15</v>
      </c>
      <c r="C1060" s="248" t="s">
        <v>368</v>
      </c>
      <c r="D1060" s="248"/>
      <c r="E1060" s="248"/>
      <c r="F1060" s="248"/>
      <c r="G1060" s="248"/>
      <c r="H1060" s="248"/>
      <c r="I1060" s="248"/>
      <c r="J1060" s="248"/>
      <c r="K1060" s="248"/>
      <c r="L1060" s="248"/>
      <c r="M1060" s="248"/>
      <c r="N1060" s="248"/>
      <c r="O1060" s="248"/>
    </row>
    <row r="1061" ht="14.25" customHeight="1">
      <c r="A1061" s="248" t="s">
        <v>192</v>
      </c>
      <c r="B1061" s="248" t="s">
        <v>15</v>
      </c>
      <c r="C1061" s="248" t="s">
        <v>368</v>
      </c>
      <c r="D1061" s="248">
        <v>20.5</v>
      </c>
      <c r="E1061" s="248">
        <v>20.5</v>
      </c>
      <c r="F1061" s="248">
        <v>20.51</v>
      </c>
      <c r="G1061" s="248">
        <v>20.55</v>
      </c>
      <c r="H1061" s="248">
        <v>20.62</v>
      </c>
      <c r="I1061" s="248">
        <v>22.83</v>
      </c>
      <c r="J1061" s="248">
        <v>23.26</v>
      </c>
      <c r="K1061" s="248">
        <v>23.37</v>
      </c>
      <c r="L1061" s="248">
        <v>23.37</v>
      </c>
      <c r="M1061" s="248">
        <v>21.14</v>
      </c>
      <c r="N1061" s="248">
        <v>20.76</v>
      </c>
      <c r="O1061" s="248">
        <v>20.61</v>
      </c>
    </row>
    <row r="1062" ht="14.25" customHeight="1">
      <c r="A1062" s="248" t="s">
        <v>211</v>
      </c>
      <c r="B1062" s="248" t="s">
        <v>15</v>
      </c>
      <c r="C1062" s="248" t="s">
        <v>368</v>
      </c>
      <c r="D1062" s="248">
        <v>20.27</v>
      </c>
      <c r="E1062" s="248">
        <v>20.27</v>
      </c>
      <c r="F1062" s="248">
        <v>20.29</v>
      </c>
      <c r="G1062" s="248">
        <v>20.35</v>
      </c>
      <c r="H1062" s="248">
        <v>20.45</v>
      </c>
      <c r="I1062" s="248">
        <v>22.7</v>
      </c>
      <c r="J1062" s="248">
        <v>23.17</v>
      </c>
      <c r="K1062" s="248">
        <v>23.31</v>
      </c>
      <c r="L1062" s="248">
        <v>23.29</v>
      </c>
      <c r="M1062" s="248">
        <v>21.06</v>
      </c>
      <c r="N1062" s="248">
        <v>20.62</v>
      </c>
      <c r="O1062" s="248">
        <v>20.42</v>
      </c>
    </row>
    <row r="1063" ht="14.25" customHeight="1">
      <c r="A1063" s="248" t="s">
        <v>225</v>
      </c>
      <c r="B1063" s="248" t="s">
        <v>15</v>
      </c>
      <c r="C1063" s="248" t="s">
        <v>368</v>
      </c>
      <c r="D1063" s="248">
        <v>20.33</v>
      </c>
      <c r="E1063" s="248">
        <v>20.34</v>
      </c>
      <c r="F1063" s="248">
        <v>20.36</v>
      </c>
      <c r="G1063" s="248">
        <v>20.42</v>
      </c>
      <c r="H1063" s="248">
        <v>20.51</v>
      </c>
      <c r="I1063" s="248">
        <v>21.47</v>
      </c>
      <c r="J1063" s="248">
        <v>21.73</v>
      </c>
      <c r="K1063" s="248">
        <v>21.81</v>
      </c>
      <c r="L1063" s="248">
        <v>21.79</v>
      </c>
      <c r="M1063" s="248">
        <v>20.86</v>
      </c>
      <c r="N1063" s="248">
        <v>20.6</v>
      </c>
      <c r="O1063" s="248">
        <v>20.44</v>
      </c>
    </row>
    <row r="1064" ht="14.25" customHeight="1">
      <c r="A1064" s="248" t="s">
        <v>237</v>
      </c>
      <c r="B1064" s="248" t="s">
        <v>15</v>
      </c>
      <c r="C1064" s="248" t="s">
        <v>368</v>
      </c>
      <c r="D1064" s="248">
        <v>20.66</v>
      </c>
      <c r="E1064" s="248">
        <v>20.64</v>
      </c>
      <c r="F1064" s="248">
        <v>20.64</v>
      </c>
      <c r="G1064" s="248">
        <v>20.67</v>
      </c>
      <c r="H1064" s="248">
        <v>20.71</v>
      </c>
      <c r="I1064" s="248">
        <v>22.96</v>
      </c>
      <c r="J1064" s="248">
        <v>23.33</v>
      </c>
      <c r="K1064" s="248">
        <v>23.42</v>
      </c>
      <c r="L1064" s="248">
        <v>23.44</v>
      </c>
      <c r="M1064" s="248">
        <v>21.17</v>
      </c>
      <c r="N1064" s="248">
        <v>20.86</v>
      </c>
      <c r="O1064" s="248">
        <v>20.74</v>
      </c>
    </row>
    <row r="1065" ht="14.25" customHeight="1">
      <c r="A1065" s="248" t="s">
        <v>249</v>
      </c>
      <c r="B1065" s="248" t="s">
        <v>15</v>
      </c>
      <c r="C1065" s="248" t="s">
        <v>368</v>
      </c>
      <c r="D1065" s="248">
        <v>20.09</v>
      </c>
      <c r="E1065" s="248">
        <v>20.09</v>
      </c>
      <c r="F1065" s="248">
        <v>20.11</v>
      </c>
      <c r="G1065" s="248">
        <v>20.19</v>
      </c>
      <c r="H1065" s="248">
        <v>20.32</v>
      </c>
      <c r="I1065" s="248">
        <v>22.66</v>
      </c>
      <c r="J1065" s="248">
        <v>23.14</v>
      </c>
      <c r="K1065" s="248">
        <v>23.28</v>
      </c>
      <c r="L1065" s="248">
        <v>23.26</v>
      </c>
      <c r="M1065" s="248">
        <v>20.96</v>
      </c>
      <c r="N1065" s="248">
        <v>20.51</v>
      </c>
      <c r="O1065" s="248">
        <v>20.27</v>
      </c>
    </row>
    <row r="1066" ht="14.25" customHeight="1">
      <c r="A1066" s="249" t="s">
        <v>261</v>
      </c>
      <c r="B1066" s="248" t="s">
        <v>15</v>
      </c>
      <c r="C1066" s="248" t="s">
        <v>368</v>
      </c>
      <c r="D1066" s="248">
        <v>20.67</v>
      </c>
      <c r="E1066" s="248">
        <v>20.66</v>
      </c>
      <c r="F1066" s="248">
        <v>20.66</v>
      </c>
      <c r="G1066" s="248">
        <v>20.68</v>
      </c>
      <c r="H1066" s="248">
        <v>20.72</v>
      </c>
      <c r="I1066" s="248">
        <v>22.97</v>
      </c>
      <c r="J1066" s="248">
        <v>23.34</v>
      </c>
      <c r="K1066" s="248">
        <v>23.43</v>
      </c>
      <c r="L1066" s="248">
        <v>23.44</v>
      </c>
      <c r="M1066" s="248">
        <v>21.18</v>
      </c>
      <c r="N1066" s="248">
        <v>20.87</v>
      </c>
      <c r="O1066" s="248">
        <v>20.75</v>
      </c>
    </row>
    <row r="1067" ht="14.25" customHeight="1">
      <c r="A1067" s="248" t="s">
        <v>290</v>
      </c>
      <c r="B1067" s="248" t="s">
        <v>15</v>
      </c>
      <c r="C1067" s="248" t="s">
        <v>368</v>
      </c>
      <c r="D1067" s="248">
        <v>20.75</v>
      </c>
      <c r="E1067" s="248">
        <v>20.74</v>
      </c>
      <c r="F1067" s="248">
        <v>20.73</v>
      </c>
      <c r="G1067" s="248">
        <v>20.74</v>
      </c>
      <c r="H1067" s="248">
        <v>20.77</v>
      </c>
      <c r="I1067" s="248">
        <v>23.01</v>
      </c>
      <c r="J1067" s="248">
        <v>23.37</v>
      </c>
      <c r="K1067" s="248">
        <v>23.45</v>
      </c>
      <c r="L1067" s="248">
        <v>23.47</v>
      </c>
      <c r="M1067" s="248">
        <v>21.21</v>
      </c>
      <c r="N1067" s="248">
        <v>20.91</v>
      </c>
      <c r="O1067" s="248">
        <v>20.82</v>
      </c>
    </row>
    <row r="1068" ht="14.25" customHeight="1">
      <c r="A1068" s="248" t="s">
        <v>306</v>
      </c>
      <c r="B1068" s="248" t="s">
        <v>15</v>
      </c>
      <c r="C1068" s="248" t="s">
        <v>368</v>
      </c>
      <c r="D1068" s="248">
        <v>20.25</v>
      </c>
      <c r="E1068" s="248">
        <v>20.27</v>
      </c>
      <c r="F1068" s="248">
        <v>20.3</v>
      </c>
      <c r="G1068" s="248">
        <v>20.37</v>
      </c>
      <c r="H1068" s="248">
        <v>20.47</v>
      </c>
      <c r="I1068" s="248">
        <v>20.6</v>
      </c>
      <c r="J1068" s="248">
        <v>20.74</v>
      </c>
      <c r="K1068" s="248">
        <v>20.8</v>
      </c>
      <c r="L1068" s="248">
        <v>20.76</v>
      </c>
      <c r="M1068" s="248">
        <v>20.67</v>
      </c>
      <c r="N1068" s="248">
        <v>20.51</v>
      </c>
      <c r="O1068" s="248">
        <v>20.36</v>
      </c>
    </row>
    <row r="1069" ht="14.25" customHeight="1">
      <c r="A1069" s="248" t="s">
        <v>318</v>
      </c>
      <c r="B1069" s="248" t="s">
        <v>15</v>
      </c>
      <c r="C1069" s="248" t="s">
        <v>368</v>
      </c>
      <c r="D1069" s="248">
        <v>19.93</v>
      </c>
      <c r="E1069" s="248">
        <v>19.9</v>
      </c>
      <c r="F1069" s="248">
        <v>19.92</v>
      </c>
      <c r="G1069" s="248">
        <v>20.02</v>
      </c>
      <c r="H1069" s="248">
        <v>20.17</v>
      </c>
      <c r="I1069" s="248">
        <v>22.27</v>
      </c>
      <c r="J1069" s="248">
        <v>22.91</v>
      </c>
      <c r="K1069" s="248">
        <v>23.13</v>
      </c>
      <c r="L1069" s="248">
        <v>23.14</v>
      </c>
      <c r="M1069" s="248">
        <v>21.09</v>
      </c>
      <c r="N1069" s="248">
        <v>20.49</v>
      </c>
      <c r="O1069" s="248">
        <v>20.17</v>
      </c>
    </row>
    <row r="1070" ht="14.25" customHeight="1">
      <c r="A1070" s="249" t="s">
        <v>274</v>
      </c>
      <c r="B1070" s="248" t="s">
        <v>15</v>
      </c>
      <c r="C1070" s="248" t="s">
        <v>368</v>
      </c>
      <c r="D1070" s="248">
        <v>20.58</v>
      </c>
      <c r="E1070" s="248">
        <v>20.57</v>
      </c>
      <c r="F1070" s="248">
        <v>20.58</v>
      </c>
      <c r="G1070" s="248">
        <v>20.6</v>
      </c>
      <c r="H1070" s="248">
        <v>20.66</v>
      </c>
      <c r="I1070" s="248">
        <v>22.92</v>
      </c>
      <c r="J1070" s="248">
        <v>23.31</v>
      </c>
      <c r="K1070" s="248">
        <v>23.4</v>
      </c>
      <c r="L1070" s="248">
        <v>23.41</v>
      </c>
      <c r="M1070" s="248">
        <v>21.14</v>
      </c>
      <c r="N1070" s="248">
        <v>20.81</v>
      </c>
      <c r="O1070" s="248">
        <v>20.68</v>
      </c>
    </row>
    <row r="1071" ht="14.25" customHeight="1">
      <c r="A1071" s="248" t="s">
        <v>334</v>
      </c>
      <c r="B1071" s="248" t="s">
        <v>15</v>
      </c>
      <c r="C1071" s="248" t="s">
        <v>368</v>
      </c>
      <c r="D1071" s="248">
        <v>12.62</v>
      </c>
      <c r="E1071" s="248">
        <v>12.63</v>
      </c>
      <c r="F1071" s="248">
        <v>12.64</v>
      </c>
      <c r="G1071" s="248">
        <v>12.68</v>
      </c>
      <c r="H1071" s="248">
        <v>14.11</v>
      </c>
      <c r="I1071" s="248">
        <v>17.43</v>
      </c>
      <c r="J1071" s="248">
        <v>22.96</v>
      </c>
      <c r="K1071" s="248">
        <v>20.8</v>
      </c>
      <c r="L1071" s="248">
        <v>17.41</v>
      </c>
      <c r="M1071" s="248">
        <v>13.44</v>
      </c>
      <c r="N1071" s="248">
        <v>12.92</v>
      </c>
      <c r="O1071" s="248">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8" t="s">
        <v>134</v>
      </c>
      <c r="B1087" s="248" t="s">
        <v>3</v>
      </c>
      <c r="C1087" s="248" t="s">
        <v>368</v>
      </c>
      <c r="D1087" s="248">
        <v>19.195</v>
      </c>
      <c r="E1087" s="248">
        <v>19.191</v>
      </c>
      <c r="F1087" s="248">
        <v>19.215</v>
      </c>
      <c r="G1087" s="248">
        <v>19.25</v>
      </c>
      <c r="H1087" s="248">
        <v>19.367</v>
      </c>
      <c r="I1087" s="248">
        <v>20.429</v>
      </c>
      <c r="J1087" s="248">
        <v>21.511</v>
      </c>
      <c r="K1087" s="248">
        <v>21.776</v>
      </c>
      <c r="L1087" s="248">
        <v>20.44</v>
      </c>
      <c r="M1087" s="248">
        <v>19.538</v>
      </c>
      <c r="N1087" s="248">
        <v>19.333</v>
      </c>
      <c r="O1087" s="248">
        <v>19.237</v>
      </c>
    </row>
    <row r="1088" ht="14.25" customHeight="1">
      <c r="A1088" s="248" t="s">
        <v>150</v>
      </c>
      <c r="B1088" s="248" t="s">
        <v>3</v>
      </c>
      <c r="C1088" s="248" t="s">
        <v>368</v>
      </c>
      <c r="D1088" s="248">
        <v>19.195</v>
      </c>
      <c r="E1088" s="248">
        <v>19.191</v>
      </c>
      <c r="F1088" s="248">
        <v>19.215</v>
      </c>
      <c r="G1088" s="248">
        <v>19.25</v>
      </c>
      <c r="H1088" s="248">
        <v>19.367</v>
      </c>
      <c r="I1088" s="248">
        <v>20.429</v>
      </c>
      <c r="J1088" s="248">
        <v>21.511</v>
      </c>
      <c r="K1088" s="248">
        <v>21.776</v>
      </c>
      <c r="L1088" s="248">
        <v>20.44</v>
      </c>
      <c r="M1088" s="248">
        <v>19.538</v>
      </c>
      <c r="N1088" s="248">
        <v>19.333</v>
      </c>
      <c r="O1088" s="248">
        <v>19.237</v>
      </c>
    </row>
    <row r="1089" ht="14.25" customHeight="1">
      <c r="A1089" s="248" t="s">
        <v>166</v>
      </c>
      <c r="B1089" s="248" t="s">
        <v>3</v>
      </c>
      <c r="C1089" s="248" t="s">
        <v>368</v>
      </c>
      <c r="D1089" s="248">
        <v>19.195</v>
      </c>
      <c r="E1089" s="248">
        <v>19.191</v>
      </c>
      <c r="F1089" s="248">
        <v>19.215</v>
      </c>
      <c r="G1089" s="248">
        <v>19.25</v>
      </c>
      <c r="H1089" s="248">
        <v>19.367</v>
      </c>
      <c r="I1089" s="248">
        <v>20.429</v>
      </c>
      <c r="J1089" s="248">
        <v>21.511</v>
      </c>
      <c r="K1089" s="248">
        <v>21.776</v>
      </c>
      <c r="L1089" s="248">
        <v>20.44</v>
      </c>
      <c r="M1089" s="248">
        <v>19.538</v>
      </c>
      <c r="N1089" s="248">
        <v>19.333</v>
      </c>
      <c r="O1089" s="248">
        <v>19.237</v>
      </c>
    </row>
    <row r="1090" ht="14.25" customHeight="1">
      <c r="A1090" s="248" t="s">
        <v>182</v>
      </c>
      <c r="B1090" s="248" t="s">
        <v>3</v>
      </c>
      <c r="C1090" s="248" t="s">
        <v>368</v>
      </c>
      <c r="D1090" s="248">
        <v>19.195</v>
      </c>
      <c r="E1090" s="248">
        <v>19.191</v>
      </c>
      <c r="F1090" s="248">
        <v>19.215</v>
      </c>
      <c r="G1090" s="248">
        <v>19.25</v>
      </c>
      <c r="H1090" s="248">
        <v>19.367</v>
      </c>
      <c r="I1090" s="248">
        <v>20.429</v>
      </c>
      <c r="J1090" s="248">
        <v>21.511</v>
      </c>
      <c r="K1090" s="248">
        <v>21.776</v>
      </c>
      <c r="L1090" s="248">
        <v>20.44</v>
      </c>
      <c r="M1090" s="248">
        <v>19.538</v>
      </c>
      <c r="N1090" s="248">
        <v>19.333</v>
      </c>
      <c r="O1090" s="248">
        <v>19.237</v>
      </c>
    </row>
    <row r="1091" ht="14.25" customHeight="1">
      <c r="A1091" s="248" t="s">
        <v>192</v>
      </c>
      <c r="B1091" s="248" t="s">
        <v>3</v>
      </c>
      <c r="C1091" s="248" t="s">
        <v>368</v>
      </c>
      <c r="D1091" s="248">
        <v>19.195</v>
      </c>
      <c r="E1091" s="248">
        <v>19.191</v>
      </c>
      <c r="F1091" s="248">
        <v>19.215</v>
      </c>
      <c r="G1091" s="248">
        <v>19.25</v>
      </c>
      <c r="H1091" s="248">
        <v>19.367</v>
      </c>
      <c r="I1091" s="248">
        <v>20.429</v>
      </c>
      <c r="J1091" s="248">
        <v>21.511</v>
      </c>
      <c r="K1091" s="248">
        <v>21.776</v>
      </c>
      <c r="L1091" s="248">
        <v>20.44</v>
      </c>
      <c r="M1091" s="248">
        <v>19.538</v>
      </c>
      <c r="N1091" s="248">
        <v>19.333</v>
      </c>
      <c r="O1091" s="248">
        <v>19.237</v>
      </c>
    </row>
    <row r="1092" ht="14.25" customHeight="1">
      <c r="A1092" s="248" t="s">
        <v>211</v>
      </c>
      <c r="B1092" s="248" t="s">
        <v>3</v>
      </c>
      <c r="C1092" s="248" t="s">
        <v>368</v>
      </c>
      <c r="D1092" s="248">
        <v>19.195</v>
      </c>
      <c r="E1092" s="248">
        <v>19.191</v>
      </c>
      <c r="F1092" s="248">
        <v>19.215</v>
      </c>
      <c r="G1092" s="248">
        <v>19.25</v>
      </c>
      <c r="H1092" s="248">
        <v>19.367</v>
      </c>
      <c r="I1092" s="248">
        <v>20.429</v>
      </c>
      <c r="J1092" s="248">
        <v>21.511</v>
      </c>
      <c r="K1092" s="248">
        <v>21.776</v>
      </c>
      <c r="L1092" s="248">
        <v>20.44</v>
      </c>
      <c r="M1092" s="248">
        <v>19.538</v>
      </c>
      <c r="N1092" s="248">
        <v>19.333</v>
      </c>
      <c r="O1092" s="248">
        <v>19.237</v>
      </c>
    </row>
    <row r="1093" ht="14.25" customHeight="1">
      <c r="A1093" s="248" t="s">
        <v>225</v>
      </c>
      <c r="B1093" s="248" t="s">
        <v>3</v>
      </c>
      <c r="C1093" s="248" t="s">
        <v>368</v>
      </c>
      <c r="D1093" s="248">
        <v>19.195</v>
      </c>
      <c r="E1093" s="248">
        <v>19.191</v>
      </c>
      <c r="F1093" s="248">
        <v>19.215</v>
      </c>
      <c r="G1093" s="248">
        <v>19.25</v>
      </c>
      <c r="H1093" s="248">
        <v>19.367</v>
      </c>
      <c r="I1093" s="248">
        <v>20.429</v>
      </c>
      <c r="J1093" s="248">
        <v>21.511</v>
      </c>
      <c r="K1093" s="248">
        <v>21.776</v>
      </c>
      <c r="L1093" s="248">
        <v>20.44</v>
      </c>
      <c r="M1093" s="248">
        <v>19.538</v>
      </c>
      <c r="N1093" s="248">
        <v>19.333</v>
      </c>
      <c r="O1093" s="248">
        <v>19.237</v>
      </c>
    </row>
    <row r="1094" ht="14.25" customHeight="1">
      <c r="A1094" s="248" t="s">
        <v>237</v>
      </c>
      <c r="B1094" s="248" t="s">
        <v>3</v>
      </c>
      <c r="C1094" s="248" t="s">
        <v>368</v>
      </c>
      <c r="D1094" s="248">
        <v>19.195</v>
      </c>
      <c r="E1094" s="248">
        <v>19.191</v>
      </c>
      <c r="F1094" s="248">
        <v>19.215</v>
      </c>
      <c r="G1094" s="248">
        <v>19.25</v>
      </c>
      <c r="H1094" s="248">
        <v>19.367</v>
      </c>
      <c r="I1094" s="248">
        <v>20.429</v>
      </c>
      <c r="J1094" s="248">
        <v>21.511</v>
      </c>
      <c r="K1094" s="248">
        <v>21.776</v>
      </c>
      <c r="L1094" s="248">
        <v>20.44</v>
      </c>
      <c r="M1094" s="248">
        <v>19.538</v>
      </c>
      <c r="N1094" s="248">
        <v>19.333</v>
      </c>
      <c r="O1094" s="248">
        <v>19.237</v>
      </c>
    </row>
    <row r="1095" ht="14.25" customHeight="1">
      <c r="A1095" s="248" t="s">
        <v>249</v>
      </c>
      <c r="B1095" s="248" t="s">
        <v>3</v>
      </c>
      <c r="C1095" s="248" t="s">
        <v>368</v>
      </c>
      <c r="D1095" s="248">
        <v>19.195</v>
      </c>
      <c r="E1095" s="248">
        <v>19.191</v>
      </c>
      <c r="F1095" s="248">
        <v>19.215</v>
      </c>
      <c r="G1095" s="248">
        <v>19.25</v>
      </c>
      <c r="H1095" s="248">
        <v>19.367</v>
      </c>
      <c r="I1095" s="248">
        <v>20.429</v>
      </c>
      <c r="J1095" s="248">
        <v>21.511</v>
      </c>
      <c r="K1095" s="248">
        <v>21.776</v>
      </c>
      <c r="L1095" s="248">
        <v>20.44</v>
      </c>
      <c r="M1095" s="248">
        <v>19.538</v>
      </c>
      <c r="N1095" s="248">
        <v>19.333</v>
      </c>
      <c r="O1095" s="248">
        <v>19.237</v>
      </c>
    </row>
    <row r="1096" ht="14.25" customHeight="1">
      <c r="A1096" s="249" t="s">
        <v>261</v>
      </c>
      <c r="B1096" s="248" t="s">
        <v>3</v>
      </c>
      <c r="C1096" s="248" t="s">
        <v>368</v>
      </c>
      <c r="D1096" s="248">
        <v>19.195</v>
      </c>
      <c r="E1096" s="248">
        <v>19.191</v>
      </c>
      <c r="F1096" s="248">
        <v>19.215</v>
      </c>
      <c r="G1096" s="248">
        <v>19.25</v>
      </c>
      <c r="H1096" s="248">
        <v>19.367</v>
      </c>
      <c r="I1096" s="248">
        <v>20.429</v>
      </c>
      <c r="J1096" s="248">
        <v>21.511</v>
      </c>
      <c r="K1096" s="248">
        <v>21.776</v>
      </c>
      <c r="L1096" s="248">
        <v>20.44</v>
      </c>
      <c r="M1096" s="248">
        <v>19.538</v>
      </c>
      <c r="N1096" s="248">
        <v>19.333</v>
      </c>
      <c r="O1096" s="248">
        <v>19.237</v>
      </c>
    </row>
    <row r="1097" ht="14.25" customHeight="1">
      <c r="A1097" s="248" t="s">
        <v>290</v>
      </c>
      <c r="B1097" s="248" t="s">
        <v>3</v>
      </c>
      <c r="C1097" s="248" t="s">
        <v>368</v>
      </c>
      <c r="D1097" s="248">
        <v>19.195</v>
      </c>
      <c r="E1097" s="248">
        <v>19.191</v>
      </c>
      <c r="F1097" s="248">
        <v>19.215</v>
      </c>
      <c r="G1097" s="248">
        <v>19.25</v>
      </c>
      <c r="H1097" s="248">
        <v>19.367</v>
      </c>
      <c r="I1097" s="248">
        <v>20.429</v>
      </c>
      <c r="J1097" s="248">
        <v>21.511</v>
      </c>
      <c r="K1097" s="248">
        <v>21.776</v>
      </c>
      <c r="L1097" s="248">
        <v>20.44</v>
      </c>
      <c r="M1097" s="248">
        <v>19.538</v>
      </c>
      <c r="N1097" s="248">
        <v>19.333</v>
      </c>
      <c r="O1097" s="248">
        <v>19.237</v>
      </c>
    </row>
    <row r="1098" ht="14.25" customHeight="1">
      <c r="A1098" s="248" t="s">
        <v>306</v>
      </c>
      <c r="B1098" s="248" t="s">
        <v>3</v>
      </c>
      <c r="C1098" s="248" t="s">
        <v>368</v>
      </c>
      <c r="D1098" s="248">
        <v>19.195</v>
      </c>
      <c r="E1098" s="248">
        <v>19.191</v>
      </c>
      <c r="F1098" s="248">
        <v>19.215</v>
      </c>
      <c r="G1098" s="248">
        <v>19.25</v>
      </c>
      <c r="H1098" s="248">
        <v>19.367</v>
      </c>
      <c r="I1098" s="248">
        <v>20.429</v>
      </c>
      <c r="J1098" s="248">
        <v>21.511</v>
      </c>
      <c r="K1098" s="248">
        <v>21.776</v>
      </c>
      <c r="L1098" s="248">
        <v>20.44</v>
      </c>
      <c r="M1098" s="248">
        <v>19.538</v>
      </c>
      <c r="N1098" s="248">
        <v>19.333</v>
      </c>
      <c r="O1098" s="248">
        <v>19.237</v>
      </c>
    </row>
    <row r="1099" ht="14.25" customHeight="1">
      <c r="A1099" s="248" t="s">
        <v>318</v>
      </c>
      <c r="B1099" s="248" t="s">
        <v>3</v>
      </c>
      <c r="C1099" s="248" t="s">
        <v>368</v>
      </c>
      <c r="D1099" s="248">
        <v>19.195</v>
      </c>
      <c r="E1099" s="248">
        <v>19.191</v>
      </c>
      <c r="F1099" s="248">
        <v>19.215</v>
      </c>
      <c r="G1099" s="248">
        <v>19.25</v>
      </c>
      <c r="H1099" s="248">
        <v>19.367</v>
      </c>
      <c r="I1099" s="248">
        <v>20.429</v>
      </c>
      <c r="J1099" s="248">
        <v>21.511</v>
      </c>
      <c r="K1099" s="248">
        <v>21.776</v>
      </c>
      <c r="L1099" s="248">
        <v>20.44</v>
      </c>
      <c r="M1099" s="248">
        <v>19.538</v>
      </c>
      <c r="N1099" s="248">
        <v>19.333</v>
      </c>
      <c r="O1099" s="248">
        <v>19.237</v>
      </c>
    </row>
    <row r="1100" ht="14.25" customHeight="1">
      <c r="A1100" s="249" t="s">
        <v>274</v>
      </c>
      <c r="B1100" s="248" t="s">
        <v>3</v>
      </c>
      <c r="C1100" s="248" t="s">
        <v>368</v>
      </c>
      <c r="D1100" s="248">
        <v>19.195</v>
      </c>
      <c r="E1100" s="248">
        <v>19.191</v>
      </c>
      <c r="F1100" s="248">
        <v>19.215</v>
      </c>
      <c r="G1100" s="248">
        <v>19.25</v>
      </c>
      <c r="H1100" s="248">
        <v>19.367</v>
      </c>
      <c r="I1100" s="248">
        <v>20.429</v>
      </c>
      <c r="J1100" s="248">
        <v>21.511</v>
      </c>
      <c r="K1100" s="248">
        <v>21.776</v>
      </c>
      <c r="L1100" s="248">
        <v>20.44</v>
      </c>
      <c r="M1100" s="248">
        <v>19.538</v>
      </c>
      <c r="N1100" s="248">
        <v>19.333</v>
      </c>
      <c r="O1100" s="248">
        <v>19.237</v>
      </c>
    </row>
    <row r="1101" ht="14.25" customHeight="1">
      <c r="A1101" s="248" t="s">
        <v>334</v>
      </c>
      <c r="B1101" s="248" t="s">
        <v>3</v>
      </c>
      <c r="C1101" s="248" t="s">
        <v>368</v>
      </c>
      <c r="D1101" s="248">
        <v>10.3</v>
      </c>
      <c r="E1101" s="248">
        <v>10.16</v>
      </c>
      <c r="F1101" s="248">
        <v>11.26</v>
      </c>
      <c r="G1101" s="248">
        <v>12.98</v>
      </c>
      <c r="H1101" s="248">
        <v>16.26</v>
      </c>
      <c r="I1101" s="248">
        <v>19.12</v>
      </c>
      <c r="J1101" s="248">
        <v>21.83</v>
      </c>
      <c r="K1101" s="248">
        <v>23.96</v>
      </c>
      <c r="L1101" s="248">
        <v>21.38</v>
      </c>
      <c r="M1101" s="248">
        <v>17.16</v>
      </c>
      <c r="N1101" s="248">
        <v>14.1</v>
      </c>
      <c r="O1101" s="248">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8" t="s">
        <v>134</v>
      </c>
      <c r="B1118" s="248" t="s">
        <v>11</v>
      </c>
      <c r="C1118" s="248" t="s">
        <v>369</v>
      </c>
      <c r="D1118" s="248">
        <v>19.98</v>
      </c>
      <c r="E1118" s="248">
        <v>20.01</v>
      </c>
      <c r="F1118" s="248">
        <v>20.03</v>
      </c>
      <c r="G1118" s="248">
        <v>20.16</v>
      </c>
      <c r="H1118" s="248">
        <v>20.32</v>
      </c>
      <c r="I1118" s="248">
        <v>22.62</v>
      </c>
      <c r="J1118" s="248">
        <v>23.03</v>
      </c>
      <c r="K1118" s="248">
        <v>23.11</v>
      </c>
      <c r="L1118" s="248">
        <v>23.06</v>
      </c>
      <c r="M1118" s="248">
        <v>20.7</v>
      </c>
      <c r="N1118" s="248">
        <v>20.26</v>
      </c>
      <c r="O1118" s="248">
        <v>20.06</v>
      </c>
    </row>
    <row r="1119" ht="14.25" customHeight="1">
      <c r="A1119" s="248" t="s">
        <v>220</v>
      </c>
      <c r="B1119" s="248" t="s">
        <v>11</v>
      </c>
      <c r="C1119" s="248" t="s">
        <v>369</v>
      </c>
      <c r="D1119" s="248">
        <v>20.25</v>
      </c>
      <c r="E1119" s="248">
        <v>20.24</v>
      </c>
      <c r="F1119" s="248">
        <v>20.24</v>
      </c>
      <c r="G1119" s="248">
        <v>20.3</v>
      </c>
      <c r="H1119" s="248">
        <v>20.4</v>
      </c>
      <c r="I1119" s="248">
        <v>22.62</v>
      </c>
      <c r="J1119" s="248">
        <v>23.03</v>
      </c>
      <c r="K1119" s="248">
        <v>23.13</v>
      </c>
      <c r="L1119" s="248">
        <v>23.14</v>
      </c>
      <c r="M1119" s="248">
        <v>20.9</v>
      </c>
      <c r="N1119" s="248">
        <v>20.5</v>
      </c>
      <c r="O1119" s="248">
        <v>20.33</v>
      </c>
    </row>
    <row r="1120" ht="14.25" customHeight="1">
      <c r="A1120" s="248" t="s">
        <v>150</v>
      </c>
      <c r="B1120" s="248" t="s">
        <v>11</v>
      </c>
      <c r="C1120" s="248" t="s">
        <v>369</v>
      </c>
      <c r="D1120" s="248"/>
      <c r="E1120" s="248"/>
      <c r="F1120" s="248"/>
      <c r="G1120" s="248"/>
      <c r="H1120" s="248"/>
      <c r="I1120" s="248"/>
      <c r="J1120" s="248"/>
      <c r="K1120" s="248"/>
      <c r="L1120" s="248"/>
      <c r="M1120" s="248"/>
      <c r="N1120" s="248"/>
      <c r="O1120" s="248"/>
    </row>
    <row r="1121" ht="14.25" customHeight="1">
      <c r="A1121" s="248" t="s">
        <v>166</v>
      </c>
      <c r="B1121" s="248" t="s">
        <v>11</v>
      </c>
      <c r="C1121" s="248" t="s">
        <v>369</v>
      </c>
      <c r="D1121" s="248">
        <v>20.62</v>
      </c>
      <c r="E1121" s="248">
        <v>20.61</v>
      </c>
      <c r="F1121" s="248">
        <v>20.61</v>
      </c>
      <c r="G1121" s="248">
        <v>20.65</v>
      </c>
      <c r="H1121" s="248">
        <v>20.71</v>
      </c>
      <c r="I1121" s="248">
        <v>22.95</v>
      </c>
      <c r="J1121" s="248">
        <v>23.29</v>
      </c>
      <c r="K1121" s="248">
        <v>23.37</v>
      </c>
      <c r="L1121" s="248">
        <v>23.37</v>
      </c>
      <c r="M1121" s="248">
        <v>21.08</v>
      </c>
      <c r="N1121" s="248">
        <v>20.77</v>
      </c>
      <c r="O1121" s="248">
        <v>20.66</v>
      </c>
    </row>
    <row r="1122" ht="14.25" customHeight="1">
      <c r="A1122" s="248" t="s">
        <v>182</v>
      </c>
      <c r="B1122" s="248" t="s">
        <v>11</v>
      </c>
      <c r="C1122" s="248" t="s">
        <v>369</v>
      </c>
      <c r="D1122" s="248"/>
      <c r="E1122" s="248"/>
      <c r="F1122" s="248"/>
      <c r="G1122" s="248"/>
      <c r="H1122" s="248"/>
      <c r="I1122" s="248"/>
      <c r="J1122" s="248"/>
      <c r="K1122" s="248"/>
      <c r="L1122" s="248"/>
      <c r="M1122" s="248"/>
      <c r="N1122" s="248"/>
      <c r="O1122" s="248"/>
    </row>
    <row r="1123" ht="14.25" customHeight="1">
      <c r="A1123" s="248" t="s">
        <v>192</v>
      </c>
      <c r="B1123" s="248" t="s">
        <v>11</v>
      </c>
      <c r="C1123" s="248" t="s">
        <v>369</v>
      </c>
      <c r="D1123" s="248">
        <v>20.34</v>
      </c>
      <c r="E1123" s="248">
        <v>20.35</v>
      </c>
      <c r="F1123" s="248">
        <v>20.36</v>
      </c>
      <c r="G1123" s="248">
        <v>20.43</v>
      </c>
      <c r="H1123" s="248">
        <v>20.53</v>
      </c>
      <c r="I1123" s="248">
        <v>22.73</v>
      </c>
      <c r="J1123" s="248">
        <v>23.14</v>
      </c>
      <c r="K1123" s="248">
        <v>23.22</v>
      </c>
      <c r="L1123" s="248">
        <v>23.21</v>
      </c>
      <c r="M1123" s="248">
        <v>20.95</v>
      </c>
      <c r="N1123" s="248">
        <v>20.55</v>
      </c>
      <c r="O1123" s="248">
        <v>20.4</v>
      </c>
    </row>
    <row r="1124" ht="14.25" customHeight="1">
      <c r="A1124" s="248" t="s">
        <v>211</v>
      </c>
      <c r="B1124" s="248" t="s">
        <v>11</v>
      </c>
      <c r="C1124" s="248" t="s">
        <v>369</v>
      </c>
      <c r="D1124" s="248">
        <v>20.25</v>
      </c>
      <c r="E1124" s="248">
        <v>20.24</v>
      </c>
      <c r="F1124" s="248">
        <v>20.24</v>
      </c>
      <c r="G1124" s="248">
        <v>20.3</v>
      </c>
      <c r="H1124" s="248">
        <v>20.4</v>
      </c>
      <c r="I1124" s="248">
        <v>22.62</v>
      </c>
      <c r="J1124" s="248">
        <v>23.03</v>
      </c>
      <c r="K1124" s="248">
        <v>23.13</v>
      </c>
      <c r="L1124" s="248">
        <v>23.14</v>
      </c>
      <c r="M1124" s="248">
        <v>20.9</v>
      </c>
      <c r="N1124" s="248">
        <v>20.5</v>
      </c>
      <c r="O1124" s="248">
        <v>20.33</v>
      </c>
    </row>
    <row r="1125" ht="14.25" customHeight="1">
      <c r="A1125" s="248" t="s">
        <v>225</v>
      </c>
      <c r="B1125" s="248" t="s">
        <v>11</v>
      </c>
      <c r="C1125" s="248" t="s">
        <v>369</v>
      </c>
      <c r="D1125" s="248">
        <v>20.11</v>
      </c>
      <c r="E1125" s="248">
        <v>20.14</v>
      </c>
      <c r="F1125" s="248">
        <v>20.16</v>
      </c>
      <c r="G1125" s="248">
        <v>20.26</v>
      </c>
      <c r="H1125" s="248">
        <v>20.4</v>
      </c>
      <c r="I1125" s="248">
        <v>21.36</v>
      </c>
      <c r="J1125" s="248">
        <v>21.59</v>
      </c>
      <c r="K1125" s="248">
        <v>21.65</v>
      </c>
      <c r="L1125" s="248">
        <v>21.59</v>
      </c>
      <c r="M1125" s="248">
        <v>20.59</v>
      </c>
      <c r="N1125" s="248">
        <v>20.32</v>
      </c>
      <c r="O1125" s="248">
        <v>20.16</v>
      </c>
    </row>
    <row r="1126" ht="14.25" customHeight="1">
      <c r="A1126" s="248" t="s">
        <v>237</v>
      </c>
      <c r="B1126" s="248" t="s">
        <v>11</v>
      </c>
      <c r="C1126" s="248" t="s">
        <v>369</v>
      </c>
      <c r="D1126" s="248">
        <v>20.47</v>
      </c>
      <c r="E1126" s="248">
        <v>20.47</v>
      </c>
      <c r="F1126" s="248">
        <v>20.48</v>
      </c>
      <c r="G1126" s="248">
        <v>20.54</v>
      </c>
      <c r="H1126" s="248">
        <v>20.62</v>
      </c>
      <c r="I1126" s="248">
        <v>22.87</v>
      </c>
      <c r="J1126" s="248">
        <v>23.23</v>
      </c>
      <c r="K1126" s="248">
        <v>23.31</v>
      </c>
      <c r="L1126" s="248">
        <v>23.3</v>
      </c>
      <c r="M1126" s="248">
        <v>20.99</v>
      </c>
      <c r="N1126" s="248">
        <v>20.65</v>
      </c>
      <c r="O1126" s="248">
        <v>20.52</v>
      </c>
    </row>
    <row r="1127" ht="14.25" customHeight="1">
      <c r="A1127" s="248" t="s">
        <v>249</v>
      </c>
      <c r="B1127" s="248" t="s">
        <v>11</v>
      </c>
      <c r="C1127" s="248" t="s">
        <v>369</v>
      </c>
      <c r="D1127" s="248">
        <v>19.52</v>
      </c>
      <c r="E1127" s="248">
        <v>19.58</v>
      </c>
      <c r="F1127" s="248">
        <v>19.62</v>
      </c>
      <c r="G1127" s="248">
        <v>19.81</v>
      </c>
      <c r="H1127" s="248">
        <v>20.06</v>
      </c>
      <c r="I1127" s="248">
        <v>22.39</v>
      </c>
      <c r="J1127" s="248">
        <v>22.85</v>
      </c>
      <c r="K1127" s="248">
        <v>22.94</v>
      </c>
      <c r="L1127" s="248">
        <v>22.84</v>
      </c>
      <c r="M1127" s="248">
        <v>20.43</v>
      </c>
      <c r="N1127" s="248">
        <v>19.9</v>
      </c>
      <c r="O1127" s="248">
        <v>19.63</v>
      </c>
    </row>
    <row r="1128" ht="14.25" customHeight="1">
      <c r="A1128" s="249" t="s">
        <v>261</v>
      </c>
      <c r="B1128" s="248" t="s">
        <v>11</v>
      </c>
      <c r="C1128" s="248" t="s">
        <v>369</v>
      </c>
      <c r="D1128" s="248">
        <v>20.49</v>
      </c>
      <c r="E1128" s="248">
        <v>20.5</v>
      </c>
      <c r="F1128" s="248">
        <v>20.5</v>
      </c>
      <c r="G1128" s="248">
        <v>20.56</v>
      </c>
      <c r="H1128" s="248">
        <v>20.63</v>
      </c>
      <c r="I1128" s="248">
        <v>22.88</v>
      </c>
      <c r="J1128" s="248">
        <v>23.24</v>
      </c>
      <c r="K1128" s="248">
        <v>23.32</v>
      </c>
      <c r="L1128" s="248">
        <v>23.31</v>
      </c>
      <c r="M1128" s="248">
        <v>21.01</v>
      </c>
      <c r="N1128" s="248">
        <v>20.67</v>
      </c>
      <c r="O1128" s="248">
        <v>20.55</v>
      </c>
    </row>
    <row r="1129" ht="14.25" customHeight="1">
      <c r="A1129" s="248" t="s">
        <v>290</v>
      </c>
      <c r="B1129" s="248" t="s">
        <v>11</v>
      </c>
      <c r="C1129" s="248" t="s">
        <v>369</v>
      </c>
      <c r="D1129" s="248">
        <v>20.62</v>
      </c>
      <c r="E1129" s="248">
        <v>20.61</v>
      </c>
      <c r="F1129" s="248">
        <v>20.61</v>
      </c>
      <c r="G1129" s="248">
        <v>20.65</v>
      </c>
      <c r="H1129" s="248">
        <v>20.71</v>
      </c>
      <c r="I1129" s="248">
        <v>22.95</v>
      </c>
      <c r="J1129" s="248">
        <v>23.29</v>
      </c>
      <c r="K1129" s="248">
        <v>23.37</v>
      </c>
      <c r="L1129" s="248">
        <v>23.37</v>
      </c>
      <c r="M1129" s="248">
        <v>21.08</v>
      </c>
      <c r="N1129" s="248">
        <v>20.77</v>
      </c>
      <c r="O1129" s="248">
        <v>20.66</v>
      </c>
    </row>
    <row r="1130" ht="14.25" customHeight="1">
      <c r="A1130" s="248" t="s">
        <v>306</v>
      </c>
      <c r="B1130" s="248" t="s">
        <v>11</v>
      </c>
      <c r="C1130" s="248" t="s">
        <v>369</v>
      </c>
      <c r="D1130" s="248">
        <v>20.01</v>
      </c>
      <c r="E1130" s="248">
        <v>20.05</v>
      </c>
      <c r="F1130" s="248">
        <v>20.08</v>
      </c>
      <c r="G1130" s="248">
        <v>20.19</v>
      </c>
      <c r="H1130" s="248">
        <v>20.35</v>
      </c>
      <c r="I1130" s="248">
        <v>20.49</v>
      </c>
      <c r="J1130" s="248">
        <v>20.6</v>
      </c>
      <c r="K1130" s="248">
        <v>20.63</v>
      </c>
      <c r="L1130" s="248">
        <v>20.56</v>
      </c>
      <c r="M1130" s="248">
        <v>20.38</v>
      </c>
      <c r="N1130" s="248">
        <v>20.2</v>
      </c>
      <c r="O1130" s="248">
        <v>20.06</v>
      </c>
    </row>
    <row r="1131" ht="14.25" customHeight="1">
      <c r="A1131" s="248" t="s">
        <v>318</v>
      </c>
      <c r="B1131" s="248" t="s">
        <v>11</v>
      </c>
      <c r="C1131" s="248" t="s">
        <v>369</v>
      </c>
      <c r="D1131" s="248">
        <v>19.55</v>
      </c>
      <c r="E1131" s="248">
        <v>19.56</v>
      </c>
      <c r="F1131" s="248">
        <v>19.59</v>
      </c>
      <c r="G1131" s="248">
        <v>19.75</v>
      </c>
      <c r="H1131" s="248">
        <v>19.98</v>
      </c>
      <c r="I1131" s="248">
        <v>22.06</v>
      </c>
      <c r="J1131" s="248">
        <v>22.66</v>
      </c>
      <c r="K1131" s="248">
        <v>22.82</v>
      </c>
      <c r="L1131" s="248">
        <v>22.78</v>
      </c>
      <c r="M1131" s="248">
        <v>20.65</v>
      </c>
      <c r="N1131" s="248">
        <v>20.02</v>
      </c>
      <c r="O1131" s="248">
        <v>19.69</v>
      </c>
    </row>
    <row r="1132" ht="14.25" customHeight="1">
      <c r="A1132" s="249" t="s">
        <v>274</v>
      </c>
      <c r="B1132" s="248" t="s">
        <v>11</v>
      </c>
      <c r="C1132" s="248" t="s">
        <v>369</v>
      </c>
      <c r="D1132" s="248">
        <v>20.35</v>
      </c>
      <c r="E1132" s="248">
        <v>20.36</v>
      </c>
      <c r="F1132" s="248">
        <v>20.37</v>
      </c>
      <c r="G1132" s="248">
        <v>20.45</v>
      </c>
      <c r="H1132" s="248">
        <v>20.55</v>
      </c>
      <c r="I1132" s="248">
        <v>22.81</v>
      </c>
      <c r="J1132" s="248">
        <v>23.18</v>
      </c>
      <c r="K1132" s="248">
        <v>23.26</v>
      </c>
      <c r="L1132" s="248">
        <v>23.24</v>
      </c>
      <c r="M1132" s="248">
        <v>20.92</v>
      </c>
      <c r="N1132" s="248">
        <v>20.56</v>
      </c>
      <c r="O1132" s="248">
        <v>20.41</v>
      </c>
    </row>
    <row r="1133" ht="14.25" customHeight="1">
      <c r="A1133" s="248" t="s">
        <v>334</v>
      </c>
      <c r="B1133" s="248" t="s">
        <v>11</v>
      </c>
      <c r="C1133" s="248" t="s">
        <v>369</v>
      </c>
      <c r="D1133" s="248">
        <v>12.59</v>
      </c>
      <c r="E1133" s="248">
        <v>12.59</v>
      </c>
      <c r="F1133" s="248">
        <v>12.6</v>
      </c>
      <c r="G1133" s="248">
        <v>12.64</v>
      </c>
      <c r="H1133" s="248">
        <v>12.69</v>
      </c>
      <c r="I1133" s="248">
        <v>14.57</v>
      </c>
      <c r="J1133" s="248">
        <v>16.37</v>
      </c>
      <c r="K1133" s="248">
        <v>16.72</v>
      </c>
      <c r="L1133" s="248">
        <v>14.09</v>
      </c>
      <c r="M1133" s="248">
        <v>12.92</v>
      </c>
      <c r="N1133" s="248">
        <v>12.73</v>
      </c>
      <c r="O1133" s="248">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50" t="s">
        <v>134</v>
      </c>
      <c r="B1150" s="250" t="s">
        <v>15</v>
      </c>
      <c r="C1150" s="250" t="s">
        <v>369</v>
      </c>
      <c r="D1150" s="250">
        <v>20.4</v>
      </c>
      <c r="E1150" s="250">
        <v>20.38</v>
      </c>
      <c r="F1150" s="250">
        <v>20.37</v>
      </c>
      <c r="G1150" s="250">
        <v>20.41</v>
      </c>
      <c r="H1150" s="250">
        <v>20.48</v>
      </c>
      <c r="I1150" s="250">
        <v>22.74</v>
      </c>
      <c r="J1150" s="250">
        <v>23.11</v>
      </c>
      <c r="K1150" s="250">
        <v>23.21</v>
      </c>
      <c r="L1150" s="250">
        <v>23.23</v>
      </c>
      <c r="M1150" s="250">
        <v>20.95</v>
      </c>
      <c r="N1150" s="250">
        <v>20.62</v>
      </c>
      <c r="O1150" s="250">
        <v>20.48</v>
      </c>
    </row>
    <row r="1151" ht="14.25" customHeight="1">
      <c r="A1151" s="250" t="s">
        <v>220</v>
      </c>
      <c r="B1151" s="250" t="s">
        <v>15</v>
      </c>
      <c r="C1151" s="250" t="s">
        <v>369</v>
      </c>
      <c r="D1151" s="250">
        <v>20.32</v>
      </c>
      <c r="E1151" s="250">
        <v>20.31</v>
      </c>
      <c r="F1151" s="250">
        <v>20.3</v>
      </c>
      <c r="G1151" s="250">
        <v>20.35</v>
      </c>
      <c r="H1151" s="250">
        <v>20.43</v>
      </c>
      <c r="I1151" s="250">
        <v>22.64</v>
      </c>
      <c r="J1151" s="250">
        <v>23.05</v>
      </c>
      <c r="K1151" s="250">
        <v>23.15</v>
      </c>
      <c r="L1151" s="250">
        <v>23.17</v>
      </c>
      <c r="M1151" s="250">
        <v>20.94</v>
      </c>
      <c r="N1151" s="250">
        <v>20.57</v>
      </c>
      <c r="O1151" s="250">
        <v>20.41</v>
      </c>
    </row>
    <row r="1152" ht="14.25" customHeight="1">
      <c r="A1152" s="250" t="s">
        <v>150</v>
      </c>
      <c r="B1152" s="250" t="s">
        <v>15</v>
      </c>
      <c r="C1152" s="250" t="s">
        <v>369</v>
      </c>
      <c r="D1152" s="250"/>
      <c r="E1152" s="250"/>
      <c r="F1152" s="250"/>
      <c r="G1152" s="250"/>
      <c r="H1152" s="250"/>
      <c r="I1152" s="250"/>
      <c r="J1152" s="250"/>
      <c r="K1152" s="250"/>
      <c r="L1152" s="250"/>
      <c r="M1152" s="250"/>
      <c r="N1152" s="250"/>
      <c r="O1152" s="250"/>
    </row>
    <row r="1153" ht="14.25" customHeight="1">
      <c r="A1153" s="250" t="s">
        <v>166</v>
      </c>
      <c r="B1153" s="250" t="s">
        <v>15</v>
      </c>
      <c r="C1153" s="250" t="s">
        <v>369</v>
      </c>
      <c r="D1153" s="250">
        <v>20.62</v>
      </c>
      <c r="E1153" s="250">
        <v>20.61</v>
      </c>
      <c r="F1153" s="250">
        <v>20.61</v>
      </c>
      <c r="G1153" s="250">
        <v>20.65</v>
      </c>
      <c r="H1153" s="250">
        <v>20.71</v>
      </c>
      <c r="I1153" s="250">
        <v>22.95</v>
      </c>
      <c r="J1153" s="250">
        <v>23.29</v>
      </c>
      <c r="K1153" s="250">
        <v>23.37</v>
      </c>
      <c r="L1153" s="250">
        <v>23.37</v>
      </c>
      <c r="M1153" s="250">
        <v>21.08</v>
      </c>
      <c r="N1153" s="250">
        <v>20.77</v>
      </c>
      <c r="O1153" s="250">
        <v>20.66</v>
      </c>
    </row>
    <row r="1154" ht="14.25" customHeight="1">
      <c r="A1154" s="250" t="s">
        <v>182</v>
      </c>
      <c r="B1154" s="250" t="s">
        <v>15</v>
      </c>
      <c r="C1154" s="250" t="s">
        <v>369</v>
      </c>
      <c r="D1154" s="250"/>
      <c r="E1154" s="250"/>
      <c r="F1154" s="250"/>
      <c r="G1154" s="250"/>
      <c r="H1154" s="250"/>
      <c r="I1154" s="250"/>
      <c r="J1154" s="250"/>
      <c r="K1154" s="250"/>
      <c r="L1154" s="250"/>
      <c r="M1154" s="250"/>
      <c r="N1154" s="250"/>
      <c r="O1154" s="250"/>
    </row>
    <row r="1155" ht="14.25" customHeight="1">
      <c r="A1155" s="250" t="s">
        <v>192</v>
      </c>
      <c r="B1155" s="250" t="s">
        <v>15</v>
      </c>
      <c r="C1155" s="250" t="s">
        <v>369</v>
      </c>
      <c r="D1155" s="250">
        <v>20.54</v>
      </c>
      <c r="E1155" s="250">
        <v>20.52</v>
      </c>
      <c r="F1155" s="250">
        <v>20.52</v>
      </c>
      <c r="G1155" s="250">
        <v>20.55</v>
      </c>
      <c r="H1155" s="250">
        <v>20.6</v>
      </c>
      <c r="I1155" s="250">
        <v>22.79</v>
      </c>
      <c r="J1155" s="250">
        <v>23.17</v>
      </c>
      <c r="K1155" s="250">
        <v>23.26</v>
      </c>
      <c r="L1155" s="250">
        <v>23.29</v>
      </c>
      <c r="M1155" s="250">
        <v>21.07</v>
      </c>
      <c r="N1155" s="250">
        <v>20.73</v>
      </c>
      <c r="O1155" s="250">
        <v>20.61</v>
      </c>
    </row>
    <row r="1156" ht="14.25" customHeight="1">
      <c r="A1156" s="250" t="s">
        <v>211</v>
      </c>
      <c r="B1156" s="250" t="s">
        <v>15</v>
      </c>
      <c r="C1156" s="250" t="s">
        <v>369</v>
      </c>
      <c r="D1156" s="250">
        <v>20.32</v>
      </c>
      <c r="E1156" s="250">
        <v>20.31</v>
      </c>
      <c r="F1156" s="250">
        <v>20.3</v>
      </c>
      <c r="G1156" s="250">
        <v>20.35</v>
      </c>
      <c r="H1156" s="250">
        <v>20.43</v>
      </c>
      <c r="I1156" s="250">
        <v>22.64</v>
      </c>
      <c r="J1156" s="250">
        <v>23.05</v>
      </c>
      <c r="K1156" s="250">
        <v>23.15</v>
      </c>
      <c r="L1156" s="250">
        <v>23.17</v>
      </c>
      <c r="M1156" s="250">
        <v>20.94</v>
      </c>
      <c r="N1156" s="250">
        <v>20.57</v>
      </c>
      <c r="O1156" s="250">
        <v>20.41</v>
      </c>
    </row>
    <row r="1157" ht="14.25" customHeight="1">
      <c r="A1157" s="250" t="s">
        <v>225</v>
      </c>
      <c r="B1157" s="250" t="s">
        <v>15</v>
      </c>
      <c r="C1157" s="250" t="s">
        <v>369</v>
      </c>
      <c r="D1157" s="250">
        <v>20.38</v>
      </c>
      <c r="E1157" s="250">
        <v>20.37</v>
      </c>
      <c r="F1157" s="250">
        <v>20.37</v>
      </c>
      <c r="G1157" s="250">
        <v>20.42</v>
      </c>
      <c r="H1157" s="250">
        <v>20.49</v>
      </c>
      <c r="I1157" s="250">
        <v>21.42</v>
      </c>
      <c r="J1157" s="250">
        <v>21.62</v>
      </c>
      <c r="K1157" s="250">
        <v>21.68</v>
      </c>
      <c r="L1157" s="250">
        <v>21.69</v>
      </c>
      <c r="M1157" s="250">
        <v>20.76</v>
      </c>
      <c r="N1157" s="250">
        <v>20.55</v>
      </c>
      <c r="O1157" s="250">
        <v>20.44</v>
      </c>
    </row>
    <row r="1158" ht="14.25" customHeight="1">
      <c r="A1158" s="250" t="s">
        <v>237</v>
      </c>
      <c r="B1158" s="250" t="s">
        <v>15</v>
      </c>
      <c r="C1158" s="250" t="s">
        <v>369</v>
      </c>
      <c r="D1158" s="250">
        <v>20.68</v>
      </c>
      <c r="E1158" s="250">
        <v>20.66</v>
      </c>
      <c r="F1158" s="250">
        <v>20.65</v>
      </c>
      <c r="G1158" s="250">
        <v>20.66</v>
      </c>
      <c r="H1158" s="250">
        <v>20.7</v>
      </c>
      <c r="I1158" s="250">
        <v>22.93</v>
      </c>
      <c r="J1158" s="250">
        <v>23.27</v>
      </c>
      <c r="K1158" s="250">
        <v>23.35</v>
      </c>
      <c r="L1158" s="250">
        <v>23.38</v>
      </c>
      <c r="M1158" s="250">
        <v>21.12</v>
      </c>
      <c r="N1158" s="250">
        <v>20.83</v>
      </c>
      <c r="O1158" s="250">
        <v>20.73</v>
      </c>
    </row>
    <row r="1159" ht="14.25" customHeight="1">
      <c r="A1159" s="250" t="s">
        <v>249</v>
      </c>
      <c r="B1159" s="250" t="s">
        <v>15</v>
      </c>
      <c r="C1159" s="250" t="s">
        <v>369</v>
      </c>
      <c r="D1159" s="250">
        <v>20.15</v>
      </c>
      <c r="E1159" s="250">
        <v>20.13</v>
      </c>
      <c r="F1159" s="250">
        <v>20.13</v>
      </c>
      <c r="G1159" s="250">
        <v>20.19</v>
      </c>
      <c r="H1159" s="250">
        <v>20.29</v>
      </c>
      <c r="I1159" s="250">
        <v>22.58</v>
      </c>
      <c r="J1159" s="250">
        <v>22.98</v>
      </c>
      <c r="K1159" s="250">
        <v>23.09</v>
      </c>
      <c r="L1159" s="250">
        <v>23.1</v>
      </c>
      <c r="M1159" s="250">
        <v>20.81</v>
      </c>
      <c r="N1159" s="250">
        <v>20.43</v>
      </c>
      <c r="O1159" s="250">
        <v>20.26</v>
      </c>
    </row>
    <row r="1160" ht="14.25" customHeight="1">
      <c r="A1160" s="251" t="s">
        <v>261</v>
      </c>
      <c r="B1160" s="250" t="s">
        <v>15</v>
      </c>
      <c r="C1160" s="250" t="s">
        <v>369</v>
      </c>
      <c r="D1160" s="250">
        <v>20.69</v>
      </c>
      <c r="E1160" s="250">
        <v>20.67</v>
      </c>
      <c r="F1160" s="250">
        <v>20.66</v>
      </c>
      <c r="G1160" s="250">
        <v>20.68</v>
      </c>
      <c r="H1160" s="250">
        <v>20.71</v>
      </c>
      <c r="I1160" s="250">
        <v>22.94</v>
      </c>
      <c r="J1160" s="250">
        <v>23.28</v>
      </c>
      <c r="K1160" s="250">
        <v>23.36</v>
      </c>
      <c r="L1160" s="250">
        <v>23.39</v>
      </c>
      <c r="M1160" s="250">
        <v>21.13</v>
      </c>
      <c r="N1160" s="250">
        <v>20.84</v>
      </c>
      <c r="O1160" s="250">
        <v>20.75</v>
      </c>
    </row>
    <row r="1161" ht="14.25" customHeight="1">
      <c r="A1161" s="250" t="s">
        <v>290</v>
      </c>
      <c r="B1161" s="250" t="s">
        <v>15</v>
      </c>
      <c r="C1161" s="250" t="s">
        <v>369</v>
      </c>
      <c r="D1161" s="250">
        <v>20.76</v>
      </c>
      <c r="E1161" s="250">
        <v>20.74</v>
      </c>
      <c r="F1161" s="250">
        <v>20.73</v>
      </c>
      <c r="G1161" s="250">
        <v>20.74</v>
      </c>
      <c r="H1161" s="250">
        <v>20.77</v>
      </c>
      <c r="I1161" s="250">
        <v>22.99</v>
      </c>
      <c r="J1161" s="250">
        <v>23.33</v>
      </c>
      <c r="K1161" s="250">
        <v>23.4</v>
      </c>
      <c r="L1161" s="250">
        <v>23.43</v>
      </c>
      <c r="M1161" s="250">
        <v>21.17</v>
      </c>
      <c r="N1161" s="250">
        <v>20.89</v>
      </c>
      <c r="O1161" s="250">
        <v>20.81</v>
      </c>
    </row>
    <row r="1162" ht="14.25" customHeight="1">
      <c r="A1162" s="250" t="s">
        <v>306</v>
      </c>
      <c r="B1162" s="250" t="s">
        <v>15</v>
      </c>
      <c r="C1162" s="250" t="s">
        <v>369</v>
      </c>
      <c r="D1162" s="250">
        <v>20.3</v>
      </c>
      <c r="E1162" s="250">
        <v>20.3</v>
      </c>
      <c r="F1162" s="250">
        <v>20.31</v>
      </c>
      <c r="G1162" s="250">
        <v>20.37</v>
      </c>
      <c r="H1162" s="250">
        <v>20.45</v>
      </c>
      <c r="I1162" s="250">
        <v>20.54</v>
      </c>
      <c r="J1162" s="250">
        <v>20.61</v>
      </c>
      <c r="K1162" s="250">
        <v>20.66</v>
      </c>
      <c r="L1162" s="250">
        <v>20.64</v>
      </c>
      <c r="M1162" s="250">
        <v>20.56</v>
      </c>
      <c r="N1162" s="250">
        <v>20.46</v>
      </c>
      <c r="O1162" s="250">
        <v>20.35</v>
      </c>
    </row>
    <row r="1163" ht="14.25" customHeight="1">
      <c r="A1163" s="250" t="s">
        <v>318</v>
      </c>
      <c r="B1163" s="250" t="s">
        <v>15</v>
      </c>
      <c r="C1163" s="250" t="s">
        <v>369</v>
      </c>
      <c r="D1163" s="250">
        <v>20.01</v>
      </c>
      <c r="E1163" s="250">
        <v>19.97</v>
      </c>
      <c r="F1163" s="250">
        <v>19.96</v>
      </c>
      <c r="G1163" s="250">
        <v>20.04</v>
      </c>
      <c r="H1163" s="250">
        <v>20.16</v>
      </c>
      <c r="I1163" s="250">
        <v>22.19</v>
      </c>
      <c r="J1163" s="250">
        <v>22.75</v>
      </c>
      <c r="K1163" s="250">
        <v>22.92</v>
      </c>
      <c r="L1163" s="250">
        <v>22.96</v>
      </c>
      <c r="M1163" s="250">
        <v>20.93</v>
      </c>
      <c r="N1163" s="250">
        <v>20.41</v>
      </c>
      <c r="O1163" s="250">
        <v>20.16</v>
      </c>
    </row>
    <row r="1164" ht="14.25" customHeight="1">
      <c r="A1164" s="251" t="s">
        <v>274</v>
      </c>
      <c r="B1164" s="250" t="s">
        <v>15</v>
      </c>
      <c r="C1164" s="250" t="s">
        <v>369</v>
      </c>
      <c r="D1164" s="250">
        <v>20.61</v>
      </c>
      <c r="E1164" s="250">
        <v>20.59</v>
      </c>
      <c r="F1164" s="250">
        <v>20.58</v>
      </c>
      <c r="G1164" s="250">
        <v>20.6</v>
      </c>
      <c r="H1164" s="250">
        <v>20.65</v>
      </c>
      <c r="I1164" s="250">
        <v>22.89</v>
      </c>
      <c r="J1164" s="250">
        <v>23.23</v>
      </c>
      <c r="K1164" s="250">
        <v>23.32</v>
      </c>
      <c r="L1164" s="250">
        <v>23.34</v>
      </c>
      <c r="M1164" s="250">
        <v>21.08</v>
      </c>
      <c r="N1164" s="250">
        <v>20.77</v>
      </c>
      <c r="O1164" s="250">
        <v>20.67</v>
      </c>
    </row>
    <row r="1165" ht="14.25" customHeight="1">
      <c r="A1165" s="250" t="s">
        <v>334</v>
      </c>
      <c r="B1165" s="250" t="s">
        <v>15</v>
      </c>
      <c r="C1165" s="250" t="s">
        <v>369</v>
      </c>
      <c r="D1165" s="250">
        <v>12.59</v>
      </c>
      <c r="E1165" s="250">
        <v>12.59</v>
      </c>
      <c r="F1165" s="250">
        <v>12.6</v>
      </c>
      <c r="G1165" s="250">
        <v>12.64</v>
      </c>
      <c r="H1165" s="250">
        <v>12.69</v>
      </c>
      <c r="I1165" s="250">
        <v>14.57</v>
      </c>
      <c r="J1165" s="250">
        <v>16.37</v>
      </c>
      <c r="K1165" s="250">
        <v>16.72</v>
      </c>
      <c r="L1165" s="250">
        <v>14.09</v>
      </c>
      <c r="M1165" s="250">
        <v>12.92</v>
      </c>
      <c r="N1165" s="250">
        <v>12.73</v>
      </c>
      <c r="O1165" s="250">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8" t="s">
        <v>134</v>
      </c>
      <c r="B1276" s="248" t="s">
        <v>11</v>
      </c>
      <c r="C1276" s="248" t="s">
        <v>371</v>
      </c>
      <c r="D1276" s="248">
        <v>20.11</v>
      </c>
      <c r="E1276" s="248">
        <v>20.09</v>
      </c>
      <c r="F1276" s="248">
        <v>20.1</v>
      </c>
      <c r="G1276" s="248">
        <v>20.21</v>
      </c>
      <c r="H1276" s="248">
        <v>20.33</v>
      </c>
      <c r="I1276" s="248">
        <v>22.63</v>
      </c>
      <c r="J1276" s="248">
        <v>23.09</v>
      </c>
      <c r="K1276" s="248">
        <v>23.2</v>
      </c>
      <c r="L1276" s="248">
        <v>23.2</v>
      </c>
      <c r="M1276" s="248">
        <v>20.9</v>
      </c>
      <c r="N1276" s="248">
        <v>20.51</v>
      </c>
      <c r="O1276" s="248">
        <v>20.27</v>
      </c>
    </row>
    <row r="1277" ht="14.25" customHeight="1">
      <c r="A1277" s="248" t="s">
        <v>220</v>
      </c>
      <c r="B1277" s="248" t="s">
        <v>11</v>
      </c>
      <c r="C1277" s="248" t="s">
        <v>371</v>
      </c>
      <c r="D1277" s="248">
        <v>20.05</v>
      </c>
      <c r="E1277" s="248">
        <v>20.04</v>
      </c>
      <c r="F1277" s="248">
        <v>20.04</v>
      </c>
      <c r="G1277" s="248">
        <v>20.16</v>
      </c>
      <c r="H1277" s="248">
        <v>20.28</v>
      </c>
      <c r="I1277" s="248">
        <v>22.53</v>
      </c>
      <c r="J1277" s="248">
        <v>23.03</v>
      </c>
      <c r="K1277" s="248">
        <v>23.16</v>
      </c>
      <c r="L1277" s="248">
        <v>23.16</v>
      </c>
      <c r="M1277" s="248">
        <v>20.91</v>
      </c>
      <c r="N1277" s="248">
        <v>20.48</v>
      </c>
      <c r="O1277" s="248">
        <v>20.22</v>
      </c>
    </row>
    <row r="1278" ht="14.25" customHeight="1">
      <c r="A1278" s="248" t="s">
        <v>150</v>
      </c>
      <c r="B1278" s="248" t="s">
        <v>11</v>
      </c>
      <c r="C1278" s="248" t="s">
        <v>371</v>
      </c>
      <c r="D1278" s="248"/>
      <c r="E1278" s="248"/>
      <c r="F1278" s="248"/>
      <c r="G1278" s="248"/>
      <c r="H1278" s="248"/>
      <c r="I1278" s="248"/>
      <c r="J1278" s="248"/>
      <c r="K1278" s="248"/>
      <c r="L1278" s="248"/>
      <c r="M1278" s="248"/>
      <c r="N1278" s="248"/>
      <c r="O1278" s="248"/>
    </row>
    <row r="1279" ht="14.25" customHeight="1">
      <c r="A1279" s="248" t="s">
        <v>166</v>
      </c>
      <c r="B1279" s="248" t="s">
        <v>11</v>
      </c>
      <c r="C1279" s="248" t="s">
        <v>371</v>
      </c>
      <c r="D1279" s="248">
        <v>20.66</v>
      </c>
      <c r="E1279" s="248">
        <v>20.64</v>
      </c>
      <c r="F1279" s="248">
        <v>20.64</v>
      </c>
      <c r="G1279" s="248">
        <v>20.67</v>
      </c>
      <c r="H1279" s="248">
        <v>20.71</v>
      </c>
      <c r="I1279" s="248">
        <v>22.95</v>
      </c>
      <c r="J1279" s="248">
        <v>23.32</v>
      </c>
      <c r="K1279" s="248">
        <v>23.4</v>
      </c>
      <c r="L1279" s="248">
        <v>23.42</v>
      </c>
      <c r="M1279" s="248">
        <v>21.15</v>
      </c>
      <c r="N1279" s="248">
        <v>20.85</v>
      </c>
      <c r="O1279" s="248">
        <v>20.73</v>
      </c>
    </row>
    <row r="1280" ht="14.25" customHeight="1">
      <c r="A1280" s="248" t="s">
        <v>182</v>
      </c>
      <c r="B1280" s="248" t="s">
        <v>11</v>
      </c>
      <c r="C1280" s="248" t="s">
        <v>371</v>
      </c>
      <c r="D1280" s="248"/>
      <c r="E1280" s="248"/>
      <c r="F1280" s="248"/>
      <c r="G1280" s="248"/>
      <c r="H1280" s="248"/>
      <c r="I1280" s="248"/>
      <c r="J1280" s="248"/>
      <c r="K1280" s="248"/>
      <c r="L1280" s="248"/>
      <c r="M1280" s="248"/>
      <c r="N1280" s="248"/>
      <c r="O1280" s="248"/>
    </row>
    <row r="1281" ht="14.25" customHeight="1">
      <c r="A1281" s="248" t="s">
        <v>192</v>
      </c>
      <c r="B1281" s="248" t="s">
        <v>11</v>
      </c>
      <c r="C1281" s="248" t="s">
        <v>371</v>
      </c>
      <c r="D1281" s="248">
        <v>20.34</v>
      </c>
      <c r="E1281" s="248">
        <v>20.33</v>
      </c>
      <c r="F1281" s="248">
        <v>20.33</v>
      </c>
      <c r="G1281" s="248">
        <v>20.42</v>
      </c>
      <c r="H1281" s="248">
        <v>20.5</v>
      </c>
      <c r="I1281" s="248">
        <v>22.71</v>
      </c>
      <c r="J1281" s="248">
        <v>23.17</v>
      </c>
      <c r="K1281" s="248">
        <v>23.27</v>
      </c>
      <c r="L1281" s="248">
        <v>23.28</v>
      </c>
      <c r="M1281" s="248">
        <v>21.04</v>
      </c>
      <c r="N1281" s="248">
        <v>20.66</v>
      </c>
      <c r="O1281" s="248">
        <v>20.47</v>
      </c>
    </row>
    <row r="1282" ht="14.25" customHeight="1">
      <c r="A1282" s="248" t="s">
        <v>211</v>
      </c>
      <c r="B1282" s="248" t="s">
        <v>11</v>
      </c>
      <c r="C1282" s="248" t="s">
        <v>371</v>
      </c>
      <c r="D1282" s="248">
        <v>20.05</v>
      </c>
      <c r="E1282" s="248">
        <v>20.04</v>
      </c>
      <c r="F1282" s="248">
        <v>20.04</v>
      </c>
      <c r="G1282" s="248">
        <v>20.16</v>
      </c>
      <c r="H1282" s="248">
        <v>20.28</v>
      </c>
      <c r="I1282" s="248">
        <v>22.53</v>
      </c>
      <c r="J1282" s="248">
        <v>23.03</v>
      </c>
      <c r="K1282" s="248">
        <v>23.16</v>
      </c>
      <c r="L1282" s="248">
        <v>23.16</v>
      </c>
      <c r="M1282" s="248">
        <v>20.91</v>
      </c>
      <c r="N1282" s="248">
        <v>20.48</v>
      </c>
      <c r="O1282" s="248">
        <v>20.22</v>
      </c>
    </row>
    <row r="1283" ht="14.25" customHeight="1">
      <c r="A1283" s="248" t="s">
        <v>225</v>
      </c>
      <c r="B1283" s="248" t="s">
        <v>11</v>
      </c>
      <c r="C1283" s="248" t="s">
        <v>371</v>
      </c>
      <c r="D1283" s="248">
        <v>20.12</v>
      </c>
      <c r="E1283" s="248">
        <v>20.13</v>
      </c>
      <c r="F1283" s="248">
        <v>20.14</v>
      </c>
      <c r="G1283" s="248">
        <v>20.25</v>
      </c>
      <c r="H1283" s="248">
        <v>20.36</v>
      </c>
      <c r="I1283" s="248">
        <v>21.32</v>
      </c>
      <c r="J1283" s="248">
        <v>21.62</v>
      </c>
      <c r="K1283" s="248">
        <v>21.69</v>
      </c>
      <c r="L1283" s="248">
        <v>21.67</v>
      </c>
      <c r="M1283" s="248">
        <v>20.72</v>
      </c>
      <c r="N1283" s="248">
        <v>20.47</v>
      </c>
      <c r="O1283" s="248">
        <v>20.26</v>
      </c>
    </row>
    <row r="1284" ht="14.25" customHeight="1">
      <c r="A1284" s="248" t="s">
        <v>237</v>
      </c>
      <c r="B1284" s="248" t="s">
        <v>11</v>
      </c>
      <c r="C1284" s="248" t="s">
        <v>371</v>
      </c>
      <c r="D1284" s="248">
        <v>20.53</v>
      </c>
      <c r="E1284" s="248">
        <v>20.51</v>
      </c>
      <c r="F1284" s="248">
        <v>20.51</v>
      </c>
      <c r="G1284" s="248">
        <v>20.56</v>
      </c>
      <c r="H1284" s="248">
        <v>20.62</v>
      </c>
      <c r="I1284" s="248">
        <v>22.87</v>
      </c>
      <c r="J1284" s="248">
        <v>23.26</v>
      </c>
      <c r="K1284" s="248">
        <v>23.35</v>
      </c>
      <c r="L1284" s="248">
        <v>23.37</v>
      </c>
      <c r="M1284" s="248">
        <v>21.09</v>
      </c>
      <c r="N1284" s="248">
        <v>20.77</v>
      </c>
      <c r="O1284" s="248">
        <v>20.62</v>
      </c>
    </row>
    <row r="1285" ht="14.25" customHeight="1">
      <c r="A1285" s="248" t="s">
        <v>249</v>
      </c>
      <c r="B1285" s="248" t="s">
        <v>11</v>
      </c>
      <c r="C1285" s="248" t="s">
        <v>371</v>
      </c>
      <c r="D1285" s="248">
        <v>19.74</v>
      </c>
      <c r="E1285" s="248">
        <v>19.73</v>
      </c>
      <c r="F1285" s="248">
        <v>19.74</v>
      </c>
      <c r="G1285" s="248">
        <v>19.9</v>
      </c>
      <c r="H1285" s="248">
        <v>20.07</v>
      </c>
      <c r="I1285" s="248">
        <v>22.42</v>
      </c>
      <c r="J1285" s="248">
        <v>22.95</v>
      </c>
      <c r="K1285" s="248">
        <v>23.08</v>
      </c>
      <c r="L1285" s="248">
        <v>23.07</v>
      </c>
      <c r="M1285" s="248">
        <v>20.73</v>
      </c>
      <c r="N1285" s="248">
        <v>20.28</v>
      </c>
      <c r="O1285" s="248">
        <v>19.95</v>
      </c>
    </row>
    <row r="1286" ht="14.25" customHeight="1">
      <c r="A1286" s="249" t="s">
        <v>261</v>
      </c>
      <c r="B1286" s="248" t="s">
        <v>11</v>
      </c>
      <c r="C1286" s="248" t="s">
        <v>371</v>
      </c>
      <c r="D1286" s="248">
        <v>20.55</v>
      </c>
      <c r="E1286" s="248">
        <v>20.53</v>
      </c>
      <c r="F1286" s="248">
        <v>20.53</v>
      </c>
      <c r="G1286" s="248">
        <v>20.58</v>
      </c>
      <c r="H1286" s="248">
        <v>20.63</v>
      </c>
      <c r="I1286" s="248">
        <v>22.89</v>
      </c>
      <c r="J1286" s="248">
        <v>23.27</v>
      </c>
      <c r="K1286" s="248">
        <v>23.36</v>
      </c>
      <c r="L1286" s="248">
        <v>23.38</v>
      </c>
      <c r="M1286" s="248">
        <v>21.1</v>
      </c>
      <c r="N1286" s="248">
        <v>20.79</v>
      </c>
      <c r="O1286" s="248">
        <v>20.64</v>
      </c>
    </row>
    <row r="1287" ht="14.25" customHeight="1">
      <c r="A1287" s="248" t="s">
        <v>290</v>
      </c>
      <c r="B1287" s="248" t="s">
        <v>11</v>
      </c>
      <c r="C1287" s="248" t="s">
        <v>371</v>
      </c>
      <c r="D1287" s="248">
        <v>20.66</v>
      </c>
      <c r="E1287" s="248">
        <v>20.64</v>
      </c>
      <c r="F1287" s="248">
        <v>20.64</v>
      </c>
      <c r="G1287" s="248">
        <v>20.67</v>
      </c>
      <c r="H1287" s="248">
        <v>20.71</v>
      </c>
      <c r="I1287" s="248">
        <v>22.95</v>
      </c>
      <c r="J1287" s="248">
        <v>23.32</v>
      </c>
      <c r="K1287" s="248">
        <v>23.4</v>
      </c>
      <c r="L1287" s="248">
        <v>23.42</v>
      </c>
      <c r="M1287" s="248">
        <v>21.15</v>
      </c>
      <c r="N1287" s="248">
        <v>20.85</v>
      </c>
      <c r="O1287" s="248">
        <v>20.73</v>
      </c>
    </row>
    <row r="1288" ht="14.25" customHeight="1">
      <c r="A1288" s="248" t="s">
        <v>306</v>
      </c>
      <c r="B1288" s="248" t="s">
        <v>11</v>
      </c>
      <c r="C1288" s="248" t="s">
        <v>371</v>
      </c>
      <c r="D1288" s="248">
        <v>20.02</v>
      </c>
      <c r="E1288" s="248">
        <v>20.03</v>
      </c>
      <c r="F1288" s="248">
        <v>20.05</v>
      </c>
      <c r="G1288" s="248">
        <v>20.18</v>
      </c>
      <c r="H1288" s="248">
        <v>20.3</v>
      </c>
      <c r="I1288" s="248">
        <v>20.43</v>
      </c>
      <c r="J1288" s="248">
        <v>20.61</v>
      </c>
      <c r="K1288" s="248">
        <v>20.67</v>
      </c>
      <c r="L1288" s="248">
        <v>20.63</v>
      </c>
      <c r="M1288" s="248">
        <v>20.51</v>
      </c>
      <c r="N1288" s="248">
        <v>20.36</v>
      </c>
      <c r="O1288" s="248">
        <v>20.15</v>
      </c>
    </row>
    <row r="1289" ht="14.25" customHeight="1">
      <c r="A1289" s="248" t="s">
        <v>318</v>
      </c>
      <c r="B1289" s="248" t="s">
        <v>11</v>
      </c>
      <c r="C1289" s="248" t="s">
        <v>371</v>
      </c>
      <c r="D1289" s="248">
        <v>19.6</v>
      </c>
      <c r="E1289" s="248">
        <v>19.54</v>
      </c>
      <c r="F1289" s="248">
        <v>19.54</v>
      </c>
      <c r="G1289" s="248">
        <v>19.71</v>
      </c>
      <c r="H1289" s="248">
        <v>19.91</v>
      </c>
      <c r="I1289" s="248">
        <v>22.02</v>
      </c>
      <c r="J1289" s="248">
        <v>22.72</v>
      </c>
      <c r="K1289" s="248">
        <v>22.93</v>
      </c>
      <c r="L1289" s="248">
        <v>22.95</v>
      </c>
      <c r="M1289" s="248">
        <v>20.87</v>
      </c>
      <c r="N1289" s="248">
        <v>20.27</v>
      </c>
      <c r="O1289" s="248">
        <v>19.88</v>
      </c>
    </row>
    <row r="1290" ht="14.25" customHeight="1">
      <c r="A1290" s="249" t="s">
        <v>274</v>
      </c>
      <c r="B1290" s="248" t="s">
        <v>11</v>
      </c>
      <c r="C1290" s="248" t="s">
        <v>371</v>
      </c>
      <c r="D1290" s="248">
        <v>20.42</v>
      </c>
      <c r="E1290" s="248">
        <v>20.41</v>
      </c>
      <c r="F1290" s="248">
        <v>20.41</v>
      </c>
      <c r="G1290" s="248">
        <v>20.47</v>
      </c>
      <c r="H1290" s="248">
        <v>20.55</v>
      </c>
      <c r="I1290" s="248">
        <v>22.81</v>
      </c>
      <c r="J1290" s="248">
        <v>23.22</v>
      </c>
      <c r="K1290" s="248">
        <v>23.31</v>
      </c>
      <c r="L1290" s="248">
        <v>23.33</v>
      </c>
      <c r="M1290" s="248">
        <v>21.04</v>
      </c>
      <c r="N1290" s="248">
        <v>20.71</v>
      </c>
      <c r="O1290" s="248">
        <v>20.53</v>
      </c>
    </row>
    <row r="1291" ht="14.25" customHeight="1">
      <c r="A1291" s="248" t="s">
        <v>334</v>
      </c>
      <c r="B1291" s="248" t="s">
        <v>11</v>
      </c>
      <c r="C1291" s="248" t="s">
        <v>371</v>
      </c>
      <c r="D1291" s="248">
        <v>12.48</v>
      </c>
      <c r="E1291" s="248">
        <v>12.48</v>
      </c>
      <c r="F1291" s="248">
        <v>12.5</v>
      </c>
      <c r="G1291" s="248">
        <v>12.57</v>
      </c>
      <c r="H1291" s="248">
        <v>12.65</v>
      </c>
      <c r="I1291" s="248">
        <v>15.81</v>
      </c>
      <c r="J1291" s="248">
        <v>19.34</v>
      </c>
      <c r="K1291" s="248">
        <v>18.33</v>
      </c>
      <c r="L1291" s="248">
        <v>14.81</v>
      </c>
      <c r="M1291" s="248">
        <v>13.04</v>
      </c>
      <c r="N1291" s="248">
        <v>12.75</v>
      </c>
      <c r="O1291" s="248">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8" t="s">
        <v>134</v>
      </c>
      <c r="B1308" s="248" t="s">
        <v>15</v>
      </c>
      <c r="C1308" s="248" t="s">
        <v>371</v>
      </c>
      <c r="D1308" s="248">
        <v>20.26</v>
      </c>
      <c r="E1308" s="248">
        <v>20.22</v>
      </c>
      <c r="F1308" s="248">
        <v>20.21</v>
      </c>
      <c r="G1308" s="248">
        <v>20.29</v>
      </c>
      <c r="H1308" s="248">
        <v>20.37</v>
      </c>
      <c r="I1308" s="248">
        <v>22.66</v>
      </c>
      <c r="J1308" s="248">
        <v>23.09</v>
      </c>
      <c r="K1308" s="248">
        <v>23.21</v>
      </c>
      <c r="L1308" s="248">
        <v>23.24</v>
      </c>
      <c r="M1308" s="248">
        <v>20.96</v>
      </c>
      <c r="N1308" s="248">
        <v>20.61</v>
      </c>
      <c r="O1308" s="248">
        <v>20.4</v>
      </c>
    </row>
    <row r="1309" ht="14.25" customHeight="1">
      <c r="A1309" s="248" t="s">
        <v>220</v>
      </c>
      <c r="B1309" s="248" t="s">
        <v>15</v>
      </c>
      <c r="C1309" s="248" t="s">
        <v>371</v>
      </c>
      <c r="D1309" s="248">
        <v>20.24</v>
      </c>
      <c r="E1309" s="248">
        <v>20.2</v>
      </c>
      <c r="F1309" s="248">
        <v>20.19</v>
      </c>
      <c r="G1309" s="248">
        <v>20.26</v>
      </c>
      <c r="H1309" s="248">
        <v>20.35</v>
      </c>
      <c r="I1309" s="248">
        <v>22.58</v>
      </c>
      <c r="J1309" s="248">
        <v>23.05</v>
      </c>
      <c r="K1309" s="248">
        <v>23.17</v>
      </c>
      <c r="L1309" s="248">
        <v>23.2</v>
      </c>
      <c r="M1309" s="248">
        <v>20.98</v>
      </c>
      <c r="N1309" s="248">
        <v>20.59</v>
      </c>
      <c r="O1309" s="248">
        <v>20.38</v>
      </c>
    </row>
    <row r="1310" ht="14.25" customHeight="1">
      <c r="A1310" s="248" t="s">
        <v>150</v>
      </c>
      <c r="B1310" s="248" t="s">
        <v>15</v>
      </c>
      <c r="C1310" s="248" t="s">
        <v>371</v>
      </c>
      <c r="D1310" s="248"/>
      <c r="E1310" s="248"/>
      <c r="F1310" s="248"/>
      <c r="G1310" s="248"/>
      <c r="H1310" s="248"/>
      <c r="I1310" s="248"/>
      <c r="J1310" s="248"/>
      <c r="K1310" s="248"/>
      <c r="L1310" s="248"/>
      <c r="M1310" s="248"/>
      <c r="N1310" s="248"/>
      <c r="O1310" s="248"/>
    </row>
    <row r="1311" ht="14.25" customHeight="1">
      <c r="A1311" s="248" t="s">
        <v>166</v>
      </c>
      <c r="B1311" s="248" t="s">
        <v>15</v>
      </c>
      <c r="C1311" s="248" t="s">
        <v>371</v>
      </c>
      <c r="D1311" s="248">
        <v>20.66</v>
      </c>
      <c r="E1311" s="248">
        <v>20.64</v>
      </c>
      <c r="F1311" s="248">
        <v>20.64</v>
      </c>
      <c r="G1311" s="248">
        <v>20.67</v>
      </c>
      <c r="H1311" s="248">
        <v>20.71</v>
      </c>
      <c r="I1311" s="248">
        <v>22.95</v>
      </c>
      <c r="J1311" s="248">
        <v>23.32</v>
      </c>
      <c r="K1311" s="248">
        <v>23.4</v>
      </c>
      <c r="L1311" s="248">
        <v>23.42</v>
      </c>
      <c r="M1311" s="248">
        <v>21.15</v>
      </c>
      <c r="N1311" s="248">
        <v>20.85</v>
      </c>
      <c r="O1311" s="248">
        <v>20.73</v>
      </c>
    </row>
    <row r="1312" ht="14.25" customHeight="1">
      <c r="A1312" s="248" t="s">
        <v>182</v>
      </c>
      <c r="B1312" s="248" t="s">
        <v>15</v>
      </c>
      <c r="C1312" s="248" t="s">
        <v>371</v>
      </c>
      <c r="D1312" s="248"/>
      <c r="E1312" s="248"/>
      <c r="F1312" s="248"/>
      <c r="G1312" s="248"/>
      <c r="H1312" s="248"/>
      <c r="I1312" s="248"/>
      <c r="J1312" s="248"/>
      <c r="K1312" s="248"/>
      <c r="L1312" s="248"/>
      <c r="M1312" s="248"/>
      <c r="N1312" s="248"/>
      <c r="O1312" s="248"/>
    </row>
    <row r="1313" ht="14.25" customHeight="1">
      <c r="A1313" s="248" t="s">
        <v>192</v>
      </c>
      <c r="B1313" s="248" t="s">
        <v>15</v>
      </c>
      <c r="C1313" s="248" t="s">
        <v>371</v>
      </c>
      <c r="D1313" s="248">
        <v>20.42</v>
      </c>
      <c r="E1313" s="248">
        <v>20.4</v>
      </c>
      <c r="F1313" s="248">
        <v>20.38</v>
      </c>
      <c r="G1313" s="248">
        <v>20.45</v>
      </c>
      <c r="H1313" s="248">
        <v>20.52</v>
      </c>
      <c r="I1313" s="248">
        <v>22.73</v>
      </c>
      <c r="J1313" s="248">
        <v>23.17</v>
      </c>
      <c r="K1313" s="248">
        <v>23.27</v>
      </c>
      <c r="L1313" s="248">
        <v>23.29</v>
      </c>
      <c r="M1313" s="248">
        <v>21.07</v>
      </c>
      <c r="N1313" s="248">
        <v>20.71</v>
      </c>
      <c r="O1313" s="248">
        <v>20.53</v>
      </c>
    </row>
    <row r="1314" ht="14.25" customHeight="1">
      <c r="A1314" s="248" t="s">
        <v>211</v>
      </c>
      <c r="B1314" s="248" t="s">
        <v>15</v>
      </c>
      <c r="C1314" s="248" t="s">
        <v>371</v>
      </c>
      <c r="D1314" s="248">
        <v>20.24</v>
      </c>
      <c r="E1314" s="248">
        <v>20.2</v>
      </c>
      <c r="F1314" s="248">
        <v>20.19</v>
      </c>
      <c r="G1314" s="248">
        <v>20.26</v>
      </c>
      <c r="H1314" s="248">
        <v>20.35</v>
      </c>
      <c r="I1314" s="248">
        <v>22.58</v>
      </c>
      <c r="J1314" s="248">
        <v>23.05</v>
      </c>
      <c r="K1314" s="248">
        <v>23.17</v>
      </c>
      <c r="L1314" s="248">
        <v>23.2</v>
      </c>
      <c r="M1314" s="248">
        <v>20.98</v>
      </c>
      <c r="N1314" s="248">
        <v>20.59</v>
      </c>
      <c r="O1314" s="248">
        <v>20.38</v>
      </c>
    </row>
    <row r="1315" ht="14.25" customHeight="1">
      <c r="A1315" s="248" t="s">
        <v>225</v>
      </c>
      <c r="B1315" s="248" t="s">
        <v>15</v>
      </c>
      <c r="C1315" s="248" t="s">
        <v>371</v>
      </c>
      <c r="D1315" s="248">
        <v>20.22</v>
      </c>
      <c r="E1315" s="248">
        <v>20.21</v>
      </c>
      <c r="F1315" s="248">
        <v>20.2</v>
      </c>
      <c r="G1315" s="248">
        <v>20.3</v>
      </c>
      <c r="H1315" s="248">
        <v>20.39</v>
      </c>
      <c r="I1315" s="248">
        <v>21.34</v>
      </c>
      <c r="J1315" s="248">
        <v>21.61</v>
      </c>
      <c r="K1315" s="248">
        <v>21.69</v>
      </c>
      <c r="L1315" s="248">
        <v>21.69</v>
      </c>
      <c r="M1315" s="248">
        <v>20.76</v>
      </c>
      <c r="N1315" s="248">
        <v>20.53</v>
      </c>
      <c r="O1315" s="248">
        <v>20.35</v>
      </c>
    </row>
    <row r="1316" ht="14.25" customHeight="1">
      <c r="A1316" s="248" t="s">
        <v>237</v>
      </c>
      <c r="B1316" s="248" t="s">
        <v>15</v>
      </c>
      <c r="C1316" s="248" t="s">
        <v>371</v>
      </c>
      <c r="D1316" s="248">
        <v>20.6</v>
      </c>
      <c r="E1316" s="248">
        <v>20.58</v>
      </c>
      <c r="F1316" s="248">
        <v>20.57</v>
      </c>
      <c r="G1316" s="248">
        <v>20.6</v>
      </c>
      <c r="H1316" s="248">
        <v>20.64</v>
      </c>
      <c r="I1316" s="248">
        <v>22.89</v>
      </c>
      <c r="J1316" s="248">
        <v>23.26</v>
      </c>
      <c r="K1316" s="248">
        <v>23.35</v>
      </c>
      <c r="L1316" s="248">
        <v>23.39</v>
      </c>
      <c r="M1316" s="248">
        <v>21.12</v>
      </c>
      <c r="N1316" s="248">
        <v>20.82</v>
      </c>
      <c r="O1316" s="248">
        <v>20.69</v>
      </c>
    </row>
    <row r="1317" ht="14.25" customHeight="1">
      <c r="A1317" s="248" t="s">
        <v>249</v>
      </c>
      <c r="B1317" s="248" t="s">
        <v>15</v>
      </c>
      <c r="C1317" s="248" t="s">
        <v>371</v>
      </c>
      <c r="D1317" s="248">
        <v>19.95</v>
      </c>
      <c r="E1317" s="248">
        <v>19.91</v>
      </c>
      <c r="F1317" s="248">
        <v>19.9</v>
      </c>
      <c r="G1317" s="248">
        <v>20.01</v>
      </c>
      <c r="H1317" s="248">
        <v>20.14</v>
      </c>
      <c r="I1317" s="248">
        <v>22.46</v>
      </c>
      <c r="J1317" s="248">
        <v>22.95</v>
      </c>
      <c r="K1317" s="248">
        <v>23.1</v>
      </c>
      <c r="L1317" s="248">
        <v>23.12</v>
      </c>
      <c r="M1317" s="248">
        <v>20.82</v>
      </c>
      <c r="N1317" s="248">
        <v>20.42</v>
      </c>
      <c r="O1317" s="248">
        <v>20.15</v>
      </c>
    </row>
    <row r="1318" ht="14.25" customHeight="1">
      <c r="A1318" s="249" t="s">
        <v>261</v>
      </c>
      <c r="B1318" s="248" t="s">
        <v>15</v>
      </c>
      <c r="C1318" s="248" t="s">
        <v>371</v>
      </c>
      <c r="D1318" s="248">
        <v>20.62</v>
      </c>
      <c r="E1318" s="248">
        <v>20.6</v>
      </c>
      <c r="F1318" s="248">
        <v>20.59</v>
      </c>
      <c r="G1318" s="248">
        <v>20.62</v>
      </c>
      <c r="H1318" s="248">
        <v>20.66</v>
      </c>
      <c r="I1318" s="248">
        <v>22.9</v>
      </c>
      <c r="J1318" s="248">
        <v>23.27</v>
      </c>
      <c r="K1318" s="248">
        <v>23.36</v>
      </c>
      <c r="L1318" s="248">
        <v>23.39</v>
      </c>
      <c r="M1318" s="248">
        <v>21.13</v>
      </c>
      <c r="N1318" s="248">
        <v>20.83</v>
      </c>
      <c r="O1318" s="248">
        <v>20.71</v>
      </c>
    </row>
    <row r="1319" ht="14.25" customHeight="1">
      <c r="A1319" s="248" t="s">
        <v>290</v>
      </c>
      <c r="B1319" s="248" t="s">
        <v>15</v>
      </c>
      <c r="C1319" s="248" t="s">
        <v>371</v>
      </c>
      <c r="D1319" s="248">
        <v>20.71</v>
      </c>
      <c r="E1319" s="248">
        <v>20.69</v>
      </c>
      <c r="F1319" s="248">
        <v>20.68</v>
      </c>
      <c r="G1319" s="248">
        <v>20.7</v>
      </c>
      <c r="H1319" s="248">
        <v>20.72</v>
      </c>
      <c r="I1319" s="248">
        <v>22.96</v>
      </c>
      <c r="J1319" s="248">
        <v>23.32</v>
      </c>
      <c r="K1319" s="248">
        <v>23.4</v>
      </c>
      <c r="L1319" s="248">
        <v>23.43</v>
      </c>
      <c r="M1319" s="248">
        <v>21.18</v>
      </c>
      <c r="N1319" s="248">
        <v>20.89</v>
      </c>
      <c r="O1319" s="248">
        <v>20.78</v>
      </c>
    </row>
    <row r="1320" ht="14.25" customHeight="1">
      <c r="A1320" s="248" t="s">
        <v>306</v>
      </c>
      <c r="B1320" s="248" t="s">
        <v>15</v>
      </c>
      <c r="C1320" s="248" t="s">
        <v>371</v>
      </c>
      <c r="D1320" s="248">
        <v>20.12</v>
      </c>
      <c r="E1320" s="248">
        <v>20.12</v>
      </c>
      <c r="F1320" s="248">
        <v>20.12</v>
      </c>
      <c r="G1320" s="248">
        <v>20.23</v>
      </c>
      <c r="H1320" s="248">
        <v>20.33</v>
      </c>
      <c r="I1320" s="248">
        <v>20.45</v>
      </c>
      <c r="J1320" s="248">
        <v>20.6</v>
      </c>
      <c r="K1320" s="248">
        <v>20.66</v>
      </c>
      <c r="L1320" s="248">
        <v>20.65</v>
      </c>
      <c r="M1320" s="248">
        <v>20.56</v>
      </c>
      <c r="N1320" s="248">
        <v>20.43</v>
      </c>
      <c r="O1320" s="248">
        <v>20.25</v>
      </c>
    </row>
    <row r="1321" ht="14.25" customHeight="1">
      <c r="A1321" s="248" t="s">
        <v>318</v>
      </c>
      <c r="B1321" s="248" t="s">
        <v>15</v>
      </c>
      <c r="C1321" s="248" t="s">
        <v>371</v>
      </c>
      <c r="D1321" s="248">
        <v>19.77</v>
      </c>
      <c r="E1321" s="248">
        <v>19.69</v>
      </c>
      <c r="F1321" s="248">
        <v>19.67</v>
      </c>
      <c r="G1321" s="248">
        <v>19.8</v>
      </c>
      <c r="H1321" s="248">
        <v>19.96</v>
      </c>
      <c r="I1321" s="248">
        <v>22.05</v>
      </c>
      <c r="J1321" s="248">
        <v>22.71</v>
      </c>
      <c r="K1321" s="248">
        <v>22.93</v>
      </c>
      <c r="L1321" s="248">
        <v>22.99</v>
      </c>
      <c r="M1321" s="248">
        <v>20.94</v>
      </c>
      <c r="N1321" s="248">
        <v>20.39</v>
      </c>
      <c r="O1321" s="248">
        <v>20.03</v>
      </c>
    </row>
    <row r="1322" ht="14.25" customHeight="1">
      <c r="A1322" s="249" t="s">
        <v>274</v>
      </c>
      <c r="B1322" s="248" t="s">
        <v>15</v>
      </c>
      <c r="C1322" s="248" t="s">
        <v>371</v>
      </c>
      <c r="D1322" s="248">
        <v>20.52</v>
      </c>
      <c r="E1322" s="248">
        <v>20.49</v>
      </c>
      <c r="F1322" s="248">
        <v>20.48</v>
      </c>
      <c r="G1322" s="248">
        <v>20.52</v>
      </c>
      <c r="H1322" s="248">
        <v>20.57</v>
      </c>
      <c r="I1322" s="248">
        <v>22.83</v>
      </c>
      <c r="J1322" s="248">
        <v>23.22</v>
      </c>
      <c r="K1322" s="248">
        <v>23.32</v>
      </c>
      <c r="L1322" s="248">
        <v>23.35</v>
      </c>
      <c r="M1322" s="248">
        <v>21.08</v>
      </c>
      <c r="N1322" s="248">
        <v>20.77</v>
      </c>
      <c r="O1322" s="248">
        <v>20.62</v>
      </c>
    </row>
    <row r="1323" ht="14.25" customHeight="1">
      <c r="A1323" s="248" t="s">
        <v>334</v>
      </c>
      <c r="B1323" s="248" t="s">
        <v>15</v>
      </c>
      <c r="C1323" s="248" t="s">
        <v>371</v>
      </c>
      <c r="D1323" s="248">
        <v>12.48</v>
      </c>
      <c r="E1323" s="248">
        <v>12.48</v>
      </c>
      <c r="F1323" s="248">
        <v>12.5</v>
      </c>
      <c r="G1323" s="248">
        <v>12.57</v>
      </c>
      <c r="H1323" s="248">
        <v>12.65</v>
      </c>
      <c r="I1323" s="248">
        <v>15.81</v>
      </c>
      <c r="J1323" s="248">
        <v>19.34</v>
      </c>
      <c r="K1323" s="248">
        <v>18.33</v>
      </c>
      <c r="L1323" s="248">
        <v>14.81</v>
      </c>
      <c r="M1323" s="248">
        <v>13.04</v>
      </c>
      <c r="N1323" s="248">
        <v>12.75</v>
      </c>
      <c r="O1323" s="248">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8" t="s">
        <v>134</v>
      </c>
      <c r="B1339" s="248" t="s">
        <v>3</v>
      </c>
      <c r="C1339" s="248" t="s">
        <v>371</v>
      </c>
      <c r="D1339" s="248">
        <v>19.119</v>
      </c>
      <c r="E1339" s="248">
        <v>19.149</v>
      </c>
      <c r="F1339" s="248">
        <v>19.147</v>
      </c>
      <c r="G1339" s="248">
        <v>19.203</v>
      </c>
      <c r="H1339" s="248">
        <v>19.279</v>
      </c>
      <c r="I1339" s="248">
        <v>20.043</v>
      </c>
      <c r="J1339" s="248">
        <v>21.32</v>
      </c>
      <c r="K1339" s="248">
        <v>20.987</v>
      </c>
      <c r="L1339" s="248">
        <v>19.824</v>
      </c>
      <c r="M1339" s="248">
        <v>19.408</v>
      </c>
      <c r="N1339" s="248">
        <v>19.293</v>
      </c>
      <c r="O1339" s="248">
        <v>19.174</v>
      </c>
    </row>
    <row r="1340" ht="14.25" customHeight="1">
      <c r="A1340" s="248" t="s">
        <v>150</v>
      </c>
      <c r="B1340" s="248" t="s">
        <v>3</v>
      </c>
      <c r="C1340" s="248" t="s">
        <v>371</v>
      </c>
      <c r="D1340" s="248">
        <v>19.119</v>
      </c>
      <c r="E1340" s="248">
        <v>19.149</v>
      </c>
      <c r="F1340" s="248">
        <v>19.147</v>
      </c>
      <c r="G1340" s="248">
        <v>19.203</v>
      </c>
      <c r="H1340" s="248">
        <v>19.279</v>
      </c>
      <c r="I1340" s="248">
        <v>20.043</v>
      </c>
      <c r="J1340" s="248">
        <v>21.32</v>
      </c>
      <c r="K1340" s="248">
        <v>20.987</v>
      </c>
      <c r="L1340" s="248">
        <v>19.824</v>
      </c>
      <c r="M1340" s="248">
        <v>19.408</v>
      </c>
      <c r="N1340" s="248">
        <v>19.293</v>
      </c>
      <c r="O1340" s="248">
        <v>19.174</v>
      </c>
    </row>
    <row r="1341" ht="14.25" customHeight="1">
      <c r="A1341" s="248" t="s">
        <v>166</v>
      </c>
      <c r="B1341" s="248" t="s">
        <v>3</v>
      </c>
      <c r="C1341" s="248" t="s">
        <v>371</v>
      </c>
      <c r="D1341" s="248">
        <v>19.119</v>
      </c>
      <c r="E1341" s="248">
        <v>19.149</v>
      </c>
      <c r="F1341" s="248">
        <v>19.147</v>
      </c>
      <c r="G1341" s="248">
        <v>19.203</v>
      </c>
      <c r="H1341" s="248">
        <v>19.279</v>
      </c>
      <c r="I1341" s="248">
        <v>20.043</v>
      </c>
      <c r="J1341" s="248">
        <v>21.32</v>
      </c>
      <c r="K1341" s="248">
        <v>20.987</v>
      </c>
      <c r="L1341" s="248">
        <v>19.824</v>
      </c>
      <c r="M1341" s="248">
        <v>19.408</v>
      </c>
      <c r="N1341" s="248">
        <v>19.293</v>
      </c>
      <c r="O1341" s="248">
        <v>19.174</v>
      </c>
    </row>
    <row r="1342" ht="14.25" customHeight="1">
      <c r="A1342" s="248" t="s">
        <v>182</v>
      </c>
      <c r="B1342" s="248" t="s">
        <v>3</v>
      </c>
      <c r="C1342" s="248" t="s">
        <v>371</v>
      </c>
      <c r="D1342" s="248">
        <v>19.119</v>
      </c>
      <c r="E1342" s="248">
        <v>19.149</v>
      </c>
      <c r="F1342" s="248">
        <v>19.147</v>
      </c>
      <c r="G1342" s="248">
        <v>19.203</v>
      </c>
      <c r="H1342" s="248">
        <v>19.279</v>
      </c>
      <c r="I1342" s="248">
        <v>20.043</v>
      </c>
      <c r="J1342" s="248">
        <v>21.32</v>
      </c>
      <c r="K1342" s="248">
        <v>20.987</v>
      </c>
      <c r="L1342" s="248">
        <v>19.824</v>
      </c>
      <c r="M1342" s="248">
        <v>19.408</v>
      </c>
      <c r="N1342" s="248">
        <v>19.293</v>
      </c>
      <c r="O1342" s="248">
        <v>19.174</v>
      </c>
    </row>
    <row r="1343" ht="14.25" customHeight="1">
      <c r="A1343" s="248" t="s">
        <v>192</v>
      </c>
      <c r="B1343" s="248" t="s">
        <v>3</v>
      </c>
      <c r="C1343" s="248" t="s">
        <v>371</v>
      </c>
      <c r="D1343" s="248">
        <v>19.119</v>
      </c>
      <c r="E1343" s="248">
        <v>19.149</v>
      </c>
      <c r="F1343" s="248">
        <v>19.147</v>
      </c>
      <c r="G1343" s="248">
        <v>19.203</v>
      </c>
      <c r="H1343" s="248">
        <v>19.279</v>
      </c>
      <c r="I1343" s="248">
        <v>20.043</v>
      </c>
      <c r="J1343" s="248">
        <v>21.32</v>
      </c>
      <c r="K1343" s="248">
        <v>20.987</v>
      </c>
      <c r="L1343" s="248">
        <v>19.824</v>
      </c>
      <c r="M1343" s="248">
        <v>19.408</v>
      </c>
      <c r="N1343" s="248">
        <v>19.293</v>
      </c>
      <c r="O1343" s="248">
        <v>19.174</v>
      </c>
    </row>
    <row r="1344" ht="14.25" customHeight="1">
      <c r="A1344" s="248" t="s">
        <v>211</v>
      </c>
      <c r="B1344" s="248" t="s">
        <v>3</v>
      </c>
      <c r="C1344" s="248" t="s">
        <v>371</v>
      </c>
      <c r="D1344" s="248">
        <v>19.119</v>
      </c>
      <c r="E1344" s="248">
        <v>19.149</v>
      </c>
      <c r="F1344" s="248">
        <v>19.147</v>
      </c>
      <c r="G1344" s="248">
        <v>19.203</v>
      </c>
      <c r="H1344" s="248">
        <v>19.279</v>
      </c>
      <c r="I1344" s="248">
        <v>20.043</v>
      </c>
      <c r="J1344" s="248">
        <v>21.32</v>
      </c>
      <c r="K1344" s="248">
        <v>20.987</v>
      </c>
      <c r="L1344" s="248">
        <v>19.824</v>
      </c>
      <c r="M1344" s="248">
        <v>19.408</v>
      </c>
      <c r="N1344" s="248">
        <v>19.293</v>
      </c>
      <c r="O1344" s="248">
        <v>19.174</v>
      </c>
    </row>
    <row r="1345" ht="14.25" customHeight="1">
      <c r="A1345" s="248" t="s">
        <v>225</v>
      </c>
      <c r="B1345" s="248" t="s">
        <v>3</v>
      </c>
      <c r="C1345" s="248" t="s">
        <v>371</v>
      </c>
      <c r="D1345" s="248">
        <v>19.119</v>
      </c>
      <c r="E1345" s="248">
        <v>19.149</v>
      </c>
      <c r="F1345" s="248">
        <v>19.147</v>
      </c>
      <c r="G1345" s="248">
        <v>19.203</v>
      </c>
      <c r="H1345" s="248">
        <v>19.279</v>
      </c>
      <c r="I1345" s="248">
        <v>20.043</v>
      </c>
      <c r="J1345" s="248">
        <v>21.32</v>
      </c>
      <c r="K1345" s="248">
        <v>20.987</v>
      </c>
      <c r="L1345" s="248">
        <v>19.824</v>
      </c>
      <c r="M1345" s="248">
        <v>19.408</v>
      </c>
      <c r="N1345" s="248">
        <v>19.293</v>
      </c>
      <c r="O1345" s="248">
        <v>19.174</v>
      </c>
    </row>
    <row r="1346" ht="14.25" customHeight="1">
      <c r="A1346" s="248" t="s">
        <v>237</v>
      </c>
      <c r="B1346" s="248" t="s">
        <v>3</v>
      </c>
      <c r="C1346" s="248" t="s">
        <v>371</v>
      </c>
      <c r="D1346" s="248">
        <v>19.119</v>
      </c>
      <c r="E1346" s="248">
        <v>19.149</v>
      </c>
      <c r="F1346" s="248">
        <v>19.147</v>
      </c>
      <c r="G1346" s="248">
        <v>19.203</v>
      </c>
      <c r="H1346" s="248">
        <v>19.279</v>
      </c>
      <c r="I1346" s="248">
        <v>20.043</v>
      </c>
      <c r="J1346" s="248">
        <v>21.32</v>
      </c>
      <c r="K1346" s="248">
        <v>20.987</v>
      </c>
      <c r="L1346" s="248">
        <v>19.824</v>
      </c>
      <c r="M1346" s="248">
        <v>19.408</v>
      </c>
      <c r="N1346" s="248">
        <v>19.293</v>
      </c>
      <c r="O1346" s="248">
        <v>19.174</v>
      </c>
    </row>
    <row r="1347" ht="14.25" customHeight="1">
      <c r="A1347" s="248" t="s">
        <v>249</v>
      </c>
      <c r="B1347" s="248" t="s">
        <v>3</v>
      </c>
      <c r="C1347" s="248" t="s">
        <v>371</v>
      </c>
      <c r="D1347" s="248">
        <v>19.119</v>
      </c>
      <c r="E1347" s="248">
        <v>19.149</v>
      </c>
      <c r="F1347" s="248">
        <v>19.147</v>
      </c>
      <c r="G1347" s="248">
        <v>19.203</v>
      </c>
      <c r="H1347" s="248">
        <v>19.279</v>
      </c>
      <c r="I1347" s="248">
        <v>20.043</v>
      </c>
      <c r="J1347" s="248">
        <v>21.32</v>
      </c>
      <c r="K1347" s="248">
        <v>20.987</v>
      </c>
      <c r="L1347" s="248">
        <v>19.824</v>
      </c>
      <c r="M1347" s="248">
        <v>19.408</v>
      </c>
      <c r="N1347" s="248">
        <v>19.293</v>
      </c>
      <c r="O1347" s="248">
        <v>19.174</v>
      </c>
    </row>
    <row r="1348" ht="14.25" customHeight="1">
      <c r="A1348" s="249" t="s">
        <v>261</v>
      </c>
      <c r="B1348" s="248" t="s">
        <v>3</v>
      </c>
      <c r="C1348" s="248" t="s">
        <v>371</v>
      </c>
      <c r="D1348" s="248">
        <v>19.119</v>
      </c>
      <c r="E1348" s="248">
        <v>19.149</v>
      </c>
      <c r="F1348" s="248">
        <v>19.147</v>
      </c>
      <c r="G1348" s="248">
        <v>19.203</v>
      </c>
      <c r="H1348" s="248">
        <v>19.279</v>
      </c>
      <c r="I1348" s="248">
        <v>20.043</v>
      </c>
      <c r="J1348" s="248">
        <v>21.32</v>
      </c>
      <c r="K1348" s="248">
        <v>20.987</v>
      </c>
      <c r="L1348" s="248">
        <v>19.824</v>
      </c>
      <c r="M1348" s="248">
        <v>19.408</v>
      </c>
      <c r="N1348" s="248">
        <v>19.293</v>
      </c>
      <c r="O1348" s="248">
        <v>19.174</v>
      </c>
    </row>
    <row r="1349" ht="14.25" customHeight="1">
      <c r="A1349" s="248" t="s">
        <v>290</v>
      </c>
      <c r="B1349" s="248" t="s">
        <v>3</v>
      </c>
      <c r="C1349" s="248" t="s">
        <v>371</v>
      </c>
      <c r="D1349" s="248">
        <v>19.119</v>
      </c>
      <c r="E1349" s="248">
        <v>19.149</v>
      </c>
      <c r="F1349" s="248">
        <v>19.147</v>
      </c>
      <c r="G1349" s="248">
        <v>19.203</v>
      </c>
      <c r="H1349" s="248">
        <v>19.279</v>
      </c>
      <c r="I1349" s="248">
        <v>20.043</v>
      </c>
      <c r="J1349" s="248">
        <v>21.32</v>
      </c>
      <c r="K1349" s="248">
        <v>20.987</v>
      </c>
      <c r="L1349" s="248">
        <v>19.824</v>
      </c>
      <c r="M1349" s="248">
        <v>19.408</v>
      </c>
      <c r="N1349" s="248">
        <v>19.293</v>
      </c>
      <c r="O1349" s="248">
        <v>19.174</v>
      </c>
    </row>
    <row r="1350" ht="14.25" customHeight="1">
      <c r="A1350" s="248" t="s">
        <v>306</v>
      </c>
      <c r="B1350" s="248" t="s">
        <v>3</v>
      </c>
      <c r="C1350" s="248" t="s">
        <v>371</v>
      </c>
      <c r="D1350" s="248">
        <v>19.119</v>
      </c>
      <c r="E1350" s="248">
        <v>19.149</v>
      </c>
      <c r="F1350" s="248">
        <v>19.147</v>
      </c>
      <c r="G1350" s="248">
        <v>19.203</v>
      </c>
      <c r="H1350" s="248">
        <v>19.279</v>
      </c>
      <c r="I1350" s="248">
        <v>20.043</v>
      </c>
      <c r="J1350" s="248">
        <v>21.32</v>
      </c>
      <c r="K1350" s="248">
        <v>20.987</v>
      </c>
      <c r="L1350" s="248">
        <v>19.824</v>
      </c>
      <c r="M1350" s="248">
        <v>19.408</v>
      </c>
      <c r="N1350" s="248">
        <v>19.293</v>
      </c>
      <c r="O1350" s="248">
        <v>19.174</v>
      </c>
    </row>
    <row r="1351" ht="14.25" customHeight="1">
      <c r="A1351" s="248" t="s">
        <v>318</v>
      </c>
      <c r="B1351" s="248" t="s">
        <v>3</v>
      </c>
      <c r="C1351" s="248" t="s">
        <v>371</v>
      </c>
      <c r="D1351" s="248">
        <v>19.119</v>
      </c>
      <c r="E1351" s="248">
        <v>19.149</v>
      </c>
      <c r="F1351" s="248">
        <v>19.147</v>
      </c>
      <c r="G1351" s="248">
        <v>19.203</v>
      </c>
      <c r="H1351" s="248">
        <v>19.279</v>
      </c>
      <c r="I1351" s="248">
        <v>20.043</v>
      </c>
      <c r="J1351" s="248">
        <v>21.32</v>
      </c>
      <c r="K1351" s="248">
        <v>20.987</v>
      </c>
      <c r="L1351" s="248">
        <v>19.824</v>
      </c>
      <c r="M1351" s="248">
        <v>19.408</v>
      </c>
      <c r="N1351" s="248">
        <v>19.293</v>
      </c>
      <c r="O1351" s="248">
        <v>19.174</v>
      </c>
    </row>
    <row r="1352" ht="14.25" customHeight="1">
      <c r="A1352" s="249" t="s">
        <v>274</v>
      </c>
      <c r="B1352" s="248" t="s">
        <v>3</v>
      </c>
      <c r="C1352" s="248" t="s">
        <v>371</v>
      </c>
      <c r="D1352" s="248">
        <v>19.119</v>
      </c>
      <c r="E1352" s="248">
        <v>19.149</v>
      </c>
      <c r="F1352" s="248">
        <v>19.147</v>
      </c>
      <c r="G1352" s="248">
        <v>19.203</v>
      </c>
      <c r="H1352" s="248">
        <v>19.279</v>
      </c>
      <c r="I1352" s="248">
        <v>20.043</v>
      </c>
      <c r="J1352" s="248">
        <v>21.32</v>
      </c>
      <c r="K1352" s="248">
        <v>20.987</v>
      </c>
      <c r="L1352" s="248">
        <v>19.824</v>
      </c>
      <c r="M1352" s="248">
        <v>19.408</v>
      </c>
      <c r="N1352" s="248">
        <v>19.293</v>
      </c>
      <c r="O1352" s="248">
        <v>19.174</v>
      </c>
    </row>
    <row r="1353" ht="14.25" customHeight="1">
      <c r="A1353" s="248" t="s">
        <v>334</v>
      </c>
      <c r="B1353" s="248" t="s">
        <v>3</v>
      </c>
      <c r="C1353" s="248" t="s">
        <v>371</v>
      </c>
      <c r="D1353" s="248">
        <v>10.24</v>
      </c>
      <c r="E1353" s="248">
        <v>10.13</v>
      </c>
      <c r="F1353" s="248">
        <v>11.21</v>
      </c>
      <c r="G1353" s="248">
        <v>12.96</v>
      </c>
      <c r="H1353" s="248">
        <v>16.3</v>
      </c>
      <c r="I1353" s="248">
        <v>19.16</v>
      </c>
      <c r="J1353" s="248">
        <v>21.87</v>
      </c>
      <c r="K1353" s="248">
        <v>23.95</v>
      </c>
      <c r="L1353" s="248">
        <v>21.47</v>
      </c>
      <c r="M1353" s="248">
        <v>17.19</v>
      </c>
      <c r="N1353" s="248">
        <v>14.1</v>
      </c>
      <c r="O1353" s="248">
        <v>11.21</v>
      </c>
    </row>
    <row r="1354" ht="14.25" customHeight="1">
      <c r="A1354" s="4" t="s">
        <v>134</v>
      </c>
      <c r="B1354" s="4" t="s">
        <v>7</v>
      </c>
      <c r="C1354" s="4" t="s">
        <v>4982</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4982</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4982</v>
      </c>
      <c r="D1356" s="4"/>
      <c r="E1356" s="4"/>
      <c r="F1356" s="4"/>
      <c r="G1356" s="4"/>
      <c r="H1356" s="4"/>
      <c r="I1356" s="4"/>
      <c r="J1356" s="4"/>
      <c r="K1356" s="4"/>
      <c r="L1356" s="4"/>
      <c r="M1356" s="4"/>
      <c r="N1356" s="4"/>
      <c r="O1356" s="4"/>
    </row>
    <row r="1357" ht="14.25" customHeight="1">
      <c r="A1357" s="4" t="s">
        <v>166</v>
      </c>
      <c r="B1357" s="4" t="s">
        <v>7</v>
      </c>
      <c r="C1357" s="4" t="s">
        <v>4982</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4982</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4982</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4982</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4982</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4982</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4982</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4982</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4982</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4982</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4982</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4982</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4982</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4982</v>
      </c>
      <c r="D1372" s="3"/>
      <c r="E1372" s="3"/>
      <c r="F1372" s="3"/>
      <c r="G1372" s="3"/>
      <c r="H1372" s="3"/>
      <c r="I1372" s="3"/>
      <c r="J1372" s="3"/>
      <c r="K1372" s="3"/>
      <c r="L1372" s="3"/>
      <c r="M1372" s="3"/>
      <c r="N1372" s="3"/>
      <c r="O1372" s="3"/>
    </row>
    <row r="1373" ht="14.25" customHeight="1">
      <c r="A1373" s="3" t="s">
        <v>166</v>
      </c>
      <c r="B1373" s="3" t="s">
        <v>11</v>
      </c>
      <c r="C1373" s="3" t="s">
        <v>4982</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4982</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4982</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4982</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4982</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4982</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4982</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4982</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4982</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4982</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4982</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4982</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4982</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4982</v>
      </c>
      <c r="D1388" s="4"/>
      <c r="E1388" s="4"/>
      <c r="F1388" s="4"/>
      <c r="G1388" s="4"/>
      <c r="H1388" s="4"/>
      <c r="I1388" s="4"/>
      <c r="J1388" s="4"/>
      <c r="K1388" s="4"/>
      <c r="L1388" s="4"/>
      <c r="M1388" s="4"/>
      <c r="N1388" s="4"/>
      <c r="O1388" s="4"/>
    </row>
    <row r="1389" ht="14.25" customHeight="1">
      <c r="A1389" s="4" t="s">
        <v>166</v>
      </c>
      <c r="B1389" s="4" t="s">
        <v>13</v>
      </c>
      <c r="C1389" s="4" t="s">
        <v>4982</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4982</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4982</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4982</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4982</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4982</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4982</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4982</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4982</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4982</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4982</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4982</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4982</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4982</v>
      </c>
      <c r="D1404" s="3"/>
      <c r="E1404" s="3"/>
      <c r="F1404" s="3"/>
      <c r="G1404" s="3"/>
      <c r="H1404" s="3"/>
      <c r="I1404" s="3"/>
      <c r="J1404" s="3"/>
      <c r="K1404" s="3"/>
      <c r="L1404" s="3"/>
      <c r="M1404" s="3"/>
      <c r="N1404" s="3"/>
      <c r="O1404" s="3"/>
    </row>
    <row r="1405" ht="14.25" customHeight="1">
      <c r="A1405" s="3" t="s">
        <v>166</v>
      </c>
      <c r="B1405" s="3" t="s">
        <v>15</v>
      </c>
      <c r="C1405" s="3" t="s">
        <v>4982</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4982</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4982</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4982</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4982</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4982</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4982</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4982</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4982</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4982</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4982</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4982</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4982</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4982</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4982</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4982</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4982</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4982</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4982</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4982</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4982</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4982</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4982</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4982</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4982</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4982</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4982</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4982</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4982</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4982</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4982</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4982</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4982</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4982</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4982</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4983</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4983</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4983</v>
      </c>
      <c r="D1450" s="4"/>
      <c r="E1450" s="4"/>
      <c r="F1450" s="4"/>
      <c r="G1450" s="4"/>
      <c r="H1450" s="4"/>
      <c r="I1450" s="4"/>
      <c r="J1450" s="4"/>
      <c r="K1450" s="4"/>
      <c r="L1450" s="4"/>
      <c r="M1450" s="4"/>
      <c r="N1450" s="4"/>
      <c r="O1450" s="4"/>
    </row>
    <row r="1451" ht="14.25" customHeight="1">
      <c r="A1451" s="4" t="s">
        <v>166</v>
      </c>
      <c r="B1451" s="4" t="s">
        <v>7</v>
      </c>
      <c r="C1451" s="4" t="s">
        <v>4983</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4983</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4983</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4983</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4983</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4983</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4983</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4983</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4983</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4983</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4983</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4983</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4983</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4983</v>
      </c>
      <c r="D1466" s="3"/>
      <c r="E1466" s="3"/>
      <c r="F1466" s="3"/>
      <c r="G1466" s="3"/>
      <c r="H1466" s="3"/>
      <c r="I1466" s="3"/>
      <c r="J1466" s="3"/>
      <c r="K1466" s="3"/>
      <c r="L1466" s="3"/>
      <c r="M1466" s="3"/>
      <c r="N1466" s="3"/>
      <c r="O1466" s="3"/>
    </row>
    <row r="1467" ht="14.25" customHeight="1">
      <c r="A1467" s="3" t="s">
        <v>166</v>
      </c>
      <c r="B1467" s="3" t="s">
        <v>11</v>
      </c>
      <c r="C1467" s="3" t="s">
        <v>4983</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4983</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4983</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4983</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4983</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4983</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4983</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4983</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4983</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4983</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4983</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4983</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4983</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4983</v>
      </c>
      <c r="D1482" s="4"/>
      <c r="E1482" s="4"/>
      <c r="F1482" s="4"/>
      <c r="G1482" s="4"/>
      <c r="H1482" s="4"/>
      <c r="I1482" s="4"/>
      <c r="J1482" s="4"/>
      <c r="K1482" s="4"/>
      <c r="L1482" s="4"/>
      <c r="M1482" s="4"/>
      <c r="N1482" s="4"/>
      <c r="O1482" s="4"/>
    </row>
    <row r="1483" ht="14.25" customHeight="1">
      <c r="A1483" s="4" t="s">
        <v>166</v>
      </c>
      <c r="B1483" s="4" t="s">
        <v>13</v>
      </c>
      <c r="C1483" s="4" t="s">
        <v>4983</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4983</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4983</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4983</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4983</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4983</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4983</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4983</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4983</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4983</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4983</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4983</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4983</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4983</v>
      </c>
      <c r="D1498" s="3"/>
      <c r="E1498" s="3"/>
      <c r="F1498" s="3"/>
      <c r="G1498" s="3"/>
      <c r="H1498" s="3"/>
      <c r="I1498" s="3"/>
      <c r="J1498" s="3"/>
      <c r="K1498" s="3"/>
      <c r="L1498" s="3"/>
      <c r="M1498" s="3"/>
      <c r="N1498" s="3"/>
      <c r="O1498" s="3"/>
    </row>
    <row r="1499" ht="14.25" customHeight="1">
      <c r="A1499" s="3" t="s">
        <v>166</v>
      </c>
      <c r="B1499" s="3" t="s">
        <v>15</v>
      </c>
      <c r="C1499" s="3" t="s">
        <v>4983</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4983</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4983</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4983</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4983</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4983</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4983</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4983</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4983</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4983</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4983</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4983</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4983</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4983</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4983</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4983</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4983</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4983</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4983</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4983</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4983</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4983</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4983</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8" t="s">
        <v>134</v>
      </c>
      <c r="B1527" s="248" t="s">
        <v>3</v>
      </c>
      <c r="C1527" s="249" t="s">
        <v>4983</v>
      </c>
      <c r="D1527" s="248">
        <v>18.433</v>
      </c>
      <c r="E1527" s="248">
        <v>18.408</v>
      </c>
      <c r="F1527" s="248">
        <v>18.536</v>
      </c>
      <c r="G1527" s="248">
        <v>18.706</v>
      </c>
      <c r="H1527" s="248">
        <v>18.864</v>
      </c>
      <c r="I1527" s="248">
        <v>19.112</v>
      </c>
      <c r="J1527" s="248">
        <v>19.608</v>
      </c>
      <c r="K1527" s="248">
        <v>19.23</v>
      </c>
      <c r="L1527" s="248">
        <v>19.106</v>
      </c>
      <c r="M1527" s="248">
        <v>18.966</v>
      </c>
      <c r="N1527" s="248">
        <v>18.725</v>
      </c>
      <c r="O1527" s="248">
        <v>18.567</v>
      </c>
    </row>
    <row r="1528" ht="14.25" customHeight="1">
      <c r="A1528" s="248" t="s">
        <v>150</v>
      </c>
      <c r="B1528" s="248" t="s">
        <v>3</v>
      </c>
      <c r="C1528" s="249" t="s">
        <v>4983</v>
      </c>
      <c r="D1528" s="248">
        <v>18.433</v>
      </c>
      <c r="E1528" s="248">
        <v>18.408</v>
      </c>
      <c r="F1528" s="248">
        <v>18.536</v>
      </c>
      <c r="G1528" s="248">
        <v>18.706</v>
      </c>
      <c r="H1528" s="248">
        <v>18.864</v>
      </c>
      <c r="I1528" s="248">
        <v>19.112</v>
      </c>
      <c r="J1528" s="248">
        <v>19.608</v>
      </c>
      <c r="K1528" s="248">
        <v>19.23</v>
      </c>
      <c r="L1528" s="248">
        <v>19.106</v>
      </c>
      <c r="M1528" s="248">
        <v>18.966</v>
      </c>
      <c r="N1528" s="248">
        <v>18.725</v>
      </c>
      <c r="O1528" s="248">
        <v>18.567</v>
      </c>
    </row>
    <row r="1529" ht="14.25" customHeight="1">
      <c r="A1529" s="248" t="s">
        <v>166</v>
      </c>
      <c r="B1529" s="248" t="s">
        <v>3</v>
      </c>
      <c r="C1529" s="249" t="s">
        <v>4983</v>
      </c>
      <c r="D1529" s="248">
        <v>18.433</v>
      </c>
      <c r="E1529" s="248">
        <v>18.408</v>
      </c>
      <c r="F1529" s="248">
        <v>18.536</v>
      </c>
      <c r="G1529" s="248">
        <v>18.706</v>
      </c>
      <c r="H1529" s="248">
        <v>18.864</v>
      </c>
      <c r="I1529" s="248">
        <v>19.112</v>
      </c>
      <c r="J1529" s="248">
        <v>19.608</v>
      </c>
      <c r="K1529" s="248">
        <v>19.23</v>
      </c>
      <c r="L1529" s="248">
        <v>19.106</v>
      </c>
      <c r="M1529" s="248">
        <v>18.966</v>
      </c>
      <c r="N1529" s="248">
        <v>18.725</v>
      </c>
      <c r="O1529" s="248">
        <v>18.567</v>
      </c>
    </row>
    <row r="1530" ht="14.25" customHeight="1">
      <c r="A1530" s="248" t="s">
        <v>182</v>
      </c>
      <c r="B1530" s="248" t="s">
        <v>3</v>
      </c>
      <c r="C1530" s="249" t="s">
        <v>374</v>
      </c>
      <c r="D1530" s="248">
        <v>18.433</v>
      </c>
      <c r="E1530" s="248">
        <v>18.408</v>
      </c>
      <c r="F1530" s="248">
        <v>18.536</v>
      </c>
      <c r="G1530" s="248">
        <v>18.706</v>
      </c>
      <c r="H1530" s="248">
        <v>18.864</v>
      </c>
      <c r="I1530" s="248">
        <v>19.112</v>
      </c>
      <c r="J1530" s="248">
        <v>19.608</v>
      </c>
      <c r="K1530" s="248">
        <v>19.23</v>
      </c>
      <c r="L1530" s="248">
        <v>19.106</v>
      </c>
      <c r="M1530" s="248">
        <v>18.966</v>
      </c>
      <c r="N1530" s="248">
        <v>18.725</v>
      </c>
      <c r="O1530" s="248">
        <v>18.567</v>
      </c>
    </row>
    <row r="1531" ht="14.25" customHeight="1">
      <c r="A1531" s="248" t="s">
        <v>192</v>
      </c>
      <c r="B1531" s="248" t="s">
        <v>3</v>
      </c>
      <c r="C1531" s="249" t="s">
        <v>374</v>
      </c>
      <c r="D1531" s="248">
        <v>18.433</v>
      </c>
      <c r="E1531" s="248">
        <v>18.408</v>
      </c>
      <c r="F1531" s="248">
        <v>18.536</v>
      </c>
      <c r="G1531" s="248">
        <v>18.706</v>
      </c>
      <c r="H1531" s="248">
        <v>18.864</v>
      </c>
      <c r="I1531" s="248">
        <v>19.112</v>
      </c>
      <c r="J1531" s="248">
        <v>19.608</v>
      </c>
      <c r="K1531" s="248">
        <v>19.23</v>
      </c>
      <c r="L1531" s="248">
        <v>19.106</v>
      </c>
      <c r="M1531" s="248">
        <v>18.966</v>
      </c>
      <c r="N1531" s="248">
        <v>18.725</v>
      </c>
      <c r="O1531" s="248">
        <v>18.567</v>
      </c>
    </row>
    <row r="1532" ht="14.25" customHeight="1">
      <c r="A1532" s="248" t="s">
        <v>211</v>
      </c>
      <c r="B1532" s="248" t="s">
        <v>3</v>
      </c>
      <c r="C1532" s="249" t="s">
        <v>4983</v>
      </c>
      <c r="D1532" s="248">
        <v>18.433</v>
      </c>
      <c r="E1532" s="248">
        <v>18.408</v>
      </c>
      <c r="F1532" s="248">
        <v>18.536</v>
      </c>
      <c r="G1532" s="248">
        <v>18.706</v>
      </c>
      <c r="H1532" s="248">
        <v>18.864</v>
      </c>
      <c r="I1532" s="248">
        <v>19.112</v>
      </c>
      <c r="J1532" s="248">
        <v>19.608</v>
      </c>
      <c r="K1532" s="248">
        <v>19.23</v>
      </c>
      <c r="L1532" s="248">
        <v>19.106</v>
      </c>
      <c r="M1532" s="248">
        <v>18.966</v>
      </c>
      <c r="N1532" s="248">
        <v>18.725</v>
      </c>
      <c r="O1532" s="248">
        <v>18.567</v>
      </c>
    </row>
    <row r="1533" ht="14.25" customHeight="1">
      <c r="A1533" s="248" t="s">
        <v>225</v>
      </c>
      <c r="B1533" s="248" t="s">
        <v>3</v>
      </c>
      <c r="C1533" s="249" t="s">
        <v>4983</v>
      </c>
      <c r="D1533" s="248">
        <v>18.433</v>
      </c>
      <c r="E1533" s="248">
        <v>18.408</v>
      </c>
      <c r="F1533" s="248">
        <v>18.536</v>
      </c>
      <c r="G1533" s="248">
        <v>18.706</v>
      </c>
      <c r="H1533" s="248">
        <v>18.864</v>
      </c>
      <c r="I1533" s="248">
        <v>19.112</v>
      </c>
      <c r="J1533" s="248">
        <v>19.608</v>
      </c>
      <c r="K1533" s="248">
        <v>19.23</v>
      </c>
      <c r="L1533" s="248">
        <v>19.106</v>
      </c>
      <c r="M1533" s="248">
        <v>18.966</v>
      </c>
      <c r="N1533" s="248">
        <v>18.725</v>
      </c>
      <c r="O1533" s="248">
        <v>18.567</v>
      </c>
    </row>
    <row r="1534" ht="14.25" customHeight="1">
      <c r="A1534" s="248" t="s">
        <v>237</v>
      </c>
      <c r="B1534" s="248" t="s">
        <v>3</v>
      </c>
      <c r="C1534" s="249" t="s">
        <v>4983</v>
      </c>
      <c r="D1534" s="248">
        <v>18.433</v>
      </c>
      <c r="E1534" s="248">
        <v>18.408</v>
      </c>
      <c r="F1534" s="248">
        <v>18.536</v>
      </c>
      <c r="G1534" s="248">
        <v>18.706</v>
      </c>
      <c r="H1534" s="248">
        <v>18.864</v>
      </c>
      <c r="I1534" s="248">
        <v>19.112</v>
      </c>
      <c r="J1534" s="248">
        <v>19.608</v>
      </c>
      <c r="K1534" s="248">
        <v>19.23</v>
      </c>
      <c r="L1534" s="248">
        <v>19.106</v>
      </c>
      <c r="M1534" s="248">
        <v>18.966</v>
      </c>
      <c r="N1534" s="248">
        <v>18.725</v>
      </c>
      <c r="O1534" s="248">
        <v>18.567</v>
      </c>
    </row>
    <row r="1535" ht="14.25" customHeight="1">
      <c r="A1535" s="248" t="s">
        <v>249</v>
      </c>
      <c r="B1535" s="248" t="s">
        <v>3</v>
      </c>
      <c r="C1535" s="249" t="s">
        <v>4983</v>
      </c>
      <c r="D1535" s="248">
        <v>18.433</v>
      </c>
      <c r="E1535" s="248">
        <v>18.408</v>
      </c>
      <c r="F1535" s="248">
        <v>18.536</v>
      </c>
      <c r="G1535" s="248">
        <v>18.706</v>
      </c>
      <c r="H1535" s="248">
        <v>18.864</v>
      </c>
      <c r="I1535" s="248">
        <v>19.112</v>
      </c>
      <c r="J1535" s="248">
        <v>19.608</v>
      </c>
      <c r="K1535" s="248">
        <v>19.23</v>
      </c>
      <c r="L1535" s="248">
        <v>19.106</v>
      </c>
      <c r="M1535" s="248">
        <v>18.966</v>
      </c>
      <c r="N1535" s="248">
        <v>18.725</v>
      </c>
      <c r="O1535" s="248">
        <v>18.567</v>
      </c>
    </row>
    <row r="1536" ht="14.25" customHeight="1">
      <c r="A1536" s="249" t="s">
        <v>261</v>
      </c>
      <c r="B1536" s="248" t="s">
        <v>3</v>
      </c>
      <c r="C1536" s="249" t="s">
        <v>4983</v>
      </c>
      <c r="D1536" s="248">
        <v>18.433</v>
      </c>
      <c r="E1536" s="248">
        <v>18.408</v>
      </c>
      <c r="F1536" s="248">
        <v>18.536</v>
      </c>
      <c r="G1536" s="248">
        <v>18.706</v>
      </c>
      <c r="H1536" s="248">
        <v>18.864</v>
      </c>
      <c r="I1536" s="248">
        <v>19.112</v>
      </c>
      <c r="J1536" s="248">
        <v>19.608</v>
      </c>
      <c r="K1536" s="248">
        <v>19.23</v>
      </c>
      <c r="L1536" s="248">
        <v>19.106</v>
      </c>
      <c r="M1536" s="248">
        <v>18.966</v>
      </c>
      <c r="N1536" s="248">
        <v>18.725</v>
      </c>
      <c r="O1536" s="248">
        <v>18.567</v>
      </c>
    </row>
    <row r="1537" ht="14.25" customHeight="1">
      <c r="A1537" s="248" t="s">
        <v>290</v>
      </c>
      <c r="B1537" s="248" t="s">
        <v>3</v>
      </c>
      <c r="C1537" s="249" t="s">
        <v>4983</v>
      </c>
      <c r="D1537" s="248">
        <v>18.433</v>
      </c>
      <c r="E1537" s="248">
        <v>18.408</v>
      </c>
      <c r="F1537" s="248">
        <v>18.536</v>
      </c>
      <c r="G1537" s="248">
        <v>18.706</v>
      </c>
      <c r="H1537" s="248">
        <v>18.864</v>
      </c>
      <c r="I1537" s="248">
        <v>19.112</v>
      </c>
      <c r="J1537" s="248">
        <v>19.608</v>
      </c>
      <c r="K1537" s="248">
        <v>19.23</v>
      </c>
      <c r="L1537" s="248">
        <v>19.106</v>
      </c>
      <c r="M1537" s="248">
        <v>18.966</v>
      </c>
      <c r="N1537" s="248">
        <v>18.725</v>
      </c>
      <c r="O1537" s="248">
        <v>18.567</v>
      </c>
    </row>
    <row r="1538" ht="14.25" customHeight="1">
      <c r="A1538" s="248" t="s">
        <v>306</v>
      </c>
      <c r="B1538" s="248" t="s">
        <v>3</v>
      </c>
      <c r="C1538" s="249" t="s">
        <v>4983</v>
      </c>
      <c r="D1538" s="248">
        <v>18.433</v>
      </c>
      <c r="E1538" s="248">
        <v>18.408</v>
      </c>
      <c r="F1538" s="248">
        <v>18.536</v>
      </c>
      <c r="G1538" s="248">
        <v>18.706</v>
      </c>
      <c r="H1538" s="248">
        <v>18.864</v>
      </c>
      <c r="I1538" s="248">
        <v>19.112</v>
      </c>
      <c r="J1538" s="248">
        <v>19.608</v>
      </c>
      <c r="K1538" s="248">
        <v>19.23</v>
      </c>
      <c r="L1538" s="248">
        <v>19.106</v>
      </c>
      <c r="M1538" s="248">
        <v>18.966</v>
      </c>
      <c r="N1538" s="248">
        <v>18.725</v>
      </c>
      <c r="O1538" s="248">
        <v>18.567</v>
      </c>
    </row>
    <row r="1539" ht="14.25" customHeight="1">
      <c r="A1539" s="248" t="s">
        <v>318</v>
      </c>
      <c r="B1539" s="248" t="s">
        <v>3</v>
      </c>
      <c r="C1539" s="249" t="s">
        <v>4983</v>
      </c>
      <c r="D1539" s="248">
        <v>18.433</v>
      </c>
      <c r="E1539" s="248">
        <v>18.408</v>
      </c>
      <c r="F1539" s="248">
        <v>18.536</v>
      </c>
      <c r="G1539" s="248">
        <v>18.706</v>
      </c>
      <c r="H1539" s="248">
        <v>18.864</v>
      </c>
      <c r="I1539" s="248">
        <v>19.112</v>
      </c>
      <c r="J1539" s="248">
        <v>19.608</v>
      </c>
      <c r="K1539" s="248">
        <v>19.23</v>
      </c>
      <c r="L1539" s="248">
        <v>19.106</v>
      </c>
      <c r="M1539" s="248">
        <v>18.966</v>
      </c>
      <c r="N1539" s="248">
        <v>18.725</v>
      </c>
      <c r="O1539" s="248">
        <v>18.567</v>
      </c>
    </row>
    <row r="1540" ht="14.25" customHeight="1">
      <c r="A1540" s="249" t="s">
        <v>274</v>
      </c>
      <c r="B1540" s="248" t="s">
        <v>3</v>
      </c>
      <c r="C1540" s="249" t="s">
        <v>4983</v>
      </c>
      <c r="D1540" s="248">
        <v>18.433</v>
      </c>
      <c r="E1540" s="248">
        <v>18.408</v>
      </c>
      <c r="F1540" s="248">
        <v>18.536</v>
      </c>
      <c r="G1540" s="248">
        <v>18.706</v>
      </c>
      <c r="H1540" s="248">
        <v>18.864</v>
      </c>
      <c r="I1540" s="248">
        <v>19.112</v>
      </c>
      <c r="J1540" s="248">
        <v>19.608</v>
      </c>
      <c r="K1540" s="248">
        <v>19.23</v>
      </c>
      <c r="L1540" s="248">
        <v>19.106</v>
      </c>
      <c r="M1540" s="248">
        <v>18.966</v>
      </c>
      <c r="N1540" s="248">
        <v>18.725</v>
      </c>
      <c r="O1540" s="248">
        <v>18.567</v>
      </c>
    </row>
    <row r="1541" ht="14.25" customHeight="1">
      <c r="A1541" s="248" t="s">
        <v>334</v>
      </c>
      <c r="B1541" s="248" t="s">
        <v>3</v>
      </c>
      <c r="C1541" s="249" t="s">
        <v>374</v>
      </c>
      <c r="D1541" s="248">
        <v>9.87</v>
      </c>
      <c r="E1541" s="248">
        <v>9.72</v>
      </c>
      <c r="F1541" s="248">
        <v>10.93</v>
      </c>
      <c r="G1541" s="248">
        <v>12.79</v>
      </c>
      <c r="H1541" s="248">
        <v>16.23</v>
      </c>
      <c r="I1541" s="248">
        <v>19.19</v>
      </c>
      <c r="J1541" s="248">
        <v>22.03</v>
      </c>
      <c r="K1541" s="248">
        <v>24.08</v>
      </c>
      <c r="L1541" s="248">
        <v>21.53</v>
      </c>
      <c r="M1541" s="248">
        <v>17.14</v>
      </c>
      <c r="N1541" s="248">
        <v>13.85</v>
      </c>
      <c r="O1541" s="248">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4984</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6" t="s">
        <v>4985</v>
      </c>
      <c r="C3" s="236"/>
      <c r="D3" s="236" t="s">
        <v>4986</v>
      </c>
      <c r="E3" s="236"/>
      <c r="F3" s="236" t="s">
        <v>4987</v>
      </c>
      <c r="G3" s="236"/>
      <c r="H3" s="236" t="s">
        <v>4988</v>
      </c>
      <c r="I3" s="236"/>
      <c r="J3" s="236" t="s">
        <v>4989</v>
      </c>
      <c r="K3" s="236"/>
      <c r="L3" s="236" t="s">
        <v>4990</v>
      </c>
      <c r="M3" s="236"/>
      <c r="N3" s="236" t="s">
        <v>4991</v>
      </c>
      <c r="O3" s="1"/>
      <c r="P3" s="236" t="s">
        <v>4992</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2" t="s">
        <v>1431</v>
      </c>
      <c r="C5" s="1"/>
      <c r="D5" s="7" t="s">
        <v>1106</v>
      </c>
      <c r="E5" s="1"/>
      <c r="F5" s="7" t="s">
        <v>134</v>
      </c>
      <c r="G5" s="1"/>
      <c r="H5" s="83" t="s">
        <v>989</v>
      </c>
      <c r="I5" s="1"/>
      <c r="J5" s="7" t="s">
        <v>32</v>
      </c>
      <c r="K5" s="1"/>
      <c r="L5" s="7" t="s">
        <v>29</v>
      </c>
      <c r="M5" s="1"/>
      <c r="N5" s="7" t="s">
        <v>3289</v>
      </c>
      <c r="O5" s="1"/>
      <c r="P5" s="7" t="s">
        <v>1098</v>
      </c>
    </row>
    <row r="6" ht="14.25" customHeight="1">
      <c r="A6" s="1"/>
      <c r="B6" s="253" t="s">
        <v>1434</v>
      </c>
      <c r="C6" s="1"/>
      <c r="D6" s="45" t="s">
        <v>1114</v>
      </c>
      <c r="E6" s="1"/>
      <c r="F6" s="45" t="s">
        <v>150</v>
      </c>
      <c r="G6" s="1"/>
      <c r="H6" s="54" t="s">
        <v>990</v>
      </c>
      <c r="I6" s="1"/>
      <c r="J6" s="45" t="s">
        <v>33</v>
      </c>
      <c r="K6" s="1"/>
      <c r="L6" s="45" t="s">
        <v>30</v>
      </c>
      <c r="M6" s="1"/>
      <c r="N6" s="45" t="s">
        <v>3659</v>
      </c>
      <c r="O6" s="1"/>
      <c r="P6" s="45" t="s">
        <v>1100</v>
      </c>
    </row>
    <row r="7" ht="14.25" customHeight="1">
      <c r="A7" s="1"/>
      <c r="B7" s="252" t="s">
        <v>1481</v>
      </c>
      <c r="C7" s="1"/>
      <c r="D7" s="7" t="s">
        <v>1116</v>
      </c>
      <c r="E7" s="1"/>
      <c r="F7" s="7" t="s">
        <v>166</v>
      </c>
      <c r="G7" s="1"/>
      <c r="H7" s="10" t="s">
        <v>4588</v>
      </c>
      <c r="I7" s="1"/>
      <c r="J7" s="7" t="s">
        <v>34</v>
      </c>
      <c r="K7" s="1"/>
      <c r="L7" s="7" t="s">
        <v>31</v>
      </c>
      <c r="M7" s="1"/>
      <c r="N7" s="7" t="s">
        <v>3404</v>
      </c>
      <c r="O7" s="1"/>
      <c r="P7" s="7" t="s">
        <v>1101</v>
      </c>
    </row>
    <row r="8" ht="14.25" customHeight="1">
      <c r="A8" s="1"/>
      <c r="B8" s="253" t="s">
        <v>4993</v>
      </c>
      <c r="C8" s="1"/>
      <c r="D8" s="45" t="s">
        <v>1138</v>
      </c>
      <c r="E8" s="1"/>
      <c r="F8" s="45" t="s">
        <v>211</v>
      </c>
      <c r="G8" s="1"/>
      <c r="H8" s="10" t="s">
        <v>4587</v>
      </c>
      <c r="I8" s="1"/>
      <c r="J8" s="45" t="s">
        <v>35</v>
      </c>
      <c r="K8" s="1"/>
      <c r="L8" s="45" t="s">
        <v>38</v>
      </c>
      <c r="M8" s="1"/>
      <c r="N8" s="45" t="s">
        <v>3600</v>
      </c>
      <c r="O8" s="1"/>
      <c r="P8" s="8"/>
    </row>
    <row r="9" ht="14.25" customHeight="1">
      <c r="A9" s="1"/>
      <c r="B9" s="252" t="s">
        <v>4994</v>
      </c>
      <c r="C9" s="1"/>
      <c r="D9" s="7" t="s">
        <v>4995</v>
      </c>
      <c r="E9" s="1"/>
      <c r="F9" s="10" t="s">
        <v>220</v>
      </c>
      <c r="G9" s="1"/>
      <c r="H9" s="83" t="s">
        <v>991</v>
      </c>
      <c r="I9" s="1"/>
      <c r="J9" s="7" t="s">
        <v>28</v>
      </c>
      <c r="K9" s="1"/>
      <c r="L9" s="7" t="s">
        <v>26</v>
      </c>
      <c r="M9" s="1"/>
      <c r="N9" s="7" t="s">
        <v>3668</v>
      </c>
      <c r="O9" s="1"/>
      <c r="P9" s="8"/>
    </row>
    <row r="10" ht="14.25" customHeight="1">
      <c r="A10" s="1"/>
      <c r="B10" s="253" t="s">
        <v>4996</v>
      </c>
      <c r="C10" s="1"/>
      <c r="D10" s="45" t="s">
        <v>4997</v>
      </c>
      <c r="E10" s="1"/>
      <c r="F10" s="7" t="s">
        <v>344</v>
      </c>
      <c r="G10" s="1"/>
      <c r="H10" s="10" t="s">
        <v>537</v>
      </c>
      <c r="I10" s="1"/>
      <c r="J10" s="4" t="s">
        <v>36</v>
      </c>
      <c r="K10" s="1"/>
      <c r="L10" s="4" t="s">
        <v>3</v>
      </c>
      <c r="M10" s="1"/>
      <c r="N10" s="45" t="s">
        <v>136</v>
      </c>
      <c r="O10" s="1"/>
      <c r="P10" s="8"/>
    </row>
    <row r="11" ht="14.25" customHeight="1">
      <c r="A11" s="1"/>
      <c r="B11" s="252" t="s">
        <v>1105</v>
      </c>
      <c r="C11" s="1"/>
      <c r="D11" s="7" t="s">
        <v>1102</v>
      </c>
      <c r="E11" s="1"/>
      <c r="F11" s="45" t="s">
        <v>225</v>
      </c>
      <c r="G11" s="1"/>
      <c r="H11" s="54" t="s">
        <v>992</v>
      </c>
      <c r="I11" s="1"/>
      <c r="J11" s="82" t="s">
        <v>37</v>
      </c>
      <c r="K11" s="1"/>
      <c r="L11" s="4" t="s">
        <v>5</v>
      </c>
      <c r="M11" s="1"/>
      <c r="N11" s="1"/>
      <c r="O11" s="1"/>
      <c r="P11" s="1"/>
    </row>
    <row r="12" ht="14.25" customHeight="1">
      <c r="A12" s="1"/>
      <c r="B12" s="253" t="s">
        <v>1111</v>
      </c>
      <c r="C12" s="1"/>
      <c r="D12" s="45" t="s">
        <v>1097</v>
      </c>
      <c r="E12" s="1"/>
      <c r="F12" s="7" t="s">
        <v>237</v>
      </c>
      <c r="G12" s="1"/>
      <c r="H12" s="83" t="s">
        <v>993</v>
      </c>
      <c r="I12" s="1"/>
      <c r="J12" s="4" t="s">
        <v>3</v>
      </c>
      <c r="K12" s="1"/>
      <c r="L12" s="9" t="s">
        <v>4998</v>
      </c>
      <c r="M12" s="1"/>
      <c r="N12" s="1"/>
      <c r="O12" s="1"/>
      <c r="P12" s="1"/>
    </row>
    <row r="13" ht="14.25" customHeight="1">
      <c r="A13" s="1"/>
      <c r="B13" s="252" t="s">
        <v>1108</v>
      </c>
      <c r="C13" s="1"/>
      <c r="D13" s="7" t="s">
        <v>1125</v>
      </c>
      <c r="E13" s="1"/>
      <c r="F13" s="45" t="s">
        <v>249</v>
      </c>
      <c r="G13" s="1"/>
      <c r="H13" s="54" t="s">
        <v>655</v>
      </c>
      <c r="I13" s="1"/>
      <c r="J13" s="4" t="s">
        <v>5</v>
      </c>
      <c r="K13" s="1"/>
      <c r="L13" s="1"/>
      <c r="M13" s="1"/>
      <c r="N13" s="1"/>
      <c r="O13" s="1"/>
      <c r="P13" s="1"/>
    </row>
    <row r="14" ht="14.25" customHeight="1">
      <c r="A14" s="1"/>
      <c r="B14" s="253" t="s">
        <v>1126</v>
      </c>
      <c r="C14" s="1"/>
      <c r="D14" s="45" t="s">
        <v>1123</v>
      </c>
      <c r="E14" s="1"/>
      <c r="F14" s="7" t="s">
        <v>348</v>
      </c>
      <c r="G14" s="1"/>
      <c r="H14" s="83" t="s">
        <v>994</v>
      </c>
      <c r="I14" s="1"/>
      <c r="J14" s="9" t="s">
        <v>4998</v>
      </c>
      <c r="K14" s="1"/>
      <c r="L14" s="1"/>
      <c r="M14" s="1"/>
      <c r="N14" s="1"/>
      <c r="O14" s="1"/>
      <c r="P14" s="1"/>
    </row>
    <row r="15" ht="14.25" customHeight="1">
      <c r="A15" s="1"/>
      <c r="B15" s="252" t="s">
        <v>1096</v>
      </c>
      <c r="C15" s="1"/>
      <c r="D15" s="7" t="s">
        <v>1469</v>
      </c>
      <c r="E15" s="1"/>
      <c r="F15" s="45" t="s">
        <v>290</v>
      </c>
      <c r="G15" s="1"/>
      <c r="H15" s="54" t="s">
        <v>995</v>
      </c>
      <c r="I15" s="1"/>
      <c r="J15" s="45" t="s">
        <v>38</v>
      </c>
      <c r="K15" s="1"/>
      <c r="L15" s="1"/>
      <c r="M15" s="1"/>
      <c r="N15" s="1"/>
      <c r="O15" s="1"/>
      <c r="P15" s="1"/>
    </row>
    <row r="16" ht="14.25" customHeight="1">
      <c r="A16" s="1"/>
      <c r="B16" s="254" t="s">
        <v>1237</v>
      </c>
      <c r="C16" s="1"/>
      <c r="D16" s="45" t="s">
        <v>4999</v>
      </c>
      <c r="E16" s="1"/>
      <c r="F16" s="7" t="s">
        <v>306</v>
      </c>
      <c r="G16" s="1"/>
      <c r="H16" s="83" t="s">
        <v>996</v>
      </c>
      <c r="I16" s="1"/>
      <c r="J16" s="5" t="s">
        <v>42</v>
      </c>
      <c r="K16" s="1"/>
      <c r="L16" s="1"/>
      <c r="M16" s="1"/>
      <c r="N16" s="1"/>
      <c r="O16" s="1"/>
      <c r="P16" s="1"/>
    </row>
    <row r="17" ht="14.25" customHeight="1">
      <c r="A17" s="1"/>
      <c r="B17" s="252" t="s">
        <v>1122</v>
      </c>
      <c r="C17" s="1"/>
      <c r="D17" s="7" t="s">
        <v>1459</v>
      </c>
      <c r="E17" s="1"/>
      <c r="F17" s="45" t="s">
        <v>349</v>
      </c>
      <c r="G17" s="1"/>
      <c r="H17" s="54" t="s">
        <v>997</v>
      </c>
      <c r="I17" s="1"/>
      <c r="J17" s="5" t="s">
        <v>23</v>
      </c>
      <c r="K17" s="1"/>
      <c r="L17" s="1"/>
      <c r="M17" s="1"/>
      <c r="N17" s="1"/>
      <c r="O17" s="1"/>
      <c r="P17" s="1"/>
    </row>
    <row r="18" ht="14.25" customHeight="1">
      <c r="A18" s="1"/>
      <c r="B18" s="253" t="s">
        <v>1118</v>
      </c>
      <c r="C18" s="1"/>
      <c r="D18" s="45" t="s">
        <v>1127</v>
      </c>
      <c r="E18" s="1"/>
      <c r="F18" s="7" t="s">
        <v>350</v>
      </c>
      <c r="G18" s="1"/>
      <c r="H18" s="83" t="s">
        <v>998</v>
      </c>
      <c r="I18" s="1"/>
      <c r="J18" s="1"/>
      <c r="K18" s="1"/>
      <c r="L18" s="1"/>
      <c r="M18" s="1"/>
      <c r="N18" s="1"/>
      <c r="O18" s="1"/>
      <c r="P18" s="1"/>
    </row>
    <row r="19" ht="14.25" customHeight="1">
      <c r="A19" s="1"/>
      <c r="B19" s="252" t="s">
        <v>1236</v>
      </c>
      <c r="C19" s="1"/>
      <c r="D19" s="7" t="s">
        <v>1129</v>
      </c>
      <c r="E19" s="1"/>
      <c r="F19" s="45" t="s">
        <v>334</v>
      </c>
      <c r="G19" s="1"/>
      <c r="H19" s="54" t="s">
        <v>551</v>
      </c>
      <c r="I19" s="1"/>
      <c r="J19" s="1"/>
      <c r="K19" s="1"/>
      <c r="L19" s="1"/>
      <c r="M19" s="1"/>
      <c r="N19" s="1"/>
      <c r="O19" s="1"/>
      <c r="P19" s="1"/>
    </row>
    <row r="20" ht="14.25" customHeight="1">
      <c r="A20" s="1"/>
      <c r="B20" s="253" t="s">
        <v>1422</v>
      </c>
      <c r="C20" s="1"/>
      <c r="D20" s="45" t="s">
        <v>1130</v>
      </c>
      <c r="E20" s="1"/>
      <c r="F20" s="7" t="s">
        <v>318</v>
      </c>
      <c r="G20" s="1"/>
      <c r="H20" s="83" t="s">
        <v>999</v>
      </c>
      <c r="I20" s="1"/>
      <c r="J20" s="1"/>
      <c r="K20" s="1"/>
      <c r="L20" s="1"/>
      <c r="M20" s="1"/>
      <c r="N20" s="1"/>
      <c r="O20" s="1"/>
      <c r="P20" s="1"/>
    </row>
    <row r="21" ht="14.25" customHeight="1">
      <c r="A21" s="1"/>
      <c r="B21" s="252" t="s">
        <v>1423</v>
      </c>
      <c r="C21" s="1"/>
      <c r="D21" s="7" t="s">
        <v>1131</v>
      </c>
      <c r="E21" s="1"/>
      <c r="F21" s="45" t="s">
        <v>192</v>
      </c>
      <c r="G21" s="1"/>
      <c r="H21" s="54" t="s">
        <v>1000</v>
      </c>
      <c r="I21" s="1"/>
      <c r="J21" s="1"/>
      <c r="K21" s="1"/>
      <c r="L21" s="1"/>
      <c r="M21" s="1"/>
      <c r="N21" s="1"/>
      <c r="O21" s="1"/>
      <c r="P21" s="1"/>
    </row>
    <row r="22" ht="14.25" customHeight="1">
      <c r="A22" s="1"/>
      <c r="B22" s="253" t="s">
        <v>1420</v>
      </c>
      <c r="C22" s="1"/>
      <c r="D22" s="45" t="s">
        <v>1109</v>
      </c>
      <c r="E22" s="1"/>
      <c r="F22" s="7" t="s">
        <v>182</v>
      </c>
      <c r="G22" s="1"/>
      <c r="H22" s="83" t="s">
        <v>1001</v>
      </c>
      <c r="I22" s="1"/>
      <c r="J22" s="1"/>
      <c r="K22" s="1"/>
      <c r="L22" s="1"/>
      <c r="M22" s="1"/>
      <c r="N22" s="1"/>
      <c r="O22" s="1"/>
      <c r="P22" s="1"/>
    </row>
    <row r="23" ht="14.25" customHeight="1">
      <c r="A23" s="1"/>
      <c r="B23" s="252" t="s">
        <v>1465</v>
      </c>
      <c r="C23" s="1"/>
      <c r="D23" s="7" t="s">
        <v>1140</v>
      </c>
      <c r="E23" s="1"/>
      <c r="F23" s="5" t="s">
        <v>713</v>
      </c>
      <c r="G23" s="1"/>
      <c r="H23" s="54" t="s">
        <v>1002</v>
      </c>
      <c r="I23" s="1"/>
      <c r="J23" s="1"/>
      <c r="K23" s="1"/>
      <c r="L23" s="1"/>
      <c r="M23" s="1"/>
      <c r="N23" s="1"/>
      <c r="O23" s="1"/>
      <c r="P23" s="1"/>
    </row>
    <row r="24" ht="14.25" customHeight="1">
      <c r="A24" s="1"/>
      <c r="B24" s="253" t="s">
        <v>1467</v>
      </c>
      <c r="C24" s="1"/>
      <c r="D24" s="45" t="s">
        <v>1188</v>
      </c>
      <c r="E24" s="1"/>
      <c r="F24" s="5" t="s">
        <v>715</v>
      </c>
      <c r="G24" s="1"/>
      <c r="H24" s="83" t="s">
        <v>4590</v>
      </c>
      <c r="I24" s="1"/>
      <c r="J24" s="1"/>
      <c r="K24" s="1"/>
      <c r="L24" s="1"/>
      <c r="M24" s="1"/>
      <c r="N24" s="1"/>
      <c r="O24" s="1"/>
      <c r="P24" s="1"/>
    </row>
    <row r="25" ht="14.25" customHeight="1">
      <c r="A25" s="1"/>
      <c r="B25" s="252" t="s">
        <v>1463</v>
      </c>
      <c r="C25" s="1"/>
      <c r="D25" s="7" t="s">
        <v>1195</v>
      </c>
      <c r="E25" s="1"/>
      <c r="F25" s="5" t="s">
        <v>716</v>
      </c>
      <c r="G25" s="1"/>
      <c r="H25" s="54" t="s">
        <v>4589</v>
      </c>
      <c r="I25" s="1"/>
      <c r="J25" s="1"/>
      <c r="K25" s="1"/>
      <c r="L25" s="1"/>
      <c r="M25" s="1"/>
      <c r="N25" s="1"/>
      <c r="O25" s="1"/>
      <c r="P25" s="1"/>
    </row>
    <row r="26" ht="14.25" customHeight="1">
      <c r="A26" s="1"/>
      <c r="B26" s="254" t="s">
        <v>5000</v>
      </c>
      <c r="C26" s="1"/>
      <c r="D26" s="45" t="s">
        <v>1199</v>
      </c>
      <c r="E26" s="1"/>
      <c r="F26" s="5" t="s">
        <v>717</v>
      </c>
      <c r="G26" s="1"/>
      <c r="H26" s="54" t="s">
        <v>1003</v>
      </c>
      <c r="I26" s="1"/>
      <c r="J26" s="1"/>
      <c r="K26" s="1"/>
      <c r="L26" s="1"/>
      <c r="M26" s="1"/>
      <c r="N26" s="1"/>
      <c r="O26" s="1"/>
      <c r="P26" s="1"/>
    </row>
    <row r="27" ht="14.25" customHeight="1">
      <c r="A27" s="1"/>
      <c r="B27" s="252" t="s">
        <v>1187</v>
      </c>
      <c r="C27" s="1"/>
      <c r="D27" s="17"/>
      <c r="E27" s="1"/>
      <c r="F27" s="5" t="s">
        <v>718</v>
      </c>
      <c r="G27" s="1"/>
      <c r="H27" s="83" t="s">
        <v>1004</v>
      </c>
      <c r="I27" s="1"/>
      <c r="J27" s="1"/>
      <c r="K27" s="1"/>
      <c r="L27" s="1"/>
      <c r="M27" s="1"/>
      <c r="N27" s="1"/>
      <c r="O27" s="1"/>
      <c r="P27" s="1"/>
    </row>
    <row r="28" ht="14.25" customHeight="1">
      <c r="A28" s="1"/>
      <c r="B28" s="253" t="s">
        <v>1238</v>
      </c>
      <c r="C28" s="1"/>
      <c r="D28" s="17"/>
      <c r="E28" s="1"/>
      <c r="F28" s="5" t="s">
        <v>719</v>
      </c>
      <c r="G28" s="1"/>
      <c r="H28" s="54" t="s">
        <v>1005</v>
      </c>
      <c r="I28" s="1"/>
      <c r="J28" s="5"/>
      <c r="K28" s="1"/>
      <c r="L28" s="1"/>
      <c r="M28" s="1"/>
      <c r="N28" s="1"/>
      <c r="O28" s="1"/>
      <c r="P28" s="1"/>
    </row>
    <row r="29" ht="14.25" customHeight="1">
      <c r="A29" s="1"/>
      <c r="B29" s="252"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4597</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4604</v>
      </c>
      <c r="I33" s="1"/>
      <c r="J33" s="1"/>
      <c r="K33" s="1"/>
      <c r="L33" s="1"/>
      <c r="M33" s="1"/>
      <c r="N33" s="1"/>
      <c r="O33" s="1"/>
      <c r="P33" s="1"/>
    </row>
    <row r="34" ht="14.25" customHeight="1">
      <c r="A34" s="1"/>
      <c r="B34" s="1"/>
      <c r="C34" s="1"/>
      <c r="D34" s="1"/>
      <c r="E34" s="1"/>
      <c r="F34" s="5" t="s">
        <v>5001</v>
      </c>
      <c r="G34" s="1"/>
      <c r="H34" s="207" t="s">
        <v>1009</v>
      </c>
      <c r="I34" s="1"/>
      <c r="J34" s="1"/>
      <c r="K34" s="1"/>
      <c r="L34" s="1"/>
      <c r="M34" s="1"/>
      <c r="N34" s="1"/>
      <c r="O34" s="1"/>
      <c r="P34" s="1"/>
    </row>
    <row r="35" ht="14.25" customHeight="1">
      <c r="A35" s="1"/>
      <c r="B35" s="1"/>
      <c r="C35" s="1"/>
      <c r="D35" s="1"/>
      <c r="E35" s="1"/>
      <c r="F35" s="5" t="s">
        <v>5002</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5003</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4605</v>
      </c>
      <c r="I44" s="1"/>
      <c r="J44" s="1"/>
      <c r="K44" s="1"/>
      <c r="L44" s="1"/>
      <c r="M44" s="1"/>
      <c r="N44" s="1"/>
      <c r="O44" s="1"/>
      <c r="P44" s="1"/>
    </row>
    <row r="45" ht="14.25" customHeight="1">
      <c r="A45" s="1"/>
      <c r="B45" s="1"/>
      <c r="C45" s="1"/>
      <c r="D45" s="1"/>
      <c r="E45" s="1"/>
      <c r="F45" s="5" t="s">
        <v>734</v>
      </c>
      <c r="G45" s="1"/>
      <c r="H45" s="10" t="s">
        <v>4606</v>
      </c>
      <c r="I45" s="1"/>
      <c r="J45" s="1"/>
      <c r="K45" s="1"/>
      <c r="L45" s="1"/>
      <c r="M45" s="1"/>
      <c r="N45" s="1"/>
      <c r="O45" s="1"/>
      <c r="P45" s="1"/>
    </row>
    <row r="46" ht="14.25" customHeight="1">
      <c r="A46" s="1"/>
      <c r="B46" s="1"/>
      <c r="C46" s="1"/>
      <c r="D46" s="1"/>
      <c r="E46" s="1"/>
      <c r="F46" s="5" t="s">
        <v>735</v>
      </c>
      <c r="G46" s="1"/>
      <c r="H46" s="83" t="s">
        <v>4591</v>
      </c>
      <c r="I46" s="1"/>
      <c r="J46" s="1"/>
      <c r="K46" s="1"/>
      <c r="L46" s="1"/>
      <c r="M46" s="1"/>
      <c r="N46" s="1"/>
      <c r="O46" s="1"/>
      <c r="P46" s="1"/>
    </row>
    <row r="47" ht="14.25" customHeight="1">
      <c r="A47" s="1"/>
      <c r="B47" s="1"/>
      <c r="C47" s="1"/>
      <c r="D47" s="1"/>
      <c r="E47" s="1"/>
      <c r="F47" s="5" t="s">
        <v>736</v>
      </c>
      <c r="G47" s="1"/>
      <c r="H47" s="54" t="s">
        <v>4592</v>
      </c>
      <c r="I47" s="1"/>
      <c r="J47" s="1"/>
      <c r="K47" s="1"/>
      <c r="L47" s="1"/>
      <c r="M47" s="1"/>
      <c r="N47" s="1"/>
      <c r="O47" s="1"/>
      <c r="P47" s="1"/>
    </row>
    <row r="48" ht="14.25" customHeight="1">
      <c r="A48" s="1"/>
      <c r="B48" s="1"/>
      <c r="C48" s="1"/>
      <c r="D48" s="1"/>
      <c r="E48" s="1"/>
      <c r="F48" s="5" t="s">
        <v>737</v>
      </c>
      <c r="G48" s="1"/>
      <c r="H48" s="83" t="s">
        <v>4593</v>
      </c>
      <c r="I48" s="1"/>
      <c r="J48" s="1"/>
      <c r="K48" s="1"/>
      <c r="L48" s="1"/>
      <c r="M48" s="1"/>
      <c r="N48" s="1"/>
      <c r="O48" s="1"/>
      <c r="P48" s="1"/>
    </row>
    <row r="49" ht="14.25" customHeight="1">
      <c r="A49" s="1"/>
      <c r="B49" s="1"/>
      <c r="C49" s="1"/>
      <c r="D49" s="1"/>
      <c r="E49" s="1"/>
      <c r="F49" s="5" t="s">
        <v>348</v>
      </c>
      <c r="G49" s="1"/>
      <c r="H49" s="54" t="s">
        <v>4607</v>
      </c>
      <c r="I49" s="1"/>
      <c r="J49" s="1"/>
      <c r="K49" s="1"/>
      <c r="L49" s="1"/>
      <c r="M49" s="1"/>
      <c r="N49" s="1"/>
      <c r="O49" s="1"/>
      <c r="P49" s="1"/>
    </row>
    <row r="50" ht="14.25" customHeight="1">
      <c r="A50" s="1"/>
      <c r="B50" s="1"/>
      <c r="C50" s="1"/>
      <c r="D50" s="1"/>
      <c r="E50" s="1"/>
      <c r="F50" s="5" t="s">
        <v>738</v>
      </c>
      <c r="G50" s="1"/>
      <c r="H50" s="83" t="s">
        <v>4608</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4598</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1"/>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5004</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4594</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4609</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4610</v>
      </c>
      <c r="I97" s="1"/>
      <c r="J97" s="1"/>
      <c r="K97" s="1"/>
      <c r="L97" s="1"/>
      <c r="M97" s="1"/>
      <c r="N97" s="1"/>
      <c r="O97" s="1"/>
      <c r="P97" s="1"/>
    </row>
    <row r="98" ht="14.25" customHeight="1">
      <c r="A98" s="1"/>
      <c r="B98" s="1"/>
      <c r="C98" s="1"/>
      <c r="D98" s="1"/>
      <c r="E98" s="1"/>
      <c r="F98" s="1"/>
      <c r="G98" s="1"/>
      <c r="H98" s="54" t="s">
        <v>4611</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4601</v>
      </c>
      <c r="I106" s="1"/>
      <c r="J106" s="1"/>
      <c r="K106" s="1"/>
      <c r="L106" s="1"/>
      <c r="M106" s="1"/>
      <c r="N106" s="1"/>
      <c r="O106" s="1"/>
      <c r="P106" s="1"/>
    </row>
    <row r="107" ht="14.25" customHeight="1">
      <c r="A107" s="1"/>
      <c r="B107" s="1"/>
      <c r="C107" s="1"/>
      <c r="D107" s="1"/>
      <c r="E107" s="1"/>
      <c r="F107" s="1"/>
      <c r="G107" s="1"/>
      <c r="H107" s="10" t="s">
        <v>4600</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4683</v>
      </c>
      <c r="I124" s="1"/>
      <c r="J124" s="1"/>
      <c r="K124" s="1"/>
      <c r="L124" s="1"/>
      <c r="M124" s="1"/>
      <c r="N124" s="1"/>
      <c r="O124" s="1"/>
      <c r="P124" s="1"/>
    </row>
    <row r="125" ht="14.25" customHeight="1">
      <c r="A125" s="1"/>
      <c r="B125" s="1"/>
      <c r="C125" s="1"/>
      <c r="D125" s="1"/>
      <c r="E125" s="1"/>
      <c r="F125" s="1"/>
      <c r="G125" s="1"/>
      <c r="H125" s="5" t="s">
        <v>4684</v>
      </c>
      <c r="I125" s="1"/>
      <c r="J125" s="1"/>
      <c r="K125" s="1"/>
      <c r="L125" s="1"/>
      <c r="M125" s="1"/>
      <c r="N125" s="1"/>
      <c r="O125" s="1"/>
      <c r="P125" s="1"/>
    </row>
    <row r="126" ht="14.25" customHeight="1">
      <c r="A126" s="1"/>
      <c r="B126" s="1"/>
      <c r="C126" s="1"/>
      <c r="D126" s="1"/>
      <c r="E126" s="1"/>
      <c r="F126" s="1"/>
      <c r="G126" s="1"/>
      <c r="H126" s="5" t="s">
        <v>759</v>
      </c>
      <c r="I126" s="1"/>
      <c r="J126" s="1"/>
      <c r="K126" s="1"/>
      <c r="L126" s="1"/>
      <c r="M126" s="1"/>
      <c r="N126" s="1"/>
      <c r="O126" s="1"/>
      <c r="P126" s="1"/>
    </row>
    <row r="127" ht="14.25" customHeight="1">
      <c r="A127" s="1"/>
      <c r="B127" s="1"/>
      <c r="C127" s="1"/>
      <c r="D127" s="1"/>
      <c r="E127" s="1"/>
      <c r="F127" s="1"/>
      <c r="G127" s="1"/>
      <c r="H127" s="5" t="s">
        <v>760</v>
      </c>
      <c r="I127" s="1"/>
      <c r="J127" s="1"/>
      <c r="K127" s="1"/>
      <c r="L127" s="1"/>
      <c r="M127" s="1"/>
      <c r="N127" s="1"/>
      <c r="O127" s="1"/>
      <c r="P127" s="1"/>
    </row>
    <row r="128" ht="14.25" customHeight="1">
      <c r="A128" s="1"/>
      <c r="B128" s="1"/>
      <c r="C128" s="1"/>
      <c r="D128" s="1"/>
      <c r="E128" s="1"/>
      <c r="F128" s="1"/>
      <c r="G128" s="1"/>
      <c r="H128" s="5" t="s">
        <v>761</v>
      </c>
      <c r="I128" s="1"/>
      <c r="J128" s="1"/>
      <c r="K128" s="1"/>
      <c r="L128" s="1"/>
      <c r="M128" s="1"/>
      <c r="N128" s="1"/>
      <c r="O128" s="1"/>
      <c r="P128" s="1"/>
    </row>
    <row r="129" ht="14.25" customHeight="1">
      <c r="A129" s="1"/>
      <c r="B129" s="1"/>
      <c r="C129" s="1"/>
      <c r="D129" s="1"/>
      <c r="E129" s="1"/>
      <c r="F129" s="1"/>
      <c r="G129" s="1"/>
      <c r="H129" s="5" t="s">
        <v>762</v>
      </c>
      <c r="I129" s="1"/>
      <c r="J129" s="1"/>
      <c r="K129" s="1"/>
      <c r="L129" s="1"/>
      <c r="M129" s="1"/>
      <c r="N129" s="1"/>
      <c r="O129" s="1"/>
      <c r="P129" s="1"/>
    </row>
    <row r="130" ht="14.25" customHeight="1">
      <c r="A130" s="1"/>
      <c r="B130" s="1"/>
      <c r="C130" s="1"/>
      <c r="D130" s="1"/>
      <c r="E130" s="1"/>
      <c r="F130" s="1"/>
      <c r="G130" s="1"/>
      <c r="H130" s="5" t="s">
        <v>763</v>
      </c>
      <c r="I130" s="1"/>
      <c r="J130" s="1"/>
      <c r="K130" s="1"/>
      <c r="L130" s="1"/>
      <c r="M130" s="1"/>
      <c r="N130" s="1"/>
      <c r="O130" s="1"/>
      <c r="P130" s="1"/>
    </row>
    <row r="131" ht="14.25" customHeight="1">
      <c r="A131" s="1"/>
      <c r="B131" s="1"/>
      <c r="C131" s="1"/>
      <c r="D131" s="1"/>
      <c r="E131" s="1"/>
      <c r="F131" s="1"/>
      <c r="G131" s="1"/>
      <c r="H131" s="5" t="s">
        <v>764</v>
      </c>
      <c r="I131" s="1"/>
      <c r="J131" s="1"/>
      <c r="K131" s="1"/>
      <c r="L131" s="1"/>
      <c r="M131" s="1"/>
      <c r="N131" s="1"/>
      <c r="O131" s="1"/>
      <c r="P131" s="1"/>
    </row>
    <row r="132" ht="14.25" customHeight="1">
      <c r="A132" s="1"/>
      <c r="B132" s="1"/>
      <c r="C132" s="1"/>
      <c r="D132" s="1"/>
      <c r="E132" s="1"/>
      <c r="F132" s="1"/>
      <c r="G132" s="1"/>
      <c r="H132" s="5" t="s">
        <v>765</v>
      </c>
      <c r="I132" s="1"/>
      <c r="J132" s="1"/>
      <c r="K132" s="1"/>
      <c r="L132" s="1"/>
      <c r="M132" s="1"/>
      <c r="N132" s="1"/>
      <c r="O132" s="1"/>
      <c r="P132" s="1"/>
    </row>
    <row r="133" ht="14.25" customHeight="1">
      <c r="A133" s="1"/>
      <c r="B133" s="1"/>
      <c r="C133" s="1"/>
      <c r="D133" s="1"/>
      <c r="E133" s="1"/>
      <c r="F133" s="1"/>
      <c r="G133" s="1"/>
      <c r="H133" s="5" t="s">
        <v>766</v>
      </c>
      <c r="I133" s="1"/>
      <c r="J133" s="1"/>
      <c r="K133" s="1"/>
      <c r="L133" s="1"/>
      <c r="M133" s="1"/>
      <c r="N133" s="1"/>
      <c r="O133" s="1"/>
      <c r="P133" s="1"/>
    </row>
    <row r="134" ht="14.25" customHeight="1">
      <c r="A134" s="1"/>
      <c r="B134" s="1"/>
      <c r="C134" s="1"/>
      <c r="D134" s="1"/>
      <c r="E134" s="1"/>
      <c r="F134" s="1"/>
      <c r="G134" s="1"/>
      <c r="H134" s="5" t="s">
        <v>767</v>
      </c>
      <c r="I134" s="1"/>
      <c r="J134" s="1"/>
      <c r="K134" s="1"/>
      <c r="L134" s="1"/>
      <c r="M134" s="1"/>
      <c r="N134" s="1"/>
      <c r="O134" s="1"/>
      <c r="P134" s="1"/>
    </row>
    <row r="135" ht="14.25" customHeight="1">
      <c r="A135" s="1"/>
      <c r="B135" s="1"/>
      <c r="C135" s="1"/>
      <c r="D135" s="1"/>
      <c r="E135" s="1"/>
      <c r="F135" s="1"/>
      <c r="G135" s="1"/>
      <c r="H135" s="5" t="s">
        <v>768</v>
      </c>
      <c r="I135" s="1"/>
      <c r="J135" s="1"/>
      <c r="K135" s="1"/>
      <c r="L135" s="1"/>
      <c r="M135" s="1"/>
      <c r="N135" s="1"/>
      <c r="O135" s="1"/>
      <c r="P135" s="1"/>
    </row>
    <row r="136" ht="14.25" customHeight="1">
      <c r="A136" s="1"/>
      <c r="B136" s="1"/>
      <c r="C136" s="1"/>
      <c r="D136" s="1"/>
      <c r="E136" s="1"/>
      <c r="F136" s="1"/>
      <c r="G136" s="1"/>
      <c r="H136" s="5" t="s">
        <v>769</v>
      </c>
      <c r="I136" s="1"/>
      <c r="J136" s="1"/>
      <c r="K136" s="1"/>
      <c r="L136" s="1"/>
      <c r="M136" s="1"/>
      <c r="N136" s="1"/>
      <c r="O136" s="1"/>
      <c r="P136" s="1"/>
    </row>
    <row r="137" ht="14.25" customHeight="1">
      <c r="A137" s="1"/>
      <c r="B137" s="1"/>
      <c r="C137" s="1"/>
      <c r="D137" s="1"/>
      <c r="E137" s="1"/>
      <c r="F137" s="1"/>
      <c r="G137" s="1"/>
      <c r="H137" s="5" t="s">
        <v>770</v>
      </c>
      <c r="I137" s="1"/>
      <c r="J137" s="1"/>
      <c r="K137" s="1"/>
      <c r="L137" s="1"/>
      <c r="M137" s="1"/>
      <c r="N137" s="1"/>
      <c r="O137" s="1"/>
      <c r="P137" s="1"/>
    </row>
    <row r="138" ht="14.25" customHeight="1">
      <c r="A138" s="1"/>
      <c r="B138" s="1"/>
      <c r="C138" s="1"/>
      <c r="D138" s="1"/>
      <c r="E138" s="1"/>
      <c r="F138" s="1"/>
      <c r="G138" s="1"/>
      <c r="H138" s="5" t="s">
        <v>771</v>
      </c>
      <c r="I138" s="1"/>
      <c r="J138" s="1"/>
      <c r="K138" s="1"/>
      <c r="L138" s="1"/>
      <c r="M138" s="1"/>
      <c r="N138" s="1"/>
      <c r="O138" s="1"/>
      <c r="P138" s="1"/>
    </row>
    <row r="139" ht="14.25" customHeight="1">
      <c r="A139" s="1"/>
      <c r="B139" s="1"/>
      <c r="C139" s="1"/>
      <c r="D139" s="1"/>
      <c r="E139" s="1"/>
      <c r="F139" s="1"/>
      <c r="G139" s="1"/>
      <c r="H139" s="5" t="s">
        <v>772</v>
      </c>
      <c r="I139" s="1"/>
      <c r="J139" s="1"/>
      <c r="K139" s="1"/>
      <c r="L139" s="1"/>
      <c r="M139" s="1"/>
      <c r="N139" s="1"/>
      <c r="O139" s="1"/>
      <c r="P139" s="1"/>
    </row>
    <row r="140" ht="14.25" customHeight="1">
      <c r="A140" s="1"/>
      <c r="B140" s="1"/>
      <c r="C140" s="1"/>
      <c r="D140" s="1"/>
      <c r="E140" s="1"/>
      <c r="F140" s="1"/>
      <c r="G140" s="1"/>
      <c r="H140" s="5" t="s">
        <v>773</v>
      </c>
      <c r="I140" s="1"/>
      <c r="J140" s="1"/>
      <c r="K140" s="1"/>
      <c r="L140" s="1"/>
      <c r="M140" s="1"/>
      <c r="N140" s="1"/>
      <c r="O140" s="1"/>
      <c r="P140" s="1"/>
    </row>
    <row r="141" ht="14.25" customHeight="1">
      <c r="A141" s="1"/>
      <c r="B141" s="1"/>
      <c r="C141" s="1"/>
      <c r="D141" s="1"/>
      <c r="E141" s="1"/>
      <c r="F141" s="1"/>
      <c r="G141" s="1"/>
      <c r="H141" s="5" t="s">
        <v>774</v>
      </c>
      <c r="I141" s="1"/>
      <c r="J141" s="1"/>
      <c r="K141" s="1"/>
      <c r="L141" s="1"/>
      <c r="M141" s="1"/>
      <c r="N141" s="1"/>
      <c r="O141" s="1"/>
      <c r="P141" s="1"/>
    </row>
    <row r="142" ht="14.25" customHeight="1">
      <c r="A142" s="1"/>
      <c r="B142" s="1"/>
      <c r="C142" s="1"/>
      <c r="D142" s="1"/>
      <c r="E142" s="1"/>
      <c r="F142" s="1"/>
      <c r="G142" s="1"/>
      <c r="H142" s="5" t="s">
        <v>775</v>
      </c>
      <c r="I142" s="1"/>
      <c r="J142" s="1"/>
      <c r="K142" s="1"/>
      <c r="L142" s="1"/>
      <c r="M142" s="1"/>
      <c r="N142" s="1"/>
      <c r="O142" s="1"/>
      <c r="P142" s="1"/>
    </row>
    <row r="143" ht="14.25" customHeight="1">
      <c r="A143" s="1"/>
      <c r="B143" s="1"/>
      <c r="C143" s="1"/>
      <c r="D143" s="1"/>
      <c r="E143" s="1"/>
      <c r="F143" s="1"/>
      <c r="G143" s="1"/>
      <c r="H143" s="5" t="s">
        <v>776</v>
      </c>
      <c r="I143" s="1"/>
      <c r="J143" s="1"/>
      <c r="K143" s="1"/>
      <c r="L143" s="1"/>
      <c r="M143" s="1"/>
      <c r="N143" s="1"/>
      <c r="O143" s="1"/>
      <c r="P143" s="1"/>
    </row>
    <row r="144" ht="14.25" customHeight="1">
      <c r="A144" s="1"/>
      <c r="B144" s="1"/>
      <c r="C144" s="1"/>
      <c r="D144" s="1"/>
      <c r="E144" s="1"/>
      <c r="F144" s="1"/>
      <c r="G144" s="1"/>
      <c r="H144" s="5" t="s">
        <v>777</v>
      </c>
      <c r="I144" s="1"/>
      <c r="J144" s="1"/>
      <c r="K144" s="1"/>
      <c r="L144" s="1"/>
      <c r="M144" s="1"/>
      <c r="N144" s="1"/>
      <c r="O144" s="1"/>
      <c r="P144" s="1"/>
    </row>
    <row r="145" ht="14.25" customHeight="1">
      <c r="A145" s="1"/>
      <c r="B145" s="1"/>
      <c r="C145" s="1"/>
      <c r="D145" s="1"/>
      <c r="E145" s="1"/>
      <c r="F145" s="1"/>
      <c r="G145" s="1"/>
      <c r="H145" s="5" t="s">
        <v>778</v>
      </c>
      <c r="I145" s="1"/>
      <c r="J145" s="1"/>
      <c r="K145" s="1"/>
      <c r="L145" s="1"/>
      <c r="M145" s="1"/>
      <c r="N145" s="1"/>
      <c r="O145" s="1"/>
      <c r="P145" s="1"/>
    </row>
    <row r="146" ht="14.25" customHeight="1">
      <c r="A146" s="1"/>
      <c r="B146" s="1"/>
      <c r="C146" s="1"/>
      <c r="D146" s="1"/>
      <c r="E146" s="1"/>
      <c r="F146" s="1"/>
      <c r="G146" s="1"/>
      <c r="H146" s="5" t="s">
        <v>779</v>
      </c>
      <c r="I146" s="1"/>
      <c r="J146" s="1"/>
      <c r="K146" s="1"/>
      <c r="L146" s="1"/>
      <c r="M146" s="1"/>
      <c r="N146" s="1"/>
      <c r="O146" s="1"/>
      <c r="P146" s="1"/>
    </row>
    <row r="147" ht="14.25" customHeight="1">
      <c r="A147" s="1"/>
      <c r="B147" s="1"/>
      <c r="C147" s="1"/>
      <c r="D147" s="1"/>
      <c r="E147" s="1"/>
      <c r="F147" s="1"/>
      <c r="G147" s="1"/>
      <c r="H147" s="5" t="s">
        <v>780</v>
      </c>
      <c r="I147" s="1"/>
      <c r="J147" s="1"/>
      <c r="K147" s="1"/>
      <c r="L147" s="1"/>
      <c r="M147" s="1"/>
      <c r="N147" s="1"/>
      <c r="O147" s="1"/>
      <c r="P147" s="1"/>
    </row>
    <row r="148" ht="14.25" customHeight="1">
      <c r="A148" s="1"/>
      <c r="B148" s="1"/>
      <c r="C148" s="1"/>
      <c r="D148" s="1"/>
      <c r="E148" s="1"/>
      <c r="F148" s="1"/>
      <c r="G148" s="1"/>
      <c r="H148" s="5" t="s">
        <v>781</v>
      </c>
      <c r="I148" s="1"/>
      <c r="J148" s="1"/>
      <c r="K148" s="1"/>
      <c r="L148" s="1"/>
      <c r="M148" s="1"/>
      <c r="N148" s="1"/>
      <c r="O148" s="1"/>
      <c r="P148" s="1"/>
    </row>
    <row r="149" ht="14.25" customHeight="1">
      <c r="A149" s="1"/>
      <c r="B149" s="1"/>
      <c r="C149" s="1"/>
      <c r="D149" s="1"/>
      <c r="E149" s="1"/>
      <c r="F149" s="1"/>
      <c r="G149" s="1"/>
      <c r="H149" s="5" t="s">
        <v>782</v>
      </c>
      <c r="I149" s="1"/>
      <c r="J149" s="1"/>
      <c r="K149" s="1"/>
      <c r="L149" s="1"/>
      <c r="M149" s="1"/>
      <c r="N149" s="1"/>
      <c r="O149" s="1"/>
      <c r="P149" s="1"/>
    </row>
    <row r="150" ht="14.25" customHeight="1">
      <c r="A150" s="1"/>
      <c r="B150" s="1"/>
      <c r="C150" s="1"/>
      <c r="D150" s="1"/>
      <c r="E150" s="1"/>
      <c r="F150" s="1"/>
      <c r="G150" s="1"/>
      <c r="H150" s="5" t="s">
        <v>783</v>
      </c>
      <c r="I150" s="1"/>
      <c r="J150" s="1"/>
      <c r="K150" s="1"/>
      <c r="L150" s="1"/>
      <c r="M150" s="1"/>
      <c r="N150" s="1"/>
      <c r="O150" s="1"/>
      <c r="P150" s="1"/>
    </row>
    <row r="151" ht="14.25" customHeight="1">
      <c r="A151" s="1"/>
      <c r="B151" s="1"/>
      <c r="C151" s="1"/>
      <c r="D151" s="1"/>
      <c r="E151" s="1"/>
      <c r="F151" s="1"/>
      <c r="G151" s="1"/>
      <c r="H151" s="5" t="s">
        <v>784</v>
      </c>
      <c r="I151" s="1"/>
      <c r="J151" s="1"/>
      <c r="K151" s="1"/>
      <c r="L151" s="1"/>
      <c r="M151" s="1"/>
      <c r="N151" s="1"/>
      <c r="O151" s="1"/>
      <c r="P151" s="1"/>
    </row>
    <row r="152" ht="14.25" customHeight="1">
      <c r="A152" s="1"/>
      <c r="B152" s="1"/>
      <c r="C152" s="1"/>
      <c r="D152" s="1"/>
      <c r="E152" s="1"/>
      <c r="F152" s="1"/>
      <c r="G152" s="1"/>
      <c r="H152" s="5" t="s">
        <v>785</v>
      </c>
      <c r="I152" s="1"/>
      <c r="J152" s="1"/>
      <c r="K152" s="1"/>
      <c r="L152" s="1"/>
      <c r="M152" s="1"/>
      <c r="N152" s="1"/>
      <c r="O152" s="1"/>
      <c r="P152" s="1"/>
    </row>
    <row r="153" ht="14.25" customHeight="1">
      <c r="A153" s="1"/>
      <c r="B153" s="1"/>
      <c r="C153" s="1"/>
      <c r="D153" s="1"/>
      <c r="E153" s="1"/>
      <c r="F153" s="1"/>
      <c r="G153" s="1"/>
      <c r="H153" s="5" t="s">
        <v>786</v>
      </c>
      <c r="I153" s="1"/>
      <c r="J153" s="1"/>
      <c r="K153" s="1"/>
      <c r="L153" s="1"/>
      <c r="M153" s="1"/>
      <c r="N153" s="1"/>
      <c r="O153" s="1"/>
      <c r="P153" s="1"/>
    </row>
    <row r="154" ht="14.25" customHeight="1">
      <c r="A154" s="1"/>
      <c r="B154" s="1"/>
      <c r="C154" s="1"/>
      <c r="D154" s="1"/>
      <c r="E154" s="1"/>
      <c r="F154" s="1"/>
      <c r="G154" s="1"/>
      <c r="H154" s="5" t="s">
        <v>787</v>
      </c>
      <c r="I154" s="1"/>
      <c r="J154" s="1"/>
      <c r="K154" s="1"/>
      <c r="L154" s="1"/>
      <c r="M154" s="1"/>
      <c r="N154" s="1"/>
      <c r="O154" s="1"/>
      <c r="P154" s="1"/>
    </row>
    <row r="155" ht="14.25" customHeight="1">
      <c r="A155" s="1"/>
      <c r="B155" s="1"/>
      <c r="C155" s="1"/>
      <c r="D155" s="1"/>
      <c r="E155" s="1"/>
      <c r="F155" s="1"/>
      <c r="G155" s="1"/>
      <c r="H155" s="5" t="s">
        <v>788</v>
      </c>
      <c r="I155" s="1"/>
      <c r="J155" s="1"/>
      <c r="K155" s="1"/>
      <c r="L155" s="1"/>
      <c r="M155" s="1"/>
      <c r="N155" s="1"/>
      <c r="O155" s="1"/>
      <c r="P155" s="1"/>
    </row>
    <row r="156" ht="14.25" customHeight="1">
      <c r="A156" s="1"/>
      <c r="B156" s="1"/>
      <c r="C156" s="1"/>
      <c r="D156" s="1"/>
      <c r="E156" s="1"/>
      <c r="F156" s="1"/>
      <c r="G156" s="1"/>
      <c r="H156" s="5" t="s">
        <v>789</v>
      </c>
      <c r="I156" s="1"/>
      <c r="J156" s="1"/>
      <c r="K156" s="1"/>
      <c r="L156" s="1"/>
      <c r="M156" s="1"/>
      <c r="N156" s="1"/>
      <c r="O156" s="1"/>
      <c r="P156" s="1"/>
    </row>
    <row r="157" ht="14.25" customHeight="1">
      <c r="A157" s="1"/>
      <c r="B157" s="1"/>
      <c r="C157" s="1"/>
      <c r="D157" s="1"/>
      <c r="E157" s="1"/>
      <c r="F157" s="1"/>
      <c r="G157" s="1"/>
      <c r="H157" s="5" t="s">
        <v>790</v>
      </c>
      <c r="I157" s="1"/>
      <c r="J157" s="1"/>
      <c r="K157" s="1"/>
      <c r="L157" s="1"/>
      <c r="M157" s="1"/>
      <c r="N157" s="1"/>
      <c r="O157" s="1"/>
      <c r="P157" s="1"/>
    </row>
    <row r="158" ht="14.25" customHeight="1">
      <c r="A158" s="1"/>
      <c r="B158" s="1"/>
      <c r="C158" s="1"/>
      <c r="D158" s="1"/>
      <c r="E158" s="1"/>
      <c r="F158" s="1"/>
      <c r="G158" s="1"/>
      <c r="H158" s="5" t="s">
        <v>791</v>
      </c>
      <c r="I158" s="1"/>
      <c r="J158" s="1"/>
      <c r="K158" s="1"/>
      <c r="L158" s="1"/>
      <c r="M158" s="1"/>
      <c r="N158" s="1"/>
      <c r="O158" s="1"/>
      <c r="P158" s="1"/>
    </row>
    <row r="159" ht="14.25" customHeight="1">
      <c r="A159" s="1"/>
      <c r="B159" s="1"/>
      <c r="C159" s="1"/>
      <c r="D159" s="1"/>
      <c r="E159" s="1"/>
      <c r="F159" s="1"/>
      <c r="G159" s="1"/>
      <c r="H159" s="5" t="s">
        <v>792</v>
      </c>
      <c r="I159" s="1"/>
      <c r="J159" s="1"/>
      <c r="K159" s="1"/>
      <c r="L159" s="1"/>
      <c r="M159" s="1"/>
      <c r="N159" s="1"/>
      <c r="O159" s="1"/>
      <c r="P159" s="1"/>
    </row>
    <row r="160" ht="14.25" customHeight="1">
      <c r="A160" s="1"/>
      <c r="B160" s="1"/>
      <c r="C160" s="1"/>
      <c r="D160" s="1"/>
      <c r="E160" s="1"/>
      <c r="F160" s="1"/>
      <c r="G160" s="1"/>
      <c r="H160" s="5" t="s">
        <v>793</v>
      </c>
      <c r="I160" s="1"/>
      <c r="J160" s="1"/>
      <c r="K160" s="1"/>
      <c r="L160" s="1"/>
      <c r="M160" s="1"/>
      <c r="N160" s="1"/>
      <c r="O160" s="1"/>
      <c r="P160" s="1"/>
    </row>
    <row r="161" ht="14.25" customHeight="1">
      <c r="A161" s="1"/>
      <c r="B161" s="1"/>
      <c r="C161" s="1"/>
      <c r="D161" s="1"/>
      <c r="E161" s="1"/>
      <c r="F161" s="1"/>
      <c r="G161" s="1"/>
      <c r="H161" s="5" t="s">
        <v>794</v>
      </c>
      <c r="I161" s="1"/>
      <c r="J161" s="1"/>
      <c r="K161" s="1"/>
      <c r="L161" s="1"/>
      <c r="M161" s="1"/>
      <c r="N161" s="1"/>
      <c r="O161" s="1"/>
      <c r="P161" s="1"/>
    </row>
    <row r="162" ht="14.25" customHeight="1">
      <c r="A162" s="1"/>
      <c r="B162" s="1"/>
      <c r="C162" s="1"/>
      <c r="D162" s="1"/>
      <c r="E162" s="1"/>
      <c r="F162" s="1"/>
      <c r="G162" s="1"/>
      <c r="H162" s="5" t="s">
        <v>795</v>
      </c>
      <c r="I162" s="1"/>
      <c r="J162" s="1"/>
      <c r="K162" s="1"/>
      <c r="L162" s="1"/>
      <c r="M162" s="1"/>
      <c r="N162" s="1"/>
      <c r="O162" s="1"/>
      <c r="P162" s="1"/>
    </row>
    <row r="163" ht="14.25" customHeight="1">
      <c r="A163" s="1"/>
      <c r="B163" s="1"/>
      <c r="C163" s="1"/>
      <c r="D163" s="1"/>
      <c r="E163" s="1"/>
      <c r="F163" s="1"/>
      <c r="G163" s="1"/>
      <c r="H163" s="5" t="s">
        <v>796</v>
      </c>
      <c r="I163" s="1"/>
      <c r="J163" s="1"/>
      <c r="K163" s="1"/>
      <c r="L163" s="1"/>
      <c r="M163" s="1"/>
      <c r="N163" s="1"/>
      <c r="O163" s="1"/>
      <c r="P163" s="1"/>
    </row>
    <row r="164" ht="14.25" customHeight="1">
      <c r="A164" s="1"/>
      <c r="B164" s="1"/>
      <c r="C164" s="1"/>
      <c r="D164" s="1"/>
      <c r="E164" s="1"/>
      <c r="F164" s="1"/>
      <c r="G164" s="1"/>
      <c r="H164" s="5" t="s">
        <v>797</v>
      </c>
      <c r="I164" s="1"/>
      <c r="J164" s="1"/>
      <c r="K164" s="1"/>
      <c r="L164" s="1"/>
      <c r="M164" s="1"/>
      <c r="N164" s="1"/>
      <c r="O164" s="1"/>
      <c r="P164" s="1"/>
    </row>
    <row r="165" ht="14.25" customHeight="1">
      <c r="A165" s="1"/>
      <c r="B165" s="1"/>
      <c r="C165" s="1"/>
      <c r="D165" s="1"/>
      <c r="E165" s="1"/>
      <c r="F165" s="1"/>
      <c r="G165" s="1"/>
      <c r="H165" s="5" t="s">
        <v>798</v>
      </c>
      <c r="I165" s="1"/>
      <c r="J165" s="1"/>
      <c r="K165" s="1"/>
      <c r="L165" s="1"/>
      <c r="M165" s="1"/>
      <c r="N165" s="1"/>
      <c r="O165" s="1"/>
      <c r="P165" s="1"/>
    </row>
    <row r="166" ht="14.25" customHeight="1">
      <c r="A166" s="1"/>
      <c r="B166" s="1"/>
      <c r="C166" s="1"/>
      <c r="D166" s="1"/>
      <c r="E166" s="1"/>
      <c r="F166" s="1"/>
      <c r="G166" s="1"/>
      <c r="H166" s="5" t="s">
        <v>799</v>
      </c>
      <c r="I166" s="1"/>
      <c r="J166" s="1"/>
      <c r="K166" s="1"/>
      <c r="L166" s="1"/>
      <c r="M166" s="1"/>
      <c r="N166" s="1"/>
      <c r="O166" s="1"/>
      <c r="P166" s="1"/>
    </row>
    <row r="167" ht="14.25" customHeight="1">
      <c r="A167" s="1"/>
      <c r="B167" s="1"/>
      <c r="C167" s="1"/>
      <c r="D167" s="1"/>
      <c r="E167" s="1"/>
      <c r="F167" s="1"/>
      <c r="G167" s="1"/>
      <c r="H167" s="5" t="s">
        <v>800</v>
      </c>
      <c r="I167" s="1"/>
      <c r="J167" s="1"/>
      <c r="K167" s="1"/>
      <c r="L167" s="1"/>
      <c r="M167" s="1"/>
      <c r="N167" s="1"/>
      <c r="O167" s="1"/>
      <c r="P167" s="1"/>
    </row>
    <row r="168" ht="14.25" customHeight="1">
      <c r="A168" s="1"/>
      <c r="B168" s="1"/>
      <c r="C168" s="1"/>
      <c r="D168" s="1"/>
      <c r="E168" s="1"/>
      <c r="F168" s="1"/>
      <c r="G168" s="1"/>
      <c r="H168" s="5" t="s">
        <v>801</v>
      </c>
      <c r="I168" s="1"/>
      <c r="J168" s="1"/>
      <c r="K168" s="1"/>
      <c r="L168" s="1"/>
      <c r="M168" s="1"/>
      <c r="N168" s="1"/>
      <c r="O168" s="1"/>
      <c r="P168" s="1"/>
    </row>
    <row r="169" ht="14.25" customHeight="1">
      <c r="A169" s="1"/>
      <c r="B169" s="1"/>
      <c r="C169" s="1"/>
      <c r="D169" s="1"/>
      <c r="E169" s="1"/>
      <c r="F169" s="1"/>
      <c r="G169" s="1"/>
      <c r="H169" s="5" t="s">
        <v>802</v>
      </c>
      <c r="I169" s="1"/>
      <c r="J169" s="1"/>
      <c r="K169" s="1"/>
      <c r="L169" s="1"/>
      <c r="M169" s="1"/>
      <c r="N169" s="1"/>
      <c r="O169" s="1"/>
      <c r="P169" s="1"/>
    </row>
    <row r="170" ht="14.25" customHeight="1">
      <c r="A170" s="1"/>
      <c r="B170" s="1"/>
      <c r="C170" s="1"/>
      <c r="D170" s="1"/>
      <c r="E170" s="1"/>
      <c r="F170" s="1"/>
      <c r="G170" s="1"/>
      <c r="H170" s="5" t="s">
        <v>803</v>
      </c>
      <c r="I170" s="1"/>
      <c r="J170" s="1"/>
      <c r="K170" s="1"/>
      <c r="L170" s="1"/>
      <c r="M170" s="1"/>
      <c r="N170" s="1"/>
      <c r="O170" s="1"/>
      <c r="P170" s="1"/>
    </row>
    <row r="171" ht="14.25" customHeight="1">
      <c r="A171" s="1"/>
      <c r="B171" s="1"/>
      <c r="C171" s="1"/>
      <c r="D171" s="1"/>
      <c r="E171" s="1"/>
      <c r="F171" s="1"/>
      <c r="G171" s="1"/>
      <c r="H171" s="5" t="s">
        <v>804</v>
      </c>
      <c r="I171" s="1"/>
      <c r="J171" s="1"/>
      <c r="K171" s="1"/>
      <c r="L171" s="1"/>
      <c r="M171" s="1"/>
      <c r="N171" s="1"/>
      <c r="O171" s="1"/>
      <c r="P171" s="1"/>
    </row>
    <row r="172" ht="14.25" customHeight="1">
      <c r="A172" s="1"/>
      <c r="B172" s="1"/>
      <c r="C172" s="1"/>
      <c r="D172" s="1"/>
      <c r="E172" s="1"/>
      <c r="F172" s="1"/>
      <c r="G172" s="1"/>
      <c r="H172" s="5" t="s">
        <v>805</v>
      </c>
      <c r="I172" s="1"/>
      <c r="J172" s="1"/>
      <c r="K172" s="1"/>
      <c r="L172" s="1"/>
      <c r="M172" s="1"/>
      <c r="N172" s="1"/>
      <c r="O172" s="1"/>
      <c r="P172" s="1"/>
    </row>
    <row r="173" ht="14.25" customHeight="1">
      <c r="A173" s="1"/>
      <c r="B173" s="1"/>
      <c r="C173" s="1"/>
      <c r="D173" s="1"/>
      <c r="E173" s="1"/>
      <c r="F173" s="1"/>
      <c r="G173" s="1"/>
      <c r="H173" s="5" t="s">
        <v>806</v>
      </c>
      <c r="I173" s="1"/>
      <c r="J173" s="1"/>
      <c r="K173" s="1"/>
      <c r="L173" s="1"/>
      <c r="M173" s="1"/>
      <c r="N173" s="1"/>
      <c r="O173" s="1"/>
      <c r="P173" s="1"/>
    </row>
    <row r="174" ht="14.25" customHeight="1">
      <c r="A174" s="1"/>
      <c r="B174" s="1"/>
      <c r="C174" s="1"/>
      <c r="D174" s="1"/>
      <c r="E174" s="1"/>
      <c r="F174" s="1"/>
      <c r="G174" s="1"/>
      <c r="H174" s="5" t="s">
        <v>807</v>
      </c>
      <c r="I174" s="1"/>
      <c r="J174" s="1"/>
      <c r="K174" s="1"/>
      <c r="L174" s="1"/>
      <c r="M174" s="1"/>
      <c r="N174" s="1"/>
      <c r="O174" s="1"/>
      <c r="P174" s="1"/>
    </row>
    <row r="175" ht="14.25" customHeight="1">
      <c r="A175" s="1"/>
      <c r="B175" s="1"/>
      <c r="C175" s="1"/>
      <c r="D175" s="1"/>
      <c r="E175" s="1"/>
      <c r="F175" s="1"/>
      <c r="G175" s="1"/>
      <c r="H175" s="5" t="s">
        <v>808</v>
      </c>
      <c r="I175" s="1"/>
      <c r="J175" s="1"/>
      <c r="K175" s="1"/>
      <c r="L175" s="1"/>
      <c r="M175" s="1"/>
      <c r="N175" s="1"/>
      <c r="O175" s="1"/>
      <c r="P175" s="1"/>
    </row>
    <row r="176" ht="14.25" customHeight="1">
      <c r="A176" s="1"/>
      <c r="B176" s="1"/>
      <c r="C176" s="1"/>
      <c r="D176" s="1"/>
      <c r="E176" s="1"/>
      <c r="F176" s="1"/>
      <c r="G176" s="1"/>
      <c r="H176" s="5" t="s">
        <v>809</v>
      </c>
      <c r="I176" s="1"/>
      <c r="J176" s="1"/>
      <c r="K176" s="1"/>
      <c r="L176" s="1"/>
      <c r="M176" s="1"/>
      <c r="N176" s="1"/>
      <c r="O176" s="1"/>
      <c r="P176" s="1"/>
    </row>
    <row r="177" ht="14.25" customHeight="1">
      <c r="A177" s="1"/>
      <c r="B177" s="1"/>
      <c r="C177" s="1"/>
      <c r="D177" s="1"/>
      <c r="E177" s="1"/>
      <c r="F177" s="1"/>
      <c r="G177" s="1"/>
      <c r="H177" s="5" t="s">
        <v>810</v>
      </c>
      <c r="I177" s="1"/>
      <c r="J177" s="1"/>
      <c r="K177" s="1"/>
      <c r="L177" s="1"/>
      <c r="M177" s="1"/>
      <c r="N177" s="1"/>
      <c r="O177" s="1"/>
      <c r="P177" s="1"/>
    </row>
    <row r="178" ht="14.25" customHeight="1">
      <c r="A178" s="1"/>
      <c r="B178" s="1"/>
      <c r="C178" s="1"/>
      <c r="D178" s="1"/>
      <c r="E178" s="1"/>
      <c r="F178" s="1"/>
      <c r="G178" s="1"/>
      <c r="H178" s="5" t="s">
        <v>811</v>
      </c>
      <c r="I178" s="1"/>
      <c r="J178" s="1"/>
      <c r="K178" s="1"/>
      <c r="L178" s="1"/>
      <c r="M178" s="1"/>
      <c r="N178" s="1"/>
      <c r="O178" s="1"/>
      <c r="P178" s="1"/>
    </row>
    <row r="179" ht="14.25" customHeight="1">
      <c r="A179" s="1"/>
      <c r="B179" s="1"/>
      <c r="C179" s="1"/>
      <c r="D179" s="1"/>
      <c r="E179" s="1"/>
      <c r="F179" s="1"/>
      <c r="G179" s="1"/>
      <c r="H179" s="5" t="s">
        <v>812</v>
      </c>
      <c r="I179" s="1"/>
      <c r="J179" s="1"/>
      <c r="K179" s="1"/>
      <c r="L179" s="1"/>
      <c r="M179" s="1"/>
      <c r="N179" s="1"/>
      <c r="O179" s="1"/>
      <c r="P179" s="1"/>
    </row>
    <row r="180" ht="14.25" customHeight="1">
      <c r="A180" s="1"/>
      <c r="B180" s="1"/>
      <c r="C180" s="1"/>
      <c r="D180" s="1"/>
      <c r="E180" s="1"/>
      <c r="F180" s="1"/>
      <c r="G180" s="1"/>
      <c r="H180" s="5" t="s">
        <v>813</v>
      </c>
      <c r="I180" s="1"/>
      <c r="J180" s="1"/>
      <c r="K180" s="1"/>
      <c r="L180" s="1"/>
      <c r="M180" s="1"/>
      <c r="N180" s="1"/>
      <c r="O180" s="1"/>
      <c r="P180" s="1"/>
    </row>
    <row r="181" ht="14.25" customHeight="1">
      <c r="A181" s="1"/>
      <c r="B181" s="1"/>
      <c r="C181" s="1"/>
      <c r="D181" s="1"/>
      <c r="E181" s="1"/>
      <c r="F181" s="1"/>
      <c r="G181" s="1"/>
      <c r="H181" s="5" t="s">
        <v>814</v>
      </c>
      <c r="I181" s="1"/>
      <c r="J181" s="1"/>
      <c r="K181" s="1"/>
      <c r="L181" s="1"/>
      <c r="M181" s="1"/>
      <c r="N181" s="1"/>
      <c r="O181" s="1"/>
      <c r="P181" s="1"/>
    </row>
    <row r="182" ht="14.25" customHeight="1">
      <c r="A182" s="1"/>
      <c r="B182" s="1"/>
      <c r="C182" s="1"/>
      <c r="D182" s="1"/>
      <c r="E182" s="1"/>
      <c r="F182" s="1"/>
      <c r="G182" s="1"/>
      <c r="H182" s="5" t="s">
        <v>815</v>
      </c>
      <c r="I182" s="1"/>
      <c r="J182" s="1"/>
      <c r="K182" s="1"/>
      <c r="L182" s="1"/>
      <c r="M182" s="1"/>
      <c r="N182" s="1"/>
      <c r="O182" s="1"/>
      <c r="P182" s="1"/>
    </row>
    <row r="183" ht="14.25" customHeight="1">
      <c r="A183" s="1"/>
      <c r="B183" s="1"/>
      <c r="C183" s="1"/>
      <c r="D183" s="1"/>
      <c r="E183" s="1"/>
      <c r="F183" s="1"/>
      <c r="G183" s="1"/>
      <c r="H183" s="5" t="s">
        <v>816</v>
      </c>
      <c r="I183" s="1"/>
      <c r="J183" s="1"/>
      <c r="K183" s="1"/>
      <c r="L183" s="1"/>
      <c r="M183" s="1"/>
      <c r="N183" s="1"/>
      <c r="O183" s="1"/>
      <c r="P183" s="1"/>
    </row>
    <row r="184" ht="14.25" customHeight="1">
      <c r="A184" s="1"/>
      <c r="B184" s="1"/>
      <c r="C184" s="1"/>
      <c r="D184" s="1"/>
      <c r="E184" s="1"/>
      <c r="F184" s="1"/>
      <c r="G184" s="1"/>
      <c r="H184" s="5" t="s">
        <v>817</v>
      </c>
      <c r="I184" s="1"/>
      <c r="J184" s="1"/>
      <c r="K184" s="1"/>
      <c r="L184" s="1"/>
      <c r="M184" s="1"/>
      <c r="N184" s="1"/>
      <c r="O184" s="1"/>
      <c r="P184" s="1"/>
    </row>
    <row r="185" ht="14.25" customHeight="1">
      <c r="A185" s="1"/>
      <c r="B185" s="1"/>
      <c r="C185" s="1"/>
      <c r="D185" s="1"/>
      <c r="E185" s="1"/>
      <c r="F185" s="1"/>
      <c r="G185" s="1"/>
      <c r="H185" s="5" t="s">
        <v>818</v>
      </c>
      <c r="I185" s="1"/>
      <c r="J185" s="1"/>
      <c r="K185" s="1"/>
      <c r="L185" s="1"/>
      <c r="M185" s="1"/>
      <c r="N185" s="1"/>
      <c r="O185" s="1"/>
      <c r="P185" s="1"/>
    </row>
    <row r="186" ht="14.25" customHeight="1">
      <c r="A186" s="1"/>
      <c r="B186" s="1"/>
      <c r="C186" s="1"/>
      <c r="D186" s="1"/>
      <c r="E186" s="1"/>
      <c r="F186" s="1"/>
      <c r="G186" s="1"/>
      <c r="H186" s="5" t="s">
        <v>819</v>
      </c>
      <c r="I186" s="1"/>
      <c r="J186" s="1"/>
      <c r="K186" s="1"/>
      <c r="L186" s="1"/>
      <c r="M186" s="1"/>
      <c r="N186" s="1"/>
      <c r="O186" s="1"/>
      <c r="P186" s="1"/>
    </row>
    <row r="187" ht="14.25" customHeight="1">
      <c r="A187" s="1"/>
      <c r="B187" s="1"/>
      <c r="C187" s="1"/>
      <c r="D187" s="1"/>
      <c r="E187" s="1"/>
      <c r="F187" s="1"/>
      <c r="G187" s="1"/>
      <c r="H187" s="5" t="s">
        <v>820</v>
      </c>
      <c r="I187" s="1"/>
      <c r="J187" s="1"/>
      <c r="K187" s="1"/>
      <c r="L187" s="1"/>
      <c r="M187" s="1"/>
      <c r="N187" s="1"/>
      <c r="O187" s="1"/>
      <c r="P187" s="1"/>
    </row>
    <row r="188" ht="14.25" customHeight="1">
      <c r="A188" s="1"/>
      <c r="B188" s="1"/>
      <c r="C188" s="1"/>
      <c r="D188" s="1"/>
      <c r="E188" s="1"/>
      <c r="F188" s="1"/>
      <c r="G188" s="1"/>
      <c r="H188" s="5" t="s">
        <v>821</v>
      </c>
      <c r="I188" s="1"/>
      <c r="J188" s="1"/>
      <c r="K188" s="1"/>
      <c r="L188" s="1"/>
      <c r="M188" s="1"/>
      <c r="N188" s="1"/>
      <c r="O188" s="1"/>
      <c r="P188" s="1"/>
    </row>
    <row r="189" ht="14.25" customHeight="1">
      <c r="A189" s="1"/>
      <c r="B189" s="1"/>
      <c r="C189" s="1"/>
      <c r="D189" s="1"/>
      <c r="E189" s="1"/>
      <c r="F189" s="1"/>
      <c r="G189" s="1"/>
      <c r="H189" s="5" t="s">
        <v>822</v>
      </c>
      <c r="I189" s="1"/>
      <c r="J189" s="1"/>
      <c r="K189" s="1"/>
      <c r="L189" s="1"/>
      <c r="M189" s="1"/>
      <c r="N189" s="1"/>
      <c r="O189" s="1"/>
      <c r="P189" s="1"/>
    </row>
    <row r="190" ht="14.25" customHeight="1">
      <c r="A190" s="1"/>
      <c r="B190" s="1"/>
      <c r="C190" s="1"/>
      <c r="D190" s="1"/>
      <c r="E190" s="1"/>
      <c r="F190" s="1"/>
      <c r="G190" s="1"/>
      <c r="H190" s="5" t="s">
        <v>823</v>
      </c>
      <c r="I190" s="1"/>
      <c r="J190" s="1"/>
      <c r="K190" s="1"/>
      <c r="L190" s="1"/>
      <c r="M190" s="1"/>
      <c r="N190" s="1"/>
      <c r="O190" s="1"/>
      <c r="P190" s="1"/>
    </row>
    <row r="191" ht="14.25" customHeight="1">
      <c r="A191" s="1"/>
      <c r="B191" s="1"/>
      <c r="C191" s="1"/>
      <c r="D191" s="1"/>
      <c r="E191" s="1"/>
      <c r="F191" s="1"/>
      <c r="G191" s="1"/>
      <c r="H191" s="5" t="s">
        <v>824</v>
      </c>
      <c r="I191" s="1"/>
      <c r="J191" s="1"/>
      <c r="K191" s="1"/>
      <c r="L191" s="1"/>
      <c r="M191" s="1"/>
      <c r="N191" s="1"/>
      <c r="O191" s="1"/>
      <c r="P191" s="1"/>
    </row>
    <row r="192" ht="14.25" customHeight="1">
      <c r="A192" s="1"/>
      <c r="B192" s="1"/>
      <c r="C192" s="1"/>
      <c r="D192" s="1"/>
      <c r="E192" s="1"/>
      <c r="F192" s="1"/>
      <c r="G192" s="1"/>
      <c r="H192" s="5" t="s">
        <v>825</v>
      </c>
      <c r="I192" s="1"/>
      <c r="J192" s="1"/>
      <c r="K192" s="1"/>
      <c r="L192" s="1"/>
      <c r="M192" s="1"/>
      <c r="N192" s="1"/>
      <c r="O192" s="1"/>
      <c r="P192" s="1"/>
    </row>
    <row r="193" ht="14.25" customHeight="1">
      <c r="A193" s="1"/>
      <c r="B193" s="1"/>
      <c r="C193" s="1"/>
      <c r="D193" s="1"/>
      <c r="E193" s="1"/>
      <c r="F193" s="1"/>
      <c r="G193" s="1"/>
      <c r="H193" s="5" t="s">
        <v>826</v>
      </c>
      <c r="I193" s="1"/>
      <c r="J193" s="1"/>
      <c r="K193" s="1"/>
      <c r="L193" s="1"/>
      <c r="M193" s="1"/>
      <c r="N193" s="1"/>
      <c r="O193" s="1"/>
      <c r="P193" s="1"/>
    </row>
    <row r="194" ht="14.25" customHeight="1">
      <c r="A194" s="1"/>
      <c r="B194" s="1"/>
      <c r="C194" s="1"/>
      <c r="D194" s="1"/>
      <c r="E194" s="1"/>
      <c r="F194" s="1"/>
      <c r="G194" s="1"/>
      <c r="H194" s="5" t="s">
        <v>827</v>
      </c>
      <c r="I194" s="1"/>
      <c r="J194" s="1"/>
      <c r="K194" s="1"/>
      <c r="L194" s="1"/>
      <c r="M194" s="1"/>
      <c r="N194" s="1"/>
      <c r="O194" s="1"/>
      <c r="P194" s="1"/>
    </row>
    <row r="195" ht="14.25" customHeight="1">
      <c r="A195" s="1"/>
      <c r="B195" s="1"/>
      <c r="C195" s="1"/>
      <c r="D195" s="1"/>
      <c r="E195" s="1"/>
      <c r="F195" s="1"/>
      <c r="G195" s="1"/>
      <c r="H195" s="5" t="s">
        <v>828</v>
      </c>
      <c r="I195" s="1"/>
      <c r="J195" s="1"/>
      <c r="K195" s="1"/>
      <c r="L195" s="1"/>
      <c r="M195" s="1"/>
      <c r="N195" s="1"/>
      <c r="O195" s="1"/>
      <c r="P195" s="1"/>
    </row>
    <row r="196" ht="14.25" customHeight="1">
      <c r="A196" s="1"/>
      <c r="B196" s="1"/>
      <c r="C196" s="1"/>
      <c r="D196" s="1"/>
      <c r="E196" s="1"/>
      <c r="F196" s="1"/>
      <c r="G196" s="1"/>
      <c r="H196" s="5" t="s">
        <v>829</v>
      </c>
      <c r="I196" s="1"/>
      <c r="J196" s="1"/>
      <c r="K196" s="1"/>
      <c r="L196" s="1"/>
      <c r="M196" s="1"/>
      <c r="N196" s="1"/>
      <c r="O196" s="1"/>
      <c r="P196" s="1"/>
    </row>
    <row r="197" ht="14.25" customHeight="1">
      <c r="A197" s="1"/>
      <c r="B197" s="1"/>
      <c r="C197" s="1"/>
      <c r="D197" s="1"/>
      <c r="E197" s="1"/>
      <c r="F197" s="1"/>
      <c r="G197" s="1"/>
      <c r="H197" s="5" t="s">
        <v>830</v>
      </c>
      <c r="I197" s="1"/>
      <c r="J197" s="1"/>
      <c r="K197" s="1"/>
      <c r="L197" s="1"/>
      <c r="M197" s="1"/>
      <c r="N197" s="1"/>
      <c r="O197" s="1"/>
      <c r="P197" s="1"/>
    </row>
    <row r="198" ht="14.25" customHeight="1">
      <c r="A198" s="1"/>
      <c r="B198" s="1"/>
      <c r="C198" s="1"/>
      <c r="D198" s="1"/>
      <c r="E198" s="1"/>
      <c r="F198" s="1"/>
      <c r="G198" s="1"/>
      <c r="H198" s="5" t="s">
        <v>831</v>
      </c>
      <c r="I198" s="1"/>
      <c r="J198" s="1"/>
      <c r="K198" s="1"/>
      <c r="L198" s="1"/>
      <c r="M198" s="1"/>
      <c r="N198" s="1"/>
      <c r="O198" s="1"/>
      <c r="P198" s="1"/>
    </row>
    <row r="199" ht="14.25" customHeight="1">
      <c r="A199" s="1"/>
      <c r="B199" s="1"/>
      <c r="C199" s="1"/>
      <c r="D199" s="1"/>
      <c r="E199" s="1"/>
      <c r="F199" s="1"/>
      <c r="G199" s="1"/>
      <c r="H199" s="5" t="s">
        <v>832</v>
      </c>
      <c r="I199" s="1"/>
      <c r="J199" s="1"/>
      <c r="K199" s="1"/>
      <c r="L199" s="1"/>
      <c r="M199" s="1"/>
      <c r="N199" s="1"/>
      <c r="O199" s="1"/>
      <c r="P199" s="1"/>
    </row>
    <row r="200" ht="14.25" customHeight="1">
      <c r="A200" s="1"/>
      <c r="B200" s="1"/>
      <c r="C200" s="1"/>
      <c r="D200" s="1"/>
      <c r="E200" s="1"/>
      <c r="F200" s="1"/>
      <c r="G200" s="1"/>
      <c r="H200" s="5" t="s">
        <v>833</v>
      </c>
      <c r="I200" s="1"/>
      <c r="J200" s="1"/>
      <c r="K200" s="1"/>
      <c r="L200" s="1"/>
      <c r="M200" s="1"/>
      <c r="N200" s="1"/>
      <c r="O200" s="1"/>
      <c r="P200" s="1"/>
    </row>
    <row r="201" ht="14.25" customHeight="1">
      <c r="A201" s="1"/>
      <c r="B201" s="1"/>
      <c r="C201" s="1"/>
      <c r="D201" s="1"/>
      <c r="E201" s="1"/>
      <c r="F201" s="1"/>
      <c r="G201" s="1"/>
      <c r="H201" s="5" t="s">
        <v>834</v>
      </c>
      <c r="I201" s="1"/>
      <c r="J201" s="1"/>
      <c r="K201" s="1"/>
      <c r="L201" s="1"/>
      <c r="M201" s="1"/>
      <c r="N201" s="1"/>
      <c r="O201" s="1"/>
      <c r="P201" s="1"/>
    </row>
    <row r="202" ht="14.25" customHeight="1">
      <c r="A202" s="1"/>
      <c r="B202" s="1"/>
      <c r="C202" s="1"/>
      <c r="D202" s="1"/>
      <c r="E202" s="1"/>
      <c r="F202" s="1"/>
      <c r="G202" s="1"/>
      <c r="H202" s="5" t="s">
        <v>835</v>
      </c>
      <c r="I202" s="1"/>
      <c r="J202" s="1"/>
      <c r="K202" s="1"/>
      <c r="L202" s="1"/>
      <c r="M202" s="1"/>
      <c r="N202" s="1"/>
      <c r="O202" s="1"/>
      <c r="P202" s="1"/>
    </row>
    <row r="203" ht="14.25" customHeight="1">
      <c r="A203" s="1"/>
      <c r="B203" s="1"/>
      <c r="C203" s="1"/>
      <c r="D203" s="1"/>
      <c r="E203" s="1"/>
      <c r="F203" s="1"/>
      <c r="G203" s="1"/>
      <c r="H203" s="10" t="s">
        <v>4612</v>
      </c>
      <c r="I203" s="1"/>
      <c r="J203" s="1"/>
      <c r="K203" s="1"/>
      <c r="L203" s="1"/>
      <c r="M203" s="1"/>
      <c r="N203" s="1"/>
      <c r="O203" s="1"/>
      <c r="P203" s="1"/>
    </row>
    <row r="204" ht="14.25" customHeight="1">
      <c r="A204" s="1"/>
      <c r="B204" s="1"/>
      <c r="C204" s="1"/>
      <c r="D204" s="1"/>
      <c r="E204" s="1"/>
      <c r="F204" s="1"/>
      <c r="G204" s="1"/>
      <c r="H204" s="10" t="s">
        <v>4613</v>
      </c>
      <c r="I204" s="1"/>
      <c r="J204" s="1"/>
      <c r="K204" s="1"/>
      <c r="L204" s="1"/>
      <c r="M204" s="1"/>
      <c r="N204" s="1"/>
      <c r="O204" s="1"/>
      <c r="P204" s="1"/>
    </row>
    <row r="205" ht="14.25" customHeight="1">
      <c r="A205" s="1"/>
      <c r="B205" s="1"/>
      <c r="C205" s="1"/>
      <c r="D205" s="1"/>
      <c r="E205" s="1"/>
      <c r="F205" s="1"/>
      <c r="G205" s="1"/>
      <c r="H205" s="10" t="s">
        <v>4614</v>
      </c>
      <c r="I205" s="1"/>
      <c r="J205" s="1"/>
      <c r="K205" s="1"/>
      <c r="L205" s="1"/>
      <c r="M205" s="1"/>
      <c r="N205" s="1"/>
      <c r="O205" s="1"/>
      <c r="P205" s="1"/>
    </row>
    <row r="206" ht="14.25" customHeight="1">
      <c r="A206" s="1"/>
      <c r="B206" s="1"/>
      <c r="C206" s="1"/>
      <c r="D206" s="1"/>
      <c r="E206" s="1"/>
      <c r="F206" s="1"/>
      <c r="G206" s="1"/>
      <c r="H206" s="5" t="s">
        <v>836</v>
      </c>
      <c r="I206" s="1"/>
      <c r="J206" s="1"/>
      <c r="K206" s="1"/>
      <c r="L206" s="1"/>
      <c r="M206" s="1"/>
      <c r="N206" s="1"/>
      <c r="O206" s="1"/>
      <c r="P206" s="1"/>
    </row>
    <row r="207" ht="14.25" customHeight="1">
      <c r="A207" s="1"/>
      <c r="B207" s="1"/>
      <c r="C207" s="1"/>
      <c r="D207" s="1"/>
      <c r="E207" s="1"/>
      <c r="F207" s="1"/>
      <c r="G207" s="1"/>
      <c r="H207" s="5" t="s">
        <v>837</v>
      </c>
      <c r="I207" s="1"/>
      <c r="J207" s="1"/>
      <c r="K207" s="1"/>
      <c r="L207" s="1"/>
      <c r="M207" s="1"/>
      <c r="N207" s="1"/>
      <c r="O207" s="1"/>
      <c r="P207" s="1"/>
    </row>
    <row r="208" ht="14.25" customHeight="1">
      <c r="A208" s="1"/>
      <c r="B208" s="1"/>
      <c r="C208" s="1"/>
      <c r="D208" s="1"/>
      <c r="E208" s="1"/>
      <c r="F208" s="1"/>
      <c r="G208" s="1"/>
      <c r="H208" s="5" t="s">
        <v>838</v>
      </c>
      <c r="I208" s="1"/>
      <c r="J208" s="1"/>
      <c r="K208" s="1"/>
      <c r="L208" s="1"/>
      <c r="M208" s="1"/>
      <c r="N208" s="1"/>
      <c r="O208" s="1"/>
      <c r="P208" s="1"/>
    </row>
    <row r="209" ht="14.25" customHeight="1">
      <c r="A209" s="1"/>
      <c r="B209" s="1"/>
      <c r="C209" s="1"/>
      <c r="D209" s="1"/>
      <c r="E209" s="1"/>
      <c r="F209" s="1"/>
      <c r="G209" s="1"/>
      <c r="H209" s="5" t="s">
        <v>839</v>
      </c>
      <c r="I209" s="1"/>
      <c r="J209" s="1"/>
      <c r="K209" s="1"/>
      <c r="L209" s="1"/>
      <c r="M209" s="1"/>
      <c r="N209" s="1"/>
      <c r="O209" s="1"/>
      <c r="P209" s="1"/>
    </row>
    <row r="210" ht="14.25" customHeight="1">
      <c r="A210" s="1"/>
      <c r="B210" s="1"/>
      <c r="C210" s="1"/>
      <c r="D210" s="1"/>
      <c r="E210" s="1"/>
      <c r="F210" s="1"/>
      <c r="G210" s="1"/>
      <c r="H210" s="5" t="s">
        <v>840</v>
      </c>
      <c r="I210" s="1"/>
      <c r="J210" s="1"/>
      <c r="K210" s="1"/>
      <c r="L210" s="1"/>
      <c r="M210" s="1"/>
      <c r="N210" s="1"/>
      <c r="O210" s="1"/>
      <c r="P210" s="1"/>
    </row>
    <row r="211" ht="14.25" customHeight="1">
      <c r="A211" s="1"/>
      <c r="B211" s="1"/>
      <c r="C211" s="1"/>
      <c r="D211" s="1"/>
      <c r="E211" s="1"/>
      <c r="F211" s="1"/>
      <c r="G211" s="1"/>
      <c r="H211" s="5" t="s">
        <v>4595</v>
      </c>
      <c r="I211" s="1"/>
      <c r="J211" s="1"/>
      <c r="K211" s="1"/>
      <c r="L211" s="1"/>
      <c r="M211" s="1"/>
      <c r="N211" s="1"/>
      <c r="O211" s="1"/>
      <c r="P211" s="1"/>
    </row>
    <row r="212" ht="14.25" customHeight="1">
      <c r="A212" s="1"/>
      <c r="B212" s="1"/>
      <c r="C212" s="1"/>
      <c r="D212" s="1"/>
      <c r="E212" s="1"/>
      <c r="F212" s="1"/>
      <c r="G212" s="1"/>
      <c r="H212" s="5" t="s">
        <v>4596</v>
      </c>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