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40" windowWidth="27795" windowHeight="11955" activeTab="3"/>
  </bookViews>
  <sheets>
    <sheet name="ClimateZones" sheetId="6" r:id="rId1"/>
    <sheet name="BuildingTypeSummary" sheetId="4" r:id="rId2"/>
    <sheet name="Construction Matrix" sheetId="5" r:id="rId3"/>
    <sheet name="Template Construction List" sheetId="2" r:id="rId4"/>
    <sheet name="NREL 2004 Scorecard Summary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'Template Construction List'!$A$1:$N$280</definedName>
  </definedNames>
  <calcPr calcId="145621"/>
</workbook>
</file>

<file path=xl/calcChain.xml><?xml version="1.0" encoding="utf-8"?>
<calcChain xmlns="http://schemas.openxmlformats.org/spreadsheetml/2006/main">
  <c r="A2" i="6" l="1"/>
  <c r="C274" i="2" l="1"/>
  <c r="C273" i="2"/>
  <c r="C272" i="2"/>
  <c r="C271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269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59" i="2"/>
  <c r="C58" i="2"/>
  <c r="C60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73" i="2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R56" i="1" l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R51" i="1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 l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67" i="1" l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65" i="1" l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comments1.xml><?xml version="1.0" encoding="utf-8"?>
<comments xmlns="http://schemas.openxmlformats.org/spreadsheetml/2006/main">
  <authors>
    <author>David Goldwasser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David Goldwasser:</t>
        </r>
        <r>
          <rPr>
            <sz val="9"/>
            <color indexed="81"/>
            <rFont val="Tahoma"/>
            <family val="2"/>
          </rPr>
          <t xml:space="preserve">
Large hotel also has commercial spaces</t>
        </r>
      </text>
    </comment>
  </commentList>
</comments>
</file>

<file path=xl/sharedStrings.xml><?xml version="1.0" encoding="utf-8"?>
<sst xmlns="http://schemas.openxmlformats.org/spreadsheetml/2006/main" count="5359" uniqueCount="706">
  <si>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</si>
  <si>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</si>
  <si>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</si>
  <si>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</si>
  <si>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</si>
  <si>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</si>
  <si>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</si>
  <si>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</si>
  <si>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</si>
  <si>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</si>
  <si>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Chicago</t>
  </si>
  <si>
    <t>Boulder</t>
  </si>
  <si>
    <t>Minneapolis</t>
  </si>
  <si>
    <t>Helena</t>
  </si>
  <si>
    <t>Duluth</t>
  </si>
  <si>
    <t>Fairbanks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</si>
  <si>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</si>
  <si>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</si>
  <si>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</si>
  <si>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</si>
  <si>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</si>
  <si>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</si>
  <si>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</si>
  <si>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</si>
  <si>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</si>
  <si>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</si>
  <si>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</si>
  <si>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</si>
  <si>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</si>
  <si>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</si>
  <si>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</si>
  <si>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Exterior walls - commercial space</t>
  </si>
  <si>
    <t>Construction Type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</si>
  <si>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</si>
  <si>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Exterior walls - residential space</t>
  </si>
  <si>
    <t>Underground walls</t>
  </si>
  <si>
    <t>8in concrete</t>
  </si>
  <si>
    <t>Roof</t>
  </si>
  <si>
    <t>Windows - fixed, commercial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</si>
  <si>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</si>
  <si>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SHGC</t>
  </si>
  <si>
    <t>Visible transmittance</t>
  </si>
  <si>
    <t>Windows - operable, residential</t>
  </si>
  <si>
    <t>Skylights/TDD</t>
  </si>
  <si>
    <t>n/a</t>
  </si>
  <si>
    <t>Construction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</si>
  <si>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</si>
  <si>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Ground Slab</t>
  </si>
  <si>
    <t>NREL Template Constructions</t>
  </si>
  <si>
    <t>Attic Floor</t>
  </si>
  <si>
    <t>Attic Ceiling</t>
  </si>
  <si>
    <t>???</t>
  </si>
  <si>
    <t>Midrise Apartment</t>
  </si>
  <si>
    <t>Large Hotel</t>
  </si>
  <si>
    <t>Source</t>
  </si>
  <si>
    <t>Warehouse</t>
  </si>
  <si>
    <t>Fabric</t>
  </si>
  <si>
    <t>Exterior walls</t>
  </si>
  <si>
    <t>Steel frame wall</t>
  </si>
  <si>
    <t>Attic</t>
  </si>
  <si>
    <t>Foundation</t>
  </si>
  <si>
    <t>Foundation Type</t>
  </si>
  <si>
    <t>Mass Floor</t>
  </si>
  <si>
    <t>4in slab-on-grade</t>
  </si>
  <si>
    <t>Interior Partitions</t>
  </si>
  <si>
    <t>2x4 steel-frame with gypsum board</t>
  </si>
  <si>
    <t>Internal Mass</t>
  </si>
  <si>
    <t>15 cm wood</t>
  </si>
  <si>
    <t>Building Type</t>
  </si>
  <si>
    <t>Full Service Restaurant</t>
  </si>
  <si>
    <t>4 in slab</t>
  </si>
  <si>
    <t>8 in slab</t>
  </si>
  <si>
    <t>Hospital</t>
  </si>
  <si>
    <t>Mass wall</t>
  </si>
  <si>
    <t>IEAD</t>
  </si>
  <si>
    <t>Basement</t>
  </si>
  <si>
    <t>4 in slab w/carpet</t>
  </si>
  <si>
    <t>lg hotel</t>
  </si>
  <si>
    <t>Large Office</t>
  </si>
  <si>
    <t>Medium Office</t>
  </si>
  <si>
    <t>warehouse</t>
  </si>
  <si>
    <t>midrise</t>
  </si>
  <si>
    <t>Windows - Partially conditioned</t>
  </si>
  <si>
    <t>Windows - ??? (why not same as res)</t>
  </si>
  <si>
    <t>(see attic floor)</t>
  </si>
  <si>
    <t>Outpatient</t>
  </si>
  <si>
    <t>8in slab w/carpet</t>
  </si>
  <si>
    <t>quick service rest</t>
  </si>
  <si>
    <t>outpatient</t>
  </si>
  <si>
    <t>Primary School</t>
  </si>
  <si>
    <t>midrise, sm hotel</t>
  </si>
  <si>
    <t>Quick Service Rest</t>
  </si>
  <si>
    <t>Wood-Framed</t>
  </si>
  <si>
    <t>Secondary School</t>
  </si>
  <si>
    <t>Small Hotel</t>
  </si>
  <si>
    <t>Small Office</t>
  </si>
  <si>
    <t>fsr,qsr, sm off</t>
  </si>
  <si>
    <t>Stand-aloneRetail</t>
  </si>
  <si>
    <t>StripMall</t>
  </si>
  <si>
    <t>NREL 2004</t>
  </si>
  <si>
    <t>SuperMarket</t>
  </si>
  <si>
    <t>Metal building roof</t>
  </si>
  <si>
    <t>Metal building wall</t>
  </si>
  <si>
    <t>8in slab-on-grade</t>
  </si>
  <si>
    <t>typical</t>
  </si>
  <si>
    <t>typical, lg hotel</t>
  </si>
  <si>
    <t>Steel frame
0.4 in. Stucco+5/8 in. gypboard + wall Insulation+5/8 in. Gypboard</t>
  </si>
  <si>
    <t>Built-up Roof: Roof membrane+Roof insulation+metal decking</t>
  </si>
  <si>
    <t>Construction Name</t>
  </si>
  <si>
    <t>Type</t>
  </si>
  <si>
    <t>u-factor (W/m^2*K)</t>
  </si>
  <si>
    <t>R-value (m^2*K/W)</t>
  </si>
  <si>
    <t>Material 1</t>
  </si>
  <si>
    <t>Material 2</t>
  </si>
  <si>
    <t>Material 3</t>
  </si>
  <si>
    <t>Material 4</t>
  </si>
  <si>
    <t>Material 5</t>
  </si>
  <si>
    <t>ASHRAE 189.1-2009 AtticFloor ClimateZone 1-8</t>
  </si>
  <si>
    <t>Opaque</t>
  </si>
  <si>
    <t>1/2IN Gypsum</t>
  </si>
  <si>
    <t>AtticFloor Insulation</t>
  </si>
  <si>
    <t>ASHRAE 189.1-2009 ExtRoof IEAD ClimateZone 1</t>
  </si>
  <si>
    <t>Roof Membrane</t>
  </si>
  <si>
    <t>Roof Insulation [18]</t>
  </si>
  <si>
    <t>Metal Decking</t>
  </si>
  <si>
    <t>ASHRAE 189.1-2009 ExtRoof IEAD ClimateZone 2-5</t>
  </si>
  <si>
    <t>Roof Insulation [21]</t>
  </si>
  <si>
    <t>ASHRAE 189.1-2009 ExtRoof IEAD ClimateZone 6</t>
  </si>
  <si>
    <t>Roof Insulation [24]</t>
  </si>
  <si>
    <t>ASHRAE 189.1-2009 ExtRoof IEAD ClimateZone 7-8</t>
  </si>
  <si>
    <t>Roof Insulation [26]</t>
  </si>
  <si>
    <t>ASHRAE 189.1-2009 ExtRoof Metal ClimateZone 1</t>
  </si>
  <si>
    <t>Metal Roofing</t>
  </si>
  <si>
    <t>Roof Insulation [19]</t>
  </si>
  <si>
    <t>ASHRAE 189.1-2009 ExtRoof Metal ClimateZone 2-5</t>
  </si>
  <si>
    <t>Roof Insulation [22]</t>
  </si>
  <si>
    <t>ASHRAE 189.1-2009 ExtRoof Metal ClimateZone 6</t>
  </si>
  <si>
    <t>Roof Insulation [25]</t>
  </si>
  <si>
    <t>ASHRAE 189.1-2009 ExtRoof Metal ClimateZone 7-8</t>
  </si>
  <si>
    <t>Roof Insulation [27]</t>
  </si>
  <si>
    <t>ASHRAE 189.1-2009 ExtWall Mass ClimateZone 1</t>
  </si>
  <si>
    <t>1IN Stucco</t>
  </si>
  <si>
    <t>8IN Concrete HW</t>
  </si>
  <si>
    <t>Wall Insulation [31]</t>
  </si>
  <si>
    <t>ASHRAE 189.1-2009 ExtWall Mass ClimateZone 2</t>
  </si>
  <si>
    <t>Wall Insulation [35]</t>
  </si>
  <si>
    <t>ASHRAE 189.1-2009 ExtWall Mass ClimateZone 3</t>
  </si>
  <si>
    <t>Wall Insulation [36]</t>
  </si>
  <si>
    <t>ASHRAE 189.1-2009 ExtWall Mass ClimateZone 4</t>
  </si>
  <si>
    <t>Wall Insulation [37]</t>
  </si>
  <si>
    <t>ASHRAE 189.1-2009 ExtWall Mass ClimateZone 5</t>
  </si>
  <si>
    <t>Wall Insulation [40]</t>
  </si>
  <si>
    <t>ASHRAE 189.1-2009 ExtWall Mass ClimateZone 6</t>
  </si>
  <si>
    <t>Wall Insulation [42]</t>
  </si>
  <si>
    <t>ASHRAE 189.1-2009 ExtWall Mass ClimateZone 7-8</t>
  </si>
  <si>
    <t>Wall Insulation [44]</t>
  </si>
  <si>
    <t>ASHRAE 189.1-2009 ExtWall Mass ClimateZone alt-res 1</t>
  </si>
  <si>
    <t>ASHRAE 189.1-2009 ExtWall Mass ClimateZone alt-res 2</t>
  </si>
  <si>
    <t>ASHRAE 189.1-2009 ExtWall Mass ClimateZone alt-res 3</t>
  </si>
  <si>
    <t>ASHRAE 189.1-2009 ExtWall Mass ClimateZone alt-res 4</t>
  </si>
  <si>
    <t>ASHRAE 189.1-2009 ExtWall Mass ClimateZone alt-res 5</t>
  </si>
  <si>
    <t>ASHRAE 189.1-2009 ExtWall Mass ClimateZone alt-res 6</t>
  </si>
  <si>
    <t>ASHRAE 189.1-2009 ExtWall Mass ClimateZone alt-res 7</t>
  </si>
  <si>
    <t>ASHRAE 189.1-2009 ExtWall Mass ClimateZone alt-res 8</t>
  </si>
  <si>
    <t>Wall Insulation [46]</t>
  </si>
  <si>
    <t>ASHRAE 189.1-2009 ExtWall Metal ClimateZone 1-3</t>
  </si>
  <si>
    <t>Metal Siding</t>
  </si>
  <si>
    <t>Wall Insulation [32]</t>
  </si>
  <si>
    <t>ASHRAE 189.1-2009 ExtWall Metal ClimateZone 4-8</t>
  </si>
  <si>
    <t>Wall Insulation [38]</t>
  </si>
  <si>
    <t>ASHRAE 189.1-2009 ExtWall SteelFrame ClimateZone 1-3</t>
  </si>
  <si>
    <t>MAT-SHEATH</t>
  </si>
  <si>
    <t>Wall Insulation [33]</t>
  </si>
  <si>
    <t>ASHRAE 189.1-2009 ExtWall SteelFrame ClimateZone 4-8</t>
  </si>
  <si>
    <t>Wall Insulation [39]</t>
  </si>
  <si>
    <t>ASHRAE 189.1-2009 ExtWall WoodFrame ClimateZone 1-4</t>
  </si>
  <si>
    <t>Wood Siding</t>
  </si>
  <si>
    <t>Wall Insulation [34]</t>
  </si>
  <si>
    <t>ASHRAE 189.1-2009 ExtWall WoodFrame ClimateZone 5</t>
  </si>
  <si>
    <t>Wall Insulation [41]</t>
  </si>
  <si>
    <t>ASHRAE 189.1-2009 ExtWall WoodFrame ClimateZone 6-8</t>
  </si>
  <si>
    <t>Wall Insulation [43]</t>
  </si>
  <si>
    <t>ASHRAE 189.1-2009 ExtWindow ClimateZone 1</t>
  </si>
  <si>
    <t>Fenestration</t>
  </si>
  <si>
    <t>Can't calculate</t>
  </si>
  <si>
    <t>Theoretical Glass [167]</t>
  </si>
  <si>
    <t>ASHRAE 189.1-2009 ExtWindow ClimateZone 2</t>
  </si>
  <si>
    <t>Theoretical Glass [197]</t>
  </si>
  <si>
    <t>ASHRAE 189.1-2009 ExtWindow ClimateZone 3</t>
  </si>
  <si>
    <t>Theoretical Glass [202]</t>
  </si>
  <si>
    <t>ASHRAE 189.1-2009 ExtWindow ClimateZone 4-5</t>
  </si>
  <si>
    <t>Theoretical Glass [207]</t>
  </si>
  <si>
    <t>ASHRAE 189.1-2009 ExtWindow ClimateZone 6</t>
  </si>
  <si>
    <t>Theoretical Glass [216]</t>
  </si>
  <si>
    <t>ASHRAE 189.1-2009 ExtWindow ClimateZone 7-8</t>
  </si>
  <si>
    <t>Theoretical Glass [221]</t>
  </si>
  <si>
    <t>ASHRAE 189.1-2009 ExtWindow ClimateZone alt-res 4-5</t>
  </si>
  <si>
    <t>ASHRAE 90.1-2004 AtticFloor ClimateZone 1-5</t>
  </si>
  <si>
    <t>AtticFloor NonRes Insulation-5.18</t>
  </si>
  <si>
    <t>ASHRAE 90.1-2004 AtticFloor ClimateZone 6-8</t>
  </si>
  <si>
    <t>AtticFloor NonRes Insulation-6.52</t>
  </si>
  <si>
    <t>ASHRAE 90.1-2004 ExtRoof IEAD ClimateZone 1-4</t>
  </si>
  <si>
    <t>IEAD NonRes Roof Insulation-2.79</t>
  </si>
  <si>
    <t>ASHRAE 90.1-2004 ExtRoof IEAD ClimateZone 5-6</t>
  </si>
  <si>
    <t>IEAD NonRes Roof Insulation-2.85</t>
  </si>
  <si>
    <t>ASHRAE 90.1-2004 ExtRoof IEAD ClimateZone 5-6 1</t>
  </si>
  <si>
    <t>ASHRAE 90.1-2004 ExtRoof IEAD ClimateZone 7</t>
  </si>
  <si>
    <t>ASHRAE 90.1-2004 ExtRoof IEAD ClimateZone 8</t>
  </si>
  <si>
    <t>IEAD NonRes Roof Insulation-3.72</t>
  </si>
  <si>
    <t>ASHRAE 90.1-2004 ExtRoof Metal ClimateZone 1</t>
  </si>
  <si>
    <t>ASHRAE 90.1-2004 ExtRoof Metal ClimateZone 2</t>
  </si>
  <si>
    <t>Metal Semi-Cond Roof Insulation-1.05</t>
  </si>
  <si>
    <t>ASHRAE 90.1-2004 ExtRoof Metal ClimateZone 3-4</t>
  </si>
  <si>
    <t>Metal Semi-Cond Roof Insulation-1.81</t>
  </si>
  <si>
    <t>ASHRAE 90.1-2004 ExtRoof Metal ClimateZone 5-6</t>
  </si>
  <si>
    <t>Metal Semi-Cond Roof Insulation-1.87</t>
  </si>
  <si>
    <t>ASHRAE 90.1-2004 ExtRoof Metal ClimateZone 7</t>
  </si>
  <si>
    <t>ASHRAE 90.1-2004 ExtRoof Metal ClimateZone 8</t>
  </si>
  <si>
    <t>Metal Semi-Cond Roof Insulation-2.50</t>
  </si>
  <si>
    <t>ASHRAE 90.1-2004 ExtWall Mass ClimateZone 1-2</t>
  </si>
  <si>
    <t>8IN CONCRETE HW RefBldg</t>
  </si>
  <si>
    <t>ASHRAE 90.1-2004 ExtWall Mass ClimateZone 3-4</t>
  </si>
  <si>
    <t>Mass NonRes Wall Insulation-1.17</t>
  </si>
  <si>
    <t>ASHRAE 90.1-2004 ExtWall Mass ClimateZone 5</t>
  </si>
  <si>
    <t>Mass NonRes Wall Insulation-1.43</t>
  </si>
  <si>
    <t>ASHRAE 90.1-2004 ExtWall Mass ClimateZone 6</t>
  </si>
  <si>
    <t>Mass NonRes Wall Insulation-1.69</t>
  </si>
  <si>
    <t>ASHRAE 90.1-2004 ExtWall Mass ClimateZone 7</t>
  </si>
  <si>
    <t>Mass NonRes Wall Insulation-1.96</t>
  </si>
  <si>
    <t>ASHRAE 90.1-2004 ExtWall Mass ClimateZone 8</t>
  </si>
  <si>
    <t>Mass NonRes Wall Insulation-2.20</t>
  </si>
  <si>
    <t>ASHRAE 90.1-2004 ExtWall Mass ClimateZone alt-res 1-2</t>
  </si>
  <si>
    <t>ASHRAE 90.1-2004 ExtWall Mass ClimateZone alt-res 3</t>
  </si>
  <si>
    <t>ASHRAE 90.1-2004 ExtWall Mass ClimateZone alt-res 4</t>
  </si>
  <si>
    <t>ASHRAE 90.1-2004 ExtWall Mass ClimateZone alt-res 5-6</t>
  </si>
  <si>
    <t>ASHRAE 90.1-2004 ExtWall Mass ClimateZone alt-res 7</t>
  </si>
  <si>
    <t>ASHRAE 90.1-2004 ExtWall Mass ClimateZone alt-res 8</t>
  </si>
  <si>
    <t>Mass NonRes Wall Insulation-2.48</t>
  </si>
  <si>
    <t>ASHRAE 90.1-2004 ExtWall Metal ClimateZone 1</t>
  </si>
  <si>
    <t>ASHRAE 90.1-2004 ExtWall Metal ClimateZone 2-3</t>
  </si>
  <si>
    <t>Metal Building Semi-Cond Wall Insulation-0.77</t>
  </si>
  <si>
    <t>ASHRAE 90.1-2004 ExtWall Metal ClimateZone 4</t>
  </si>
  <si>
    <t>Metal Building Semi-Cond Wall Insulation-1.12</t>
  </si>
  <si>
    <t>ASHRAE 90.1-2004 ExtWall Metal ClimateZone 5</t>
  </si>
  <si>
    <t>Metal Building Semi-Cond Wall Insulation-1.24</t>
  </si>
  <si>
    <t>ASHRAE 90.1-2004 ExtWall Metal ClimateZone 6-8</t>
  </si>
  <si>
    <t>Metal Building Semi-Cond Wall Insulation-1.37</t>
  </si>
  <si>
    <t>ASHRAE 90.1-2004 ExtWall SteelFrame ClimateZone 1-4</t>
  </si>
  <si>
    <t>Steel Frame NonRes Wall Insulation-1.42</t>
  </si>
  <si>
    <t>ASHRAE 90.1-2004 ExtWall SteelFrame ClimateZone 5-6</t>
  </si>
  <si>
    <t>Steel Frame NonRes Wall Insulation-2.10</t>
  </si>
  <si>
    <t>ASHRAE 90.1-2004 ExtWall SteelFrame ClimateZone 7-8</t>
  </si>
  <si>
    <t>Steel Frame NonRes Wall Insulation-2.75</t>
  </si>
  <si>
    <t>ASHRAE 90.1-2004 ExtWall SteelFrame ClimateZone alt-res 3</t>
  </si>
  <si>
    <t>ASHRAE 90.1-2004 ExtWall SteelFrame ClimateZone alt-res 4-6</t>
  </si>
  <si>
    <t>ASHRAE 90.1-2004 ExtWall SteelFrame ClimateZone alt-res 8</t>
  </si>
  <si>
    <t>Steel Frame NonRes Wall Insulation-3.21</t>
  </si>
  <si>
    <t>ASHRAE 90.1-2004 ExtWall WoodFrame ClimateZone 1-7</t>
  </si>
  <si>
    <t>Wood Frame NonRes Wall Insulation-1.98</t>
  </si>
  <si>
    <t>ASHRAE 90.1-2004 ExtWall WoodFrame ClimateZone 8</t>
  </si>
  <si>
    <t>Wood Frame NonRes Wall Insulation-3.45</t>
  </si>
  <si>
    <t>ASHRAE 90.1-2004 ExtWindow ClimateZone 1-2</t>
  </si>
  <si>
    <t>Fixed Window 5.84/0.25/0.11</t>
  </si>
  <si>
    <t>ASHRAE 90.1-2004 ExtWindow ClimateZone 3a-3b</t>
  </si>
  <si>
    <t>Fixed Window 3.24/0.25/0.16</t>
  </si>
  <si>
    <t>ASHRAE 90.1-2004 ExtWindow ClimateZone 3c</t>
  </si>
  <si>
    <t>Fixed Window 5.84/0.39/0.22</t>
  </si>
  <si>
    <t>ASHRAE 90.1-2004 ExtWindow ClimateZone 4-6</t>
  </si>
  <si>
    <t>Fixed Window 3.24/0.39/0.31</t>
  </si>
  <si>
    <t>ASHRAE 90.1-2004 ExtWindow ClimateZone 7</t>
  </si>
  <si>
    <t>Fixed Window 3.24/0.49/0.41</t>
  </si>
  <si>
    <t>ASHRAE 90.1-2004 ExtWindow ClimateZone 8</t>
  </si>
  <si>
    <t>Fixed Window 2.62/0.30/0.21</t>
  </si>
  <si>
    <t>ASHRAE 90.1-2004 ExtWindow ClimateZone alt-res 3c</t>
  </si>
  <si>
    <t>Fixed Window 5.84/0.61/0.47</t>
  </si>
  <si>
    <t>ASHRAE 90.1-2004 ExtWindow ClimateZone alt-res 4-6</t>
  </si>
  <si>
    <t>Fixed Window 3.81/0.39/0.27</t>
  </si>
  <si>
    <t>ASHRAE 90.1-2004 ExtWindow ClimateZone alt-res 7</t>
  </si>
  <si>
    <t>Fixed Window 3.81/0.49/0.38</t>
  </si>
  <si>
    <t>ASHRAE 90.1-2004 ExtWindow ClimateZone alt-res 8</t>
  </si>
  <si>
    <t>Fixed Window 2.67/0.30/0.21</t>
  </si>
  <si>
    <t>ASHRAE 90.1-2004 ExtWindow ClimateZone alt-resA 3a-3b</t>
  </si>
  <si>
    <t>ASHRAE 90.1-2004 ExtWindow ClimateZone alt-resH 3a-3b</t>
  </si>
  <si>
    <t>ASHRAE 90.1-2004 ExtWindow ClimateZone alt-ware 1-8</t>
  </si>
  <si>
    <t>Fixed Window 5.84/0.70/0.60</t>
  </si>
  <si>
    <t>AtticRoof ClimateZone 1-8</t>
  </si>
  <si>
    <t>CBECS 1980-2004 ExtRoof AtticFloor ClimateZone 1</t>
  </si>
  <si>
    <t>AtticFloor NonRes Insulation-2.38</t>
  </si>
  <si>
    <t>CBECS 1980-2004 ExtRoof AtticFloor ClimateZone 2a</t>
  </si>
  <si>
    <t>AtticFloor NonRes Insulation-2.67</t>
  </si>
  <si>
    <t>CBECS 1980-2004 ExtRoof AtticFloor ClimateZone 2b</t>
  </si>
  <si>
    <t>AtticFloor NonRes Insulation-3.83</t>
  </si>
  <si>
    <t>CBECS 1980-2004 ExtRoof AtticFloor ClimateZone 3a</t>
  </si>
  <si>
    <t>AtticFloor NonRes Insulation-2.45</t>
  </si>
  <si>
    <t>CBECS 1980-2004 ExtRoof AtticFloor ClimateZone 3b LAS</t>
  </si>
  <si>
    <t>AtticFloor NonRes Insulation-3.67</t>
  </si>
  <si>
    <t>CBECS 1980-2004 ExtRoof AtticFloor ClimateZone 3b LAX</t>
  </si>
  <si>
    <t>AtticFloor NonRes Insulation-1.76</t>
  </si>
  <si>
    <t>CBECS 1980-2004 ExtRoof AtticFloor ClimateZone 4a</t>
  </si>
  <si>
    <t>AtticFloor NonRes Insulation-3.04</t>
  </si>
  <si>
    <t>CBECS 1980-2004 ExtRoof AtticFloor ClimateZone 4b</t>
  </si>
  <si>
    <t>AtticFloor NonRes Insulation-2.99</t>
  </si>
  <si>
    <t>CBECS 1980-2004 ExtRoof AtticFloor ClimateZone 4c</t>
  </si>
  <si>
    <t>AtticFloor NonRes Insulation-2.75</t>
  </si>
  <si>
    <t>CBECS 1980-2004 ExtRoof AtticFloor ClimateZone 5a</t>
  </si>
  <si>
    <t>AtticFloor NonRes Insulation-3.32</t>
  </si>
  <si>
    <t>CBECS 1980-2004 ExtRoof AtticFloor ClimateZone 5b</t>
  </si>
  <si>
    <t>AtticFloor NonRes Insulation-3.45</t>
  </si>
  <si>
    <t>CBECS 1980-2004 ExtRoof AtticFloor ClimateZone 6a</t>
  </si>
  <si>
    <t>AtticFloor NonRes Insulation-3.91</t>
  </si>
  <si>
    <t>CBECS 1980-2004 ExtRoof AtticFloor ClimateZone 6b</t>
  </si>
  <si>
    <t>AtticFloor NonRes Insulation-3.59</t>
  </si>
  <si>
    <t>CBECS 1980-2004 ExtRoof AtticFloor ClimateZone 7</t>
  </si>
  <si>
    <t>AtticFloor NonRes Insulation-4.40</t>
  </si>
  <si>
    <t>CBECS 1980-2004 ExtRoof AtticFloor ClimateZone 8</t>
  </si>
  <si>
    <t>AtticFloor NonRes Insulation-5.68</t>
  </si>
  <si>
    <t>CBECS 1980-2004 ExtRoof IEAD ClimateZone 1</t>
  </si>
  <si>
    <t>IEAD NonRes Roof Insulation-2.38</t>
  </si>
  <si>
    <t>CBECS 1980-2004 ExtRoof IEAD ClimateZone 2a</t>
  </si>
  <si>
    <t>IEAD NonRes Roof Insulation-2.67</t>
  </si>
  <si>
    <t>CBECS 1980-2004 ExtRoof IEAD ClimateZone 2b</t>
  </si>
  <si>
    <t>IEAD NonRes Roof Insulation-3.83</t>
  </si>
  <si>
    <t>CBECS 1980-2004 ExtRoof IEAD ClimateZone 3a</t>
  </si>
  <si>
    <t>IEAD NonRes Roof Insulation-2.44</t>
  </si>
  <si>
    <t>CBECS 1980-2004 ExtRoof IEAD ClimateZone 3b LAS</t>
  </si>
  <si>
    <t>IEAD NonRes Roof Insulation-3.66</t>
  </si>
  <si>
    <t>CBECS 1980-2004 ExtRoof IEAD ClimateZone 3b LAX</t>
  </si>
  <si>
    <t>IEAD NonRes Roof Insulation-1.76</t>
  </si>
  <si>
    <t>CBECS 1980-2004 ExtRoof IEAD ClimateZone 3c</t>
  </si>
  <si>
    <t>IEAD NonRes Roof Insulation-2.00</t>
  </si>
  <si>
    <t>CBECS 1980-2004 ExtRoof IEAD ClimateZone 4a</t>
  </si>
  <si>
    <t>IEAD NonRes Roof Insulation-3.03</t>
  </si>
  <si>
    <t>CBECS 1980-2004 ExtRoof IEAD ClimateZone 4b</t>
  </si>
  <si>
    <t>IEAD NonRes Roof Insulation-2.99</t>
  </si>
  <si>
    <t>CBECS 1980-2004 ExtRoof IEAD ClimateZone 4c</t>
  </si>
  <si>
    <t>IEAD NonRes Roof Insulation-2.75</t>
  </si>
  <si>
    <t>CBECS 1980-2004 ExtRoof IEAD ClimateZone 5a</t>
  </si>
  <si>
    <t>IEAD NonRes Roof Insulation-3.38</t>
  </si>
  <si>
    <t>CBECS 1980-2004 ExtRoof IEAD ClimateZone 5b</t>
  </si>
  <si>
    <t>IEAD NonRes Roof Insulation-3.51</t>
  </si>
  <si>
    <t>CBECS 1980-2004 ExtRoof IEAD ClimateZone 5b 1</t>
  </si>
  <si>
    <t>CBECS 1980-2004 ExtRoof IEAD ClimateZone 6a</t>
  </si>
  <si>
    <t>IEAD NonRes Roof Insulation-3.97</t>
  </si>
  <si>
    <t>CBECS 1980-2004 ExtRoof IEAD ClimateZone 6b</t>
  </si>
  <si>
    <t>IEAD NonRes Roof Insulation-3.65</t>
  </si>
  <si>
    <t>CBECS 1980-2004 ExtRoof IEAD ClimateZone 7</t>
  </si>
  <si>
    <t>IEAD NonRes Roof Insulation-4.41</t>
  </si>
  <si>
    <t>CBECS 1980-2004 ExtRoof IEAD ClimateZone 8</t>
  </si>
  <si>
    <t>IEAD NonRes Roof Insulation-5.75</t>
  </si>
  <si>
    <t>CBECS 1980-2004 ExtRoof Metal ClimateZone 1</t>
  </si>
  <si>
    <t>Metal Semi-Cond Roof Insulation-2.38</t>
  </si>
  <si>
    <t>CBECS 1980-2004 ExtRoof Metal ClimateZone 2a</t>
  </si>
  <si>
    <t>Metal Semi-Cond Roof Insulation-2.67</t>
  </si>
  <si>
    <t>CBECS 1980-2004 ExtRoof Metal ClimateZone 2b</t>
  </si>
  <si>
    <t>Metal Semi-Cond Roof Insulation-3.83</t>
  </si>
  <si>
    <t>CBECS 1980-2004 ExtRoof Metal ClimateZone 3a</t>
  </si>
  <si>
    <t>Metal Semi-Cond Roof Insulation-2.44</t>
  </si>
  <si>
    <t>CBECS 1980-2004 ExtRoof Metal ClimateZone 3b LAS</t>
  </si>
  <si>
    <t>Metal Semi-Cond Roof Insulation-3.66</t>
  </si>
  <si>
    <t>CBECS 1980-2004 ExtRoof Metal ClimateZone 3b LAX</t>
  </si>
  <si>
    <t>Metal Semi-Cond Roof Insulation-1.76</t>
  </si>
  <si>
    <t>CBECS 1980-2004 ExtRoof Metal ClimateZone 3c</t>
  </si>
  <si>
    <t>Metal Semi-Cond Roof Insulation-2.00</t>
  </si>
  <si>
    <t>CBECS 1980-2004 ExtRoof Metal ClimateZone 4a</t>
  </si>
  <si>
    <t>Metal Semi-Cond Roof Insulation-3.03</t>
  </si>
  <si>
    <t>CBECS 1980-2004 ExtRoof Metal ClimateZone 4b</t>
  </si>
  <si>
    <t>Metal Semi-Cond Roof Insulation-2.99</t>
  </si>
  <si>
    <t>CBECS 1980-2004 ExtRoof Metal ClimateZone 4c</t>
  </si>
  <si>
    <t>Metal Semi-Cond Roof Insulation-2.75</t>
  </si>
  <si>
    <t>CBECS 1980-2004 ExtRoof Metal ClimateZone 5a</t>
  </si>
  <si>
    <t>Metal Semi-Cond Roof Insulation-3.38</t>
  </si>
  <si>
    <t>CBECS 1980-2004 ExtRoof Metal ClimateZone 5b</t>
  </si>
  <si>
    <t>CBECS 1980-2004 ExtRoof Metal ClimateZone 6a</t>
  </si>
  <si>
    <t>Metal Semi-Cond Roof Insulation-3.97</t>
  </si>
  <si>
    <t>CBECS 1980-2004 ExtRoof Metal ClimateZone 6b</t>
  </si>
  <si>
    <t>Metal Semi-Cond Roof Insulation-3.65</t>
  </si>
  <si>
    <t>CBECS 1980-2004 ExtRoof Metal ClimateZone 7</t>
  </si>
  <si>
    <t>Metal Semi-Cond Roof Insulation-4.41</t>
  </si>
  <si>
    <t>CBECS 1980-2004 ExtRoof Metal ClimateZone 8</t>
  </si>
  <si>
    <t>Metal Semi-Cond Roof Insulation-5.75</t>
  </si>
  <si>
    <t>CBECS 1980-2004 ExtWall Mass ClimateZone 1</t>
  </si>
  <si>
    <t>CBECS 1980-2004 ExtWall Mass ClimateZone 2a</t>
  </si>
  <si>
    <t>Mass NonRes Wall Insulation-0.52</t>
  </si>
  <si>
    <t>CBECS 1980-2004 ExtWall Mass ClimateZone 2b</t>
  </si>
  <si>
    <t>Mass NonRes Wall Insulation-0.43</t>
  </si>
  <si>
    <t>CBECS 1980-2004 ExtWall Mass ClimateZone 3a</t>
  </si>
  <si>
    <t>Mass NonRes Wall Insulation-0.61</t>
  </si>
  <si>
    <t>CBECS 1980-2004 ExtWall Mass ClimateZone 3b LAS</t>
  </si>
  <si>
    <t>CBECS 1980-2004 ExtWall Mass ClimateZone 3b LAX</t>
  </si>
  <si>
    <t>CBECS 1980-2004 ExtWall Mass ClimateZone 3c</t>
  </si>
  <si>
    <t>CBECS 1980-2004 ExtWall Mass ClimateZone 4a</t>
  </si>
  <si>
    <t>Mass NonRes Wall Insulation-1.47</t>
  </si>
  <si>
    <t>CBECS 1980-2004 ExtWall Mass ClimateZone 4b</t>
  </si>
  <si>
    <t>Mass NonRes Wall Insulation-0.93</t>
  </si>
  <si>
    <t>CBECS 1980-2004 ExtWall Mass ClimateZone 4c-5a</t>
  </si>
  <si>
    <t>Mass NonRes Wall Insulation-1.76</t>
  </si>
  <si>
    <t>CBECS 1980-2004 ExtWall Mass ClimateZone 5b</t>
  </si>
  <si>
    <t>Mass NonRes Wall Insulation-1.26</t>
  </si>
  <si>
    <t>CBECS 1980-2004 ExtWall Mass ClimateZone 6a</t>
  </si>
  <si>
    <t>CBECS 1980-2004 ExtWall Mass ClimateZone 6b</t>
  </si>
  <si>
    <t>Mass NonRes Wall Insulation-2.23</t>
  </si>
  <si>
    <t>CBECS 1980-2004 ExtWall Mass ClimateZone 7</t>
  </si>
  <si>
    <t>Mass NonRes Wall Insulation-2.89</t>
  </si>
  <si>
    <t>CBECS 1980-2004 ExtWall Mass ClimateZone 8</t>
  </si>
  <si>
    <t>Mass NonRes Wall Insulation-3.75</t>
  </si>
  <si>
    <t>CBECS 1980-2004 ExtWall Metal ClimateZone 1</t>
  </si>
  <si>
    <t>CBECS 1980-2004 ExtWall Metal ClimateZone 2a</t>
  </si>
  <si>
    <t>Metal Building Semi-Cond Wall Insulation-0.98</t>
  </si>
  <si>
    <t>CBECS 1980-2004 ExtWall Metal ClimateZone 2b</t>
  </si>
  <si>
    <t>Metal Building Semi-Cond Wall Insulation-0.54</t>
  </si>
  <si>
    <t>CBECS 1980-2004 ExtWall Metal ClimateZone 3a</t>
  </si>
  <si>
    <t>Metal Building Semi-Cond Wall Insulation-1.16</t>
  </si>
  <si>
    <t>CBECS 1980-2004 ExtWall Metal ClimateZone 3b LAS</t>
  </si>
  <si>
    <t>Metal Building Semi-Cond Wall Insulation-0.91</t>
  </si>
  <si>
    <t>CBECS 1980-2004 ExtWall Metal ClimateZone 3b LAX</t>
  </si>
  <si>
    <t>Metal Building Semi-Cond Wall Insulation-0.61</t>
  </si>
  <si>
    <t>CBECS 1980-2004 ExtWall Metal ClimateZone 3c</t>
  </si>
  <si>
    <t>CBECS 1980-2004 ExtWall Metal ClimateZone 4a</t>
  </si>
  <si>
    <t>Metal Building Semi-Cond Wall Insulation-1.79</t>
  </si>
  <si>
    <t>CBECS 1980-2004 ExtWall Metal ClimateZone 4b</t>
  </si>
  <si>
    <t>Metal Building Semi-Cond Wall Insulation-1.57</t>
  </si>
  <si>
    <t>CBECS 1980-2004 ExtWall Metal ClimateZone 4c</t>
  </si>
  <si>
    <t>Metal Building Semi-Cond Wall Insulation-1.72</t>
  </si>
  <si>
    <t>CBECS 1980-2004 ExtWall Metal ClimateZone 5</t>
  </si>
  <si>
    <t>Metal Building Semi-Cond Wall Insulation-1.96</t>
  </si>
  <si>
    <t>CBECS 1980-2004 ExtWall Metal ClimateZone 6a</t>
  </si>
  <si>
    <t>Metal Building Semi-Cond Wall Insulation-2.52</t>
  </si>
  <si>
    <t>CBECS 1980-2004 ExtWall Metal ClimateZone 6b</t>
  </si>
  <si>
    <t>Metal Building Semi-Cond Wall Insulation-2.25</t>
  </si>
  <si>
    <t>CBECS 1980-2004 ExtWall Metal ClimateZone 7</t>
  </si>
  <si>
    <t>Metal Building Semi-Cond Wall Insulation-2.85</t>
  </si>
  <si>
    <t>CBECS 1980-2004 ExtWall Metal ClimateZone 8</t>
  </si>
  <si>
    <t>Metal Building Semi-Cond Wall Insulation-3.72</t>
  </si>
  <si>
    <t>CBECS 1980-2004 ExtWall SteelFrame ClimateZone 1</t>
  </si>
  <si>
    <t>CBECS 1980-2004 ExtWall SteelFrame ClimateZone 2a</t>
  </si>
  <si>
    <t>Steel Frame NonRes Wall Insulation-1.17</t>
  </si>
  <si>
    <t>CBECS 1980-2004 ExtWall SteelFrame ClimateZone 2b</t>
  </si>
  <si>
    <t>Steel Frame NonRes Wall Insulation-0.73</t>
  </si>
  <si>
    <t>CBECS 1980-2004 ExtWall SteelFrame ClimateZone 2b 1</t>
  </si>
  <si>
    <t>CBECS 1980-2004 ExtWall SteelFrame ClimateZone 3a</t>
  </si>
  <si>
    <t>Steel Frame NonRes Wall Insulation-1.36</t>
  </si>
  <si>
    <t>CBECS 1980-2004 ExtWall SteelFrame ClimateZone 3b LAS</t>
  </si>
  <si>
    <t>Steel Frame NonRes Wall Insulation-1.10</t>
  </si>
  <si>
    <t>CBECS 1980-2004 ExtWall SteelFrame ClimateZone 3b LAX</t>
  </si>
  <si>
    <t>Steel Frame NonRes Wall Insulation-0.80</t>
  </si>
  <si>
    <t>CBECS 1980-2004 ExtWall SteelFrame ClimateZone 3c</t>
  </si>
  <si>
    <t>CBECS 1980-2004 ExtWall SteelFrame ClimateZone 4a</t>
  </si>
  <si>
    <t>Steel Frame NonRes Wall Insulation-1.98</t>
  </si>
  <si>
    <t>CBECS 1980-2004 ExtWall SteelFrame ClimateZone 4b</t>
  </si>
  <si>
    <t>Steel Frame NonRes Wall Insulation-1.76</t>
  </si>
  <si>
    <t>CBECS 1980-2004 ExtWall SteelFrame ClimateZone 4c</t>
  </si>
  <si>
    <t>Steel Frame NonRes Wall Insulation-1.92</t>
  </si>
  <si>
    <t>CBECS 1980-2004 ExtWall SteelFrame ClimateZone 5</t>
  </si>
  <si>
    <t>Steel Frame NonRes Wall Insulation-2.15</t>
  </si>
  <si>
    <t>CBECS 1980-2004 ExtWall SteelFrame ClimateZone 6a</t>
  </si>
  <si>
    <t>Steel Frame NonRes Wall Insulation-2.71</t>
  </si>
  <si>
    <t>CBECS 1980-2004 ExtWall SteelFrame ClimateZone 6b</t>
  </si>
  <si>
    <t>Steel Frame NonRes Wall Insulation-2.44</t>
  </si>
  <si>
    <t>CBECS 1980-2004 ExtWall SteelFrame ClimateZone 7</t>
  </si>
  <si>
    <t>Steel Frame NonRes Wall Insulation-3.04</t>
  </si>
  <si>
    <t>CBECS 1980-2004 ExtWall SteelFrame ClimateZone 8</t>
  </si>
  <si>
    <t>Steel Frame NonRes Wall Insulation-3.91</t>
  </si>
  <si>
    <t>CBECS 1980-2004 ExtWall WoodFrame ClimateZone 1</t>
  </si>
  <si>
    <t>CBECS 1980-2004 ExtWall WoodFrame ClimateZone 2a</t>
  </si>
  <si>
    <t>Wood Frame NonRes Wall Insulation-1.17</t>
  </si>
  <si>
    <t>CBECS 1980-2004 ExtWall WoodFrame ClimateZone 2b</t>
  </si>
  <si>
    <t>Wood Frame NonRes Wall Insulation-0.73</t>
  </si>
  <si>
    <t>CBECS 1980-2004 ExtWall WoodFrame ClimateZone 3a</t>
  </si>
  <si>
    <t>Wood Frame NonRes Wall Insulation-1.36</t>
  </si>
  <si>
    <t>CBECS 1980-2004 ExtWall WoodFrame ClimateZone 3b LAS</t>
  </si>
  <si>
    <t>Wood Frame NonRes Wall Insulation-1.10</t>
  </si>
  <si>
    <t>CBECS 1980-2004 ExtWall WoodFrame ClimateZone 3b LAX</t>
  </si>
  <si>
    <t>Wood Frame NonRes Wall Insulation-0.80</t>
  </si>
  <si>
    <t>CBECS 1980-2004 ExtWall WoodFrame ClimateZone 3c</t>
  </si>
  <si>
    <t>CBECS 1980-2004 ExtWall WoodFrame ClimateZone 4a</t>
  </si>
  <si>
    <t>CBECS 1980-2004 ExtWall WoodFrame ClimateZone 4b</t>
  </si>
  <si>
    <t>Wood Frame NonRes Wall Insulation-1.76</t>
  </si>
  <si>
    <t>CBECS 1980-2004 ExtWall WoodFrame ClimateZone 4c</t>
  </si>
  <si>
    <t>Wood Frame NonRes Wall Insulation-1.92</t>
  </si>
  <si>
    <t>CBECS 1980-2004 ExtWall WoodFrame ClimateZone 5</t>
  </si>
  <si>
    <t>Wood Frame NonRes Wall Insulation-2.15</t>
  </si>
  <si>
    <t>CBECS 1980-2004 ExtWall WoodFrame ClimateZone 6a</t>
  </si>
  <si>
    <t>Wood Frame NonRes Wall Insulation-2.71</t>
  </si>
  <si>
    <t>CBECS 1980-2004 ExtWall WoodFrame ClimateZone 6b</t>
  </si>
  <si>
    <t>Wood Frame NonRes Wall Insulation-2.44</t>
  </si>
  <si>
    <t>CBECS 1980-2004 ExtWall WoodFrame ClimateZone 7</t>
  </si>
  <si>
    <t>Wood Frame NonRes Wall Insulation-3.04</t>
  </si>
  <si>
    <t>CBECS 1980-2004 ExtWall WoodFrame ClimateZone 8</t>
  </si>
  <si>
    <t>Wood Frame NonRes Wall Insulation-3.91</t>
  </si>
  <si>
    <t>CBECS 1980-2004 ExtWindow ClimateZone 1-2</t>
  </si>
  <si>
    <t>CBECS 1980-2004 ExtWindow ClimateZone 3a</t>
  </si>
  <si>
    <t>Fixed Window 4.09/0.26/0.13</t>
  </si>
  <si>
    <t>CBECS 1980-2004 ExtWindow ClimateZone 3b LAS</t>
  </si>
  <si>
    <t>CBECS 1980-2004 ExtWindow ClimateZone 3b LAX</t>
  </si>
  <si>
    <t>Fixed Window 5.84/0.44/0.27</t>
  </si>
  <si>
    <t>CBECS 1980-2004 ExtWindow ClimateZone 3c</t>
  </si>
  <si>
    <t>Fixed Window 4.09/0.39/0.25</t>
  </si>
  <si>
    <t>CBECS 1980-2004 ExtWindow ClimateZone 4a</t>
  </si>
  <si>
    <t>Fixed Window 3.35/0.36/0.27</t>
  </si>
  <si>
    <t>CBECS 1980-2004 ExtWindow ClimateZone 4b</t>
  </si>
  <si>
    <t>Fixed Window 4.09/0.36/0.23</t>
  </si>
  <si>
    <t>CBECS 1980-2004 ExtWindow ClimateZone 4c</t>
  </si>
  <si>
    <t>CBECS 1980-2004 ExtWindow ClimateZone 5</t>
  </si>
  <si>
    <t>Fixed Window 3.35/0.39/0.31</t>
  </si>
  <si>
    <t>CBECS 1980-2004 ExtWindow ClimateZone 6</t>
  </si>
  <si>
    <t>Fixed Window 2.96/0.39/0.31</t>
  </si>
  <si>
    <t>CBECS 1980-2004 ExtWindow ClimateZone 7</t>
  </si>
  <si>
    <t>Fixed Window 2.96/0.49/0.41</t>
  </si>
  <si>
    <t>CBECS 1980-2004 ExtWindow ClimateZone 8</t>
  </si>
  <si>
    <t>Fixed Window 2.96/0.62/0.54</t>
  </si>
  <si>
    <t>CBECS 1980-2004 ExtWindow ClimateZone alt-lrgoff hosp 1-8</t>
  </si>
  <si>
    <t>CBECS Before-1980 ExtRoof AtticFloor ClimateZone 1-3</t>
  </si>
  <si>
    <t>CBECS Before-1980 ExtRoof AtticFloor ClimateZone 4a</t>
  </si>
  <si>
    <t>AtticFloor Res Insulation-2.05</t>
  </si>
  <si>
    <t>CBECS Before-1980 ExtRoof AtticFloor ClimateZone 4b</t>
  </si>
  <si>
    <t>IEAD NonRes Roof Insulation-1.98</t>
  </si>
  <si>
    <t>CBECS Before-1980 ExtRoof AtticFloor ClimateZone 4c</t>
  </si>
  <si>
    <t>IEAD NonRes Roof Insulation-2.07</t>
  </si>
  <si>
    <t>CBECS Before-1980 ExtRoof AtticFloor ClimateZone 5a</t>
  </si>
  <si>
    <t>IEAD NonRes Roof Insulation-2.50</t>
  </si>
  <si>
    <t>CBECS Before-1980 ExtRoof AtticFloor ClimateZone 5b</t>
  </si>
  <si>
    <t>AtticFloor Res Insulation-2.37</t>
  </si>
  <si>
    <t>CBECS Before-1980 ExtRoof AtticFloor ClimateZone 6</t>
  </si>
  <si>
    <t>CBECS Before-1980 ExtRoof AtticFloor ClimateZone 7</t>
  </si>
  <si>
    <t>AtticFloor Res Insulation-2.93</t>
  </si>
  <si>
    <t>CBECS Before-1980 ExtRoof AtticFloor ClimateZone 8</t>
  </si>
  <si>
    <t>CBECS Before-1980 ExtRoof IEAD ClimateZone 1-3</t>
  </si>
  <si>
    <t>CBECS Before-1980 ExtRoof IEAD ClimateZone 4a</t>
  </si>
  <si>
    <t>IEAD NonRes Roof Insulation-2.04</t>
  </si>
  <si>
    <t>CBECS Before-1980 ExtRoof IEAD ClimateZone 4b</t>
  </si>
  <si>
    <t>CBECS Before-1980 ExtRoof IEAD ClimateZone 4c</t>
  </si>
  <si>
    <t>CBECS Before-1980 ExtRoof IEAD ClimateZone 5a</t>
  </si>
  <si>
    <t>CBECS Before-1980 ExtRoof IEAD ClimateZone 5b</t>
  </si>
  <si>
    <t>IEAD NonRes Roof Insulation-2.37</t>
  </si>
  <si>
    <t>CBECS Before-1980 ExtRoof IEAD ClimateZone 6</t>
  </si>
  <si>
    <t>CBECS Before-1980 ExtRoof IEAD ClimateZone 7</t>
  </si>
  <si>
    <t>IEAD NonRes Roof Insulation-2.93</t>
  </si>
  <si>
    <t>CBECS Before-1980 ExtRoof IEAD ClimateZone 7 1</t>
  </si>
  <si>
    <t>CBECS Before-1980 ExtRoof IEAD ClimateZone 8</t>
  </si>
  <si>
    <t>CBECS Before-1980 ExtWall Mass ClimateZone 1-2</t>
  </si>
  <si>
    <t>Mass NonRes Wall Insulation-0.77</t>
  </si>
  <si>
    <t>CBECS Before-1980 ExtWall Mass ClimateZone 3a</t>
  </si>
  <si>
    <t>Mass NonRes Wall Insulation-0.78</t>
  </si>
  <si>
    <t>CBECS Before-1980 ExtWall Mass ClimateZone 3b</t>
  </si>
  <si>
    <t>CBECS Before-1980 ExtWall Mass ClimateZone 3c</t>
  </si>
  <si>
    <t>Mass NonRes Wall Insulation-0.79</t>
  </si>
  <si>
    <t>CBECS Before-1980 ExtWall Mass ClimateZone 4a</t>
  </si>
  <si>
    <t>Mass NonRes Wall Insulation-0.99</t>
  </si>
  <si>
    <t>CBECS Before-1980 ExtWall Mass ClimateZone 4b</t>
  </si>
  <si>
    <t>Mass NonRes Wall Insulation-0.96</t>
  </si>
  <si>
    <t>CBECS Before-1980 ExtWall Mass ClimateZone 4c</t>
  </si>
  <si>
    <t>Mass NonRes Wall Insulation-1.01</t>
  </si>
  <si>
    <t>CBECS Before-1980 ExtWall Mass ClimateZone 5a</t>
  </si>
  <si>
    <t>Mass NonRes Wall Insulation-1.13</t>
  </si>
  <si>
    <t>CBECS Before-1980 ExtWall Mass ClimateZone 5b</t>
  </si>
  <si>
    <t>Mass NonRes Wall Insulation-1.09</t>
  </si>
  <si>
    <t>CBECS Before-1980 ExtWall Mass ClimateZone 6</t>
  </si>
  <si>
    <t>Mass NonRes Wall Insulation-1.22</t>
  </si>
  <si>
    <t>CBECS Before-1980 ExtWall Mass ClimateZone 7</t>
  </si>
  <si>
    <t>Mass NonRes Wall Insulation-1.30</t>
  </si>
  <si>
    <t>CBECS Before-1980 ExtWall Mass ClimateZone 8</t>
  </si>
  <si>
    <t>Mass NonRes Wall Insulation-1.41</t>
  </si>
  <si>
    <t>CBECS Before-1980 ExtWall Metal ClimateZone 1-2</t>
  </si>
  <si>
    <t>Metal Building Semi-Cond Wall Insulation-0.57</t>
  </si>
  <si>
    <t>CBECS Before-1980 ExtWall Metal ClimateZone 3a</t>
  </si>
  <si>
    <t>Metal Building Semi-Cond Wall Insulation-0.59</t>
  </si>
  <si>
    <t>CBECS Before-1980 ExtWall Metal ClimateZone 3b</t>
  </si>
  <si>
    <t>CBECS Before-1980 ExtWall Metal ClimateZone 3c</t>
  </si>
  <si>
    <t>CBECS Before-1980 ExtWall Metal ClimateZone 4a</t>
  </si>
  <si>
    <t>Metal Building Semi-Cond Wall Insulation-0.80</t>
  </si>
  <si>
    <t>CBECS Before-1980 ExtWall Metal ClimateZone 4b</t>
  </si>
  <si>
    <t>CBECS Before-1980 ExtWall Metal ClimateZone 4c</t>
  </si>
  <si>
    <t>Metal Building Semi-Cond Wall Insulation-0.81</t>
  </si>
  <si>
    <t>CBECS Before-1980 ExtWall Metal ClimateZone 5a</t>
  </si>
  <si>
    <t>Metal Building Semi-Cond Wall Insulation-0.94</t>
  </si>
  <si>
    <t>CBECS Before-1980 ExtWall Metal ClimateZone 5b</t>
  </si>
  <si>
    <t>Metal Building Semi-Cond Wall Insulation-0.90</t>
  </si>
  <si>
    <t>CBECS Before-1980 ExtWall Metal ClimateZone 6</t>
  </si>
  <si>
    <t>Metal Building Semi-Cond Wall Insulation-1.02</t>
  </si>
  <si>
    <t>CBECS Before-1980 ExtWall Metal ClimateZone 7</t>
  </si>
  <si>
    <t>Metal Building Semi-Cond Wall Insulation-1.10</t>
  </si>
  <si>
    <t>CBECS Before-1980 ExtWall Metal ClimateZone 8</t>
  </si>
  <si>
    <t>Metal Building Semi-Cond Wall Insulation-1.22</t>
  </si>
  <si>
    <t>CBECS Before-1980 ExtWall SteelFrame ClimateZone 1-3b</t>
  </si>
  <si>
    <t>Steel Frame NonRes Wall Insulation-0.77</t>
  </si>
  <si>
    <t>CBECS Before-1980 ExtWall SteelFrame ClimateZone 3c</t>
  </si>
  <si>
    <t>Steel Frame NonRes Wall Insulation-0.79</t>
  </si>
  <si>
    <t>CBECS Before-1980 ExtWall SteelFrame ClimateZone 4a</t>
  </si>
  <si>
    <t>Steel Frame NonRes Wall Insulation-0.99</t>
  </si>
  <si>
    <t>CBECS Before-1980 ExtWall SteelFrame ClimateZone 4b</t>
  </si>
  <si>
    <t>Steel Frame NonRes Wall Insulation-0.96</t>
  </si>
  <si>
    <t>CBECS Before-1980 ExtWall SteelFrame ClimateZone 4c</t>
  </si>
  <si>
    <t>Steel Frame NonRes Wall Insulation-1.01</t>
  </si>
  <si>
    <t>CBECS Before-1980 ExtWall SteelFrame ClimateZone 5a</t>
  </si>
  <si>
    <t>Steel Frame NonRes Wall Insulation-1.13</t>
  </si>
  <si>
    <t>CBECS Before-1980 ExtWall SteelFrame ClimateZone 5b</t>
  </si>
  <si>
    <t>Steel Frame NonRes Wall Insulation-1.09</t>
  </si>
  <si>
    <t>CBECS Before-1980 ExtWall SteelFrame ClimateZone 6</t>
  </si>
  <si>
    <t>Steel Frame NonRes Wall Insulation-1.22</t>
  </si>
  <si>
    <t>CBECS Before-1980 ExtWall SteelFrame ClimateZone 7</t>
  </si>
  <si>
    <t>Steel Frame NonRes Wall Insulation-1.30</t>
  </si>
  <si>
    <t>CBECS Before-1980 ExtWall SteelFrame ClimateZone 8</t>
  </si>
  <si>
    <t>Steel Frame NonRes Wall Insulation-1.41</t>
  </si>
  <si>
    <t>CBECS Before-1980 ExtWindow ClimateZone 1-4</t>
  </si>
  <si>
    <t>Fixed Window 5.84/0.54/0.38</t>
  </si>
  <si>
    <t>CBECS Before-1980 ExtWindow ClimateZone 5-8</t>
  </si>
  <si>
    <t>Fixed Window 3.53/0.41/0.32</t>
  </si>
  <si>
    <t>CBECS Before-1980 ExtWindow ClimateZone alt-lrgoff hosp 1-8</t>
  </si>
  <si>
    <t>Exterior Door</t>
  </si>
  <si>
    <t>F08 Metal surface</t>
  </si>
  <si>
    <t>I01 25mm insulation board</t>
  </si>
  <si>
    <t>ExtSlab 4in ClimateZone 1-8</t>
  </si>
  <si>
    <t>MAT-CC05 4 HW CONCRETE</t>
  </si>
  <si>
    <t>ExtSlab 8in ClimateZone 1-8</t>
  </si>
  <si>
    <t>MAT-CC05 8 HW CONCRETE</t>
  </si>
  <si>
    <t>ExtSlabCarpet 4in ClimateZone 1-8</t>
  </si>
  <si>
    <t>CP02 CARPET PAD</t>
  </si>
  <si>
    <t>ExtSlabCarpet 8in ClimateZone 1-8</t>
  </si>
  <si>
    <t>Interior Ceiling</t>
  </si>
  <si>
    <t>M11 100mm lightweight concrete</t>
  </si>
  <si>
    <t>F05 Ceiling air space resistance</t>
  </si>
  <si>
    <t>F16 Acoustic tile</t>
  </si>
  <si>
    <t>Interior Door</t>
  </si>
  <si>
    <t>G05 25mm wood</t>
  </si>
  <si>
    <t>Interior Floor</t>
  </si>
  <si>
    <t>Interior Partition</t>
  </si>
  <si>
    <t>Interior Wall</t>
  </si>
  <si>
    <t>G01a 19mm gypsum board</t>
  </si>
  <si>
    <t>F04 Wall air space resistance</t>
  </si>
  <si>
    <t>Interior Window</t>
  </si>
  <si>
    <t>Clear 3mm</t>
  </si>
  <si>
    <t>NREL 2009</t>
  </si>
  <si>
    <t>Template</t>
  </si>
  <si>
    <t>Com/Res</t>
  </si>
  <si>
    <t>Climate Number</t>
  </si>
  <si>
    <t>Climate Letter</t>
  </si>
  <si>
    <t>Const Type</t>
  </si>
  <si>
    <t>Const Class</t>
  </si>
  <si>
    <t>NREL_1980-2004</t>
  </si>
  <si>
    <t>NREL_Before-1980</t>
  </si>
  <si>
    <t>Generic</t>
  </si>
  <si>
    <t>Commercial</t>
  </si>
  <si>
    <t>Residential</t>
  </si>
  <si>
    <t>Climate Zone</t>
  </si>
  <si>
    <t>AtticFloor</t>
  </si>
  <si>
    <t>Ext Roof</t>
  </si>
  <si>
    <t>ExtRoof*</t>
  </si>
  <si>
    <t>ExtWall</t>
  </si>
  <si>
    <t>ExtWindow</t>
  </si>
  <si>
    <t>ExtDoor</t>
  </si>
  <si>
    <t>GroundFloor</t>
  </si>
  <si>
    <t>IntCeiling</t>
  </si>
  <si>
    <t>IntDoor</t>
  </si>
  <si>
    <t>IntFloor</t>
  </si>
  <si>
    <t>IntPart</t>
  </si>
  <si>
    <t>IntWall</t>
  </si>
  <si>
    <t>IntWindow</t>
  </si>
  <si>
    <t>Metal</t>
  </si>
  <si>
    <t>SteelFrame</t>
  </si>
  <si>
    <t>WoodFrame</t>
  </si>
  <si>
    <t>Mass</t>
  </si>
  <si>
    <t>-</t>
  </si>
  <si>
    <t>NREL_2009</t>
  </si>
  <si>
    <t>NREL_2004</t>
  </si>
  <si>
    <t>Notes</t>
  </si>
  <si>
    <t>CBECS small office uses IEAD instead of Attic</t>
  </si>
  <si>
    <t>CBECS full service rest uses IEAD instead of Attic</t>
  </si>
  <si>
    <t>CBECS (before 1980) uses IEAD instead of metal</t>
  </si>
  <si>
    <t>CBECS quick service rest uses IEAD instead of Attic. Before 1980 uses mass vs. wood frame for wall</t>
  </si>
  <si>
    <t>Exterior</t>
  </si>
  <si>
    <t>Interior</t>
  </si>
  <si>
    <t>Other</t>
  </si>
  <si>
    <t>Slab (n/c - no carpet , c - carpet)</t>
  </si>
  <si>
    <t>Exterior Window</t>
  </si>
  <si>
    <t>Exterior Wall</t>
  </si>
  <si>
    <t>Shading Surface</t>
  </si>
  <si>
    <t>Climate City</t>
  </si>
  <si>
    <t>Attic (see int floor for insulation)</t>
  </si>
  <si>
    <t>4 n/c</t>
  </si>
  <si>
    <t>4 c</t>
  </si>
  <si>
    <t>8 n/c</t>
  </si>
  <si>
    <t>8 c</t>
  </si>
  <si>
    <t>Steel Fr</t>
  </si>
  <si>
    <t>Wood Fr</t>
  </si>
  <si>
    <t>No Carpet</t>
  </si>
  <si>
    <t>Carpet</t>
  </si>
  <si>
    <t>Insulated Attic Floor</t>
  </si>
  <si>
    <t>A</t>
  </si>
  <si>
    <t>B</t>
  </si>
  <si>
    <t>`</t>
  </si>
  <si>
    <t>B-lax</t>
  </si>
  <si>
    <t>B-las</t>
  </si>
  <si>
    <t>C</t>
  </si>
  <si>
    <t>Seatlle</t>
  </si>
  <si>
    <t>Denver</t>
  </si>
  <si>
    <t>NREL Before-1980</t>
  </si>
  <si>
    <t>NREL 1980-2004</t>
  </si>
  <si>
    <t>Name</t>
  </si>
  <si>
    <t>Institution Name</t>
  </si>
  <si>
    <t>Document Name</t>
  </si>
  <si>
    <t>Document Year</t>
  </si>
  <si>
    <t>Value</t>
  </si>
  <si>
    <t>ASHRAE</t>
  </si>
  <si>
    <t>ANSI/ASHRAE Standard 169</t>
  </si>
  <si>
    <t>Representative City</t>
  </si>
  <si>
    <t>Shape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</si>
</sst>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6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MS Sans Serif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MS Sans Serif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4" applyNumberFormat="0" applyAlignment="0" applyProtection="0"/>
    <xf numFmtId="0" fontId="17" fillId="8" borderId="5" applyNumberFormat="0" applyAlignment="0" applyProtection="0"/>
    <xf numFmtId="0" fontId="18" fillId="8" borderId="4" applyNumberFormat="0" applyAlignment="0" applyProtection="0"/>
    <xf numFmtId="0" fontId="19" fillId="0" borderId="6" applyNumberFormat="0" applyFill="0" applyAlignment="0" applyProtection="0"/>
    <xf numFmtId="0" fontId="20" fillId="9" borderId="7" applyNumberFormat="0" applyAlignment="0" applyProtection="0"/>
    <xf numFmtId="0" fontId="21" fillId="0" borderId="0" applyNumberFormat="0" applyFill="0" applyBorder="0" applyAlignment="0" applyProtection="0"/>
    <xf numFmtId="0" fontId="8" fillId="10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8" fillId="10" borderId="8" applyNumberFormat="0" applyFont="0" applyAlignment="0" applyProtection="0"/>
    <xf numFmtId="0" fontId="2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4" fontId="1" fillId="2" borderId="0" xfId="0" applyNumberFormat="1" applyFont="1" applyFill="1" applyAlignment="1">
      <alignment vertical="top"/>
    </xf>
    <xf numFmtId="4" fontId="1" fillId="2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vertical="top" wrapText="1"/>
    </xf>
    <xf numFmtId="4" fontId="2" fillId="3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vertical="top" wrapText="1"/>
    </xf>
    <xf numFmtId="4" fontId="2" fillId="3" borderId="0" xfId="0" applyNumberFormat="1" applyFont="1" applyFill="1" applyAlignment="1">
      <alignment horizontal="left" vertical="top"/>
    </xf>
    <xf numFmtId="4" fontId="1" fillId="3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vertical="top"/>
    </xf>
    <xf numFmtId="4" fontId="1" fillId="3" borderId="0" xfId="0" applyNumberFormat="1" applyFont="1" applyFill="1" applyAlignment="1">
      <alignment horizontal="left" vertical="center"/>
    </xf>
    <xf numFmtId="4" fontId="1" fillId="0" borderId="0" xfId="0" applyNumberFormat="1" applyFont="1" applyAlignment="1">
      <alignment horizontal="center" vertical="top"/>
    </xf>
    <xf numFmtId="4" fontId="1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vertical="top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left" vertical="top"/>
    </xf>
    <xf numFmtId="2" fontId="1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3" fontId="1" fillId="0" borderId="0" xfId="0" applyNumberFormat="1" applyFont="1" applyFill="1" applyAlignment="1">
      <alignment horizontal="center" vertical="top" wrapText="1"/>
    </xf>
    <xf numFmtId="4" fontId="5" fillId="2" borderId="0" xfId="0" applyNumberFormat="1" applyFont="1" applyFill="1" applyAlignment="1">
      <alignment vertical="top"/>
    </xf>
    <xf numFmtId="0" fontId="25" fillId="0" borderId="0" xfId="43" applyAlignment="1">
      <alignment vertical="top" wrapText="1"/>
    </xf>
    <xf numFmtId="0" fontId="27" fillId="0" borderId="0" xfId="43" applyFont="1" applyAlignment="1">
      <alignment vertical="top" wrapText="1"/>
    </xf>
    <xf numFmtId="0" fontId="27" fillId="0" borderId="0" xfId="43" applyFont="1" applyFill="1" applyAlignment="1">
      <alignment vertical="top" wrapText="1"/>
    </xf>
    <xf numFmtId="0" fontId="29" fillId="0" borderId="0" xfId="43" applyFont="1" applyAlignment="1">
      <alignment horizontal="left" wrapText="1"/>
    </xf>
    <xf numFmtId="0" fontId="23" fillId="0" borderId="0" xfId="0" applyFont="1" applyAlignment="1">
      <alignment horizontal="left"/>
    </xf>
    <xf numFmtId="0" fontId="27" fillId="0" borderId="0" xfId="43" applyFont="1" applyFill="1" applyAlignment="1">
      <alignment horizontal="left" vertical="top" wrapText="1"/>
    </xf>
    <xf numFmtId="0" fontId="25" fillId="0" borderId="0" xfId="43" applyFill="1" applyAlignment="1">
      <alignment vertical="top" wrapText="1"/>
    </xf>
    <xf numFmtId="0" fontId="28" fillId="0" borderId="0" xfId="43" applyFont="1" applyFill="1" applyAlignment="1">
      <alignment horizontal="left" vertical="top"/>
    </xf>
    <xf numFmtId="0" fontId="0" fillId="0" borderId="0" xfId="0" applyAlignment="1">
      <alignment wrapText="1"/>
    </xf>
    <xf numFmtId="0" fontId="28" fillId="0" borderId="0" xfId="43" applyFont="1" applyFill="1" applyAlignment="1">
      <alignment horizontal="left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0" fontId="27" fillId="0" borderId="0" xfId="0" applyFont="1" applyAlignment="1">
      <alignment vertical="top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/>
    <xf numFmtId="0" fontId="27" fillId="0" borderId="0" xfId="44" applyFont="1" applyFill="1" applyAlignment="1">
      <alignment vertical="top" wrapText="1"/>
    </xf>
    <xf numFmtId="4" fontId="1" fillId="0" borderId="0" xfId="0" applyNumberFormat="1" applyFont="1" applyAlignment="1">
      <alignment vertical="top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0" applyNumberFormat="1" applyFont="1" applyAlignment="1">
      <alignment vertical="top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Fill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0" fontId="27" fillId="0" borderId="0" xfId="44" applyFont="1" applyAlignment="1">
      <alignment vertical="top" wrapText="1"/>
    </xf>
    <xf numFmtId="3" fontId="27" fillId="0" borderId="0" xfId="44" applyNumberFormat="1" applyFont="1" applyAlignment="1">
      <alignment vertical="top" wrapText="1"/>
    </xf>
    <xf numFmtId="0" fontId="27" fillId="0" borderId="0" xfId="44" applyFont="1" applyAlignment="1">
      <alignment horizontal="left" vertical="top" wrapText="1"/>
    </xf>
    <xf numFmtId="4" fontId="1" fillId="38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2" borderId="0" xfId="0" applyFill="1" applyAlignment="1">
      <alignment horizontal="left"/>
    </xf>
    <xf numFmtId="0" fontId="23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right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37" borderId="10" xfId="0" applyFont="1" applyFill="1" applyBorder="1" applyAlignment="1">
      <alignment horizontal="center" wrapText="1"/>
    </xf>
    <xf numFmtId="0" fontId="23" fillId="39" borderId="10" xfId="0" applyFont="1" applyFill="1" applyBorder="1" applyAlignment="1">
      <alignment horizontal="center" wrapText="1"/>
    </xf>
    <xf numFmtId="0" fontId="23" fillId="40" borderId="10" xfId="0" applyFont="1" applyFill="1" applyBorder="1" applyAlignment="1">
      <alignment horizontal="center" wrapText="1"/>
    </xf>
    <xf numFmtId="0" fontId="0" fillId="41" borderId="0" xfId="0" applyFill="1" applyAlignment="1">
      <alignment horizontal="left"/>
    </xf>
    <xf numFmtId="0" fontId="0" fillId="41" borderId="0" xfId="0" applyFill="1"/>
    <xf numFmtId="0" fontId="23" fillId="38" borderId="10" xfId="0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0" fontId="23" fillId="0" borderId="11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35" borderId="11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12" xfId="0" applyFont="1" applyFill="1" applyBorder="1" applyAlignment="1">
      <alignment horizontal="center"/>
    </xf>
    <xf numFmtId="0" fontId="23" fillId="38" borderId="11" xfId="0" applyFont="1" applyFill="1" applyBorder="1" applyAlignment="1">
      <alignment horizontal="center"/>
    </xf>
    <xf numFmtId="0" fontId="23" fillId="38" borderId="13" xfId="0" applyFont="1" applyFill="1" applyBorder="1" applyAlignment="1">
      <alignment horizontal="center"/>
    </xf>
    <xf numFmtId="0" fontId="23" fillId="38" borderId="12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23" fillId="36" borderId="13" xfId="0" applyFont="1" applyFill="1" applyBorder="1" applyAlignment="1">
      <alignment horizontal="center"/>
    </xf>
    <xf numFmtId="0" fontId="23" fillId="36" borderId="12" xfId="0" applyFont="1" applyFill="1" applyBorder="1" applyAlignment="1">
      <alignment horizontal="center"/>
    </xf>
    <xf numFmtId="0" fontId="23" fillId="40" borderId="11" xfId="0" applyFont="1" applyFill="1" applyBorder="1" applyAlignment="1">
      <alignment horizontal="center" wrapText="1"/>
    </xf>
    <xf numFmtId="0" fontId="23" fillId="40" borderId="13" xfId="0" applyFont="1" applyFill="1" applyBorder="1" applyAlignment="1">
      <alignment horizontal="center" wrapText="1"/>
    </xf>
    <xf numFmtId="0" fontId="23" fillId="40" borderId="12" xfId="0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 vertical="top" wrapText="1"/>
    </xf>
  </cellXfs>
  <cellStyles count="5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9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2 2" xfId="45"/>
    <cellStyle name="Normal 2 3" xfId="47"/>
    <cellStyle name="Normal 2 4" xfId="52"/>
    <cellStyle name="Normal 3" xfId="1"/>
    <cellStyle name="Normal 3 2" xfId="46"/>
    <cellStyle name="Normal 3 3" xfId="54"/>
    <cellStyle name="Normal 4" xfId="48"/>
    <cellStyle name="Normal 4 2" xfId="53"/>
    <cellStyle name="Normal 4 3" xfId="51"/>
    <cellStyle name="Normal 4 3 2" xfId="57"/>
    <cellStyle name="Normal 5" xfId="43"/>
    <cellStyle name="Normal 5 2" xfId="56"/>
    <cellStyle name="Normal 5 3" xfId="58"/>
    <cellStyle name="Note" xfId="16" builtinId="10" customBuiltin="1"/>
    <cellStyle name="Note 2" xfId="55"/>
    <cellStyle name="Output" xfId="11" builtinId="21" customBuiltin="1"/>
    <cellStyle name="Percent 2" xfId="50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LargeHotelNew2004_v1.3_5.0_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FullServiceRestaurantNew2004_v1.3_5.0_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QuickServiceRestaurantNew2004_v1.3_5.0_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WarehouseNew2004_v1.3_5.0_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MidriseApartmentNew2004_v1.3_5.0_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Benchmarks/RubyIdfNew2004/RefBldgOutPatientNew2004_v1.3_5.0_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RmLghtSch"/>
      <sheetName val="EqpSch"/>
      <sheetName val="RmEqpSch"/>
      <sheetName val="OccSch"/>
      <sheetName val="RmOccSch"/>
      <sheetName val="HeatSch"/>
      <sheetName val="CoolSch"/>
    </sheetNames>
    <sheetDataSet>
      <sheetData sheetId="0">
        <row r="27">
          <cell r="C27" t="str">
            <v>Mass Wall</v>
          </cell>
        </row>
        <row r="32">
          <cell r="C32" t="str">
            <v>IEAD</v>
          </cell>
        </row>
        <row r="48">
          <cell r="C48" t="str">
            <v>4 in slab w/carpet</v>
          </cell>
        </row>
      </sheetData>
      <sheetData sheetId="1" refreshError="1"/>
      <sheetData sheetId="2" refreshError="1"/>
      <sheetData sheetId="3" refreshError="1"/>
      <sheetData sheetId="4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5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6">
        <row r="188">
          <cell r="D188">
            <v>0.85699999999999998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2.3769999999999998</v>
          </cell>
        </row>
        <row r="246">
          <cell r="E246">
            <v>5.835</v>
          </cell>
          <cell r="F246">
            <v>0.251</v>
          </cell>
          <cell r="G246">
            <v>0.11</v>
          </cell>
        </row>
        <row r="261">
          <cell r="E261">
            <v>5.835</v>
          </cell>
          <cell r="F261">
            <v>0.251</v>
          </cell>
          <cell r="G261">
            <v>0.11</v>
          </cell>
        </row>
      </sheetData>
      <sheetData sheetId="7">
        <row r="188">
          <cell r="D188">
            <v>0.69799999999999995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8">
        <row r="187">
          <cell r="D187">
            <v>0.69799999999999995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9">
        <row r="188">
          <cell r="D188">
            <v>0.69799999999999995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0.252</v>
          </cell>
          <cell r="G246">
            <v>0.16200000000000001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0">
        <row r="187">
          <cell r="D187">
            <v>0.69799999999999995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5.835</v>
          </cell>
          <cell r="F246">
            <v>0.39</v>
          </cell>
          <cell r="G246">
            <v>0.223</v>
          </cell>
        </row>
        <row r="261">
          <cell r="E261">
            <v>5.835</v>
          </cell>
          <cell r="F261">
            <v>0.61</v>
          </cell>
          <cell r="G261">
            <v>0.47399999999999998</v>
          </cell>
        </row>
      </sheetData>
      <sheetData sheetId="11">
        <row r="188">
          <cell r="D188">
            <v>0.59099999999999997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2">
        <row r="188">
          <cell r="D188">
            <v>0.59099999999999997</v>
          </cell>
        </row>
        <row r="189">
          <cell r="D189">
            <v>0.35799999999999998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3">
        <row r="187">
          <cell r="D187">
            <v>0.59099999999999997</v>
          </cell>
        </row>
        <row r="188">
          <cell r="D188">
            <v>0.35799999999999998</v>
          </cell>
        </row>
        <row r="190">
          <cell r="D190">
            <v>3.26</v>
          </cell>
        </row>
        <row r="193">
          <cell r="D193">
            <v>1.8620000000000001</v>
          </cell>
        </row>
        <row r="195">
          <cell r="D195">
            <v>0.85699999999999998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4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0.69799999999999995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5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0.69799999999999995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6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0.59099999999999997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7">
        <row r="188">
          <cell r="D188">
            <v>0.51100000000000001</v>
          </cell>
        </row>
        <row r="189">
          <cell r="D189">
            <v>0.35099999999999998</v>
          </cell>
        </row>
        <row r="190">
          <cell r="D190">
            <v>3.26</v>
          </cell>
        </row>
        <row r="194">
          <cell r="D194">
            <v>1.8620000000000001</v>
          </cell>
        </row>
        <row r="195">
          <cell r="D195">
            <v>0.59099999999999997</v>
          </cell>
        </row>
        <row r="246">
          <cell r="E246">
            <v>3.2410000000000001</v>
          </cell>
          <cell r="F246">
            <v>0.38500000000000001</v>
          </cell>
          <cell r="G246">
            <v>0.30499999999999999</v>
          </cell>
        </row>
        <row r="261">
          <cell r="E261">
            <v>3.2410000000000001</v>
          </cell>
          <cell r="F261">
            <v>0.38500000000000001</v>
          </cell>
          <cell r="G261">
            <v>0.30499999999999999</v>
          </cell>
        </row>
      </sheetData>
      <sheetData sheetId="18">
        <row r="188">
          <cell r="D188">
            <v>0.45400000000000001</v>
          </cell>
        </row>
        <row r="189">
          <cell r="D189">
            <v>0.35799999999999998</v>
          </cell>
        </row>
        <row r="190">
          <cell r="D190">
            <v>0.61299999999999999</v>
          </cell>
        </row>
        <row r="194">
          <cell r="D194">
            <v>1.8620000000000001</v>
          </cell>
        </row>
        <row r="195">
          <cell r="D195">
            <v>0.51100000000000001</v>
          </cell>
        </row>
        <row r="246">
          <cell r="E246">
            <v>3.2410000000000001</v>
          </cell>
          <cell r="F246">
            <v>0.48699999999999999</v>
          </cell>
          <cell r="G246">
            <v>0.40899999999999997</v>
          </cell>
        </row>
        <row r="261">
          <cell r="E261">
            <v>3.2410000000000001</v>
          </cell>
          <cell r="F261">
            <v>0.48699999999999999</v>
          </cell>
          <cell r="G261">
            <v>0.40899999999999997</v>
          </cell>
        </row>
      </sheetData>
      <sheetData sheetId="19">
        <row r="188">
          <cell r="D188">
            <v>0.40300000000000002</v>
          </cell>
        </row>
        <row r="189">
          <cell r="D189">
            <v>0.26900000000000002</v>
          </cell>
        </row>
        <row r="190">
          <cell r="D190">
            <v>0.61299999999999999</v>
          </cell>
        </row>
        <row r="194">
          <cell r="D194">
            <v>1.8620000000000001</v>
          </cell>
        </row>
        <row r="195">
          <cell r="D195">
            <v>0.45400000000000001</v>
          </cell>
        </row>
        <row r="246">
          <cell r="E246">
            <v>2.6150000000000002</v>
          </cell>
          <cell r="F246">
            <v>0.29599999999999999</v>
          </cell>
          <cell r="G246">
            <v>0.21199999999999999</v>
          </cell>
        </row>
        <row r="261">
          <cell r="E261">
            <v>2.6150000000000002</v>
          </cell>
          <cell r="F261">
            <v>0.29599999999999999</v>
          </cell>
          <cell r="G261">
            <v>0.21199999999999999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EqpSch"/>
      <sheetName val="GasEquipSch"/>
      <sheetName val="OccSch"/>
      <sheetName val="HeatSch"/>
      <sheetName val="CoolSch"/>
      <sheetName val="HeatSchKitchen"/>
      <sheetName val="CoolSchKitchen"/>
    </sheetNames>
    <sheetDataSet>
      <sheetData sheetId="0">
        <row r="26">
          <cell r="C26" t="str">
            <v>Steel frame wall</v>
          </cell>
        </row>
        <row r="31">
          <cell r="C31" t="str">
            <v>Attic</v>
          </cell>
        </row>
      </sheetData>
      <sheetData sheetId="1" refreshError="1"/>
      <sheetData sheetId="2" refreshError="1"/>
      <sheetData sheetId="3" refreshError="1"/>
      <sheetData sheetId="4">
        <row r="162">
          <cell r="D162">
            <v>0.70399999999999996</v>
          </cell>
        </row>
        <row r="165">
          <cell r="D165">
            <v>3.12</v>
          </cell>
        </row>
      </sheetData>
      <sheetData sheetId="5">
        <row r="162">
          <cell r="D162">
            <v>0.70399999999999996</v>
          </cell>
        </row>
        <row r="165">
          <cell r="D165">
            <v>3.12</v>
          </cell>
        </row>
      </sheetData>
      <sheetData sheetId="6">
        <row r="162">
          <cell r="D162">
            <v>0.70399999999999996</v>
          </cell>
        </row>
        <row r="165">
          <cell r="D165">
            <v>3.12</v>
          </cell>
        </row>
      </sheetData>
      <sheetData sheetId="7">
        <row r="162">
          <cell r="D162">
            <v>0.70399999999999996</v>
          </cell>
        </row>
        <row r="165">
          <cell r="D165">
            <v>3.12</v>
          </cell>
        </row>
      </sheetData>
      <sheetData sheetId="8">
        <row r="162">
          <cell r="D162">
            <v>0.70399999999999996</v>
          </cell>
        </row>
        <row r="165">
          <cell r="D165">
            <v>3.12</v>
          </cell>
        </row>
      </sheetData>
      <sheetData sheetId="9">
        <row r="162">
          <cell r="D162">
            <v>0.70399999999999996</v>
          </cell>
        </row>
        <row r="165">
          <cell r="D165">
            <v>3.12</v>
          </cell>
        </row>
      </sheetData>
      <sheetData sheetId="10">
        <row r="162">
          <cell r="D162">
            <v>0.70399999999999996</v>
          </cell>
        </row>
        <row r="165">
          <cell r="D165">
            <v>3.12</v>
          </cell>
        </row>
      </sheetData>
      <sheetData sheetId="11">
        <row r="162">
          <cell r="D162">
            <v>0.70399999999999996</v>
          </cell>
        </row>
        <row r="165">
          <cell r="D165">
            <v>3.12</v>
          </cell>
        </row>
      </sheetData>
      <sheetData sheetId="12">
        <row r="162">
          <cell r="D162">
            <v>0.70399999999999996</v>
          </cell>
        </row>
        <row r="165">
          <cell r="D165">
            <v>3.12</v>
          </cell>
        </row>
      </sheetData>
      <sheetData sheetId="13">
        <row r="162">
          <cell r="D162">
            <v>0.70399999999999996</v>
          </cell>
        </row>
        <row r="165">
          <cell r="D165">
            <v>3.12</v>
          </cell>
        </row>
      </sheetData>
      <sheetData sheetId="14">
        <row r="162">
          <cell r="D162">
            <v>0.47699999999999998</v>
          </cell>
        </row>
        <row r="165">
          <cell r="D165">
            <v>3.12</v>
          </cell>
        </row>
      </sheetData>
      <sheetData sheetId="15">
        <row r="162">
          <cell r="D162">
            <v>0.47699999999999998</v>
          </cell>
        </row>
        <row r="165">
          <cell r="D165">
            <v>3.12</v>
          </cell>
        </row>
      </sheetData>
      <sheetData sheetId="16">
        <row r="162">
          <cell r="D162">
            <v>0.47699999999999998</v>
          </cell>
        </row>
        <row r="165">
          <cell r="D165">
            <v>3.12</v>
          </cell>
        </row>
      </sheetData>
      <sheetData sheetId="17">
        <row r="162">
          <cell r="D162">
            <v>0.47699999999999998</v>
          </cell>
        </row>
        <row r="165">
          <cell r="D165">
            <v>3.12</v>
          </cell>
        </row>
      </sheetData>
      <sheetData sheetId="18">
        <row r="162">
          <cell r="D162">
            <v>0.36299999999999999</v>
          </cell>
        </row>
        <row r="165">
          <cell r="D165">
            <v>3.12</v>
          </cell>
        </row>
      </sheetData>
      <sheetData sheetId="19">
        <row r="162">
          <cell r="D162">
            <v>0.36299999999999999</v>
          </cell>
        </row>
        <row r="165">
          <cell r="D165">
            <v>3.12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ghtSch"/>
      <sheetName val="KitchElecSch"/>
      <sheetName val="KitchGasSch"/>
      <sheetName val="OccSch"/>
      <sheetName val="DinHeatSch"/>
      <sheetName val="DinCoolSch"/>
      <sheetName val="KitchHeatSch"/>
      <sheetName val="KitchCoolSch"/>
    </sheetNames>
    <sheetDataSet>
      <sheetData sheetId="0">
        <row r="26">
          <cell r="C26" t="str">
            <v>Wood-Framed</v>
          </cell>
        </row>
      </sheetData>
      <sheetData sheetId="1" refreshError="1"/>
      <sheetData sheetId="2" refreshError="1"/>
      <sheetData sheetId="3" refreshError="1"/>
      <sheetData sheetId="4">
        <row r="162">
          <cell r="D162">
            <v>0.505</v>
          </cell>
        </row>
      </sheetData>
      <sheetData sheetId="5">
        <row r="162">
          <cell r="D162">
            <v>0.505</v>
          </cell>
        </row>
      </sheetData>
      <sheetData sheetId="6">
        <row r="162">
          <cell r="D162">
            <v>0.505</v>
          </cell>
        </row>
      </sheetData>
      <sheetData sheetId="7">
        <row r="162">
          <cell r="D162">
            <v>0.505</v>
          </cell>
        </row>
      </sheetData>
      <sheetData sheetId="8">
        <row r="162">
          <cell r="D162">
            <v>0.505</v>
          </cell>
        </row>
      </sheetData>
      <sheetData sheetId="9">
        <row r="162">
          <cell r="D162">
            <v>0.505</v>
          </cell>
        </row>
      </sheetData>
      <sheetData sheetId="10">
        <row r="162">
          <cell r="D162">
            <v>0.505</v>
          </cell>
        </row>
      </sheetData>
      <sheetData sheetId="11">
        <row r="162">
          <cell r="D162">
            <v>0.505</v>
          </cell>
        </row>
      </sheetData>
      <sheetData sheetId="12">
        <row r="162">
          <cell r="D162">
            <v>0.505</v>
          </cell>
        </row>
      </sheetData>
      <sheetData sheetId="13">
        <row r="162">
          <cell r="D162">
            <v>0.505</v>
          </cell>
        </row>
      </sheetData>
      <sheetData sheetId="14">
        <row r="162">
          <cell r="D162">
            <v>0.505</v>
          </cell>
        </row>
      </sheetData>
      <sheetData sheetId="15">
        <row r="162">
          <cell r="D162">
            <v>0.505</v>
          </cell>
        </row>
      </sheetData>
      <sheetData sheetId="16">
        <row r="162">
          <cell r="D162">
            <v>0.505</v>
          </cell>
        </row>
      </sheetData>
      <sheetData sheetId="17">
        <row r="162">
          <cell r="D162">
            <v>0.505</v>
          </cell>
        </row>
      </sheetData>
      <sheetData sheetId="18">
        <row r="162">
          <cell r="D162">
            <v>0.505</v>
          </cell>
        </row>
      </sheetData>
      <sheetData sheetId="19">
        <row r="162">
          <cell r="D162">
            <v>0.28999999999999998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Water"/>
      <sheetName val="Carbon"/>
      <sheetName val="Schedules"/>
      <sheetName val="LtgSch"/>
      <sheetName val="EqpSch"/>
      <sheetName val="OccSch"/>
      <sheetName val="OffcHeatSch"/>
      <sheetName val="OffcCoolSch"/>
      <sheetName val="StorHeatSch"/>
      <sheetName val="StorCoolSch"/>
    </sheetNames>
    <sheetDataSet>
      <sheetData sheetId="0">
        <row r="27">
          <cell r="C27" t="str">
            <v>Metal building wall</v>
          </cell>
        </row>
        <row r="32">
          <cell r="C32" t="str">
            <v>Metal building roof</v>
          </cell>
        </row>
      </sheetData>
      <sheetData sheetId="1" refreshError="1"/>
      <sheetData sheetId="2" refreshError="1"/>
      <sheetData sheetId="3" refreshError="1"/>
      <sheetData sheetId="4">
        <row r="158">
          <cell r="D158">
            <v>4.3650000000000002</v>
          </cell>
        </row>
        <row r="161">
          <cell r="D161">
            <v>2.512</v>
          </cell>
        </row>
        <row r="162">
          <cell r="D162">
            <v>5.306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5">
        <row r="158">
          <cell r="D158">
            <v>1.306</v>
          </cell>
        </row>
        <row r="162">
          <cell r="D162">
            <v>0.95099999999999996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6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0.95099999999999996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7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8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9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0">
        <row r="158">
          <cell r="D158">
            <v>1.306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1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2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3">
        <row r="158">
          <cell r="D158">
            <v>0.89100000000000001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4">
        <row r="158">
          <cell r="D158">
            <v>0.80600000000000005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5">
        <row r="158">
          <cell r="D158">
            <v>0.80600000000000005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6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7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0.53600000000000003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8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0.55200000000000005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19">
        <row r="158">
          <cell r="D158">
            <v>0.73199999999999998</v>
          </cell>
        </row>
        <row r="161">
          <cell r="D161">
            <v>2.512</v>
          </cell>
        </row>
        <row r="162">
          <cell r="D162">
            <v>0.4</v>
          </cell>
        </row>
        <row r="178">
          <cell r="E178">
            <v>5.835</v>
          </cell>
          <cell r="F178">
            <v>0.7</v>
          </cell>
          <cell r="G178">
            <v>0.60299999999999998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tricity"/>
      <sheetName val="Gas"/>
      <sheetName val="EUI"/>
      <sheetName val="Carbon"/>
      <sheetName val="Water"/>
      <sheetName val="Schedules"/>
      <sheetName val="LghtSch"/>
      <sheetName val="EqpSch"/>
      <sheetName val="OccSch"/>
      <sheetName val="HeatSch"/>
      <sheetName val="CoolSch"/>
    </sheetNames>
    <sheetDataSet>
      <sheetData sheetId="0">
        <row r="27">
          <cell r="C27" t="str">
            <v>Steel frame</v>
          </cell>
        </row>
      </sheetData>
      <sheetData sheetId="1" refreshError="1"/>
      <sheetData sheetId="2" refreshError="1"/>
      <sheetData sheetId="3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4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5">
        <row r="183">
          <cell r="D183">
            <v>0.70399999999999996</v>
          </cell>
        </row>
        <row r="245">
          <cell r="E245">
            <v>5.8380000000000001</v>
          </cell>
          <cell r="F245">
            <v>0.251</v>
          </cell>
          <cell r="G245">
            <v>0.11</v>
          </cell>
        </row>
      </sheetData>
      <sheetData sheetId="6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7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8">
        <row r="183">
          <cell r="D183">
            <v>0.47699999999999998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9">
        <row r="183">
          <cell r="D183">
            <v>0.47699999999999998</v>
          </cell>
        </row>
        <row r="245">
          <cell r="E245">
            <v>5.8380000000000001</v>
          </cell>
          <cell r="F245">
            <v>0.61</v>
          </cell>
          <cell r="G245">
            <v>0.47399999999999998</v>
          </cell>
        </row>
      </sheetData>
      <sheetData sheetId="10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1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2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3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4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5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6">
        <row r="183">
          <cell r="D183">
            <v>0.36299999999999999</v>
          </cell>
        </row>
        <row r="245">
          <cell r="E245">
            <v>3.8079999999999998</v>
          </cell>
          <cell r="F245">
            <v>0.38900000000000001</v>
          </cell>
          <cell r="G245">
            <v>0.27400000000000002</v>
          </cell>
        </row>
      </sheetData>
      <sheetData sheetId="17">
        <row r="183">
          <cell r="D183">
            <v>0.36299999999999999</v>
          </cell>
        </row>
        <row r="245">
          <cell r="E245">
            <v>3.8079999999999998</v>
          </cell>
          <cell r="F245">
            <v>0.49</v>
          </cell>
          <cell r="G245">
            <v>0.378</v>
          </cell>
        </row>
      </sheetData>
      <sheetData sheetId="18">
        <row r="183">
          <cell r="D183">
            <v>0.312</v>
          </cell>
        </row>
        <row r="245">
          <cell r="E245">
            <v>2.6720000000000002</v>
          </cell>
          <cell r="F245">
            <v>0.29599999999999999</v>
          </cell>
          <cell r="G245">
            <v>0.21199999999999999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ummary"/>
      <sheetName val="ZoneSummary"/>
      <sheetName val="LocationSummary"/>
      <sheetName val="QCSheet"/>
      <sheetName val="Miami"/>
      <sheetName val="Houston"/>
      <sheetName val="Phoenix"/>
      <sheetName val="Atlanta"/>
      <sheetName val="LosAngeles"/>
      <sheetName val="LasVegas"/>
      <sheetName val="SanFrancisco"/>
      <sheetName val="Baltimore"/>
      <sheetName val="Albuquerque"/>
      <sheetName val="Seattle"/>
      <sheetName val="Chicago"/>
      <sheetName val="Boulder"/>
      <sheetName val="Minneapolis"/>
      <sheetName val="Helena"/>
      <sheetName val="Duluth"/>
      <sheetName val="Fairbanks"/>
      <sheetName val="Picture"/>
      <sheetName val="Elec"/>
      <sheetName val="Gas"/>
      <sheetName val="EUI"/>
      <sheetName val="Water"/>
      <sheetName val="Carbon"/>
      <sheetName val="Schedules"/>
      <sheetName val="LghtSch"/>
      <sheetName val="EqpSch"/>
      <sheetName val="OccSch"/>
      <sheetName val="HeatSch"/>
      <sheetName val="CoolSch"/>
    </sheetNames>
    <sheetDataSet>
      <sheetData sheetId="0">
        <row r="48">
          <cell r="C48" t="str">
            <v>8in slab w/carpet</v>
          </cell>
        </row>
      </sheetData>
      <sheetData sheetId="1" refreshError="1"/>
      <sheetData sheetId="2" refreshError="1"/>
      <sheetData sheetId="3" refreshError="1"/>
      <sheetData sheetId="4">
        <row r="278">
          <cell r="D278">
            <v>1.627</v>
          </cell>
        </row>
      </sheetData>
      <sheetData sheetId="5">
        <row r="278">
          <cell r="D278">
            <v>1.627</v>
          </cell>
        </row>
      </sheetData>
      <sheetData sheetId="6">
        <row r="278">
          <cell r="D278">
            <v>1.627</v>
          </cell>
        </row>
      </sheetData>
      <sheetData sheetId="7">
        <row r="278">
          <cell r="D278">
            <v>1.627</v>
          </cell>
        </row>
      </sheetData>
      <sheetData sheetId="8">
        <row r="278">
          <cell r="D278">
            <v>1.627</v>
          </cell>
        </row>
      </sheetData>
      <sheetData sheetId="9">
        <row r="278">
          <cell r="D278">
            <v>1.627</v>
          </cell>
        </row>
      </sheetData>
      <sheetData sheetId="10">
        <row r="278">
          <cell r="D278">
            <v>1.627</v>
          </cell>
        </row>
      </sheetData>
      <sheetData sheetId="11">
        <row r="278">
          <cell r="D278">
            <v>1.627</v>
          </cell>
        </row>
      </sheetData>
      <sheetData sheetId="12">
        <row r="278">
          <cell r="D278">
            <v>1.627</v>
          </cell>
        </row>
      </sheetData>
      <sheetData sheetId="13">
        <row r="278">
          <cell r="D278">
            <v>1.627</v>
          </cell>
        </row>
      </sheetData>
      <sheetData sheetId="14">
        <row r="278">
          <cell r="D278">
            <v>1.627</v>
          </cell>
        </row>
      </sheetData>
      <sheetData sheetId="15">
        <row r="278">
          <cell r="D278">
            <v>1.627</v>
          </cell>
        </row>
      </sheetData>
      <sheetData sheetId="16">
        <row r="278">
          <cell r="D278">
            <v>1.627</v>
          </cell>
        </row>
      </sheetData>
      <sheetData sheetId="17">
        <row r="278">
          <cell r="D278">
            <v>1.627</v>
          </cell>
        </row>
      </sheetData>
      <sheetData sheetId="18">
        <row r="278">
          <cell r="D278">
            <v>1.627</v>
          </cell>
        </row>
      </sheetData>
      <sheetData sheetId="19">
        <row r="278">
          <cell r="D278">
            <v>1.627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20.85546875" customWidth="1"/>
    <col min="3" max="3" width="19.42578125" customWidth="1"/>
    <col min="4" max="4" width="18.7109375" customWidth="1"/>
    <col min="6" max="6" width="20.7109375" customWidth="1"/>
    <col min="7" max="7" width="23.28515625" customWidth="1"/>
  </cols>
  <sheetData>
    <row r="1" spans="1:14" s="68" customFormat="1" ht="30" x14ac:dyDescent="0.25">
      <c r="A1" s="68" t="s">
        <v>697</v>
      </c>
      <c r="B1" s="68" t="s">
        <v>698</v>
      </c>
      <c r="C1" s="70" t="s">
        <v>699</v>
      </c>
      <c r="D1" s="70" t="s">
        <v>700</v>
      </c>
      <c r="E1" s="70" t="s">
        <v>701</v>
      </c>
      <c r="F1" s="70" t="s">
        <v>704</v>
      </c>
      <c r="G1" s="70" t="s">
        <v>705</v>
      </c>
      <c r="H1" s="70"/>
      <c r="I1" s="70"/>
      <c r="J1" s="70"/>
      <c r="K1" s="70"/>
      <c r="L1" s="70"/>
      <c r="M1" s="70"/>
      <c r="N1" s="70"/>
    </row>
    <row r="2" spans="1:14" x14ac:dyDescent="0.25">
      <c r="A2" t="str">
        <f>CONCATENATE(B2,D2,E2)</f>
        <v>ASHRAE20065B</v>
      </c>
      <c r="B2" t="s">
        <v>702</v>
      </c>
      <c r="C2" t="s">
        <v>703</v>
      </c>
      <c r="D2">
        <v>2006</v>
      </c>
      <c r="E2" t="s">
        <v>28</v>
      </c>
    </row>
    <row r="7" spans="1:14" x14ac:dyDescent="0.25">
      <c r="B7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5" x14ac:dyDescent="0.25"/>
  <cols>
    <col min="2" max="2" width="17.85546875" customWidth="1"/>
    <col min="3" max="18" width="14.28515625" customWidth="1"/>
  </cols>
  <sheetData>
    <row r="1" spans="1:18" x14ac:dyDescent="0.25">
      <c r="A1" s="31" t="s">
        <v>56</v>
      </c>
      <c r="B1" s="31"/>
      <c r="C1" t="s">
        <v>99</v>
      </c>
      <c r="D1" t="s">
        <v>99</v>
      </c>
      <c r="E1" t="s">
        <v>99</v>
      </c>
      <c r="F1" t="s">
        <v>99</v>
      </c>
      <c r="G1" t="s">
        <v>99</v>
      </c>
      <c r="H1" t="s">
        <v>99</v>
      </c>
      <c r="I1" t="s">
        <v>99</v>
      </c>
      <c r="J1" t="s">
        <v>99</v>
      </c>
      <c r="K1" t="s">
        <v>99</v>
      </c>
      <c r="L1" t="s">
        <v>99</v>
      </c>
      <c r="M1" t="s">
        <v>99</v>
      </c>
      <c r="N1" t="s">
        <v>99</v>
      </c>
      <c r="O1" t="s">
        <v>99</v>
      </c>
      <c r="P1" t="s">
        <v>99</v>
      </c>
      <c r="Q1" t="s">
        <v>99</v>
      </c>
      <c r="R1" t="s">
        <v>99</v>
      </c>
    </row>
    <row r="2" spans="1:18" s="28" customFormat="1" ht="22.5" x14ac:dyDescent="0.25">
      <c r="A2" s="33"/>
      <c r="B2" s="33" t="s">
        <v>68</v>
      </c>
      <c r="C2" s="27" t="s">
        <v>69</v>
      </c>
      <c r="D2" s="27" t="s">
        <v>72</v>
      </c>
      <c r="E2" s="27" t="s">
        <v>53</v>
      </c>
      <c r="F2" s="27" t="s">
        <v>78</v>
      </c>
      <c r="G2" s="27" t="s">
        <v>79</v>
      </c>
      <c r="H2" s="27" t="s">
        <v>52</v>
      </c>
      <c r="I2" s="27" t="s">
        <v>85</v>
      </c>
      <c r="J2" s="27" t="s">
        <v>89</v>
      </c>
      <c r="K2" s="27" t="s">
        <v>91</v>
      </c>
      <c r="L2" s="27" t="s">
        <v>93</v>
      </c>
      <c r="M2" s="27" t="s">
        <v>94</v>
      </c>
      <c r="N2" s="27" t="s">
        <v>95</v>
      </c>
      <c r="O2" s="27" t="s">
        <v>97</v>
      </c>
      <c r="P2" s="27" t="s">
        <v>98</v>
      </c>
      <c r="Q2" s="27" t="s">
        <v>100</v>
      </c>
      <c r="R2" s="27" t="s">
        <v>55</v>
      </c>
    </row>
    <row r="3" spans="1:18" x14ac:dyDescent="0.25">
      <c r="A3" s="31"/>
      <c r="B3" s="31"/>
      <c r="C3" s="24"/>
    </row>
    <row r="4" spans="1:18" x14ac:dyDescent="0.25">
      <c r="A4" s="30"/>
      <c r="B4" s="31" t="s">
        <v>57</v>
      </c>
      <c r="C4" s="24"/>
    </row>
    <row r="5" spans="1:18" x14ac:dyDescent="0.25">
      <c r="A5" s="30"/>
      <c r="B5" s="29" t="s">
        <v>32</v>
      </c>
      <c r="C5" s="25" t="s">
        <v>58</v>
      </c>
      <c r="D5" s="34" t="s">
        <v>73</v>
      </c>
      <c r="E5" s="39" t="s">
        <v>73</v>
      </c>
      <c r="F5" s="43" t="s">
        <v>73</v>
      </c>
      <c r="G5" s="25" t="s">
        <v>58</v>
      </c>
      <c r="H5" s="25" t="s">
        <v>58</v>
      </c>
      <c r="I5" s="25" t="s">
        <v>58</v>
      </c>
      <c r="J5" s="25" t="s">
        <v>58</v>
      </c>
      <c r="K5" s="53" t="s">
        <v>92</v>
      </c>
      <c r="L5" s="25" t="s">
        <v>58</v>
      </c>
      <c r="M5" s="25" t="s">
        <v>58</v>
      </c>
      <c r="N5" s="56" t="s">
        <v>73</v>
      </c>
      <c r="O5" s="59" t="s">
        <v>73</v>
      </c>
      <c r="P5" s="25" t="s">
        <v>58</v>
      </c>
      <c r="Q5" s="59" t="s">
        <v>73</v>
      </c>
      <c r="R5" s="60" t="s">
        <v>102</v>
      </c>
    </row>
    <row r="6" spans="1:18" x14ac:dyDescent="0.25">
      <c r="A6" s="30"/>
      <c r="B6" s="31" t="s">
        <v>37</v>
      </c>
      <c r="C6" s="24"/>
    </row>
    <row r="7" spans="1:18" x14ac:dyDescent="0.25">
      <c r="A7" s="30"/>
      <c r="B7" s="29" t="s">
        <v>32</v>
      </c>
      <c r="C7" s="25" t="s">
        <v>59</v>
      </c>
      <c r="D7" s="35" t="s">
        <v>74</v>
      </c>
      <c r="E7" s="38" t="s">
        <v>74</v>
      </c>
      <c r="F7" s="42" t="s">
        <v>74</v>
      </c>
      <c r="G7" s="42" t="s">
        <v>74</v>
      </c>
      <c r="H7" s="42" t="s">
        <v>74</v>
      </c>
      <c r="I7" s="42" t="s">
        <v>74</v>
      </c>
      <c r="J7" s="49" t="s">
        <v>74</v>
      </c>
      <c r="K7" s="58" t="s">
        <v>59</v>
      </c>
      <c r="L7" s="54" t="s">
        <v>74</v>
      </c>
      <c r="M7" s="51" t="s">
        <v>74</v>
      </c>
      <c r="N7" s="51" t="s">
        <v>59</v>
      </c>
      <c r="O7" s="58" t="s">
        <v>74</v>
      </c>
      <c r="P7" s="58" t="s">
        <v>74</v>
      </c>
      <c r="Q7" s="58" t="s">
        <v>74</v>
      </c>
      <c r="R7" s="61" t="s">
        <v>101</v>
      </c>
    </row>
    <row r="8" spans="1:18" x14ac:dyDescent="0.25">
      <c r="A8" s="30"/>
      <c r="B8" s="31" t="s">
        <v>60</v>
      </c>
      <c r="C8" s="24"/>
    </row>
    <row r="9" spans="1:18" x14ac:dyDescent="0.25">
      <c r="A9" s="30"/>
      <c r="B9" s="29" t="s">
        <v>61</v>
      </c>
      <c r="C9" s="25" t="s">
        <v>62</v>
      </c>
      <c r="D9" s="37" t="s">
        <v>75</v>
      </c>
      <c r="E9" s="39" t="s">
        <v>75</v>
      </c>
      <c r="F9" s="50" t="s">
        <v>75</v>
      </c>
      <c r="G9" s="50" t="s">
        <v>62</v>
      </c>
      <c r="H9" s="50" t="s">
        <v>62</v>
      </c>
      <c r="I9" s="50" t="s">
        <v>62</v>
      </c>
      <c r="J9" s="50" t="s">
        <v>62</v>
      </c>
      <c r="K9" s="59" t="s">
        <v>62</v>
      </c>
      <c r="L9" s="55" t="s">
        <v>62</v>
      </c>
      <c r="M9" s="56" t="s">
        <v>75</v>
      </c>
      <c r="N9" s="56" t="s">
        <v>75</v>
      </c>
      <c r="O9" s="59" t="s">
        <v>62</v>
      </c>
      <c r="P9" s="59" t="s">
        <v>62</v>
      </c>
      <c r="Q9" s="59" t="s">
        <v>62</v>
      </c>
      <c r="R9" s="59" t="s">
        <v>62</v>
      </c>
    </row>
    <row r="10" spans="1:18" x14ac:dyDescent="0.25">
      <c r="A10" s="30"/>
      <c r="B10" s="29" t="s">
        <v>45</v>
      </c>
      <c r="C10" s="26" t="s">
        <v>63</v>
      </c>
      <c r="D10" s="36" t="s">
        <v>70</v>
      </c>
      <c r="E10" s="40" t="s">
        <v>76</v>
      </c>
      <c r="F10" s="44" t="s">
        <v>76</v>
      </c>
      <c r="G10" s="44" t="s">
        <v>76</v>
      </c>
      <c r="H10" s="44" t="s">
        <v>76</v>
      </c>
      <c r="I10" s="49" t="s">
        <v>86</v>
      </c>
      <c r="J10" s="47" t="s">
        <v>63</v>
      </c>
      <c r="K10" s="47" t="s">
        <v>63</v>
      </c>
      <c r="L10" s="57" t="s">
        <v>76</v>
      </c>
      <c r="M10" s="44" t="s">
        <v>76</v>
      </c>
      <c r="N10" s="44" t="s">
        <v>76</v>
      </c>
      <c r="O10" s="57" t="s">
        <v>63</v>
      </c>
      <c r="P10" s="57" t="s">
        <v>63</v>
      </c>
      <c r="Q10" s="57" t="s">
        <v>63</v>
      </c>
      <c r="R10" s="64" t="s">
        <v>103</v>
      </c>
    </row>
    <row r="11" spans="1:18" x14ac:dyDescent="0.25">
      <c r="A11" s="30"/>
      <c r="B11" s="31" t="s">
        <v>64</v>
      </c>
      <c r="C11" s="24"/>
    </row>
    <row r="12" spans="1:18" ht="25.5" x14ac:dyDescent="0.25">
      <c r="A12" s="30"/>
      <c r="B12" s="29" t="s">
        <v>45</v>
      </c>
      <c r="C12" s="25" t="s">
        <v>65</v>
      </c>
      <c r="D12" s="25" t="s">
        <v>65</v>
      </c>
      <c r="E12" s="25" t="s">
        <v>65</v>
      </c>
      <c r="F12" s="25" t="s">
        <v>65</v>
      </c>
      <c r="G12" s="25" t="s">
        <v>65</v>
      </c>
      <c r="H12" s="25" t="s">
        <v>65</v>
      </c>
      <c r="I12" s="25" t="s">
        <v>65</v>
      </c>
      <c r="J12" s="25" t="s">
        <v>65</v>
      </c>
      <c r="K12" s="25" t="s">
        <v>65</v>
      </c>
      <c r="L12" s="25" t="s">
        <v>65</v>
      </c>
      <c r="M12" s="25" t="s">
        <v>65</v>
      </c>
      <c r="N12" s="25" t="s">
        <v>65</v>
      </c>
      <c r="O12" s="25" t="s">
        <v>65</v>
      </c>
      <c r="P12" s="25" t="s">
        <v>65</v>
      </c>
      <c r="Q12" s="25" t="s">
        <v>65</v>
      </c>
      <c r="R12" s="25" t="s">
        <v>65</v>
      </c>
    </row>
    <row r="13" spans="1:18" x14ac:dyDescent="0.25">
      <c r="A13" s="30"/>
      <c r="B13" s="31" t="s">
        <v>66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x14ac:dyDescent="0.25">
      <c r="A14" s="30"/>
      <c r="B14" s="29" t="s">
        <v>45</v>
      </c>
      <c r="C14" s="25" t="s">
        <v>67</v>
      </c>
      <c r="D14" s="25" t="s">
        <v>67</v>
      </c>
      <c r="E14" s="25" t="s">
        <v>67</v>
      </c>
      <c r="F14" s="25" t="s">
        <v>67</v>
      </c>
      <c r="G14" s="25" t="s">
        <v>67</v>
      </c>
      <c r="H14" s="25" t="s">
        <v>67</v>
      </c>
      <c r="I14" s="25" t="s">
        <v>67</v>
      </c>
      <c r="J14" s="25" t="s">
        <v>67</v>
      </c>
      <c r="K14" s="25" t="s">
        <v>67</v>
      </c>
      <c r="L14" s="25" t="s">
        <v>67</v>
      </c>
      <c r="M14" s="25" t="s">
        <v>67</v>
      </c>
      <c r="N14" s="25" t="s">
        <v>67</v>
      </c>
      <c r="O14" s="25" t="s">
        <v>67</v>
      </c>
      <c r="P14" s="25" t="s">
        <v>67</v>
      </c>
      <c r="Q14" s="25" t="s">
        <v>67</v>
      </c>
      <c r="R14" s="25" t="s">
        <v>67</v>
      </c>
    </row>
    <row r="17" spans="2:18" s="32" customFormat="1" ht="120" x14ac:dyDescent="0.25">
      <c r="B17" s="32" t="s">
        <v>664</v>
      </c>
      <c r="C17" s="32" t="s">
        <v>666</v>
      </c>
      <c r="K17" s="32" t="s">
        <v>668</v>
      </c>
      <c r="N17" s="32" t="s">
        <v>665</v>
      </c>
      <c r="R17" s="32" t="s">
        <v>667</v>
      </c>
    </row>
    <row r="21" spans="2:18" x14ac:dyDescent="0.25">
      <c r="B21" s="31" t="s">
        <v>57</v>
      </c>
    </row>
    <row r="22" spans="2:18" x14ac:dyDescent="0.25">
      <c r="B22" s="25" t="s">
        <v>58</v>
      </c>
      <c r="C22" s="52" t="s">
        <v>106</v>
      </c>
    </row>
    <row r="23" spans="2:18" x14ac:dyDescent="0.25">
      <c r="B23" s="63" t="s">
        <v>73</v>
      </c>
      <c r="C23" s="46"/>
    </row>
    <row r="24" spans="2:18" x14ac:dyDescent="0.25">
      <c r="B24" s="62" t="s">
        <v>92</v>
      </c>
      <c r="C24" s="46"/>
    </row>
    <row r="25" spans="2:18" x14ac:dyDescent="0.25">
      <c r="B25" s="62" t="s">
        <v>102</v>
      </c>
      <c r="C25" s="46"/>
    </row>
    <row r="26" spans="2:18" x14ac:dyDescent="0.25">
      <c r="C26" s="46"/>
    </row>
    <row r="27" spans="2:18" x14ac:dyDescent="0.25">
      <c r="B27" s="31" t="s">
        <v>37</v>
      </c>
      <c r="C27" s="46"/>
    </row>
    <row r="28" spans="2:18" x14ac:dyDescent="0.25">
      <c r="B28" s="62" t="s">
        <v>74</v>
      </c>
      <c r="C28" s="41" t="s">
        <v>107</v>
      </c>
    </row>
    <row r="29" spans="2:18" x14ac:dyDescent="0.25">
      <c r="B29" s="62" t="s">
        <v>101</v>
      </c>
      <c r="C29" s="46"/>
    </row>
    <row r="30" spans="2:18" x14ac:dyDescent="0.25">
      <c r="B30" s="25" t="s">
        <v>59</v>
      </c>
      <c r="C30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2"/>
  <sheetViews>
    <sheetView workbookViewId="0">
      <pane xSplit="5" ySplit="4" topLeftCell="K85" activePane="bottomRight" state="frozen"/>
      <selection pane="topRight" activeCell="F1" sqref="F1"/>
      <selection pane="bottomLeft" activeCell="A5" sqref="A5"/>
      <selection pane="bottomRight" activeCell="A92" sqref="A92"/>
    </sheetView>
  </sheetViews>
  <sheetFormatPr defaultRowHeight="15" x14ac:dyDescent="0.25"/>
  <cols>
    <col min="1" max="1" width="17.42578125" bestFit="1" customWidth="1"/>
    <col min="2" max="2" width="11.5703125" bestFit="1" customWidth="1"/>
    <col min="3" max="3" width="15.7109375" bestFit="1" customWidth="1"/>
    <col min="4" max="4" width="13.7109375" bestFit="1" customWidth="1"/>
    <col min="5" max="5" width="12.7109375" bestFit="1" customWidth="1"/>
    <col min="6" max="6" width="46.7109375" bestFit="1" customWidth="1"/>
    <col min="7" max="7" width="30.7109375" bestFit="1" customWidth="1"/>
    <col min="8" max="8" width="47.7109375" bestFit="1" customWidth="1"/>
    <col min="9" max="9" width="26" bestFit="1" customWidth="1"/>
    <col min="10" max="10" width="32" bestFit="1" customWidth="1"/>
    <col min="11" max="11" width="26" bestFit="1" customWidth="1"/>
    <col min="12" max="12" width="32" bestFit="1" customWidth="1"/>
    <col min="13" max="13" width="50.7109375" bestFit="1" customWidth="1"/>
    <col min="14" max="14" width="12.7109375" bestFit="1" customWidth="1"/>
    <col min="15" max="15" width="51.140625" bestFit="1" customWidth="1"/>
    <col min="16" max="16" width="57" bestFit="1" customWidth="1"/>
    <col min="17" max="17" width="53.42578125" bestFit="1" customWidth="1"/>
    <col min="18" max="18" width="47.5703125" bestFit="1" customWidth="1"/>
    <col min="19" max="21" width="20.28515625" customWidth="1"/>
    <col min="22" max="22" width="19.140625" customWidth="1"/>
    <col min="23" max="23" width="51.42578125" bestFit="1" customWidth="1"/>
    <col min="24" max="26" width="17.7109375" customWidth="1"/>
    <col min="27" max="27" width="13.28515625" customWidth="1"/>
  </cols>
  <sheetData>
    <row r="2" spans="1:27" x14ac:dyDescent="0.25">
      <c r="A2" s="81"/>
      <c r="B2" s="81"/>
      <c r="C2" s="81"/>
      <c r="D2" s="81"/>
      <c r="E2" s="77"/>
      <c r="F2" s="89" t="s">
        <v>669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89" t="s">
        <v>670</v>
      </c>
      <c r="T2" s="90"/>
      <c r="U2" s="90"/>
      <c r="V2" s="90"/>
      <c r="W2" s="90"/>
      <c r="X2" s="90"/>
      <c r="Y2" s="90"/>
      <c r="Z2" s="91"/>
      <c r="AA2" s="79" t="s">
        <v>671</v>
      </c>
    </row>
    <row r="3" spans="1:27" ht="30" x14ac:dyDescent="0.25">
      <c r="A3" s="80"/>
      <c r="B3" s="80"/>
      <c r="C3" s="80"/>
      <c r="D3" s="80"/>
      <c r="E3" s="80"/>
      <c r="F3" s="92" t="s">
        <v>37</v>
      </c>
      <c r="G3" s="93"/>
      <c r="H3" s="94"/>
      <c r="I3" s="95" t="s">
        <v>672</v>
      </c>
      <c r="J3" s="96"/>
      <c r="K3" s="96"/>
      <c r="L3" s="97"/>
      <c r="M3" s="82" t="s">
        <v>673</v>
      </c>
      <c r="N3" s="82" t="s">
        <v>608</v>
      </c>
      <c r="O3" s="98" t="s">
        <v>674</v>
      </c>
      <c r="P3" s="99"/>
      <c r="Q3" s="99"/>
      <c r="R3" s="100"/>
      <c r="S3" s="84" t="s">
        <v>626</v>
      </c>
      <c r="T3" s="84" t="s">
        <v>625</v>
      </c>
      <c r="U3" s="101" t="s">
        <v>624</v>
      </c>
      <c r="V3" s="102"/>
      <c r="W3" s="103"/>
      <c r="X3" s="84" t="s">
        <v>618</v>
      </c>
      <c r="Y3" s="84" t="s">
        <v>629</v>
      </c>
      <c r="Z3" s="84" t="s">
        <v>622</v>
      </c>
      <c r="AA3" s="83" t="s">
        <v>675</v>
      </c>
    </row>
    <row r="4" spans="1:27" x14ac:dyDescent="0.25">
      <c r="A4" s="81" t="s">
        <v>632</v>
      </c>
      <c r="B4" s="81" t="s">
        <v>633</v>
      </c>
      <c r="C4" s="81" t="s">
        <v>634</v>
      </c>
      <c r="D4" s="81" t="s">
        <v>635</v>
      </c>
      <c r="E4" s="81" t="s">
        <v>676</v>
      </c>
      <c r="F4" s="78" t="s">
        <v>74</v>
      </c>
      <c r="G4" s="78" t="s">
        <v>677</v>
      </c>
      <c r="H4" s="78" t="s">
        <v>657</v>
      </c>
      <c r="I4" s="78" t="s">
        <v>678</v>
      </c>
      <c r="J4" s="78" t="s">
        <v>679</v>
      </c>
      <c r="K4" s="78" t="s">
        <v>680</v>
      </c>
      <c r="L4" s="78" t="s">
        <v>681</v>
      </c>
      <c r="M4" s="78" t="s">
        <v>661</v>
      </c>
      <c r="N4" s="78" t="s">
        <v>661</v>
      </c>
      <c r="O4" s="78" t="s">
        <v>660</v>
      </c>
      <c r="P4" s="78" t="s">
        <v>682</v>
      </c>
      <c r="Q4" s="78" t="s">
        <v>683</v>
      </c>
      <c r="R4" s="78" t="s">
        <v>657</v>
      </c>
      <c r="S4" s="78" t="s">
        <v>661</v>
      </c>
      <c r="T4" s="78" t="s">
        <v>661</v>
      </c>
      <c r="U4" s="78" t="s">
        <v>684</v>
      </c>
      <c r="V4" s="78" t="s">
        <v>685</v>
      </c>
      <c r="W4" s="87" t="s">
        <v>686</v>
      </c>
      <c r="X4" s="78" t="s">
        <v>661</v>
      </c>
      <c r="Y4" s="78" t="s">
        <v>661</v>
      </c>
      <c r="Z4" s="78" t="s">
        <v>661</v>
      </c>
      <c r="AA4" s="78" t="s">
        <v>661</v>
      </c>
    </row>
    <row r="5" spans="1:27" x14ac:dyDescent="0.25">
      <c r="A5" s="76" t="s">
        <v>695</v>
      </c>
      <c r="B5" s="76" t="s">
        <v>641</v>
      </c>
      <c r="C5" s="76">
        <v>1</v>
      </c>
      <c r="D5" s="76" t="s">
        <v>687</v>
      </c>
      <c r="E5" s="76" t="s">
        <v>0</v>
      </c>
      <c r="F5" s="76" t="s">
        <v>526</v>
      </c>
      <c r="G5" s="76" t="s">
        <v>285</v>
      </c>
      <c r="H5" s="75"/>
      <c r="I5" s="76" t="s">
        <v>611</v>
      </c>
      <c r="J5" s="76" t="s">
        <v>615</v>
      </c>
      <c r="K5" s="76" t="s">
        <v>613</v>
      </c>
      <c r="L5" s="76" t="s">
        <v>617</v>
      </c>
      <c r="M5" s="76" t="s">
        <v>603</v>
      </c>
      <c r="N5" s="76" t="s">
        <v>608</v>
      </c>
      <c r="O5" s="76" t="s">
        <v>539</v>
      </c>
      <c r="P5" s="76" t="s">
        <v>583</v>
      </c>
      <c r="Q5" s="75"/>
      <c r="R5" s="76" t="s">
        <v>562</v>
      </c>
      <c r="S5" s="76" t="s">
        <v>626</v>
      </c>
      <c r="T5" s="76" t="s">
        <v>625</v>
      </c>
      <c r="U5" s="76" t="s">
        <v>624</v>
      </c>
      <c r="V5" s="76"/>
      <c r="W5" s="76" t="s">
        <v>511</v>
      </c>
      <c r="X5" s="76" t="s">
        <v>618</v>
      </c>
      <c r="Y5" s="76" t="s">
        <v>629</v>
      </c>
      <c r="Z5" s="76" t="s">
        <v>622</v>
      </c>
      <c r="AA5" s="75"/>
    </row>
    <row r="6" spans="1:27" x14ac:dyDescent="0.25">
      <c r="A6" s="76" t="s">
        <v>695</v>
      </c>
      <c r="B6" s="76" t="s">
        <v>641</v>
      </c>
      <c r="C6" s="76">
        <v>2</v>
      </c>
      <c r="D6" s="76" t="s">
        <v>687</v>
      </c>
      <c r="E6" s="76" t="s">
        <v>1</v>
      </c>
      <c r="F6" s="76" t="s">
        <v>526</v>
      </c>
      <c r="G6" s="76" t="s">
        <v>285</v>
      </c>
      <c r="H6" s="75"/>
      <c r="I6" s="76" t="s">
        <v>611</v>
      </c>
      <c r="J6" s="76" t="s">
        <v>615</v>
      </c>
      <c r="K6" s="76" t="s">
        <v>613</v>
      </c>
      <c r="L6" s="76" t="s">
        <v>617</v>
      </c>
      <c r="M6" s="76" t="s">
        <v>603</v>
      </c>
      <c r="N6" s="76" t="s">
        <v>608</v>
      </c>
      <c r="O6" s="76" t="s">
        <v>539</v>
      </c>
      <c r="P6" s="76" t="s">
        <v>583</v>
      </c>
      <c r="Q6" s="75"/>
      <c r="R6" s="76" t="s">
        <v>562</v>
      </c>
      <c r="S6" s="76" t="s">
        <v>626</v>
      </c>
      <c r="T6" s="76" t="s">
        <v>625</v>
      </c>
      <c r="U6" s="76" t="s">
        <v>624</v>
      </c>
      <c r="V6" s="76"/>
      <c r="W6" s="76" t="s">
        <v>511</v>
      </c>
      <c r="X6" s="76" t="s">
        <v>618</v>
      </c>
      <c r="Y6" s="76" t="s">
        <v>629</v>
      </c>
      <c r="Z6" s="76" t="s">
        <v>622</v>
      </c>
      <c r="AA6" s="75"/>
    </row>
    <row r="7" spans="1:27" x14ac:dyDescent="0.25">
      <c r="A7" s="76" t="s">
        <v>695</v>
      </c>
      <c r="B7" s="76" t="s">
        <v>641</v>
      </c>
      <c r="C7" s="76">
        <v>2</v>
      </c>
      <c r="D7" s="76" t="s">
        <v>688</v>
      </c>
      <c r="E7" s="76" t="s">
        <v>2</v>
      </c>
      <c r="F7" s="76" t="s">
        <v>526</v>
      </c>
      <c r="G7" s="76" t="s">
        <v>285</v>
      </c>
      <c r="H7" s="75"/>
      <c r="I7" s="76" t="s">
        <v>611</v>
      </c>
      <c r="J7" s="76" t="s">
        <v>615</v>
      </c>
      <c r="K7" s="76" t="s">
        <v>613</v>
      </c>
      <c r="L7" s="76" t="s">
        <v>617</v>
      </c>
      <c r="M7" s="76" t="s">
        <v>603</v>
      </c>
      <c r="N7" s="76" t="s">
        <v>608</v>
      </c>
      <c r="O7" s="76" t="s">
        <v>539</v>
      </c>
      <c r="P7" s="76" t="s">
        <v>583</v>
      </c>
      <c r="Q7" s="75"/>
      <c r="R7" s="76" t="s">
        <v>562</v>
      </c>
      <c r="S7" s="76" t="s">
        <v>626</v>
      </c>
      <c r="T7" s="76" t="s">
        <v>625</v>
      </c>
      <c r="U7" s="76" t="s">
        <v>624</v>
      </c>
      <c r="V7" s="76"/>
      <c r="W7" s="76" t="s">
        <v>511</v>
      </c>
      <c r="X7" s="76" t="s">
        <v>618</v>
      </c>
      <c r="Y7" s="76" t="s">
        <v>629</v>
      </c>
      <c r="Z7" s="76" t="s">
        <v>622</v>
      </c>
      <c r="AA7" s="75" t="s">
        <v>689</v>
      </c>
    </row>
    <row r="8" spans="1:27" x14ac:dyDescent="0.25">
      <c r="A8" s="76" t="s">
        <v>695</v>
      </c>
      <c r="B8" s="76" t="s">
        <v>641</v>
      </c>
      <c r="C8" s="76">
        <v>3</v>
      </c>
      <c r="D8" s="76" t="s">
        <v>687</v>
      </c>
      <c r="E8" s="76" t="s">
        <v>3</v>
      </c>
      <c r="F8" s="76" t="s">
        <v>526</v>
      </c>
      <c r="G8" s="76" t="s">
        <v>285</v>
      </c>
      <c r="H8" s="75"/>
      <c r="I8" s="76" t="s">
        <v>611</v>
      </c>
      <c r="J8" s="76" t="s">
        <v>615</v>
      </c>
      <c r="K8" s="76" t="s">
        <v>613</v>
      </c>
      <c r="L8" s="76" t="s">
        <v>617</v>
      </c>
      <c r="M8" s="76" t="s">
        <v>603</v>
      </c>
      <c r="N8" s="76" t="s">
        <v>608</v>
      </c>
      <c r="O8" s="76" t="s">
        <v>541</v>
      </c>
      <c r="P8" s="76" t="s">
        <v>583</v>
      </c>
      <c r="Q8" s="75"/>
      <c r="R8" s="76" t="s">
        <v>564</v>
      </c>
      <c r="S8" s="76" t="s">
        <v>626</v>
      </c>
      <c r="T8" s="76" t="s">
        <v>625</v>
      </c>
      <c r="U8" s="76" t="s">
        <v>624</v>
      </c>
      <c r="V8" s="76"/>
      <c r="W8" s="76" t="s">
        <v>511</v>
      </c>
      <c r="X8" s="76" t="s">
        <v>618</v>
      </c>
      <c r="Y8" s="76" t="s">
        <v>629</v>
      </c>
      <c r="Z8" s="76" t="s">
        <v>622</v>
      </c>
      <c r="AA8" s="75"/>
    </row>
    <row r="9" spans="1:27" x14ac:dyDescent="0.25">
      <c r="A9" s="76" t="s">
        <v>695</v>
      </c>
      <c r="B9" s="76" t="s">
        <v>641</v>
      </c>
      <c r="C9" s="76">
        <v>3</v>
      </c>
      <c r="D9" s="76" t="s">
        <v>690</v>
      </c>
      <c r="E9" s="76" t="s">
        <v>4</v>
      </c>
      <c r="F9" s="76" t="s">
        <v>526</v>
      </c>
      <c r="G9" s="76" t="s">
        <v>285</v>
      </c>
      <c r="H9" s="75"/>
      <c r="I9" s="76" t="s">
        <v>611</v>
      </c>
      <c r="J9" s="76" t="s">
        <v>615</v>
      </c>
      <c r="K9" s="76" t="s">
        <v>613</v>
      </c>
      <c r="L9" s="76" t="s">
        <v>617</v>
      </c>
      <c r="M9" s="76" t="s">
        <v>603</v>
      </c>
      <c r="N9" s="76" t="s">
        <v>608</v>
      </c>
      <c r="O9" s="76" t="s">
        <v>543</v>
      </c>
      <c r="P9" s="76" t="s">
        <v>583</v>
      </c>
      <c r="Q9" s="75"/>
      <c r="R9" s="76" t="s">
        <v>566</v>
      </c>
      <c r="S9" s="76" t="s">
        <v>626</v>
      </c>
      <c r="T9" s="76" t="s">
        <v>625</v>
      </c>
      <c r="U9" s="76" t="s">
        <v>624</v>
      </c>
      <c r="V9" s="76"/>
      <c r="W9" s="76" t="s">
        <v>511</v>
      </c>
      <c r="X9" s="76" t="s">
        <v>618</v>
      </c>
      <c r="Y9" s="76" t="s">
        <v>629</v>
      </c>
      <c r="Z9" s="76" t="s">
        <v>622</v>
      </c>
      <c r="AA9" s="75"/>
    </row>
    <row r="10" spans="1:27" x14ac:dyDescent="0.25">
      <c r="A10" s="76" t="s">
        <v>695</v>
      </c>
      <c r="B10" s="76" t="s">
        <v>641</v>
      </c>
      <c r="C10" s="76">
        <v>3</v>
      </c>
      <c r="D10" s="76" t="s">
        <v>691</v>
      </c>
      <c r="E10" s="76" t="s">
        <v>5</v>
      </c>
      <c r="F10" s="76" t="s">
        <v>526</v>
      </c>
      <c r="G10" s="76" t="s">
        <v>285</v>
      </c>
      <c r="H10" s="75"/>
      <c r="I10" s="76" t="s">
        <v>611</v>
      </c>
      <c r="J10" s="76" t="s">
        <v>615</v>
      </c>
      <c r="K10" s="76" t="s">
        <v>613</v>
      </c>
      <c r="L10" s="76" t="s">
        <v>617</v>
      </c>
      <c r="M10" s="76" t="s">
        <v>603</v>
      </c>
      <c r="N10" s="76" t="s">
        <v>608</v>
      </c>
      <c r="O10" s="76" t="s">
        <v>543</v>
      </c>
      <c r="P10" s="76" t="s">
        <v>583</v>
      </c>
      <c r="Q10" s="75"/>
      <c r="R10" s="76" t="s">
        <v>566</v>
      </c>
      <c r="S10" s="76" t="s">
        <v>626</v>
      </c>
      <c r="T10" s="76" t="s">
        <v>625</v>
      </c>
      <c r="U10" s="76" t="s">
        <v>624</v>
      </c>
      <c r="V10" s="76"/>
      <c r="W10" s="76" t="s">
        <v>511</v>
      </c>
      <c r="X10" s="76" t="s">
        <v>618</v>
      </c>
      <c r="Y10" s="76" t="s">
        <v>629</v>
      </c>
      <c r="Z10" s="76" t="s">
        <v>622</v>
      </c>
      <c r="AA10" s="75"/>
    </row>
    <row r="11" spans="1:27" x14ac:dyDescent="0.25">
      <c r="A11" s="76" t="s">
        <v>695</v>
      </c>
      <c r="B11" s="76" t="s">
        <v>641</v>
      </c>
      <c r="C11" s="76">
        <v>3</v>
      </c>
      <c r="D11" s="76" t="s">
        <v>692</v>
      </c>
      <c r="E11" s="76" t="s">
        <v>6</v>
      </c>
      <c r="F11" s="76" t="s">
        <v>526</v>
      </c>
      <c r="G11" s="76" t="s">
        <v>285</v>
      </c>
      <c r="H11" s="75"/>
      <c r="I11" s="76" t="s">
        <v>611</v>
      </c>
      <c r="J11" s="76" t="s">
        <v>615</v>
      </c>
      <c r="K11" s="76" t="s">
        <v>613</v>
      </c>
      <c r="L11" s="76" t="s">
        <v>617</v>
      </c>
      <c r="M11" s="76" t="s">
        <v>603</v>
      </c>
      <c r="N11" s="76" t="s">
        <v>608</v>
      </c>
      <c r="O11" s="76" t="s">
        <v>544</v>
      </c>
      <c r="P11" s="76" t="s">
        <v>585</v>
      </c>
      <c r="Q11" s="75"/>
      <c r="R11" s="76" t="s">
        <v>567</v>
      </c>
      <c r="S11" s="76" t="s">
        <v>626</v>
      </c>
      <c r="T11" s="76" t="s">
        <v>625</v>
      </c>
      <c r="U11" s="76" t="s">
        <v>624</v>
      </c>
      <c r="V11" s="76"/>
      <c r="W11" s="76" t="s">
        <v>511</v>
      </c>
      <c r="X11" s="76" t="s">
        <v>618</v>
      </c>
      <c r="Y11" s="76" t="s">
        <v>629</v>
      </c>
      <c r="Z11" s="76" t="s">
        <v>622</v>
      </c>
      <c r="AA11" s="75"/>
    </row>
    <row r="12" spans="1:27" x14ac:dyDescent="0.25">
      <c r="A12" s="76" t="s">
        <v>695</v>
      </c>
      <c r="B12" s="76" t="s">
        <v>641</v>
      </c>
      <c r="C12" s="76">
        <v>4</v>
      </c>
      <c r="D12" s="76" t="s">
        <v>687</v>
      </c>
      <c r="E12" s="76" t="s">
        <v>7</v>
      </c>
      <c r="F12" s="76" t="s">
        <v>527</v>
      </c>
      <c r="G12" s="76" t="s">
        <v>285</v>
      </c>
      <c r="H12" s="75"/>
      <c r="I12" s="76" t="s">
        <v>611</v>
      </c>
      <c r="J12" s="76" t="s">
        <v>615</v>
      </c>
      <c r="K12" s="76" t="s">
        <v>613</v>
      </c>
      <c r="L12" s="76" t="s">
        <v>617</v>
      </c>
      <c r="M12" s="76" t="s">
        <v>603</v>
      </c>
      <c r="N12" s="76" t="s">
        <v>608</v>
      </c>
      <c r="O12" s="76" t="s">
        <v>546</v>
      </c>
      <c r="P12" s="76" t="s">
        <v>587</v>
      </c>
      <c r="Q12" s="75"/>
      <c r="R12" s="76" t="s">
        <v>568</v>
      </c>
      <c r="S12" s="76" t="s">
        <v>626</v>
      </c>
      <c r="T12" s="76" t="s">
        <v>625</v>
      </c>
      <c r="U12" s="76" t="s">
        <v>624</v>
      </c>
      <c r="V12" s="76"/>
      <c r="W12" s="76" t="s">
        <v>512</v>
      </c>
      <c r="X12" s="76" t="s">
        <v>618</v>
      </c>
      <c r="Y12" s="76" t="s">
        <v>629</v>
      </c>
      <c r="Z12" s="76" t="s">
        <v>622</v>
      </c>
      <c r="AA12" s="75"/>
    </row>
    <row r="13" spans="1:27" x14ac:dyDescent="0.25">
      <c r="A13" s="76" t="s">
        <v>695</v>
      </c>
      <c r="B13" s="76" t="s">
        <v>641</v>
      </c>
      <c r="C13" s="76">
        <v>4</v>
      </c>
      <c r="D13" s="76" t="s">
        <v>688</v>
      </c>
      <c r="E13" s="76" t="s">
        <v>8</v>
      </c>
      <c r="F13" s="76" t="s">
        <v>529</v>
      </c>
      <c r="G13" s="76" t="s">
        <v>285</v>
      </c>
      <c r="H13" s="75"/>
      <c r="I13" s="76" t="s">
        <v>611</v>
      </c>
      <c r="J13" s="76" t="s">
        <v>615</v>
      </c>
      <c r="K13" s="76" t="s">
        <v>613</v>
      </c>
      <c r="L13" s="76" t="s">
        <v>617</v>
      </c>
      <c r="M13" s="76" t="s">
        <v>603</v>
      </c>
      <c r="N13" s="76" t="s">
        <v>608</v>
      </c>
      <c r="O13" s="76" t="s">
        <v>548</v>
      </c>
      <c r="P13" s="76" t="s">
        <v>589</v>
      </c>
      <c r="Q13" s="75"/>
      <c r="R13" s="76" t="s">
        <v>570</v>
      </c>
      <c r="S13" s="76" t="s">
        <v>626</v>
      </c>
      <c r="T13" s="76" t="s">
        <v>625</v>
      </c>
      <c r="U13" s="76" t="s">
        <v>624</v>
      </c>
      <c r="V13" s="76"/>
      <c r="W13" s="76" t="s">
        <v>514</v>
      </c>
      <c r="X13" s="76" t="s">
        <v>618</v>
      </c>
      <c r="Y13" s="76" t="s">
        <v>629</v>
      </c>
      <c r="Z13" s="76" t="s">
        <v>622</v>
      </c>
      <c r="AA13" s="75"/>
    </row>
    <row r="14" spans="1:27" x14ac:dyDescent="0.25">
      <c r="A14" s="76" t="s">
        <v>695</v>
      </c>
      <c r="B14" s="76" t="s">
        <v>641</v>
      </c>
      <c r="C14" s="76">
        <v>4</v>
      </c>
      <c r="D14" s="76" t="s">
        <v>692</v>
      </c>
      <c r="E14" s="76" t="s">
        <v>693</v>
      </c>
      <c r="F14" s="76" t="s">
        <v>530</v>
      </c>
      <c r="G14" s="76" t="s">
        <v>285</v>
      </c>
      <c r="H14" s="75" t="s">
        <v>689</v>
      </c>
      <c r="I14" s="76" t="s">
        <v>611</v>
      </c>
      <c r="J14" s="76" t="s">
        <v>615</v>
      </c>
      <c r="K14" s="76" t="s">
        <v>613</v>
      </c>
      <c r="L14" s="76" t="s">
        <v>617</v>
      </c>
      <c r="M14" s="76" t="s">
        <v>603</v>
      </c>
      <c r="N14" s="76" t="s">
        <v>608</v>
      </c>
      <c r="O14" s="76" t="s">
        <v>550</v>
      </c>
      <c r="P14" s="76" t="s">
        <v>591</v>
      </c>
      <c r="Q14" s="75"/>
      <c r="R14" s="76" t="s">
        <v>571</v>
      </c>
      <c r="S14" s="76" t="s">
        <v>626</v>
      </c>
      <c r="T14" s="76" t="s">
        <v>625</v>
      </c>
      <c r="U14" s="76" t="s">
        <v>624</v>
      </c>
      <c r="V14" s="76"/>
      <c r="W14" s="76" t="s">
        <v>516</v>
      </c>
      <c r="X14" s="76" t="s">
        <v>618</v>
      </c>
      <c r="Y14" s="76" t="s">
        <v>629</v>
      </c>
      <c r="Z14" s="76" t="s">
        <v>622</v>
      </c>
      <c r="AA14" s="75"/>
    </row>
    <row r="15" spans="1:27" x14ac:dyDescent="0.25">
      <c r="A15" s="76" t="s">
        <v>695</v>
      </c>
      <c r="B15" s="76" t="s">
        <v>641</v>
      </c>
      <c r="C15" s="76">
        <v>5</v>
      </c>
      <c r="D15" s="76" t="s">
        <v>687</v>
      </c>
      <c r="E15" s="76" t="s">
        <v>10</v>
      </c>
      <c r="F15" s="76" t="s">
        <v>531</v>
      </c>
      <c r="G15" s="76" t="s">
        <v>285</v>
      </c>
      <c r="H15" s="75"/>
      <c r="I15" s="76" t="s">
        <v>611</v>
      </c>
      <c r="J15" s="76" t="s">
        <v>615</v>
      </c>
      <c r="K15" s="76" t="s">
        <v>613</v>
      </c>
      <c r="L15" s="76" t="s">
        <v>617</v>
      </c>
      <c r="M15" s="76" t="s">
        <v>605</v>
      </c>
      <c r="N15" s="76" t="s">
        <v>608</v>
      </c>
      <c r="O15" s="76" t="s">
        <v>552</v>
      </c>
      <c r="P15" s="76" t="s">
        <v>593</v>
      </c>
      <c r="Q15" s="75"/>
      <c r="R15" s="76" t="s">
        <v>573</v>
      </c>
      <c r="S15" s="76" t="s">
        <v>626</v>
      </c>
      <c r="T15" s="76" t="s">
        <v>625</v>
      </c>
      <c r="U15" s="76" t="s">
        <v>624</v>
      </c>
      <c r="V15" s="76"/>
      <c r="W15" s="76" t="s">
        <v>518</v>
      </c>
      <c r="X15" s="76" t="s">
        <v>618</v>
      </c>
      <c r="Y15" s="76" t="s">
        <v>629</v>
      </c>
      <c r="Z15" s="76" t="s">
        <v>622</v>
      </c>
      <c r="AA15" s="75"/>
    </row>
    <row r="16" spans="1:27" x14ac:dyDescent="0.25">
      <c r="A16" s="76" t="s">
        <v>695</v>
      </c>
      <c r="B16" s="76" t="s">
        <v>641</v>
      </c>
      <c r="C16" s="76">
        <v>5</v>
      </c>
      <c r="D16" s="76" t="s">
        <v>688</v>
      </c>
      <c r="E16" s="76" t="s">
        <v>694</v>
      </c>
      <c r="F16" s="76" t="s">
        <v>532</v>
      </c>
      <c r="G16" s="76" t="s">
        <v>285</v>
      </c>
      <c r="H16" s="75"/>
      <c r="I16" s="76" t="s">
        <v>611</v>
      </c>
      <c r="J16" s="76" t="s">
        <v>615</v>
      </c>
      <c r="K16" s="76" t="s">
        <v>613</v>
      </c>
      <c r="L16" s="76" t="s">
        <v>617</v>
      </c>
      <c r="M16" s="76" t="s">
        <v>605</v>
      </c>
      <c r="N16" s="76" t="s">
        <v>608</v>
      </c>
      <c r="O16" s="76" t="s">
        <v>554</v>
      </c>
      <c r="P16" s="76" t="s">
        <v>595</v>
      </c>
      <c r="Q16" s="75"/>
      <c r="R16" s="76" t="s">
        <v>575</v>
      </c>
      <c r="S16" s="76" t="s">
        <v>626</v>
      </c>
      <c r="T16" s="76" t="s">
        <v>625</v>
      </c>
      <c r="U16" s="76" t="s">
        <v>624</v>
      </c>
      <c r="V16" s="76"/>
      <c r="W16" s="76" t="s">
        <v>520</v>
      </c>
      <c r="X16" s="76" t="s">
        <v>618</v>
      </c>
      <c r="Y16" s="76" t="s">
        <v>629</v>
      </c>
      <c r="Z16" s="76" t="s">
        <v>622</v>
      </c>
      <c r="AA16" s="75"/>
    </row>
    <row r="17" spans="1:26" x14ac:dyDescent="0.25">
      <c r="A17" s="76" t="s">
        <v>695</v>
      </c>
      <c r="B17" s="76" t="s">
        <v>641</v>
      </c>
      <c r="C17" s="76">
        <v>6</v>
      </c>
      <c r="D17" s="76" t="s">
        <v>687</v>
      </c>
      <c r="E17" s="76" t="s">
        <v>12</v>
      </c>
      <c r="F17" s="76" t="s">
        <v>534</v>
      </c>
      <c r="G17" s="76" t="s">
        <v>285</v>
      </c>
      <c r="H17" s="75"/>
      <c r="I17" s="76" t="s">
        <v>611</v>
      </c>
      <c r="J17" s="76" t="s">
        <v>615</v>
      </c>
      <c r="K17" s="76" t="s">
        <v>613</v>
      </c>
      <c r="L17" s="76" t="s">
        <v>617</v>
      </c>
      <c r="M17" s="76" t="s">
        <v>605</v>
      </c>
      <c r="N17" s="76" t="s">
        <v>608</v>
      </c>
      <c r="O17" s="76" t="s">
        <v>556</v>
      </c>
      <c r="P17" s="76" t="s">
        <v>597</v>
      </c>
      <c r="Q17" s="75"/>
      <c r="R17" s="76" t="s">
        <v>577</v>
      </c>
      <c r="S17" s="76" t="s">
        <v>626</v>
      </c>
      <c r="T17" s="76" t="s">
        <v>625</v>
      </c>
      <c r="U17" s="76" t="s">
        <v>624</v>
      </c>
      <c r="V17" s="76"/>
      <c r="W17" s="76" t="s">
        <v>522</v>
      </c>
      <c r="X17" s="76" t="s">
        <v>618</v>
      </c>
      <c r="Y17" s="76" t="s">
        <v>629</v>
      </c>
      <c r="Z17" s="76" t="s">
        <v>622</v>
      </c>
    </row>
    <row r="18" spans="1:26" x14ac:dyDescent="0.25">
      <c r="A18" s="76" t="s">
        <v>695</v>
      </c>
      <c r="B18" s="76" t="s">
        <v>641</v>
      </c>
      <c r="C18" s="76">
        <v>6</v>
      </c>
      <c r="D18" s="76" t="s">
        <v>688</v>
      </c>
      <c r="E18" s="76" t="s">
        <v>13</v>
      </c>
      <c r="F18" s="76" t="s">
        <v>534</v>
      </c>
      <c r="G18" s="76" t="s">
        <v>285</v>
      </c>
      <c r="H18" s="75"/>
      <c r="I18" s="76" t="s">
        <v>611</v>
      </c>
      <c r="J18" s="76" t="s">
        <v>615</v>
      </c>
      <c r="K18" s="76" t="s">
        <v>613</v>
      </c>
      <c r="L18" s="76" t="s">
        <v>617</v>
      </c>
      <c r="M18" s="76" t="s">
        <v>605</v>
      </c>
      <c r="N18" s="76" t="s">
        <v>608</v>
      </c>
      <c r="O18" s="76" t="s">
        <v>556</v>
      </c>
      <c r="P18" s="76" t="s">
        <v>597</v>
      </c>
      <c r="Q18" s="75"/>
      <c r="R18" s="76" t="s">
        <v>577</v>
      </c>
      <c r="S18" s="76" t="s">
        <v>626</v>
      </c>
      <c r="T18" s="76" t="s">
        <v>625</v>
      </c>
      <c r="U18" s="76" t="s">
        <v>624</v>
      </c>
      <c r="V18" s="76"/>
      <c r="W18" s="76" t="s">
        <v>522</v>
      </c>
      <c r="X18" s="76" t="s">
        <v>618</v>
      </c>
      <c r="Y18" s="76" t="s">
        <v>629</v>
      </c>
      <c r="Z18" s="76" t="s">
        <v>622</v>
      </c>
    </row>
    <row r="19" spans="1:26" x14ac:dyDescent="0.25">
      <c r="A19" s="76" t="s">
        <v>695</v>
      </c>
      <c r="B19" s="76" t="s">
        <v>641</v>
      </c>
      <c r="C19" s="76">
        <v>7</v>
      </c>
      <c r="D19" s="75"/>
      <c r="E19" s="76" t="s">
        <v>14</v>
      </c>
      <c r="F19" s="76" t="s">
        <v>535</v>
      </c>
      <c r="G19" s="76" t="s">
        <v>285</v>
      </c>
      <c r="H19" s="75"/>
      <c r="I19" s="76" t="s">
        <v>611</v>
      </c>
      <c r="J19" s="76" t="s">
        <v>615</v>
      </c>
      <c r="K19" s="76" t="s">
        <v>613</v>
      </c>
      <c r="L19" s="76" t="s">
        <v>617</v>
      </c>
      <c r="M19" s="76" t="s">
        <v>605</v>
      </c>
      <c r="N19" s="76" t="s">
        <v>608</v>
      </c>
      <c r="O19" s="76" t="s">
        <v>558</v>
      </c>
      <c r="P19" s="76" t="s">
        <v>599</v>
      </c>
      <c r="Q19" s="75"/>
      <c r="R19" s="76" t="s">
        <v>579</v>
      </c>
      <c r="S19" s="76" t="s">
        <v>626</v>
      </c>
      <c r="T19" s="76" t="s">
        <v>625</v>
      </c>
      <c r="U19" s="76" t="s">
        <v>624</v>
      </c>
      <c r="V19" s="76"/>
      <c r="W19" s="76" t="s">
        <v>523</v>
      </c>
      <c r="X19" s="76" t="s">
        <v>618</v>
      </c>
      <c r="Y19" s="76" t="s">
        <v>629</v>
      </c>
      <c r="Z19" s="76" t="s">
        <v>622</v>
      </c>
    </row>
    <row r="20" spans="1:26" x14ac:dyDescent="0.25">
      <c r="A20" s="76" t="s">
        <v>695</v>
      </c>
      <c r="B20" s="76" t="s">
        <v>641</v>
      </c>
      <c r="C20" s="76">
        <v>8</v>
      </c>
      <c r="D20" s="75"/>
      <c r="E20" s="76" t="s">
        <v>15</v>
      </c>
      <c r="F20" s="76" t="s">
        <v>538</v>
      </c>
      <c r="G20" s="76" t="s">
        <v>285</v>
      </c>
      <c r="H20" s="75"/>
      <c r="I20" s="76" t="s">
        <v>611</v>
      </c>
      <c r="J20" s="76" t="s">
        <v>615</v>
      </c>
      <c r="K20" s="76" t="s">
        <v>613</v>
      </c>
      <c r="L20" s="76" t="s">
        <v>617</v>
      </c>
      <c r="M20" s="76" t="s">
        <v>605</v>
      </c>
      <c r="N20" s="76" t="s">
        <v>608</v>
      </c>
      <c r="O20" s="76" t="s">
        <v>560</v>
      </c>
      <c r="P20" s="76" t="s">
        <v>601</v>
      </c>
      <c r="Q20" s="75"/>
      <c r="R20" s="76" t="s">
        <v>581</v>
      </c>
      <c r="S20" s="76" t="s">
        <v>626</v>
      </c>
      <c r="T20" s="76" t="s">
        <v>625</v>
      </c>
      <c r="U20" s="76" t="s">
        <v>624</v>
      </c>
      <c r="V20" s="76"/>
      <c r="W20" s="76" t="s">
        <v>525</v>
      </c>
      <c r="X20" s="76" t="s">
        <v>618</v>
      </c>
      <c r="Y20" s="76" t="s">
        <v>629</v>
      </c>
      <c r="Z20" s="76" t="s">
        <v>622</v>
      </c>
    </row>
    <row r="21" spans="1:26" x14ac:dyDescent="0.25">
      <c r="A21" s="76" t="s">
        <v>695</v>
      </c>
      <c r="B21" s="76" t="s">
        <v>642</v>
      </c>
      <c r="C21" s="76">
        <v>1</v>
      </c>
      <c r="D21" s="76" t="s">
        <v>687</v>
      </c>
      <c r="E21" s="76" t="s">
        <v>0</v>
      </c>
      <c r="F21" s="76" t="s">
        <v>526</v>
      </c>
      <c r="G21" s="75"/>
      <c r="H21" s="75"/>
      <c r="I21" s="76" t="s">
        <v>611</v>
      </c>
      <c r="J21" s="76" t="s">
        <v>615</v>
      </c>
      <c r="K21" s="76" t="s">
        <v>613</v>
      </c>
      <c r="L21" s="76" t="s">
        <v>617</v>
      </c>
      <c r="M21" s="76" t="s">
        <v>603</v>
      </c>
      <c r="N21" s="76" t="s">
        <v>608</v>
      </c>
      <c r="O21" s="76" t="s">
        <v>539</v>
      </c>
      <c r="P21" s="76" t="s">
        <v>583</v>
      </c>
      <c r="Q21" s="75"/>
      <c r="R21" s="75"/>
      <c r="S21" s="76" t="s">
        <v>626</v>
      </c>
      <c r="T21" s="76" t="s">
        <v>625</v>
      </c>
      <c r="U21" s="76" t="s">
        <v>624</v>
      </c>
      <c r="V21" s="76"/>
      <c r="W21" s="75"/>
      <c r="X21" s="76" t="s">
        <v>618</v>
      </c>
      <c r="Y21" s="76" t="s">
        <v>629</v>
      </c>
      <c r="Z21" s="76" t="s">
        <v>622</v>
      </c>
    </row>
    <row r="22" spans="1:26" x14ac:dyDescent="0.25">
      <c r="A22" s="76" t="s">
        <v>695</v>
      </c>
      <c r="B22" s="76" t="s">
        <v>642</v>
      </c>
      <c r="C22" s="76">
        <v>2</v>
      </c>
      <c r="D22" s="76" t="s">
        <v>687</v>
      </c>
      <c r="E22" s="76" t="s">
        <v>1</v>
      </c>
      <c r="F22" s="76" t="s">
        <v>526</v>
      </c>
      <c r="G22" s="75"/>
      <c r="H22" s="75"/>
      <c r="I22" s="76" t="s">
        <v>611</v>
      </c>
      <c r="J22" s="76" t="s">
        <v>615</v>
      </c>
      <c r="K22" s="76" t="s">
        <v>613</v>
      </c>
      <c r="L22" s="76" t="s">
        <v>617</v>
      </c>
      <c r="M22" s="76" t="s">
        <v>603</v>
      </c>
      <c r="N22" s="76" t="s">
        <v>608</v>
      </c>
      <c r="O22" s="76" t="s">
        <v>539</v>
      </c>
      <c r="P22" s="76" t="s">
        <v>583</v>
      </c>
      <c r="Q22" s="75"/>
      <c r="R22" s="75"/>
      <c r="S22" s="76" t="s">
        <v>626</v>
      </c>
      <c r="T22" s="76" t="s">
        <v>625</v>
      </c>
      <c r="U22" s="76" t="s">
        <v>624</v>
      </c>
      <c r="V22" s="76"/>
      <c r="W22" s="75"/>
      <c r="X22" s="76" t="s">
        <v>618</v>
      </c>
      <c r="Y22" s="76" t="s">
        <v>629</v>
      </c>
      <c r="Z22" s="76" t="s">
        <v>622</v>
      </c>
    </row>
    <row r="23" spans="1:26" x14ac:dyDescent="0.25">
      <c r="A23" s="76" t="s">
        <v>695</v>
      </c>
      <c r="B23" s="76" t="s">
        <v>642</v>
      </c>
      <c r="C23" s="76">
        <v>2</v>
      </c>
      <c r="D23" s="76" t="s">
        <v>688</v>
      </c>
      <c r="E23" s="76" t="s">
        <v>2</v>
      </c>
      <c r="F23" s="76" t="s">
        <v>526</v>
      </c>
      <c r="G23" s="75"/>
      <c r="H23" s="75"/>
      <c r="I23" s="76" t="s">
        <v>611</v>
      </c>
      <c r="J23" s="76" t="s">
        <v>615</v>
      </c>
      <c r="K23" s="76" t="s">
        <v>613</v>
      </c>
      <c r="L23" s="76" t="s">
        <v>617</v>
      </c>
      <c r="M23" s="76" t="s">
        <v>603</v>
      </c>
      <c r="N23" s="76" t="s">
        <v>608</v>
      </c>
      <c r="O23" s="76" t="s">
        <v>539</v>
      </c>
      <c r="P23" s="76" t="s">
        <v>583</v>
      </c>
      <c r="Q23" s="75"/>
      <c r="R23" s="75"/>
      <c r="S23" s="76" t="s">
        <v>626</v>
      </c>
      <c r="T23" s="76" t="s">
        <v>625</v>
      </c>
      <c r="U23" s="76" t="s">
        <v>624</v>
      </c>
      <c r="V23" s="76"/>
      <c r="W23" s="75"/>
      <c r="X23" s="76" t="s">
        <v>618</v>
      </c>
      <c r="Y23" s="76" t="s">
        <v>629</v>
      </c>
      <c r="Z23" s="76" t="s">
        <v>622</v>
      </c>
    </row>
    <row r="24" spans="1:26" x14ac:dyDescent="0.25">
      <c r="A24" s="76" t="s">
        <v>695</v>
      </c>
      <c r="B24" s="76" t="s">
        <v>642</v>
      </c>
      <c r="C24" s="76">
        <v>3</v>
      </c>
      <c r="D24" s="76" t="s">
        <v>687</v>
      </c>
      <c r="E24" s="76" t="s">
        <v>3</v>
      </c>
      <c r="F24" s="76" t="s">
        <v>526</v>
      </c>
      <c r="G24" s="75"/>
      <c r="H24" s="75"/>
      <c r="I24" s="76" t="s">
        <v>611</v>
      </c>
      <c r="J24" s="76" t="s">
        <v>615</v>
      </c>
      <c r="K24" s="76" t="s">
        <v>613</v>
      </c>
      <c r="L24" s="76" t="s">
        <v>617</v>
      </c>
      <c r="M24" s="76" t="s">
        <v>603</v>
      </c>
      <c r="N24" s="76" t="s">
        <v>608</v>
      </c>
      <c r="O24" s="76" t="s">
        <v>541</v>
      </c>
      <c r="P24" s="76" t="s">
        <v>583</v>
      </c>
      <c r="Q24" s="75"/>
      <c r="R24" s="75"/>
      <c r="S24" s="76" t="s">
        <v>626</v>
      </c>
      <c r="T24" s="76" t="s">
        <v>625</v>
      </c>
      <c r="U24" s="76" t="s">
        <v>624</v>
      </c>
      <c r="V24" s="76"/>
      <c r="W24" s="75"/>
      <c r="X24" s="76" t="s">
        <v>618</v>
      </c>
      <c r="Y24" s="76" t="s">
        <v>629</v>
      </c>
      <c r="Z24" s="76" t="s">
        <v>622</v>
      </c>
    </row>
    <row r="25" spans="1:26" x14ac:dyDescent="0.25">
      <c r="A25" s="76" t="s">
        <v>695</v>
      </c>
      <c r="B25" s="76" t="s">
        <v>642</v>
      </c>
      <c r="C25" s="76">
        <v>3</v>
      </c>
      <c r="D25" s="76" t="s">
        <v>690</v>
      </c>
      <c r="E25" s="76" t="s">
        <v>4</v>
      </c>
      <c r="F25" s="76" t="s">
        <v>526</v>
      </c>
      <c r="G25" s="75"/>
      <c r="H25" s="75"/>
      <c r="I25" s="76" t="s">
        <v>611</v>
      </c>
      <c r="J25" s="76" t="s">
        <v>615</v>
      </c>
      <c r="K25" s="76" t="s">
        <v>613</v>
      </c>
      <c r="L25" s="76" t="s">
        <v>617</v>
      </c>
      <c r="M25" s="76" t="s">
        <v>603</v>
      </c>
      <c r="N25" s="76" t="s">
        <v>608</v>
      </c>
      <c r="O25" s="76" t="s">
        <v>543</v>
      </c>
      <c r="P25" s="76" t="s">
        <v>583</v>
      </c>
      <c r="Q25" s="75"/>
      <c r="R25" s="75"/>
      <c r="S25" s="76" t="s">
        <v>626</v>
      </c>
      <c r="T25" s="76" t="s">
        <v>625</v>
      </c>
      <c r="U25" s="76" t="s">
        <v>624</v>
      </c>
      <c r="V25" s="76"/>
      <c r="W25" s="75"/>
      <c r="X25" s="76" t="s">
        <v>618</v>
      </c>
      <c r="Y25" s="76" t="s">
        <v>629</v>
      </c>
      <c r="Z25" s="76" t="s">
        <v>622</v>
      </c>
    </row>
    <row r="26" spans="1:26" x14ac:dyDescent="0.25">
      <c r="A26" s="76" t="s">
        <v>695</v>
      </c>
      <c r="B26" s="76" t="s">
        <v>642</v>
      </c>
      <c r="C26" s="76">
        <v>3</v>
      </c>
      <c r="D26" s="76" t="s">
        <v>691</v>
      </c>
      <c r="E26" s="76" t="s">
        <v>5</v>
      </c>
      <c r="F26" s="76" t="s">
        <v>526</v>
      </c>
      <c r="G26" s="75"/>
      <c r="H26" s="75"/>
      <c r="I26" s="76" t="s">
        <v>611</v>
      </c>
      <c r="J26" s="76" t="s">
        <v>615</v>
      </c>
      <c r="K26" s="76" t="s">
        <v>613</v>
      </c>
      <c r="L26" s="76" t="s">
        <v>617</v>
      </c>
      <c r="M26" s="76" t="s">
        <v>603</v>
      </c>
      <c r="N26" s="76" t="s">
        <v>608</v>
      </c>
      <c r="O26" s="76" t="s">
        <v>543</v>
      </c>
      <c r="P26" s="76" t="s">
        <v>583</v>
      </c>
      <c r="Q26" s="75"/>
      <c r="R26" s="75"/>
      <c r="S26" s="76" t="s">
        <v>626</v>
      </c>
      <c r="T26" s="76" t="s">
        <v>625</v>
      </c>
      <c r="U26" s="76" t="s">
        <v>624</v>
      </c>
      <c r="V26" s="76"/>
      <c r="W26" s="75"/>
      <c r="X26" s="76" t="s">
        <v>618</v>
      </c>
      <c r="Y26" s="76" t="s">
        <v>629</v>
      </c>
      <c r="Z26" s="76" t="s">
        <v>622</v>
      </c>
    </row>
    <row r="27" spans="1:26" x14ac:dyDescent="0.25">
      <c r="A27" s="76" t="s">
        <v>695</v>
      </c>
      <c r="B27" s="76" t="s">
        <v>642</v>
      </c>
      <c r="C27" s="76">
        <v>3</v>
      </c>
      <c r="D27" s="76" t="s">
        <v>692</v>
      </c>
      <c r="E27" s="76" t="s">
        <v>6</v>
      </c>
      <c r="F27" s="76" t="s">
        <v>526</v>
      </c>
      <c r="G27" s="75"/>
      <c r="H27" s="75"/>
      <c r="I27" s="76" t="s">
        <v>611</v>
      </c>
      <c r="J27" s="76" t="s">
        <v>615</v>
      </c>
      <c r="K27" s="76" t="s">
        <v>613</v>
      </c>
      <c r="L27" s="76" t="s">
        <v>617</v>
      </c>
      <c r="M27" s="76" t="s">
        <v>603</v>
      </c>
      <c r="N27" s="76" t="s">
        <v>608</v>
      </c>
      <c r="O27" s="76" t="s">
        <v>544</v>
      </c>
      <c r="P27" s="76" t="s">
        <v>585</v>
      </c>
      <c r="Q27" s="75"/>
      <c r="R27" s="75"/>
      <c r="S27" s="76" t="s">
        <v>626</v>
      </c>
      <c r="T27" s="76" t="s">
        <v>625</v>
      </c>
      <c r="U27" s="76" t="s">
        <v>624</v>
      </c>
      <c r="V27" s="76"/>
      <c r="W27" s="75"/>
      <c r="X27" s="76" t="s">
        <v>618</v>
      </c>
      <c r="Y27" s="76" t="s">
        <v>629</v>
      </c>
      <c r="Z27" s="76" t="s">
        <v>622</v>
      </c>
    </row>
    <row r="28" spans="1:26" x14ac:dyDescent="0.25">
      <c r="A28" s="76" t="s">
        <v>695</v>
      </c>
      <c r="B28" s="76" t="s">
        <v>642</v>
      </c>
      <c r="C28" s="76">
        <v>4</v>
      </c>
      <c r="D28" s="76" t="s">
        <v>687</v>
      </c>
      <c r="E28" s="76" t="s">
        <v>7</v>
      </c>
      <c r="F28" s="76" t="s">
        <v>527</v>
      </c>
      <c r="G28" s="75"/>
      <c r="H28" s="75"/>
      <c r="I28" s="76" t="s">
        <v>611</v>
      </c>
      <c r="J28" s="76" t="s">
        <v>615</v>
      </c>
      <c r="K28" s="76" t="s">
        <v>613</v>
      </c>
      <c r="L28" s="76" t="s">
        <v>617</v>
      </c>
      <c r="M28" s="76" t="s">
        <v>603</v>
      </c>
      <c r="N28" s="76" t="s">
        <v>608</v>
      </c>
      <c r="O28" s="76" t="s">
        <v>546</v>
      </c>
      <c r="P28" s="76" t="s">
        <v>587</v>
      </c>
      <c r="Q28" s="75"/>
      <c r="R28" s="75"/>
      <c r="S28" s="76" t="s">
        <v>626</v>
      </c>
      <c r="T28" s="76" t="s">
        <v>625</v>
      </c>
      <c r="U28" s="76" t="s">
        <v>624</v>
      </c>
      <c r="V28" s="76"/>
      <c r="W28" s="75"/>
      <c r="X28" s="76" t="s">
        <v>618</v>
      </c>
      <c r="Y28" s="76" t="s">
        <v>629</v>
      </c>
      <c r="Z28" s="76" t="s">
        <v>622</v>
      </c>
    </row>
    <row r="29" spans="1:26" x14ac:dyDescent="0.25">
      <c r="A29" s="76" t="s">
        <v>695</v>
      </c>
      <c r="B29" s="76" t="s">
        <v>642</v>
      </c>
      <c r="C29" s="76">
        <v>4</v>
      </c>
      <c r="D29" s="76" t="s">
        <v>688</v>
      </c>
      <c r="E29" s="76" t="s">
        <v>8</v>
      </c>
      <c r="F29" s="76" t="s">
        <v>529</v>
      </c>
      <c r="G29" s="75"/>
      <c r="H29" s="75"/>
      <c r="I29" s="76" t="s">
        <v>611</v>
      </c>
      <c r="J29" s="76" t="s">
        <v>615</v>
      </c>
      <c r="K29" s="76" t="s">
        <v>613</v>
      </c>
      <c r="L29" s="76" t="s">
        <v>617</v>
      </c>
      <c r="M29" s="76" t="s">
        <v>603</v>
      </c>
      <c r="N29" s="76" t="s">
        <v>608</v>
      </c>
      <c r="O29" s="76" t="s">
        <v>548</v>
      </c>
      <c r="P29" s="76" t="s">
        <v>589</v>
      </c>
      <c r="Q29" s="75"/>
      <c r="R29" s="75"/>
      <c r="S29" s="76" t="s">
        <v>626</v>
      </c>
      <c r="T29" s="76" t="s">
        <v>625</v>
      </c>
      <c r="U29" s="76" t="s">
        <v>624</v>
      </c>
      <c r="V29" s="76"/>
      <c r="W29" s="75"/>
      <c r="X29" s="76" t="s">
        <v>618</v>
      </c>
      <c r="Y29" s="76" t="s">
        <v>629</v>
      </c>
      <c r="Z29" s="76" t="s">
        <v>622</v>
      </c>
    </row>
    <row r="30" spans="1:26" x14ac:dyDescent="0.25">
      <c r="A30" s="76" t="s">
        <v>695</v>
      </c>
      <c r="B30" s="76" t="s">
        <v>642</v>
      </c>
      <c r="C30" s="76">
        <v>4</v>
      </c>
      <c r="D30" s="76" t="s">
        <v>692</v>
      </c>
      <c r="E30" s="76" t="s">
        <v>693</v>
      </c>
      <c r="F30" s="76" t="s">
        <v>530</v>
      </c>
      <c r="G30" s="75"/>
      <c r="H30" s="75"/>
      <c r="I30" s="76" t="s">
        <v>611</v>
      </c>
      <c r="J30" s="76" t="s">
        <v>615</v>
      </c>
      <c r="K30" s="76" t="s">
        <v>613</v>
      </c>
      <c r="L30" s="76" t="s">
        <v>617</v>
      </c>
      <c r="M30" s="76" t="s">
        <v>603</v>
      </c>
      <c r="N30" s="76" t="s">
        <v>608</v>
      </c>
      <c r="O30" s="76" t="s">
        <v>550</v>
      </c>
      <c r="P30" s="76" t="s">
        <v>591</v>
      </c>
      <c r="Q30" s="75"/>
      <c r="R30" s="75"/>
      <c r="S30" s="76" t="s">
        <v>626</v>
      </c>
      <c r="T30" s="76" t="s">
        <v>625</v>
      </c>
      <c r="U30" s="76" t="s">
        <v>624</v>
      </c>
      <c r="V30" s="76"/>
      <c r="W30" s="75"/>
      <c r="X30" s="76" t="s">
        <v>618</v>
      </c>
      <c r="Y30" s="76" t="s">
        <v>629</v>
      </c>
      <c r="Z30" s="76" t="s">
        <v>622</v>
      </c>
    </row>
    <row r="31" spans="1:26" x14ac:dyDescent="0.25">
      <c r="A31" s="76" t="s">
        <v>695</v>
      </c>
      <c r="B31" s="76" t="s">
        <v>642</v>
      </c>
      <c r="C31" s="76">
        <v>5</v>
      </c>
      <c r="D31" s="76" t="s">
        <v>687</v>
      </c>
      <c r="E31" s="76" t="s">
        <v>10</v>
      </c>
      <c r="F31" s="76" t="s">
        <v>531</v>
      </c>
      <c r="G31" s="75"/>
      <c r="H31" s="75"/>
      <c r="I31" s="76" t="s">
        <v>611</v>
      </c>
      <c r="J31" s="76" t="s">
        <v>615</v>
      </c>
      <c r="K31" s="76" t="s">
        <v>613</v>
      </c>
      <c r="L31" s="76" t="s">
        <v>617</v>
      </c>
      <c r="M31" s="76" t="s">
        <v>605</v>
      </c>
      <c r="N31" s="76" t="s">
        <v>608</v>
      </c>
      <c r="O31" s="76" t="s">
        <v>552</v>
      </c>
      <c r="P31" s="76" t="s">
        <v>593</v>
      </c>
      <c r="Q31" s="75"/>
      <c r="R31" s="75"/>
      <c r="S31" s="76" t="s">
        <v>626</v>
      </c>
      <c r="T31" s="76" t="s">
        <v>625</v>
      </c>
      <c r="U31" s="76" t="s">
        <v>624</v>
      </c>
      <c r="V31" s="76"/>
      <c r="W31" s="75"/>
      <c r="X31" s="76" t="s">
        <v>618</v>
      </c>
      <c r="Y31" s="76" t="s">
        <v>629</v>
      </c>
      <c r="Z31" s="76" t="s">
        <v>622</v>
      </c>
    </row>
    <row r="32" spans="1:26" x14ac:dyDescent="0.25">
      <c r="A32" s="76" t="s">
        <v>695</v>
      </c>
      <c r="B32" s="76" t="s">
        <v>642</v>
      </c>
      <c r="C32" s="76">
        <v>5</v>
      </c>
      <c r="D32" s="76" t="s">
        <v>688</v>
      </c>
      <c r="E32" s="76" t="s">
        <v>694</v>
      </c>
      <c r="F32" s="76" t="s">
        <v>532</v>
      </c>
      <c r="G32" s="75"/>
      <c r="H32" s="75"/>
      <c r="I32" s="76" t="s">
        <v>611</v>
      </c>
      <c r="J32" s="76" t="s">
        <v>615</v>
      </c>
      <c r="K32" s="76" t="s">
        <v>613</v>
      </c>
      <c r="L32" s="76" t="s">
        <v>617</v>
      </c>
      <c r="M32" s="76" t="s">
        <v>605</v>
      </c>
      <c r="N32" s="76" t="s">
        <v>608</v>
      </c>
      <c r="O32" s="76" t="s">
        <v>554</v>
      </c>
      <c r="P32" s="76" t="s">
        <v>595</v>
      </c>
      <c r="Q32" s="75"/>
      <c r="R32" s="75"/>
      <c r="S32" s="76" t="s">
        <v>626</v>
      </c>
      <c r="T32" s="76" t="s">
        <v>625</v>
      </c>
      <c r="U32" s="76" t="s">
        <v>624</v>
      </c>
      <c r="V32" s="76"/>
      <c r="W32" s="75"/>
      <c r="X32" s="76" t="s">
        <v>618</v>
      </c>
      <c r="Y32" s="76" t="s">
        <v>629</v>
      </c>
      <c r="Z32" s="76" t="s">
        <v>622</v>
      </c>
    </row>
    <row r="33" spans="1:26" x14ac:dyDescent="0.25">
      <c r="A33" s="76" t="s">
        <v>695</v>
      </c>
      <c r="B33" s="76" t="s">
        <v>642</v>
      </c>
      <c r="C33" s="76">
        <v>6</v>
      </c>
      <c r="D33" s="76" t="s">
        <v>687</v>
      </c>
      <c r="E33" s="76" t="s">
        <v>12</v>
      </c>
      <c r="F33" s="76" t="s">
        <v>534</v>
      </c>
      <c r="G33" s="75"/>
      <c r="H33" s="75"/>
      <c r="I33" s="76" t="s">
        <v>611</v>
      </c>
      <c r="J33" s="76" t="s">
        <v>615</v>
      </c>
      <c r="K33" s="76" t="s">
        <v>613</v>
      </c>
      <c r="L33" s="76" t="s">
        <v>617</v>
      </c>
      <c r="M33" s="76" t="s">
        <v>605</v>
      </c>
      <c r="N33" s="76" t="s">
        <v>608</v>
      </c>
      <c r="O33" s="76" t="s">
        <v>556</v>
      </c>
      <c r="P33" s="76" t="s">
        <v>597</v>
      </c>
      <c r="Q33" s="75"/>
      <c r="R33" s="75"/>
      <c r="S33" s="76" t="s">
        <v>626</v>
      </c>
      <c r="T33" s="76" t="s">
        <v>625</v>
      </c>
      <c r="U33" s="76" t="s">
        <v>624</v>
      </c>
      <c r="V33" s="76"/>
      <c r="W33" s="75"/>
      <c r="X33" s="76" t="s">
        <v>618</v>
      </c>
      <c r="Y33" s="76" t="s">
        <v>629</v>
      </c>
      <c r="Z33" s="76" t="s">
        <v>622</v>
      </c>
    </row>
    <row r="34" spans="1:26" x14ac:dyDescent="0.25">
      <c r="A34" s="76" t="s">
        <v>695</v>
      </c>
      <c r="B34" s="76" t="s">
        <v>642</v>
      </c>
      <c r="C34" s="76">
        <v>6</v>
      </c>
      <c r="D34" s="76" t="s">
        <v>688</v>
      </c>
      <c r="E34" s="76" t="s">
        <v>13</v>
      </c>
      <c r="F34" s="76" t="s">
        <v>534</v>
      </c>
      <c r="G34" s="75"/>
      <c r="H34" s="75"/>
      <c r="I34" s="76" t="s">
        <v>611</v>
      </c>
      <c r="J34" s="76" t="s">
        <v>615</v>
      </c>
      <c r="K34" s="76" t="s">
        <v>613</v>
      </c>
      <c r="L34" s="76" t="s">
        <v>617</v>
      </c>
      <c r="M34" s="76" t="s">
        <v>605</v>
      </c>
      <c r="N34" s="76" t="s">
        <v>608</v>
      </c>
      <c r="O34" s="76" t="s">
        <v>556</v>
      </c>
      <c r="P34" s="76" t="s">
        <v>597</v>
      </c>
      <c r="Q34" s="75"/>
      <c r="R34" s="75"/>
      <c r="S34" s="76" t="s">
        <v>626</v>
      </c>
      <c r="T34" s="76" t="s">
        <v>625</v>
      </c>
      <c r="U34" s="76" t="s">
        <v>624</v>
      </c>
      <c r="V34" s="76"/>
      <c r="W34" s="75"/>
      <c r="X34" s="76" t="s">
        <v>618</v>
      </c>
      <c r="Y34" s="76" t="s">
        <v>629</v>
      </c>
      <c r="Z34" s="76" t="s">
        <v>622</v>
      </c>
    </row>
    <row r="35" spans="1:26" x14ac:dyDescent="0.25">
      <c r="A35" s="76" t="s">
        <v>695</v>
      </c>
      <c r="B35" s="76" t="s">
        <v>642</v>
      </c>
      <c r="C35" s="76">
        <v>7</v>
      </c>
      <c r="D35" s="75"/>
      <c r="E35" s="76" t="s">
        <v>14</v>
      </c>
      <c r="F35" s="76" t="s">
        <v>535</v>
      </c>
      <c r="G35" s="75"/>
      <c r="H35" s="75"/>
      <c r="I35" s="76" t="s">
        <v>611</v>
      </c>
      <c r="J35" s="76" t="s">
        <v>615</v>
      </c>
      <c r="K35" s="76" t="s">
        <v>613</v>
      </c>
      <c r="L35" s="76" t="s">
        <v>617</v>
      </c>
      <c r="M35" s="76" t="s">
        <v>605</v>
      </c>
      <c r="N35" s="76" t="s">
        <v>608</v>
      </c>
      <c r="O35" s="76" t="s">
        <v>558</v>
      </c>
      <c r="P35" s="76" t="s">
        <v>599</v>
      </c>
      <c r="Q35" s="75"/>
      <c r="R35" s="75"/>
      <c r="S35" s="76" t="s">
        <v>626</v>
      </c>
      <c r="T35" s="76" t="s">
        <v>625</v>
      </c>
      <c r="U35" s="76" t="s">
        <v>624</v>
      </c>
      <c r="V35" s="76"/>
      <c r="W35" s="75"/>
      <c r="X35" s="76" t="s">
        <v>618</v>
      </c>
      <c r="Y35" s="76" t="s">
        <v>629</v>
      </c>
      <c r="Z35" s="76" t="s">
        <v>622</v>
      </c>
    </row>
    <row r="36" spans="1:26" x14ac:dyDescent="0.25">
      <c r="A36" s="76" t="s">
        <v>695</v>
      </c>
      <c r="B36" s="76" t="s">
        <v>642</v>
      </c>
      <c r="C36" s="76">
        <v>8</v>
      </c>
      <c r="D36" s="75"/>
      <c r="E36" s="76" t="s">
        <v>15</v>
      </c>
      <c r="F36" s="76" t="s">
        <v>538</v>
      </c>
      <c r="G36" s="75"/>
      <c r="H36" s="75"/>
      <c r="I36" s="76" t="s">
        <v>611</v>
      </c>
      <c r="J36" s="76" t="s">
        <v>615</v>
      </c>
      <c r="K36" s="76" t="s">
        <v>613</v>
      </c>
      <c r="L36" s="76" t="s">
        <v>617</v>
      </c>
      <c r="M36" s="76" t="s">
        <v>605</v>
      </c>
      <c r="N36" s="76" t="s">
        <v>608</v>
      </c>
      <c r="O36" s="76" t="s">
        <v>560</v>
      </c>
      <c r="P36" s="76" t="s">
        <v>601</v>
      </c>
      <c r="Q36" s="75"/>
      <c r="R36" s="75"/>
      <c r="S36" s="76" t="s">
        <v>626</v>
      </c>
      <c r="T36" s="76" t="s">
        <v>625</v>
      </c>
      <c r="U36" s="76" t="s">
        <v>624</v>
      </c>
      <c r="V36" s="76"/>
      <c r="W36" s="75"/>
      <c r="X36" s="76" t="s">
        <v>618</v>
      </c>
      <c r="Y36" s="76" t="s">
        <v>629</v>
      </c>
      <c r="Z36" s="76" t="s">
        <v>622</v>
      </c>
    </row>
    <row r="37" spans="1:26" x14ac:dyDescent="0.25">
      <c r="A37" s="75" t="s">
        <v>631</v>
      </c>
      <c r="B37" s="76" t="s">
        <v>641</v>
      </c>
      <c r="C37" s="76">
        <v>1</v>
      </c>
      <c r="D37" s="76" t="s">
        <v>687</v>
      </c>
      <c r="E37" s="76" t="s">
        <v>0</v>
      </c>
      <c r="F37" s="76" t="s">
        <v>121</v>
      </c>
      <c r="G37" s="76" t="s">
        <v>285</v>
      </c>
      <c r="H37" s="76" t="s">
        <v>131</v>
      </c>
      <c r="I37" s="76" t="s">
        <v>611</v>
      </c>
      <c r="J37" s="76" t="s">
        <v>615</v>
      </c>
      <c r="K37" s="76" t="s">
        <v>613</v>
      </c>
      <c r="L37" s="76" t="s">
        <v>617</v>
      </c>
      <c r="M37" s="76" t="s">
        <v>182</v>
      </c>
      <c r="N37" s="76" t="s">
        <v>608</v>
      </c>
      <c r="O37" s="76" t="s">
        <v>140</v>
      </c>
      <c r="P37" s="76" t="s">
        <v>170</v>
      </c>
      <c r="Q37" s="76" t="s">
        <v>175</v>
      </c>
      <c r="R37" s="76" t="s">
        <v>165</v>
      </c>
      <c r="S37" s="76" t="s">
        <v>626</v>
      </c>
      <c r="T37" s="76" t="s">
        <v>625</v>
      </c>
      <c r="U37" s="76" t="s">
        <v>624</v>
      </c>
      <c r="V37" s="76"/>
      <c r="W37" s="76" t="s">
        <v>117</v>
      </c>
      <c r="X37" s="76" t="s">
        <v>618</v>
      </c>
      <c r="Y37" s="76" t="s">
        <v>629</v>
      </c>
      <c r="Z37" s="76" t="s">
        <v>622</v>
      </c>
    </row>
    <row r="38" spans="1:26" x14ac:dyDescent="0.25">
      <c r="A38" s="75" t="s">
        <v>631</v>
      </c>
      <c r="B38" s="76" t="s">
        <v>641</v>
      </c>
      <c r="C38" s="76">
        <v>2</v>
      </c>
      <c r="D38" s="76" t="s">
        <v>687</v>
      </c>
      <c r="E38" s="76" t="s">
        <v>1</v>
      </c>
      <c r="F38" s="76" t="s">
        <v>125</v>
      </c>
      <c r="G38" s="76" t="s">
        <v>285</v>
      </c>
      <c r="H38" s="76" t="s">
        <v>134</v>
      </c>
      <c r="I38" s="76" t="s">
        <v>611</v>
      </c>
      <c r="J38" s="76" t="s">
        <v>615</v>
      </c>
      <c r="K38" s="76" t="s">
        <v>613</v>
      </c>
      <c r="L38" s="76" t="s">
        <v>617</v>
      </c>
      <c r="M38" s="76" t="s">
        <v>186</v>
      </c>
      <c r="N38" s="76" t="s">
        <v>608</v>
      </c>
      <c r="O38" s="76" t="s">
        <v>144</v>
      </c>
      <c r="P38" s="76" t="s">
        <v>170</v>
      </c>
      <c r="Q38" s="76" t="s">
        <v>175</v>
      </c>
      <c r="R38" s="76" t="s">
        <v>165</v>
      </c>
      <c r="S38" s="76" t="s">
        <v>626</v>
      </c>
      <c r="T38" s="76" t="s">
        <v>625</v>
      </c>
      <c r="U38" s="76" t="s">
        <v>624</v>
      </c>
      <c r="V38" s="76"/>
      <c r="W38" s="76" t="s">
        <v>117</v>
      </c>
      <c r="X38" s="76" t="s">
        <v>618</v>
      </c>
      <c r="Y38" s="76" t="s">
        <v>629</v>
      </c>
      <c r="Z38" s="76" t="s">
        <v>622</v>
      </c>
    </row>
    <row r="39" spans="1:26" x14ac:dyDescent="0.25">
      <c r="A39" s="75" t="s">
        <v>631</v>
      </c>
      <c r="B39" s="76" t="s">
        <v>641</v>
      </c>
      <c r="C39" s="76">
        <v>2</v>
      </c>
      <c r="D39" s="76" t="s">
        <v>688</v>
      </c>
      <c r="E39" s="76" t="s">
        <v>2</v>
      </c>
      <c r="F39" s="76" t="s">
        <v>125</v>
      </c>
      <c r="G39" s="76" t="s">
        <v>285</v>
      </c>
      <c r="H39" s="76" t="s">
        <v>134</v>
      </c>
      <c r="I39" s="76" t="s">
        <v>611</v>
      </c>
      <c r="J39" s="76" t="s">
        <v>615</v>
      </c>
      <c r="K39" s="76" t="s">
        <v>613</v>
      </c>
      <c r="L39" s="76" t="s">
        <v>617</v>
      </c>
      <c r="M39" s="76" t="s">
        <v>186</v>
      </c>
      <c r="N39" s="76" t="s">
        <v>608</v>
      </c>
      <c r="O39" s="76" t="s">
        <v>144</v>
      </c>
      <c r="P39" s="76" t="s">
        <v>170</v>
      </c>
      <c r="Q39" s="76" t="s">
        <v>175</v>
      </c>
      <c r="R39" s="76" t="s">
        <v>165</v>
      </c>
      <c r="S39" s="76" t="s">
        <v>626</v>
      </c>
      <c r="T39" s="76" t="s">
        <v>625</v>
      </c>
      <c r="U39" s="76" t="s">
        <v>624</v>
      </c>
      <c r="V39" s="76"/>
      <c r="W39" s="76" t="s">
        <v>117</v>
      </c>
      <c r="X39" s="76" t="s">
        <v>618</v>
      </c>
      <c r="Y39" s="76" t="s">
        <v>629</v>
      </c>
      <c r="Z39" s="76" t="s">
        <v>622</v>
      </c>
    </row>
    <row r="40" spans="1:26" x14ac:dyDescent="0.25">
      <c r="A40" s="75" t="s">
        <v>631</v>
      </c>
      <c r="B40" s="76" t="s">
        <v>641</v>
      </c>
      <c r="C40" s="76">
        <v>3</v>
      </c>
      <c r="D40" s="76" t="s">
        <v>687</v>
      </c>
      <c r="E40" s="76" t="s">
        <v>3</v>
      </c>
      <c r="F40" s="76" t="s">
        <v>125</v>
      </c>
      <c r="G40" s="76" t="s">
        <v>285</v>
      </c>
      <c r="H40" s="76" t="s">
        <v>134</v>
      </c>
      <c r="I40" s="76" t="s">
        <v>611</v>
      </c>
      <c r="J40" s="76" t="s">
        <v>615</v>
      </c>
      <c r="K40" s="76" t="s">
        <v>613</v>
      </c>
      <c r="L40" s="76" t="s">
        <v>617</v>
      </c>
      <c r="M40" s="76" t="s">
        <v>188</v>
      </c>
      <c r="N40" s="76" t="s">
        <v>608</v>
      </c>
      <c r="O40" s="76" t="s">
        <v>146</v>
      </c>
      <c r="P40" s="76" t="s">
        <v>170</v>
      </c>
      <c r="Q40" s="76" t="s">
        <v>175</v>
      </c>
      <c r="R40" s="76" t="s">
        <v>165</v>
      </c>
      <c r="S40" s="76" t="s">
        <v>626</v>
      </c>
      <c r="T40" s="76" t="s">
        <v>625</v>
      </c>
      <c r="U40" s="76" t="s">
        <v>624</v>
      </c>
      <c r="V40" s="76"/>
      <c r="W40" s="76" t="s">
        <v>117</v>
      </c>
      <c r="X40" s="76" t="s">
        <v>618</v>
      </c>
      <c r="Y40" s="76" t="s">
        <v>629</v>
      </c>
      <c r="Z40" s="76" t="s">
        <v>622</v>
      </c>
    </row>
    <row r="41" spans="1:26" x14ac:dyDescent="0.25">
      <c r="A41" s="75" t="s">
        <v>631</v>
      </c>
      <c r="B41" s="76" t="s">
        <v>641</v>
      </c>
      <c r="C41" s="76">
        <v>3</v>
      </c>
      <c r="D41" s="76" t="s">
        <v>690</v>
      </c>
      <c r="E41" s="76" t="s">
        <v>4</v>
      </c>
      <c r="F41" s="76" t="s">
        <v>125</v>
      </c>
      <c r="G41" s="76" t="s">
        <v>285</v>
      </c>
      <c r="H41" s="76" t="s">
        <v>134</v>
      </c>
      <c r="I41" s="76" t="s">
        <v>611</v>
      </c>
      <c r="J41" s="76" t="s">
        <v>615</v>
      </c>
      <c r="K41" s="76" t="s">
        <v>613</v>
      </c>
      <c r="L41" s="76" t="s">
        <v>617</v>
      </c>
      <c r="M41" s="76" t="s">
        <v>188</v>
      </c>
      <c r="N41" s="76" t="s">
        <v>608</v>
      </c>
      <c r="O41" s="76" t="s">
        <v>146</v>
      </c>
      <c r="P41" s="76" t="s">
        <v>170</v>
      </c>
      <c r="Q41" s="76" t="s">
        <v>175</v>
      </c>
      <c r="R41" s="76" t="s">
        <v>165</v>
      </c>
      <c r="S41" s="76" t="s">
        <v>626</v>
      </c>
      <c r="T41" s="76" t="s">
        <v>625</v>
      </c>
      <c r="U41" s="76" t="s">
        <v>624</v>
      </c>
      <c r="V41" s="76"/>
      <c r="W41" s="76" t="s">
        <v>117</v>
      </c>
      <c r="X41" s="76" t="s">
        <v>618</v>
      </c>
      <c r="Y41" s="76" t="s">
        <v>629</v>
      </c>
      <c r="Z41" s="76" t="s">
        <v>622</v>
      </c>
    </row>
    <row r="42" spans="1:26" x14ac:dyDescent="0.25">
      <c r="A42" s="75" t="s">
        <v>631</v>
      </c>
      <c r="B42" s="76" t="s">
        <v>641</v>
      </c>
      <c r="C42" s="76">
        <v>3</v>
      </c>
      <c r="D42" s="76" t="s">
        <v>691</v>
      </c>
      <c r="E42" s="76" t="s">
        <v>5</v>
      </c>
      <c r="F42" s="76" t="s">
        <v>125</v>
      </c>
      <c r="G42" s="76" t="s">
        <v>285</v>
      </c>
      <c r="H42" s="76" t="s">
        <v>134</v>
      </c>
      <c r="I42" s="76" t="s">
        <v>611</v>
      </c>
      <c r="J42" s="76" t="s">
        <v>615</v>
      </c>
      <c r="K42" s="76" t="s">
        <v>613</v>
      </c>
      <c r="L42" s="76" t="s">
        <v>617</v>
      </c>
      <c r="M42" s="76" t="s">
        <v>188</v>
      </c>
      <c r="N42" s="76" t="s">
        <v>608</v>
      </c>
      <c r="O42" s="76" t="s">
        <v>146</v>
      </c>
      <c r="P42" s="76" t="s">
        <v>170</v>
      </c>
      <c r="Q42" s="76" t="s">
        <v>175</v>
      </c>
      <c r="R42" s="76" t="s">
        <v>165</v>
      </c>
      <c r="S42" s="76" t="s">
        <v>626</v>
      </c>
      <c r="T42" s="76" t="s">
        <v>625</v>
      </c>
      <c r="U42" s="76" t="s">
        <v>624</v>
      </c>
      <c r="V42" s="76"/>
      <c r="W42" s="76" t="s">
        <v>117</v>
      </c>
      <c r="X42" s="76" t="s">
        <v>618</v>
      </c>
      <c r="Y42" s="76" t="s">
        <v>629</v>
      </c>
      <c r="Z42" s="76" t="s">
        <v>622</v>
      </c>
    </row>
    <row r="43" spans="1:26" x14ac:dyDescent="0.25">
      <c r="A43" s="75" t="s">
        <v>631</v>
      </c>
      <c r="B43" s="76" t="s">
        <v>641</v>
      </c>
      <c r="C43" s="76">
        <v>3</v>
      </c>
      <c r="D43" s="76" t="s">
        <v>692</v>
      </c>
      <c r="E43" s="76" t="s">
        <v>6</v>
      </c>
      <c r="F43" s="76" t="s">
        <v>125</v>
      </c>
      <c r="G43" s="76" t="s">
        <v>285</v>
      </c>
      <c r="H43" s="76" t="s">
        <v>134</v>
      </c>
      <c r="I43" s="76" t="s">
        <v>611</v>
      </c>
      <c r="J43" s="76" t="s">
        <v>615</v>
      </c>
      <c r="K43" s="76" t="s">
        <v>613</v>
      </c>
      <c r="L43" s="76" t="s">
        <v>617</v>
      </c>
      <c r="M43" s="76" t="s">
        <v>188</v>
      </c>
      <c r="N43" s="76" t="s">
        <v>608</v>
      </c>
      <c r="O43" s="76" t="s">
        <v>146</v>
      </c>
      <c r="P43" s="76" t="s">
        <v>170</v>
      </c>
      <c r="Q43" s="76" t="s">
        <v>175</v>
      </c>
      <c r="R43" s="76" t="s">
        <v>165</v>
      </c>
      <c r="S43" s="76" t="s">
        <v>626</v>
      </c>
      <c r="T43" s="76" t="s">
        <v>625</v>
      </c>
      <c r="U43" s="76" t="s">
        <v>624</v>
      </c>
      <c r="V43" s="76"/>
      <c r="W43" s="76" t="s">
        <v>117</v>
      </c>
      <c r="X43" s="76" t="s">
        <v>618</v>
      </c>
      <c r="Y43" s="76" t="s">
        <v>629</v>
      </c>
      <c r="Z43" s="76" t="s">
        <v>622</v>
      </c>
    </row>
    <row r="44" spans="1:26" x14ac:dyDescent="0.25">
      <c r="A44" s="75" t="s">
        <v>631</v>
      </c>
      <c r="B44" s="76" t="s">
        <v>641</v>
      </c>
      <c r="C44" s="76">
        <v>4</v>
      </c>
      <c r="D44" s="76" t="s">
        <v>687</v>
      </c>
      <c r="E44" s="76" t="s">
        <v>7</v>
      </c>
      <c r="F44" s="76" t="s">
        <v>125</v>
      </c>
      <c r="G44" s="76" t="s">
        <v>285</v>
      </c>
      <c r="H44" s="76" t="s">
        <v>134</v>
      </c>
      <c r="I44" s="76" t="s">
        <v>611</v>
      </c>
      <c r="J44" s="76" t="s">
        <v>615</v>
      </c>
      <c r="K44" s="76" t="s">
        <v>613</v>
      </c>
      <c r="L44" s="76" t="s">
        <v>617</v>
      </c>
      <c r="M44" s="75" t="s">
        <v>190</v>
      </c>
      <c r="N44" s="76" t="s">
        <v>608</v>
      </c>
      <c r="O44" s="76" t="s">
        <v>148</v>
      </c>
      <c r="P44" s="76" t="s">
        <v>173</v>
      </c>
      <c r="Q44" s="76" t="s">
        <v>175</v>
      </c>
      <c r="R44" s="76" t="s">
        <v>168</v>
      </c>
      <c r="S44" s="76" t="s">
        <v>626</v>
      </c>
      <c r="T44" s="76" t="s">
        <v>625</v>
      </c>
      <c r="U44" s="76" t="s">
        <v>624</v>
      </c>
      <c r="V44" s="76"/>
      <c r="W44" s="76" t="s">
        <v>117</v>
      </c>
      <c r="X44" s="76" t="s">
        <v>618</v>
      </c>
      <c r="Y44" s="76" t="s">
        <v>629</v>
      </c>
      <c r="Z44" s="76" t="s">
        <v>622</v>
      </c>
    </row>
    <row r="45" spans="1:26" x14ac:dyDescent="0.25">
      <c r="A45" s="75" t="s">
        <v>631</v>
      </c>
      <c r="B45" s="76" t="s">
        <v>641</v>
      </c>
      <c r="C45" s="76">
        <v>4</v>
      </c>
      <c r="D45" s="76" t="s">
        <v>688</v>
      </c>
      <c r="E45" s="76" t="s">
        <v>8</v>
      </c>
      <c r="F45" s="76" t="s">
        <v>125</v>
      </c>
      <c r="G45" s="76" t="s">
        <v>285</v>
      </c>
      <c r="H45" s="76" t="s">
        <v>134</v>
      </c>
      <c r="I45" s="76" t="s">
        <v>611</v>
      </c>
      <c r="J45" s="76" t="s">
        <v>615</v>
      </c>
      <c r="K45" s="76" t="s">
        <v>613</v>
      </c>
      <c r="L45" s="76" t="s">
        <v>617</v>
      </c>
      <c r="M45" s="75" t="s">
        <v>190</v>
      </c>
      <c r="N45" s="76" t="s">
        <v>608</v>
      </c>
      <c r="O45" s="76" t="s">
        <v>148</v>
      </c>
      <c r="P45" s="76" t="s">
        <v>173</v>
      </c>
      <c r="Q45" s="76" t="s">
        <v>175</v>
      </c>
      <c r="R45" s="76" t="s">
        <v>168</v>
      </c>
      <c r="S45" s="76" t="s">
        <v>626</v>
      </c>
      <c r="T45" s="76" t="s">
        <v>625</v>
      </c>
      <c r="U45" s="76" t="s">
        <v>624</v>
      </c>
      <c r="V45" s="76"/>
      <c r="W45" s="76" t="s">
        <v>117</v>
      </c>
      <c r="X45" s="76" t="s">
        <v>618</v>
      </c>
      <c r="Y45" s="76" t="s">
        <v>629</v>
      </c>
      <c r="Z45" s="76" t="s">
        <v>622</v>
      </c>
    </row>
    <row r="46" spans="1:26" x14ac:dyDescent="0.25">
      <c r="A46" s="75" t="s">
        <v>631</v>
      </c>
      <c r="B46" s="76" t="s">
        <v>641</v>
      </c>
      <c r="C46" s="76">
        <v>4</v>
      </c>
      <c r="D46" s="76" t="s">
        <v>692</v>
      </c>
      <c r="E46" s="76" t="s">
        <v>693</v>
      </c>
      <c r="F46" s="76" t="s">
        <v>125</v>
      </c>
      <c r="G46" s="76" t="s">
        <v>285</v>
      </c>
      <c r="H46" s="76" t="s">
        <v>134</v>
      </c>
      <c r="I46" s="76" t="s">
        <v>611</v>
      </c>
      <c r="J46" s="76" t="s">
        <v>615</v>
      </c>
      <c r="K46" s="76" t="s">
        <v>613</v>
      </c>
      <c r="L46" s="76" t="s">
        <v>617</v>
      </c>
      <c r="M46" s="75" t="s">
        <v>190</v>
      </c>
      <c r="N46" s="76" t="s">
        <v>608</v>
      </c>
      <c r="O46" s="76" t="s">
        <v>148</v>
      </c>
      <c r="P46" s="76" t="s">
        <v>173</v>
      </c>
      <c r="Q46" s="76" t="s">
        <v>175</v>
      </c>
      <c r="R46" s="76" t="s">
        <v>168</v>
      </c>
      <c r="S46" s="76" t="s">
        <v>626</v>
      </c>
      <c r="T46" s="76" t="s">
        <v>625</v>
      </c>
      <c r="U46" s="76" t="s">
        <v>624</v>
      </c>
      <c r="V46" s="76"/>
      <c r="W46" s="76" t="s">
        <v>117</v>
      </c>
      <c r="X46" s="76" t="s">
        <v>618</v>
      </c>
      <c r="Y46" s="76" t="s">
        <v>629</v>
      </c>
      <c r="Z46" s="76" t="s">
        <v>622</v>
      </c>
    </row>
    <row r="47" spans="1:26" x14ac:dyDescent="0.25">
      <c r="A47" s="75" t="s">
        <v>631</v>
      </c>
      <c r="B47" s="76" t="s">
        <v>641</v>
      </c>
      <c r="C47" s="76">
        <v>5</v>
      </c>
      <c r="D47" s="76" t="s">
        <v>687</v>
      </c>
      <c r="E47" s="76" t="s">
        <v>10</v>
      </c>
      <c r="F47" s="76" t="s">
        <v>125</v>
      </c>
      <c r="G47" s="76" t="s">
        <v>285</v>
      </c>
      <c r="H47" s="76" t="s">
        <v>134</v>
      </c>
      <c r="I47" s="76" t="s">
        <v>611</v>
      </c>
      <c r="J47" s="76" t="s">
        <v>615</v>
      </c>
      <c r="K47" s="76" t="s">
        <v>613</v>
      </c>
      <c r="L47" s="76" t="s">
        <v>617</v>
      </c>
      <c r="M47" s="75" t="s">
        <v>190</v>
      </c>
      <c r="N47" s="76" t="s">
        <v>608</v>
      </c>
      <c r="O47" s="76" t="s">
        <v>150</v>
      </c>
      <c r="P47" s="76" t="s">
        <v>173</v>
      </c>
      <c r="Q47" s="76" t="s">
        <v>178</v>
      </c>
      <c r="R47" s="76" t="s">
        <v>168</v>
      </c>
      <c r="S47" s="76" t="s">
        <v>626</v>
      </c>
      <c r="T47" s="76" t="s">
        <v>625</v>
      </c>
      <c r="U47" s="76" t="s">
        <v>624</v>
      </c>
      <c r="V47" s="76"/>
      <c r="W47" s="76" t="s">
        <v>117</v>
      </c>
      <c r="X47" s="76" t="s">
        <v>618</v>
      </c>
      <c r="Y47" s="76" t="s">
        <v>629</v>
      </c>
      <c r="Z47" s="76" t="s">
        <v>622</v>
      </c>
    </row>
    <row r="48" spans="1:26" x14ac:dyDescent="0.25">
      <c r="A48" s="75" t="s">
        <v>631</v>
      </c>
      <c r="B48" s="76" t="s">
        <v>641</v>
      </c>
      <c r="C48" s="76">
        <v>5</v>
      </c>
      <c r="D48" s="76" t="s">
        <v>688</v>
      </c>
      <c r="E48" s="76" t="s">
        <v>694</v>
      </c>
      <c r="F48" s="76" t="s">
        <v>125</v>
      </c>
      <c r="G48" s="76" t="s">
        <v>285</v>
      </c>
      <c r="H48" s="76" t="s">
        <v>134</v>
      </c>
      <c r="I48" s="76" t="s">
        <v>611</v>
      </c>
      <c r="J48" s="76" t="s">
        <v>615</v>
      </c>
      <c r="K48" s="76" t="s">
        <v>613</v>
      </c>
      <c r="L48" s="76" t="s">
        <v>617</v>
      </c>
      <c r="M48" s="75" t="s">
        <v>190</v>
      </c>
      <c r="N48" s="76" t="s">
        <v>608</v>
      </c>
      <c r="O48" s="76" t="s">
        <v>150</v>
      </c>
      <c r="P48" s="76" t="s">
        <v>173</v>
      </c>
      <c r="Q48" s="76" t="s">
        <v>178</v>
      </c>
      <c r="R48" s="76" t="s">
        <v>168</v>
      </c>
      <c r="S48" s="76" t="s">
        <v>626</v>
      </c>
      <c r="T48" s="76" t="s">
        <v>625</v>
      </c>
      <c r="U48" s="76" t="s">
        <v>624</v>
      </c>
      <c r="V48" s="76"/>
      <c r="W48" s="76" t="s">
        <v>117</v>
      </c>
      <c r="X48" s="76" t="s">
        <v>618</v>
      </c>
      <c r="Y48" s="76" t="s">
        <v>629</v>
      </c>
      <c r="Z48" s="76" t="s">
        <v>622</v>
      </c>
    </row>
    <row r="49" spans="1:26" x14ac:dyDescent="0.25">
      <c r="A49" s="75" t="s">
        <v>631</v>
      </c>
      <c r="B49" s="76" t="s">
        <v>641</v>
      </c>
      <c r="C49" s="76">
        <v>6</v>
      </c>
      <c r="D49" s="76" t="s">
        <v>687</v>
      </c>
      <c r="E49" s="76" t="s">
        <v>12</v>
      </c>
      <c r="F49" s="76" t="s">
        <v>127</v>
      </c>
      <c r="G49" s="76" t="s">
        <v>285</v>
      </c>
      <c r="H49" s="76" t="s">
        <v>136</v>
      </c>
      <c r="I49" s="76" t="s">
        <v>611</v>
      </c>
      <c r="J49" s="76" t="s">
        <v>615</v>
      </c>
      <c r="K49" s="76" t="s">
        <v>613</v>
      </c>
      <c r="L49" s="76" t="s">
        <v>617</v>
      </c>
      <c r="M49" s="75" t="s">
        <v>192</v>
      </c>
      <c r="N49" s="76" t="s">
        <v>608</v>
      </c>
      <c r="O49" s="76" t="s">
        <v>152</v>
      </c>
      <c r="P49" s="76" t="s">
        <v>173</v>
      </c>
      <c r="Q49" s="76" t="s">
        <v>180</v>
      </c>
      <c r="R49" s="76" t="s">
        <v>168</v>
      </c>
      <c r="S49" s="76" t="s">
        <v>626</v>
      </c>
      <c r="T49" s="76" t="s">
        <v>625</v>
      </c>
      <c r="U49" s="76" t="s">
        <v>624</v>
      </c>
      <c r="V49" s="76"/>
      <c r="W49" s="76" t="s">
        <v>117</v>
      </c>
      <c r="X49" s="76" t="s">
        <v>618</v>
      </c>
      <c r="Y49" s="76" t="s">
        <v>629</v>
      </c>
      <c r="Z49" s="76" t="s">
        <v>622</v>
      </c>
    </row>
    <row r="50" spans="1:26" x14ac:dyDescent="0.25">
      <c r="A50" s="75" t="s">
        <v>631</v>
      </c>
      <c r="B50" s="76" t="s">
        <v>641</v>
      </c>
      <c r="C50" s="76">
        <v>6</v>
      </c>
      <c r="D50" s="76" t="s">
        <v>688</v>
      </c>
      <c r="E50" s="76" t="s">
        <v>13</v>
      </c>
      <c r="F50" s="76" t="s">
        <v>127</v>
      </c>
      <c r="G50" s="76" t="s">
        <v>285</v>
      </c>
      <c r="H50" s="76" t="s">
        <v>136</v>
      </c>
      <c r="I50" s="76" t="s">
        <v>611</v>
      </c>
      <c r="J50" s="76" t="s">
        <v>615</v>
      </c>
      <c r="K50" s="76" t="s">
        <v>613</v>
      </c>
      <c r="L50" s="76" t="s">
        <v>617</v>
      </c>
      <c r="M50" s="75" t="s">
        <v>192</v>
      </c>
      <c r="N50" s="76" t="s">
        <v>608</v>
      </c>
      <c r="O50" s="76" t="s">
        <v>152</v>
      </c>
      <c r="P50" s="76" t="s">
        <v>173</v>
      </c>
      <c r="Q50" s="76" t="s">
        <v>180</v>
      </c>
      <c r="R50" s="76" t="s">
        <v>168</v>
      </c>
      <c r="S50" s="76" t="s">
        <v>626</v>
      </c>
      <c r="T50" s="76" t="s">
        <v>625</v>
      </c>
      <c r="U50" s="76" t="s">
        <v>624</v>
      </c>
      <c r="V50" s="76"/>
      <c r="W50" s="76" t="s">
        <v>117</v>
      </c>
      <c r="X50" s="76" t="s">
        <v>618</v>
      </c>
      <c r="Y50" s="76" t="s">
        <v>629</v>
      </c>
      <c r="Z50" s="76" t="s">
        <v>622</v>
      </c>
    </row>
    <row r="51" spans="1:26" x14ac:dyDescent="0.25">
      <c r="A51" s="75" t="s">
        <v>631</v>
      </c>
      <c r="B51" s="76" t="s">
        <v>641</v>
      </c>
      <c r="C51" s="76">
        <v>7</v>
      </c>
      <c r="D51" s="75"/>
      <c r="E51" s="76" t="s">
        <v>14</v>
      </c>
      <c r="F51" s="76" t="s">
        <v>129</v>
      </c>
      <c r="G51" s="76" t="s">
        <v>285</v>
      </c>
      <c r="H51" s="76" t="s">
        <v>138</v>
      </c>
      <c r="I51" s="76" t="s">
        <v>611</v>
      </c>
      <c r="J51" s="76" t="s">
        <v>615</v>
      </c>
      <c r="K51" s="76" t="s">
        <v>613</v>
      </c>
      <c r="L51" s="76" t="s">
        <v>617</v>
      </c>
      <c r="M51" s="75" t="s">
        <v>194</v>
      </c>
      <c r="N51" s="76" t="s">
        <v>608</v>
      </c>
      <c r="O51" s="76" t="s">
        <v>154</v>
      </c>
      <c r="P51" s="76" t="s">
        <v>173</v>
      </c>
      <c r="Q51" s="76" t="s">
        <v>180</v>
      </c>
      <c r="R51" s="76" t="s">
        <v>168</v>
      </c>
      <c r="S51" s="76" t="s">
        <v>626</v>
      </c>
      <c r="T51" s="76" t="s">
        <v>625</v>
      </c>
      <c r="U51" s="76" t="s">
        <v>624</v>
      </c>
      <c r="V51" s="76"/>
      <c r="W51" s="76" t="s">
        <v>117</v>
      </c>
      <c r="X51" s="76" t="s">
        <v>618</v>
      </c>
      <c r="Y51" s="76" t="s">
        <v>629</v>
      </c>
      <c r="Z51" s="76" t="s">
        <v>622</v>
      </c>
    </row>
    <row r="52" spans="1:26" x14ac:dyDescent="0.25">
      <c r="A52" s="75" t="s">
        <v>631</v>
      </c>
      <c r="B52" s="76" t="s">
        <v>641</v>
      </c>
      <c r="C52" s="76">
        <v>8</v>
      </c>
      <c r="D52" s="75"/>
      <c r="E52" s="76" t="s">
        <v>15</v>
      </c>
      <c r="F52" s="76" t="s">
        <v>129</v>
      </c>
      <c r="G52" s="76" t="s">
        <v>285</v>
      </c>
      <c r="H52" s="76" t="s">
        <v>138</v>
      </c>
      <c r="I52" s="76" t="s">
        <v>611</v>
      </c>
      <c r="J52" s="76" t="s">
        <v>615</v>
      </c>
      <c r="K52" s="76" t="s">
        <v>613</v>
      </c>
      <c r="L52" s="76" t="s">
        <v>617</v>
      </c>
      <c r="M52" s="75" t="s">
        <v>194</v>
      </c>
      <c r="N52" s="76" t="s">
        <v>608</v>
      </c>
      <c r="O52" s="76" t="s">
        <v>154</v>
      </c>
      <c r="P52" s="76" t="s">
        <v>173</v>
      </c>
      <c r="Q52" s="76" t="s">
        <v>180</v>
      </c>
      <c r="R52" s="76" t="s">
        <v>168</v>
      </c>
      <c r="S52" s="76" t="s">
        <v>626</v>
      </c>
      <c r="T52" s="76" t="s">
        <v>625</v>
      </c>
      <c r="U52" s="76" t="s">
        <v>624</v>
      </c>
      <c r="V52" s="76"/>
      <c r="W52" s="76" t="s">
        <v>117</v>
      </c>
      <c r="X52" s="76" t="s">
        <v>618</v>
      </c>
      <c r="Y52" s="76" t="s">
        <v>629</v>
      </c>
      <c r="Z52" s="76" t="s">
        <v>622</v>
      </c>
    </row>
    <row r="53" spans="1:26" x14ac:dyDescent="0.25">
      <c r="A53" s="75" t="s">
        <v>631</v>
      </c>
      <c r="B53" s="76" t="s">
        <v>642</v>
      </c>
      <c r="C53" s="76">
        <v>1</v>
      </c>
      <c r="D53" s="76" t="s">
        <v>687</v>
      </c>
      <c r="E53" s="76" t="s">
        <v>0</v>
      </c>
      <c r="F53" s="76" t="s">
        <v>121</v>
      </c>
      <c r="G53" s="75"/>
      <c r="H53" s="75"/>
      <c r="I53" s="76" t="s">
        <v>611</v>
      </c>
      <c r="J53" s="76" t="s">
        <v>615</v>
      </c>
      <c r="K53" s="76" t="s">
        <v>613</v>
      </c>
      <c r="L53" s="76" t="s">
        <v>617</v>
      </c>
      <c r="M53" s="76" t="s">
        <v>182</v>
      </c>
      <c r="N53" s="76" t="s">
        <v>608</v>
      </c>
      <c r="O53" s="76" t="s">
        <v>156</v>
      </c>
      <c r="P53" s="76" t="s">
        <v>170</v>
      </c>
      <c r="Q53" s="75"/>
      <c r="R53" s="75"/>
      <c r="S53" s="76" t="s">
        <v>626</v>
      </c>
      <c r="T53" s="76" t="s">
        <v>625</v>
      </c>
      <c r="U53" s="76" t="s">
        <v>624</v>
      </c>
      <c r="V53" s="76"/>
      <c r="W53" s="75"/>
      <c r="X53" s="76" t="s">
        <v>618</v>
      </c>
      <c r="Y53" s="76" t="s">
        <v>629</v>
      </c>
      <c r="Z53" s="76" t="s">
        <v>622</v>
      </c>
    </row>
    <row r="54" spans="1:26" x14ac:dyDescent="0.25">
      <c r="A54" s="75" t="s">
        <v>631</v>
      </c>
      <c r="B54" s="76" t="s">
        <v>642</v>
      </c>
      <c r="C54" s="76">
        <v>2</v>
      </c>
      <c r="D54" s="76" t="s">
        <v>687</v>
      </c>
      <c r="E54" s="76" t="s">
        <v>1</v>
      </c>
      <c r="F54" s="76" t="s">
        <v>125</v>
      </c>
      <c r="G54" s="75"/>
      <c r="H54" s="75"/>
      <c r="I54" s="76" t="s">
        <v>611</v>
      </c>
      <c r="J54" s="76" t="s">
        <v>615</v>
      </c>
      <c r="K54" s="76" t="s">
        <v>613</v>
      </c>
      <c r="L54" s="76" t="s">
        <v>617</v>
      </c>
      <c r="M54" s="76" t="s">
        <v>186</v>
      </c>
      <c r="N54" s="76" t="s">
        <v>608</v>
      </c>
      <c r="O54" s="76" t="s">
        <v>157</v>
      </c>
      <c r="P54" s="76" t="s">
        <v>170</v>
      </c>
      <c r="Q54" s="75"/>
      <c r="R54" s="75"/>
      <c r="S54" s="76" t="s">
        <v>626</v>
      </c>
      <c r="T54" s="76" t="s">
        <v>625</v>
      </c>
      <c r="U54" s="76" t="s">
        <v>624</v>
      </c>
      <c r="V54" s="76"/>
      <c r="W54" s="75"/>
      <c r="X54" s="76" t="s">
        <v>618</v>
      </c>
      <c r="Y54" s="76" t="s">
        <v>629</v>
      </c>
      <c r="Z54" s="76" t="s">
        <v>622</v>
      </c>
    </row>
    <row r="55" spans="1:26" x14ac:dyDescent="0.25">
      <c r="A55" s="75" t="s">
        <v>631</v>
      </c>
      <c r="B55" s="76" t="s">
        <v>642</v>
      </c>
      <c r="C55" s="76">
        <v>2</v>
      </c>
      <c r="D55" s="76" t="s">
        <v>688</v>
      </c>
      <c r="E55" s="76" t="s">
        <v>2</v>
      </c>
      <c r="F55" s="76" t="s">
        <v>125</v>
      </c>
      <c r="G55" s="75"/>
      <c r="H55" s="75"/>
      <c r="I55" s="76" t="s">
        <v>611</v>
      </c>
      <c r="J55" s="76" t="s">
        <v>615</v>
      </c>
      <c r="K55" s="76" t="s">
        <v>613</v>
      </c>
      <c r="L55" s="76" t="s">
        <v>617</v>
      </c>
      <c r="M55" s="76" t="s">
        <v>186</v>
      </c>
      <c r="N55" s="76" t="s">
        <v>608</v>
      </c>
      <c r="O55" s="76" t="s">
        <v>157</v>
      </c>
      <c r="P55" s="76" t="s">
        <v>170</v>
      </c>
      <c r="Q55" s="75"/>
      <c r="R55" s="75"/>
      <c r="S55" s="76" t="s">
        <v>626</v>
      </c>
      <c r="T55" s="76" t="s">
        <v>625</v>
      </c>
      <c r="U55" s="76" t="s">
        <v>624</v>
      </c>
      <c r="V55" s="76"/>
      <c r="W55" s="75"/>
      <c r="X55" s="76" t="s">
        <v>618</v>
      </c>
      <c r="Y55" s="76" t="s">
        <v>629</v>
      </c>
      <c r="Z55" s="76" t="s">
        <v>622</v>
      </c>
    </row>
    <row r="56" spans="1:26" x14ac:dyDescent="0.25">
      <c r="A56" s="75" t="s">
        <v>631</v>
      </c>
      <c r="B56" s="76" t="s">
        <v>642</v>
      </c>
      <c r="C56" s="76">
        <v>3</v>
      </c>
      <c r="D56" s="76" t="s">
        <v>687</v>
      </c>
      <c r="E56" s="76" t="s">
        <v>3</v>
      </c>
      <c r="F56" s="76" t="s">
        <v>125</v>
      </c>
      <c r="G56" s="75"/>
      <c r="H56" s="75"/>
      <c r="I56" s="76" t="s">
        <v>611</v>
      </c>
      <c r="J56" s="76" t="s">
        <v>615</v>
      </c>
      <c r="K56" s="76" t="s">
        <v>613</v>
      </c>
      <c r="L56" s="76" t="s">
        <v>617</v>
      </c>
      <c r="M56" s="76" t="s">
        <v>188</v>
      </c>
      <c r="N56" s="76" t="s">
        <v>608</v>
      </c>
      <c r="O56" s="76" t="s">
        <v>158</v>
      </c>
      <c r="P56" s="76" t="s">
        <v>170</v>
      </c>
      <c r="Q56" s="75"/>
      <c r="R56" s="75"/>
      <c r="S56" s="76" t="s">
        <v>626</v>
      </c>
      <c r="T56" s="76" t="s">
        <v>625</v>
      </c>
      <c r="U56" s="76" t="s">
        <v>624</v>
      </c>
      <c r="V56" s="76"/>
      <c r="W56" s="75"/>
      <c r="X56" s="76" t="s">
        <v>618</v>
      </c>
      <c r="Y56" s="76" t="s">
        <v>629</v>
      </c>
      <c r="Z56" s="76" t="s">
        <v>622</v>
      </c>
    </row>
    <row r="57" spans="1:26" x14ac:dyDescent="0.25">
      <c r="A57" s="75" t="s">
        <v>631</v>
      </c>
      <c r="B57" s="76" t="s">
        <v>642</v>
      </c>
      <c r="C57" s="76">
        <v>3</v>
      </c>
      <c r="D57" s="76" t="s">
        <v>690</v>
      </c>
      <c r="E57" s="76" t="s">
        <v>4</v>
      </c>
      <c r="F57" s="76" t="s">
        <v>125</v>
      </c>
      <c r="G57" s="75"/>
      <c r="H57" s="75"/>
      <c r="I57" s="76" t="s">
        <v>611</v>
      </c>
      <c r="J57" s="76" t="s">
        <v>615</v>
      </c>
      <c r="K57" s="76" t="s">
        <v>613</v>
      </c>
      <c r="L57" s="76" t="s">
        <v>617</v>
      </c>
      <c r="M57" s="76" t="s">
        <v>188</v>
      </c>
      <c r="N57" s="76" t="s">
        <v>608</v>
      </c>
      <c r="O57" s="76" t="s">
        <v>158</v>
      </c>
      <c r="P57" s="76" t="s">
        <v>170</v>
      </c>
      <c r="Q57" s="75"/>
      <c r="R57" s="75"/>
      <c r="S57" s="76" t="s">
        <v>626</v>
      </c>
      <c r="T57" s="76" t="s">
        <v>625</v>
      </c>
      <c r="U57" s="76" t="s">
        <v>624</v>
      </c>
      <c r="V57" s="76"/>
      <c r="W57" s="75"/>
      <c r="X57" s="76" t="s">
        <v>618</v>
      </c>
      <c r="Y57" s="76" t="s">
        <v>629</v>
      </c>
      <c r="Z57" s="76" t="s">
        <v>622</v>
      </c>
    </row>
    <row r="58" spans="1:26" x14ac:dyDescent="0.25">
      <c r="A58" s="75" t="s">
        <v>631</v>
      </c>
      <c r="B58" s="76" t="s">
        <v>642</v>
      </c>
      <c r="C58" s="76">
        <v>3</v>
      </c>
      <c r="D58" s="76" t="s">
        <v>691</v>
      </c>
      <c r="E58" s="76" t="s">
        <v>5</v>
      </c>
      <c r="F58" s="76" t="s">
        <v>125</v>
      </c>
      <c r="G58" s="75"/>
      <c r="H58" s="75"/>
      <c r="I58" s="76" t="s">
        <v>611</v>
      </c>
      <c r="J58" s="76" t="s">
        <v>615</v>
      </c>
      <c r="K58" s="76" t="s">
        <v>613</v>
      </c>
      <c r="L58" s="76" t="s">
        <v>617</v>
      </c>
      <c r="M58" s="76" t="s">
        <v>188</v>
      </c>
      <c r="N58" s="76" t="s">
        <v>608</v>
      </c>
      <c r="O58" s="76" t="s">
        <v>158</v>
      </c>
      <c r="P58" s="76" t="s">
        <v>170</v>
      </c>
      <c r="Q58" s="75"/>
      <c r="R58" s="75"/>
      <c r="S58" s="76" t="s">
        <v>626</v>
      </c>
      <c r="T58" s="76" t="s">
        <v>625</v>
      </c>
      <c r="U58" s="76" t="s">
        <v>624</v>
      </c>
      <c r="V58" s="76"/>
      <c r="W58" s="75"/>
      <c r="X58" s="76" t="s">
        <v>618</v>
      </c>
      <c r="Y58" s="76" t="s">
        <v>629</v>
      </c>
      <c r="Z58" s="76" t="s">
        <v>622</v>
      </c>
    </row>
    <row r="59" spans="1:26" x14ac:dyDescent="0.25">
      <c r="A59" s="75" t="s">
        <v>631</v>
      </c>
      <c r="B59" s="76" t="s">
        <v>642</v>
      </c>
      <c r="C59" s="76">
        <v>3</v>
      </c>
      <c r="D59" s="76" t="s">
        <v>692</v>
      </c>
      <c r="E59" s="76" t="s">
        <v>6</v>
      </c>
      <c r="F59" s="76" t="s">
        <v>125</v>
      </c>
      <c r="G59" s="75"/>
      <c r="H59" s="75"/>
      <c r="I59" s="76" t="s">
        <v>611</v>
      </c>
      <c r="J59" s="76" t="s">
        <v>615</v>
      </c>
      <c r="K59" s="76" t="s">
        <v>613</v>
      </c>
      <c r="L59" s="76" t="s">
        <v>617</v>
      </c>
      <c r="M59" s="76" t="s">
        <v>188</v>
      </c>
      <c r="N59" s="76" t="s">
        <v>608</v>
      </c>
      <c r="O59" s="76" t="s">
        <v>158</v>
      </c>
      <c r="P59" s="76" t="s">
        <v>170</v>
      </c>
      <c r="Q59" s="75"/>
      <c r="R59" s="75"/>
      <c r="S59" s="76" t="s">
        <v>626</v>
      </c>
      <c r="T59" s="76" t="s">
        <v>625</v>
      </c>
      <c r="U59" s="76" t="s">
        <v>624</v>
      </c>
      <c r="V59" s="76"/>
      <c r="W59" s="75"/>
      <c r="X59" s="76" t="s">
        <v>618</v>
      </c>
      <c r="Y59" s="76" t="s">
        <v>629</v>
      </c>
      <c r="Z59" s="76" t="s">
        <v>622</v>
      </c>
    </row>
    <row r="60" spans="1:26" x14ac:dyDescent="0.25">
      <c r="A60" s="75" t="s">
        <v>631</v>
      </c>
      <c r="B60" s="76" t="s">
        <v>642</v>
      </c>
      <c r="C60" s="76">
        <v>4</v>
      </c>
      <c r="D60" s="76" t="s">
        <v>687</v>
      </c>
      <c r="E60" s="76" t="s">
        <v>7</v>
      </c>
      <c r="F60" s="76" t="s">
        <v>125</v>
      </c>
      <c r="G60" s="75"/>
      <c r="H60" s="75"/>
      <c r="I60" s="76" t="s">
        <v>611</v>
      </c>
      <c r="J60" s="76" t="s">
        <v>615</v>
      </c>
      <c r="K60" s="76" t="s">
        <v>613</v>
      </c>
      <c r="L60" s="76" t="s">
        <v>617</v>
      </c>
      <c r="M60" s="86" t="s">
        <v>196</v>
      </c>
      <c r="N60" s="76" t="s">
        <v>608</v>
      </c>
      <c r="O60" s="76" t="s">
        <v>159</v>
      </c>
      <c r="P60" s="76" t="s">
        <v>173</v>
      </c>
      <c r="Q60" s="75"/>
      <c r="R60" s="75"/>
      <c r="S60" s="76" t="s">
        <v>626</v>
      </c>
      <c r="T60" s="76" t="s">
        <v>625</v>
      </c>
      <c r="U60" s="76" t="s">
        <v>624</v>
      </c>
      <c r="V60" s="76"/>
      <c r="W60" s="75"/>
      <c r="X60" s="76" t="s">
        <v>618</v>
      </c>
      <c r="Y60" s="76" t="s">
        <v>629</v>
      </c>
      <c r="Z60" s="76" t="s">
        <v>622</v>
      </c>
    </row>
    <row r="61" spans="1:26" x14ac:dyDescent="0.25">
      <c r="A61" s="75" t="s">
        <v>631</v>
      </c>
      <c r="B61" s="76" t="s">
        <v>642</v>
      </c>
      <c r="C61" s="76">
        <v>4</v>
      </c>
      <c r="D61" s="76" t="s">
        <v>688</v>
      </c>
      <c r="E61" s="76" t="s">
        <v>8</v>
      </c>
      <c r="F61" s="76" t="s">
        <v>125</v>
      </c>
      <c r="G61" s="75"/>
      <c r="H61" s="75"/>
      <c r="I61" s="76" t="s">
        <v>611</v>
      </c>
      <c r="J61" s="76" t="s">
        <v>615</v>
      </c>
      <c r="K61" s="76" t="s">
        <v>613</v>
      </c>
      <c r="L61" s="76" t="s">
        <v>617</v>
      </c>
      <c r="M61" s="86" t="s">
        <v>196</v>
      </c>
      <c r="N61" s="76" t="s">
        <v>608</v>
      </c>
      <c r="O61" s="76" t="s">
        <v>159</v>
      </c>
      <c r="P61" s="76" t="s">
        <v>173</v>
      </c>
      <c r="Q61" s="75"/>
      <c r="R61" s="75"/>
      <c r="S61" s="76" t="s">
        <v>626</v>
      </c>
      <c r="T61" s="76" t="s">
        <v>625</v>
      </c>
      <c r="U61" s="76" t="s">
        <v>624</v>
      </c>
      <c r="V61" s="76"/>
      <c r="W61" s="75"/>
      <c r="X61" s="76" t="s">
        <v>618</v>
      </c>
      <c r="Y61" s="76" t="s">
        <v>629</v>
      </c>
      <c r="Z61" s="76" t="s">
        <v>622</v>
      </c>
    </row>
    <row r="62" spans="1:26" x14ac:dyDescent="0.25">
      <c r="A62" s="75" t="s">
        <v>631</v>
      </c>
      <c r="B62" s="76" t="s">
        <v>642</v>
      </c>
      <c r="C62" s="76">
        <v>4</v>
      </c>
      <c r="D62" s="76" t="s">
        <v>692</v>
      </c>
      <c r="E62" s="76" t="s">
        <v>693</v>
      </c>
      <c r="F62" s="76" t="s">
        <v>125</v>
      </c>
      <c r="G62" s="75"/>
      <c r="H62" s="75"/>
      <c r="I62" s="76" t="s">
        <v>611</v>
      </c>
      <c r="J62" s="76" t="s">
        <v>615</v>
      </c>
      <c r="K62" s="76" t="s">
        <v>613</v>
      </c>
      <c r="L62" s="76" t="s">
        <v>617</v>
      </c>
      <c r="M62" s="86" t="s">
        <v>196</v>
      </c>
      <c r="N62" s="76" t="s">
        <v>608</v>
      </c>
      <c r="O62" s="76" t="s">
        <v>159</v>
      </c>
      <c r="P62" s="76" t="s">
        <v>173</v>
      </c>
      <c r="Q62" s="75"/>
      <c r="R62" s="75"/>
      <c r="S62" s="76" t="s">
        <v>626</v>
      </c>
      <c r="T62" s="76" t="s">
        <v>625</v>
      </c>
      <c r="U62" s="76" t="s">
        <v>624</v>
      </c>
      <c r="V62" s="76"/>
      <c r="W62" s="75"/>
      <c r="X62" s="76" t="s">
        <v>618</v>
      </c>
      <c r="Y62" s="76" t="s">
        <v>629</v>
      </c>
      <c r="Z62" s="76" t="s">
        <v>622</v>
      </c>
    </row>
    <row r="63" spans="1:26" x14ac:dyDescent="0.25">
      <c r="A63" s="75" t="s">
        <v>631</v>
      </c>
      <c r="B63" s="76" t="s">
        <v>642</v>
      </c>
      <c r="C63" s="76">
        <v>5</v>
      </c>
      <c r="D63" s="76" t="s">
        <v>687</v>
      </c>
      <c r="E63" s="76" t="s">
        <v>10</v>
      </c>
      <c r="F63" s="76" t="s">
        <v>125</v>
      </c>
      <c r="G63" s="75"/>
      <c r="H63" s="75"/>
      <c r="I63" s="76" t="s">
        <v>611</v>
      </c>
      <c r="J63" s="76" t="s">
        <v>615</v>
      </c>
      <c r="K63" s="76" t="s">
        <v>613</v>
      </c>
      <c r="L63" s="76" t="s">
        <v>617</v>
      </c>
      <c r="M63" s="86" t="s">
        <v>196</v>
      </c>
      <c r="N63" s="76" t="s">
        <v>608</v>
      </c>
      <c r="O63" s="76" t="s">
        <v>160</v>
      </c>
      <c r="P63" s="76" t="s">
        <v>173</v>
      </c>
      <c r="Q63" s="75"/>
      <c r="R63" s="75"/>
      <c r="S63" s="76" t="s">
        <v>626</v>
      </c>
      <c r="T63" s="76" t="s">
        <v>625</v>
      </c>
      <c r="U63" s="76" t="s">
        <v>624</v>
      </c>
      <c r="V63" s="76"/>
      <c r="W63" s="75"/>
      <c r="X63" s="76" t="s">
        <v>618</v>
      </c>
      <c r="Y63" s="76" t="s">
        <v>629</v>
      </c>
      <c r="Z63" s="76" t="s">
        <v>622</v>
      </c>
    </row>
    <row r="64" spans="1:26" x14ac:dyDescent="0.25">
      <c r="A64" s="75" t="s">
        <v>631</v>
      </c>
      <c r="B64" s="76" t="s">
        <v>642</v>
      </c>
      <c r="C64" s="76">
        <v>5</v>
      </c>
      <c r="D64" s="76" t="s">
        <v>688</v>
      </c>
      <c r="E64" s="76" t="s">
        <v>694</v>
      </c>
      <c r="F64" s="76" t="s">
        <v>125</v>
      </c>
      <c r="G64" s="75"/>
      <c r="H64" s="75"/>
      <c r="I64" s="76" t="s">
        <v>611</v>
      </c>
      <c r="J64" s="76" t="s">
        <v>615</v>
      </c>
      <c r="K64" s="76" t="s">
        <v>613</v>
      </c>
      <c r="L64" s="76" t="s">
        <v>617</v>
      </c>
      <c r="M64" s="86" t="s">
        <v>196</v>
      </c>
      <c r="N64" s="76" t="s">
        <v>608</v>
      </c>
      <c r="O64" s="76" t="s">
        <v>160</v>
      </c>
      <c r="P64" s="76" t="s">
        <v>173</v>
      </c>
      <c r="Q64" s="75"/>
      <c r="R64" s="75"/>
      <c r="S64" s="76" t="s">
        <v>626</v>
      </c>
      <c r="T64" s="76" t="s">
        <v>625</v>
      </c>
      <c r="U64" s="76" t="s">
        <v>624</v>
      </c>
      <c r="V64" s="76"/>
      <c r="W64" s="75"/>
      <c r="X64" s="76" t="s">
        <v>618</v>
      </c>
      <c r="Y64" s="76" t="s">
        <v>629</v>
      </c>
      <c r="Z64" s="76" t="s">
        <v>622</v>
      </c>
    </row>
    <row r="65" spans="1:26" x14ac:dyDescent="0.25">
      <c r="A65" s="75" t="s">
        <v>631</v>
      </c>
      <c r="B65" s="76" t="s">
        <v>642</v>
      </c>
      <c r="C65" s="76">
        <v>6</v>
      </c>
      <c r="D65" s="76" t="s">
        <v>687</v>
      </c>
      <c r="E65" s="76" t="s">
        <v>12</v>
      </c>
      <c r="F65" s="76" t="s">
        <v>127</v>
      </c>
      <c r="G65" s="75"/>
      <c r="H65" s="75"/>
      <c r="I65" s="76" t="s">
        <v>611</v>
      </c>
      <c r="J65" s="76" t="s">
        <v>615</v>
      </c>
      <c r="K65" s="76" t="s">
        <v>613</v>
      </c>
      <c r="L65" s="76" t="s">
        <v>617</v>
      </c>
      <c r="M65" s="75" t="s">
        <v>192</v>
      </c>
      <c r="N65" s="76" t="s">
        <v>608</v>
      </c>
      <c r="O65" s="76" t="s">
        <v>161</v>
      </c>
      <c r="P65" s="76" t="s">
        <v>173</v>
      </c>
      <c r="Q65" s="75"/>
      <c r="R65" s="75"/>
      <c r="S65" s="76" t="s">
        <v>626</v>
      </c>
      <c r="T65" s="76" t="s">
        <v>625</v>
      </c>
      <c r="U65" s="76" t="s">
        <v>624</v>
      </c>
      <c r="V65" s="76"/>
      <c r="W65" s="75"/>
      <c r="X65" s="76" t="s">
        <v>618</v>
      </c>
      <c r="Y65" s="76" t="s">
        <v>629</v>
      </c>
      <c r="Z65" s="76" t="s">
        <v>622</v>
      </c>
    </row>
    <row r="66" spans="1:26" x14ac:dyDescent="0.25">
      <c r="A66" s="75" t="s">
        <v>631</v>
      </c>
      <c r="B66" s="76" t="s">
        <v>642</v>
      </c>
      <c r="C66" s="76">
        <v>6</v>
      </c>
      <c r="D66" s="76" t="s">
        <v>688</v>
      </c>
      <c r="E66" s="76" t="s">
        <v>13</v>
      </c>
      <c r="F66" s="76" t="s">
        <v>127</v>
      </c>
      <c r="G66" s="75"/>
      <c r="H66" s="75"/>
      <c r="I66" s="76" t="s">
        <v>611</v>
      </c>
      <c r="J66" s="76" t="s">
        <v>615</v>
      </c>
      <c r="K66" s="76" t="s">
        <v>613</v>
      </c>
      <c r="L66" s="76" t="s">
        <v>617</v>
      </c>
      <c r="M66" s="75" t="s">
        <v>192</v>
      </c>
      <c r="N66" s="76" t="s">
        <v>608</v>
      </c>
      <c r="O66" s="76" t="s">
        <v>161</v>
      </c>
      <c r="P66" s="76" t="s">
        <v>173</v>
      </c>
      <c r="Q66" s="75"/>
      <c r="R66" s="75"/>
      <c r="S66" s="76" t="s">
        <v>626</v>
      </c>
      <c r="T66" s="76" t="s">
        <v>625</v>
      </c>
      <c r="U66" s="76" t="s">
        <v>624</v>
      </c>
      <c r="V66" s="76"/>
      <c r="W66" s="75"/>
      <c r="X66" s="76" t="s">
        <v>618</v>
      </c>
      <c r="Y66" s="76" t="s">
        <v>629</v>
      </c>
      <c r="Z66" s="76" t="s">
        <v>622</v>
      </c>
    </row>
    <row r="67" spans="1:26" x14ac:dyDescent="0.25">
      <c r="A67" s="75" t="s">
        <v>631</v>
      </c>
      <c r="B67" s="76" t="s">
        <v>642</v>
      </c>
      <c r="C67" s="76">
        <v>7</v>
      </c>
      <c r="D67" s="75"/>
      <c r="E67" s="76" t="s">
        <v>14</v>
      </c>
      <c r="F67" s="76" t="s">
        <v>129</v>
      </c>
      <c r="G67" s="75"/>
      <c r="H67" s="75"/>
      <c r="I67" s="76" t="s">
        <v>611</v>
      </c>
      <c r="J67" s="76" t="s">
        <v>615</v>
      </c>
      <c r="K67" s="76" t="s">
        <v>613</v>
      </c>
      <c r="L67" s="76" t="s">
        <v>617</v>
      </c>
      <c r="M67" s="75" t="s">
        <v>194</v>
      </c>
      <c r="N67" s="76" t="s">
        <v>608</v>
      </c>
      <c r="O67" s="76" t="s">
        <v>162</v>
      </c>
      <c r="P67" s="76" t="s">
        <v>173</v>
      </c>
      <c r="Q67" s="75"/>
      <c r="R67" s="75"/>
      <c r="S67" s="76" t="s">
        <v>626</v>
      </c>
      <c r="T67" s="76" t="s">
        <v>625</v>
      </c>
      <c r="U67" s="76" t="s">
        <v>624</v>
      </c>
      <c r="V67" s="76"/>
      <c r="W67" s="75"/>
      <c r="X67" s="76" t="s">
        <v>618</v>
      </c>
      <c r="Y67" s="76" t="s">
        <v>629</v>
      </c>
      <c r="Z67" s="76" t="s">
        <v>622</v>
      </c>
    </row>
    <row r="68" spans="1:26" x14ac:dyDescent="0.25">
      <c r="A68" s="75" t="s">
        <v>631</v>
      </c>
      <c r="B68" s="76" t="s">
        <v>642</v>
      </c>
      <c r="C68" s="76">
        <v>8</v>
      </c>
      <c r="D68" s="75"/>
      <c r="E68" s="76" t="s">
        <v>15</v>
      </c>
      <c r="F68" s="76" t="s">
        <v>129</v>
      </c>
      <c r="G68" s="75"/>
      <c r="H68" s="75"/>
      <c r="I68" s="76" t="s">
        <v>611</v>
      </c>
      <c r="J68" s="76" t="s">
        <v>615</v>
      </c>
      <c r="K68" s="76" t="s">
        <v>613</v>
      </c>
      <c r="L68" s="76" t="s">
        <v>617</v>
      </c>
      <c r="M68" s="75" t="s">
        <v>194</v>
      </c>
      <c r="N68" s="76" t="s">
        <v>608</v>
      </c>
      <c r="O68" s="76" t="s">
        <v>163</v>
      </c>
      <c r="P68" s="76" t="s">
        <v>173</v>
      </c>
      <c r="Q68" s="75"/>
      <c r="R68" s="75"/>
      <c r="S68" s="76" t="s">
        <v>626</v>
      </c>
      <c r="T68" s="76" t="s">
        <v>625</v>
      </c>
      <c r="U68" s="76" t="s">
        <v>624</v>
      </c>
      <c r="V68" s="76"/>
      <c r="W68" s="75"/>
      <c r="X68" s="76" t="s">
        <v>618</v>
      </c>
      <c r="Y68" s="76" t="s">
        <v>629</v>
      </c>
      <c r="Z68" s="76" t="s">
        <v>622</v>
      </c>
    </row>
    <row r="69" spans="1:26" x14ac:dyDescent="0.25">
      <c r="A69" s="76" t="s">
        <v>99</v>
      </c>
      <c r="B69" s="76" t="s">
        <v>641</v>
      </c>
      <c r="C69" s="76">
        <v>1</v>
      </c>
      <c r="D69" s="76" t="s">
        <v>687</v>
      </c>
      <c r="E69" s="76" t="s">
        <v>0</v>
      </c>
      <c r="F69" s="76" t="s">
        <v>201</v>
      </c>
      <c r="G69" s="76" t="s">
        <v>285</v>
      </c>
      <c r="H69" s="76" t="s">
        <v>209</v>
      </c>
      <c r="I69" s="76" t="s">
        <v>611</v>
      </c>
      <c r="J69" s="76" t="s">
        <v>615</v>
      </c>
      <c r="K69" s="76" t="s">
        <v>613</v>
      </c>
      <c r="L69" s="76" t="s">
        <v>617</v>
      </c>
      <c r="M69" s="75" t="s">
        <v>261</v>
      </c>
      <c r="N69" s="76" t="s">
        <v>608</v>
      </c>
      <c r="O69" s="76" t="s">
        <v>219</v>
      </c>
      <c r="P69" s="76" t="s">
        <v>247</v>
      </c>
      <c r="Q69" s="76" t="s">
        <v>257</v>
      </c>
      <c r="R69" s="76" t="s">
        <v>238</v>
      </c>
      <c r="S69" s="76" t="s">
        <v>626</v>
      </c>
      <c r="T69" s="76" t="s">
        <v>625</v>
      </c>
      <c r="U69" s="76" t="s">
        <v>624</v>
      </c>
      <c r="V69" s="76"/>
      <c r="W69" s="76" t="s">
        <v>197</v>
      </c>
      <c r="X69" s="76" t="s">
        <v>618</v>
      </c>
      <c r="Y69" s="76" t="s">
        <v>629</v>
      </c>
      <c r="Z69" s="76" t="s">
        <v>622</v>
      </c>
    </row>
    <row r="70" spans="1:26" x14ac:dyDescent="0.25">
      <c r="A70" s="76" t="s">
        <v>99</v>
      </c>
      <c r="B70" s="76" t="s">
        <v>641</v>
      </c>
      <c r="C70" s="76">
        <v>2</v>
      </c>
      <c r="D70" s="76" t="s">
        <v>687</v>
      </c>
      <c r="E70" s="76" t="s">
        <v>1</v>
      </c>
      <c r="F70" s="76" t="s">
        <v>201</v>
      </c>
      <c r="G70" s="76" t="s">
        <v>285</v>
      </c>
      <c r="H70" s="76" t="s">
        <v>210</v>
      </c>
      <c r="I70" s="76" t="s">
        <v>611</v>
      </c>
      <c r="J70" s="76" t="s">
        <v>615</v>
      </c>
      <c r="K70" s="76" t="s">
        <v>613</v>
      </c>
      <c r="L70" s="76" t="s">
        <v>617</v>
      </c>
      <c r="M70" s="75" t="s">
        <v>261</v>
      </c>
      <c r="N70" s="76" t="s">
        <v>608</v>
      </c>
      <c r="O70" s="76" t="s">
        <v>219</v>
      </c>
      <c r="P70" s="76" t="s">
        <v>247</v>
      </c>
      <c r="Q70" s="76" t="s">
        <v>257</v>
      </c>
      <c r="R70" s="76" t="s">
        <v>239</v>
      </c>
      <c r="S70" s="76" t="s">
        <v>626</v>
      </c>
      <c r="T70" s="76" t="s">
        <v>625</v>
      </c>
      <c r="U70" s="76" t="s">
        <v>624</v>
      </c>
      <c r="V70" s="76"/>
      <c r="W70" s="76" t="s">
        <v>197</v>
      </c>
      <c r="X70" s="76" t="s">
        <v>618</v>
      </c>
      <c r="Y70" s="76" t="s">
        <v>629</v>
      </c>
      <c r="Z70" s="76" t="s">
        <v>622</v>
      </c>
    </row>
    <row r="71" spans="1:26" x14ac:dyDescent="0.25">
      <c r="A71" s="76" t="s">
        <v>99</v>
      </c>
      <c r="B71" s="76" t="s">
        <v>641</v>
      </c>
      <c r="C71" s="76">
        <v>2</v>
      </c>
      <c r="D71" s="76" t="s">
        <v>688</v>
      </c>
      <c r="E71" s="76" t="s">
        <v>2</v>
      </c>
      <c r="F71" s="76" t="s">
        <v>201</v>
      </c>
      <c r="G71" s="76" t="s">
        <v>285</v>
      </c>
      <c r="H71" s="76" t="s">
        <v>210</v>
      </c>
      <c r="I71" s="76" t="s">
        <v>611</v>
      </c>
      <c r="J71" s="76" t="s">
        <v>615</v>
      </c>
      <c r="K71" s="76" t="s">
        <v>613</v>
      </c>
      <c r="L71" s="76" t="s">
        <v>617</v>
      </c>
      <c r="M71" s="75" t="s">
        <v>261</v>
      </c>
      <c r="N71" s="76" t="s">
        <v>608</v>
      </c>
      <c r="O71" s="76" t="s">
        <v>219</v>
      </c>
      <c r="P71" s="76" t="s">
        <v>247</v>
      </c>
      <c r="Q71" s="76" t="s">
        <v>257</v>
      </c>
      <c r="R71" s="76" t="s">
        <v>239</v>
      </c>
      <c r="S71" s="76" t="s">
        <v>626</v>
      </c>
      <c r="T71" s="76" t="s">
        <v>625</v>
      </c>
      <c r="U71" s="76" t="s">
        <v>624</v>
      </c>
      <c r="V71" s="76"/>
      <c r="W71" s="76" t="s">
        <v>197</v>
      </c>
      <c r="X71" s="76" t="s">
        <v>618</v>
      </c>
      <c r="Y71" s="76" t="s">
        <v>629</v>
      </c>
      <c r="Z71" s="76" t="s">
        <v>622</v>
      </c>
    </row>
    <row r="72" spans="1:26" x14ac:dyDescent="0.25">
      <c r="A72" s="76" t="s">
        <v>99</v>
      </c>
      <c r="B72" s="76" t="s">
        <v>641</v>
      </c>
      <c r="C72" s="76">
        <v>3</v>
      </c>
      <c r="D72" s="76" t="s">
        <v>687</v>
      </c>
      <c r="E72" s="76" t="s">
        <v>3</v>
      </c>
      <c r="F72" s="76" t="s">
        <v>201</v>
      </c>
      <c r="G72" s="76" t="s">
        <v>285</v>
      </c>
      <c r="H72" s="76" t="s">
        <v>212</v>
      </c>
      <c r="I72" s="76" t="s">
        <v>611</v>
      </c>
      <c r="J72" s="76" t="s">
        <v>615</v>
      </c>
      <c r="K72" s="76" t="s">
        <v>613</v>
      </c>
      <c r="L72" s="76" t="s">
        <v>617</v>
      </c>
      <c r="M72" s="75" t="s">
        <v>263</v>
      </c>
      <c r="N72" s="76" t="s">
        <v>608</v>
      </c>
      <c r="O72" s="76" t="s">
        <v>221</v>
      </c>
      <c r="P72" s="76" t="s">
        <v>247</v>
      </c>
      <c r="Q72" s="76" t="s">
        <v>257</v>
      </c>
      <c r="R72" s="76" t="s">
        <v>239</v>
      </c>
      <c r="S72" s="76" t="s">
        <v>626</v>
      </c>
      <c r="T72" s="76" t="s">
        <v>625</v>
      </c>
      <c r="U72" s="76" t="s">
        <v>624</v>
      </c>
      <c r="V72" s="76"/>
      <c r="W72" s="76" t="s">
        <v>197</v>
      </c>
      <c r="X72" s="76" t="s">
        <v>618</v>
      </c>
      <c r="Y72" s="76" t="s">
        <v>629</v>
      </c>
      <c r="Z72" s="76" t="s">
        <v>622</v>
      </c>
    </row>
    <row r="73" spans="1:26" x14ac:dyDescent="0.25">
      <c r="A73" s="76" t="s">
        <v>99</v>
      </c>
      <c r="B73" s="76" t="s">
        <v>641</v>
      </c>
      <c r="C73" s="76">
        <v>3</v>
      </c>
      <c r="D73" s="76" t="s">
        <v>690</v>
      </c>
      <c r="E73" s="76" t="s">
        <v>4</v>
      </c>
      <c r="F73" s="76" t="s">
        <v>201</v>
      </c>
      <c r="G73" s="76" t="s">
        <v>285</v>
      </c>
      <c r="H73" s="76" t="s">
        <v>212</v>
      </c>
      <c r="I73" s="76" t="s">
        <v>611</v>
      </c>
      <c r="J73" s="76" t="s">
        <v>615</v>
      </c>
      <c r="K73" s="76" t="s">
        <v>613</v>
      </c>
      <c r="L73" s="76" t="s">
        <v>617</v>
      </c>
      <c r="M73" s="75" t="s">
        <v>263</v>
      </c>
      <c r="N73" s="76" t="s">
        <v>608</v>
      </c>
      <c r="O73" s="76" t="s">
        <v>221</v>
      </c>
      <c r="P73" s="76" t="s">
        <v>247</v>
      </c>
      <c r="Q73" s="76" t="s">
        <v>257</v>
      </c>
      <c r="R73" s="76" t="s">
        <v>239</v>
      </c>
      <c r="S73" s="76" t="s">
        <v>626</v>
      </c>
      <c r="T73" s="76" t="s">
        <v>625</v>
      </c>
      <c r="U73" s="76" t="s">
        <v>624</v>
      </c>
      <c r="V73" s="76"/>
      <c r="W73" s="76" t="s">
        <v>197</v>
      </c>
      <c r="X73" s="76" t="s">
        <v>618</v>
      </c>
      <c r="Y73" s="76" t="s">
        <v>629</v>
      </c>
      <c r="Z73" s="76" t="s">
        <v>622</v>
      </c>
    </row>
    <row r="74" spans="1:26" x14ac:dyDescent="0.25">
      <c r="A74" s="76" t="s">
        <v>99</v>
      </c>
      <c r="B74" s="76" t="s">
        <v>641</v>
      </c>
      <c r="C74" s="76">
        <v>3</v>
      </c>
      <c r="D74" s="76" t="s">
        <v>691</v>
      </c>
      <c r="E74" s="76" t="s">
        <v>5</v>
      </c>
      <c r="F74" s="76" t="s">
        <v>201</v>
      </c>
      <c r="G74" s="76" t="s">
        <v>285</v>
      </c>
      <c r="H74" s="76" t="s">
        <v>212</v>
      </c>
      <c r="I74" s="76" t="s">
        <v>611</v>
      </c>
      <c r="J74" s="76" t="s">
        <v>615</v>
      </c>
      <c r="K74" s="76" t="s">
        <v>613</v>
      </c>
      <c r="L74" s="76" t="s">
        <v>617</v>
      </c>
      <c r="M74" s="75" t="s">
        <v>263</v>
      </c>
      <c r="N74" s="76" t="s">
        <v>608</v>
      </c>
      <c r="O74" s="76" t="s">
        <v>221</v>
      </c>
      <c r="P74" s="76" t="s">
        <v>247</v>
      </c>
      <c r="Q74" s="76" t="s">
        <v>257</v>
      </c>
      <c r="R74" s="76" t="s">
        <v>239</v>
      </c>
      <c r="S74" s="76" t="s">
        <v>626</v>
      </c>
      <c r="T74" s="76" t="s">
        <v>625</v>
      </c>
      <c r="U74" s="76" t="s">
        <v>624</v>
      </c>
      <c r="V74" s="76"/>
      <c r="W74" s="76" t="s">
        <v>197</v>
      </c>
      <c r="X74" s="76" t="s">
        <v>618</v>
      </c>
      <c r="Y74" s="76" t="s">
        <v>629</v>
      </c>
      <c r="Z74" s="76" t="s">
        <v>622</v>
      </c>
    </row>
    <row r="75" spans="1:26" x14ac:dyDescent="0.25">
      <c r="A75" s="76" t="s">
        <v>99</v>
      </c>
      <c r="B75" s="76" t="s">
        <v>641</v>
      </c>
      <c r="C75" s="76">
        <v>3</v>
      </c>
      <c r="D75" s="76" t="s">
        <v>692</v>
      </c>
      <c r="E75" s="76" t="s">
        <v>6</v>
      </c>
      <c r="F75" s="76" t="s">
        <v>201</v>
      </c>
      <c r="G75" s="76" t="s">
        <v>285</v>
      </c>
      <c r="H75" s="76" t="s">
        <v>212</v>
      </c>
      <c r="I75" s="76" t="s">
        <v>611</v>
      </c>
      <c r="J75" s="76" t="s">
        <v>615</v>
      </c>
      <c r="K75" s="76" t="s">
        <v>613</v>
      </c>
      <c r="L75" s="76" t="s">
        <v>617</v>
      </c>
      <c r="M75" s="75" t="s">
        <v>265</v>
      </c>
      <c r="N75" s="76" t="s">
        <v>608</v>
      </c>
      <c r="O75" s="76" t="s">
        <v>221</v>
      </c>
      <c r="P75" s="76" t="s">
        <v>247</v>
      </c>
      <c r="Q75" s="76" t="s">
        <v>257</v>
      </c>
      <c r="R75" s="76" t="s">
        <v>239</v>
      </c>
      <c r="S75" s="76" t="s">
        <v>626</v>
      </c>
      <c r="T75" s="76" t="s">
        <v>625</v>
      </c>
      <c r="U75" s="76" t="s">
        <v>624</v>
      </c>
      <c r="V75" s="76"/>
      <c r="W75" s="76" t="s">
        <v>197</v>
      </c>
      <c r="X75" s="76" t="s">
        <v>618</v>
      </c>
      <c r="Y75" s="76" t="s">
        <v>629</v>
      </c>
      <c r="Z75" s="76" t="s">
        <v>622</v>
      </c>
    </row>
    <row r="76" spans="1:26" x14ac:dyDescent="0.25">
      <c r="A76" s="76" t="s">
        <v>99</v>
      </c>
      <c r="B76" s="76" t="s">
        <v>641</v>
      </c>
      <c r="C76" s="76">
        <v>4</v>
      </c>
      <c r="D76" s="76" t="s">
        <v>687</v>
      </c>
      <c r="E76" s="76" t="s">
        <v>7</v>
      </c>
      <c r="F76" s="76" t="s">
        <v>201</v>
      </c>
      <c r="G76" s="76" t="s">
        <v>285</v>
      </c>
      <c r="H76" s="76" t="s">
        <v>212</v>
      </c>
      <c r="I76" s="76" t="s">
        <v>611</v>
      </c>
      <c r="J76" s="76" t="s">
        <v>615</v>
      </c>
      <c r="K76" s="76" t="s">
        <v>613</v>
      </c>
      <c r="L76" s="76" t="s">
        <v>617</v>
      </c>
      <c r="M76" s="76" t="s">
        <v>267</v>
      </c>
      <c r="N76" s="76" t="s">
        <v>608</v>
      </c>
      <c r="O76" s="76" t="s">
        <v>221</v>
      </c>
      <c r="P76" s="76" t="s">
        <v>247</v>
      </c>
      <c r="Q76" s="76" t="s">
        <v>257</v>
      </c>
      <c r="R76" s="76" t="s">
        <v>241</v>
      </c>
      <c r="S76" s="76" t="s">
        <v>626</v>
      </c>
      <c r="T76" s="76" t="s">
        <v>625</v>
      </c>
      <c r="U76" s="76" t="s">
        <v>624</v>
      </c>
      <c r="V76" s="76"/>
      <c r="W76" s="76" t="s">
        <v>197</v>
      </c>
      <c r="X76" s="76" t="s">
        <v>618</v>
      </c>
      <c r="Y76" s="76" t="s">
        <v>629</v>
      </c>
      <c r="Z76" s="76" t="s">
        <v>622</v>
      </c>
    </row>
    <row r="77" spans="1:26" x14ac:dyDescent="0.25">
      <c r="A77" s="76" t="s">
        <v>99</v>
      </c>
      <c r="B77" s="76" t="s">
        <v>641</v>
      </c>
      <c r="C77" s="76">
        <v>4</v>
      </c>
      <c r="D77" s="76" t="s">
        <v>688</v>
      </c>
      <c r="E77" s="76" t="s">
        <v>8</v>
      </c>
      <c r="F77" s="76" t="s">
        <v>201</v>
      </c>
      <c r="G77" s="76" t="s">
        <v>285</v>
      </c>
      <c r="H77" s="76" t="s">
        <v>212</v>
      </c>
      <c r="I77" s="76" t="s">
        <v>611</v>
      </c>
      <c r="J77" s="76" t="s">
        <v>615</v>
      </c>
      <c r="K77" s="76" t="s">
        <v>613</v>
      </c>
      <c r="L77" s="76" t="s">
        <v>617</v>
      </c>
      <c r="M77" s="76" t="s">
        <v>267</v>
      </c>
      <c r="N77" s="76" t="s">
        <v>608</v>
      </c>
      <c r="O77" s="76" t="s">
        <v>221</v>
      </c>
      <c r="P77" s="76" t="s">
        <v>247</v>
      </c>
      <c r="Q77" s="76" t="s">
        <v>257</v>
      </c>
      <c r="R77" s="76" t="s">
        <v>241</v>
      </c>
      <c r="S77" s="76" t="s">
        <v>626</v>
      </c>
      <c r="T77" s="76" t="s">
        <v>625</v>
      </c>
      <c r="U77" s="76" t="s">
        <v>624</v>
      </c>
      <c r="V77" s="76"/>
      <c r="W77" s="76" t="s">
        <v>197</v>
      </c>
      <c r="X77" s="76" t="s">
        <v>618</v>
      </c>
      <c r="Y77" s="76" t="s">
        <v>629</v>
      </c>
      <c r="Z77" s="76" t="s">
        <v>622</v>
      </c>
    </row>
    <row r="78" spans="1:26" x14ac:dyDescent="0.25">
      <c r="A78" s="76" t="s">
        <v>99</v>
      </c>
      <c r="B78" s="76" t="s">
        <v>641</v>
      </c>
      <c r="C78" s="76">
        <v>4</v>
      </c>
      <c r="D78" s="76" t="s">
        <v>692</v>
      </c>
      <c r="E78" s="76" t="s">
        <v>693</v>
      </c>
      <c r="F78" s="76" t="s">
        <v>201</v>
      </c>
      <c r="G78" s="76" t="s">
        <v>285</v>
      </c>
      <c r="H78" s="76" t="s">
        <v>212</v>
      </c>
      <c r="I78" s="76" t="s">
        <v>611</v>
      </c>
      <c r="J78" s="76" t="s">
        <v>615</v>
      </c>
      <c r="K78" s="76" t="s">
        <v>613</v>
      </c>
      <c r="L78" s="76" t="s">
        <v>617</v>
      </c>
      <c r="M78" s="76" t="s">
        <v>267</v>
      </c>
      <c r="N78" s="76" t="s">
        <v>608</v>
      </c>
      <c r="O78" s="76" t="s">
        <v>221</v>
      </c>
      <c r="P78" s="76" t="s">
        <v>247</v>
      </c>
      <c r="Q78" s="76" t="s">
        <v>257</v>
      </c>
      <c r="R78" s="76" t="s">
        <v>241</v>
      </c>
      <c r="S78" s="76" t="s">
        <v>626</v>
      </c>
      <c r="T78" s="76" t="s">
        <v>625</v>
      </c>
      <c r="U78" s="76" t="s">
        <v>624</v>
      </c>
      <c r="V78" s="76"/>
      <c r="W78" s="76" t="s">
        <v>197</v>
      </c>
      <c r="X78" s="76" t="s">
        <v>618</v>
      </c>
      <c r="Y78" s="76" t="s">
        <v>629</v>
      </c>
      <c r="Z78" s="76" t="s">
        <v>622</v>
      </c>
    </row>
    <row r="79" spans="1:26" x14ac:dyDescent="0.25">
      <c r="A79" s="76" t="s">
        <v>99</v>
      </c>
      <c r="B79" s="76" t="s">
        <v>641</v>
      </c>
      <c r="C79" s="76">
        <v>5</v>
      </c>
      <c r="D79" s="76" t="s">
        <v>687</v>
      </c>
      <c r="E79" s="76" t="s">
        <v>10</v>
      </c>
      <c r="F79" s="76" t="s">
        <v>203</v>
      </c>
      <c r="G79" s="76" t="s">
        <v>285</v>
      </c>
      <c r="H79" s="76" t="s">
        <v>214</v>
      </c>
      <c r="I79" s="76" t="s">
        <v>611</v>
      </c>
      <c r="J79" s="76" t="s">
        <v>615</v>
      </c>
      <c r="K79" s="76" t="s">
        <v>613</v>
      </c>
      <c r="L79" s="76" t="s">
        <v>617</v>
      </c>
      <c r="M79" s="76" t="s">
        <v>267</v>
      </c>
      <c r="N79" s="76" t="s">
        <v>608</v>
      </c>
      <c r="O79" s="76" t="s">
        <v>223</v>
      </c>
      <c r="P79" s="76" t="s">
        <v>249</v>
      </c>
      <c r="Q79" s="76" t="s">
        <v>257</v>
      </c>
      <c r="R79" s="76" t="s">
        <v>243</v>
      </c>
      <c r="S79" s="76" t="s">
        <v>626</v>
      </c>
      <c r="T79" s="76" t="s">
        <v>625</v>
      </c>
      <c r="U79" s="76" t="s">
        <v>624</v>
      </c>
      <c r="V79" s="76"/>
      <c r="W79" s="76" t="s">
        <v>197</v>
      </c>
      <c r="X79" s="76" t="s">
        <v>618</v>
      </c>
      <c r="Y79" s="76" t="s">
        <v>629</v>
      </c>
      <c r="Z79" s="76" t="s">
        <v>622</v>
      </c>
    </row>
    <row r="80" spans="1:26" x14ac:dyDescent="0.25">
      <c r="A80" s="76" t="s">
        <v>99</v>
      </c>
      <c r="B80" s="76" t="s">
        <v>641</v>
      </c>
      <c r="C80" s="76">
        <v>5</v>
      </c>
      <c r="D80" s="76" t="s">
        <v>688</v>
      </c>
      <c r="E80" s="76" t="s">
        <v>694</v>
      </c>
      <c r="F80" s="76" t="s">
        <v>203</v>
      </c>
      <c r="G80" s="76" t="s">
        <v>285</v>
      </c>
      <c r="H80" s="76" t="s">
        <v>214</v>
      </c>
      <c r="I80" s="76" t="s">
        <v>611</v>
      </c>
      <c r="J80" s="76" t="s">
        <v>615</v>
      </c>
      <c r="K80" s="76" t="s">
        <v>613</v>
      </c>
      <c r="L80" s="76" t="s">
        <v>617</v>
      </c>
      <c r="M80" s="76" t="s">
        <v>267</v>
      </c>
      <c r="N80" s="76" t="s">
        <v>608</v>
      </c>
      <c r="O80" s="76" t="s">
        <v>223</v>
      </c>
      <c r="P80" s="76" t="s">
        <v>249</v>
      </c>
      <c r="Q80" s="76" t="s">
        <v>257</v>
      </c>
      <c r="R80" s="76" t="s">
        <v>243</v>
      </c>
      <c r="S80" s="76" t="s">
        <v>626</v>
      </c>
      <c r="T80" s="76" t="s">
        <v>625</v>
      </c>
      <c r="U80" s="76" t="s">
        <v>624</v>
      </c>
      <c r="V80" s="76"/>
      <c r="W80" s="76" t="s">
        <v>197</v>
      </c>
      <c r="X80" s="76" t="s">
        <v>618</v>
      </c>
      <c r="Y80" s="76" t="s">
        <v>629</v>
      </c>
      <c r="Z80" s="76" t="s">
        <v>622</v>
      </c>
    </row>
    <row r="81" spans="1:31" x14ac:dyDescent="0.25">
      <c r="A81" s="76" t="s">
        <v>99</v>
      </c>
      <c r="B81" s="76" t="s">
        <v>641</v>
      </c>
      <c r="C81" s="76">
        <v>6</v>
      </c>
      <c r="D81" s="76" t="s">
        <v>687</v>
      </c>
      <c r="E81" s="76" t="s">
        <v>12</v>
      </c>
      <c r="F81" s="76" t="s">
        <v>203</v>
      </c>
      <c r="G81" s="76" t="s">
        <v>285</v>
      </c>
      <c r="H81" s="76" t="s">
        <v>214</v>
      </c>
      <c r="I81" s="76" t="s">
        <v>611</v>
      </c>
      <c r="J81" s="76" t="s">
        <v>615</v>
      </c>
      <c r="K81" s="76" t="s">
        <v>613</v>
      </c>
      <c r="L81" s="76" t="s">
        <v>617</v>
      </c>
      <c r="M81" s="76" t="s">
        <v>267</v>
      </c>
      <c r="N81" s="76" t="s">
        <v>608</v>
      </c>
      <c r="O81" s="76" t="s">
        <v>225</v>
      </c>
      <c r="P81" s="76" t="s">
        <v>249</v>
      </c>
      <c r="Q81" s="76" t="s">
        <v>257</v>
      </c>
      <c r="R81" s="76" t="s">
        <v>245</v>
      </c>
      <c r="S81" s="76" t="s">
        <v>626</v>
      </c>
      <c r="T81" s="76" t="s">
        <v>625</v>
      </c>
      <c r="U81" s="76" t="s">
        <v>624</v>
      </c>
      <c r="V81" s="76"/>
      <c r="W81" s="76" t="s">
        <v>199</v>
      </c>
      <c r="X81" s="76" t="s">
        <v>618</v>
      </c>
      <c r="Y81" s="76" t="s">
        <v>629</v>
      </c>
      <c r="Z81" s="76" t="s">
        <v>622</v>
      </c>
      <c r="AA81" s="75"/>
      <c r="AB81" s="75"/>
      <c r="AC81" s="75"/>
      <c r="AD81" s="75"/>
      <c r="AE81" s="75"/>
    </row>
    <row r="82" spans="1:31" x14ac:dyDescent="0.25">
      <c r="A82" s="76" t="s">
        <v>99</v>
      </c>
      <c r="B82" s="76" t="s">
        <v>641</v>
      </c>
      <c r="C82" s="76">
        <v>6</v>
      </c>
      <c r="D82" s="76" t="s">
        <v>688</v>
      </c>
      <c r="E82" s="76" t="s">
        <v>13</v>
      </c>
      <c r="F82" s="76" t="s">
        <v>203</v>
      </c>
      <c r="G82" s="76" t="s">
        <v>285</v>
      </c>
      <c r="H82" s="76" t="s">
        <v>214</v>
      </c>
      <c r="I82" s="76" t="s">
        <v>611</v>
      </c>
      <c r="J82" s="76" t="s">
        <v>615</v>
      </c>
      <c r="K82" s="76" t="s">
        <v>613</v>
      </c>
      <c r="L82" s="76" t="s">
        <v>617</v>
      </c>
      <c r="M82" s="76" t="s">
        <v>267</v>
      </c>
      <c r="N82" s="76" t="s">
        <v>608</v>
      </c>
      <c r="O82" s="76" t="s">
        <v>225</v>
      </c>
      <c r="P82" s="76" t="s">
        <v>249</v>
      </c>
      <c r="Q82" s="76" t="s">
        <v>257</v>
      </c>
      <c r="R82" s="76" t="s">
        <v>245</v>
      </c>
      <c r="S82" s="76" t="s">
        <v>626</v>
      </c>
      <c r="T82" s="76" t="s">
        <v>625</v>
      </c>
      <c r="U82" s="76" t="s">
        <v>624</v>
      </c>
      <c r="V82" s="76"/>
      <c r="W82" s="76" t="s">
        <v>199</v>
      </c>
      <c r="X82" s="76" t="s">
        <v>618</v>
      </c>
      <c r="Y82" s="76" t="s">
        <v>629</v>
      </c>
      <c r="Z82" s="76" t="s">
        <v>622</v>
      </c>
      <c r="AA82" s="75"/>
      <c r="AB82" s="75"/>
      <c r="AC82" s="75"/>
      <c r="AD82" s="75"/>
      <c r="AE82" s="75"/>
    </row>
    <row r="83" spans="1:31" x14ac:dyDescent="0.25">
      <c r="A83" s="76" t="s">
        <v>99</v>
      </c>
      <c r="B83" s="76" t="s">
        <v>641</v>
      </c>
      <c r="C83" s="76">
        <v>7</v>
      </c>
      <c r="D83" s="75"/>
      <c r="E83" s="76" t="s">
        <v>14</v>
      </c>
      <c r="F83" s="76" t="s">
        <v>206</v>
      </c>
      <c r="G83" s="76" t="s">
        <v>285</v>
      </c>
      <c r="H83" s="76" t="s">
        <v>216</v>
      </c>
      <c r="I83" s="76" t="s">
        <v>611</v>
      </c>
      <c r="J83" s="76" t="s">
        <v>615</v>
      </c>
      <c r="K83" s="76" t="s">
        <v>613</v>
      </c>
      <c r="L83" s="76" t="s">
        <v>617</v>
      </c>
      <c r="M83" s="76" t="s">
        <v>269</v>
      </c>
      <c r="N83" s="76" t="s">
        <v>608</v>
      </c>
      <c r="O83" s="76" t="s">
        <v>227</v>
      </c>
      <c r="P83" s="76" t="s">
        <v>251</v>
      </c>
      <c r="Q83" s="76" t="s">
        <v>257</v>
      </c>
      <c r="R83" s="76" t="s">
        <v>245</v>
      </c>
      <c r="S83" s="76" t="s">
        <v>626</v>
      </c>
      <c r="T83" s="76" t="s">
        <v>625</v>
      </c>
      <c r="U83" s="76" t="s">
        <v>624</v>
      </c>
      <c r="V83" s="76"/>
      <c r="W83" s="76" t="s">
        <v>199</v>
      </c>
      <c r="X83" s="76" t="s">
        <v>618</v>
      </c>
      <c r="Y83" s="76" t="s">
        <v>629</v>
      </c>
      <c r="Z83" s="76" t="s">
        <v>622</v>
      </c>
      <c r="AA83" s="75"/>
      <c r="AB83" s="75"/>
      <c r="AC83" s="75"/>
      <c r="AD83" s="75"/>
      <c r="AE83" s="75"/>
    </row>
    <row r="84" spans="1:31" x14ac:dyDescent="0.25">
      <c r="A84" s="76" t="s">
        <v>99</v>
      </c>
      <c r="B84" s="76" t="s">
        <v>641</v>
      </c>
      <c r="C84" s="76">
        <v>8</v>
      </c>
      <c r="D84" s="75"/>
      <c r="E84" s="76" t="s">
        <v>15</v>
      </c>
      <c r="F84" s="76" t="s">
        <v>207</v>
      </c>
      <c r="G84" s="76" t="s">
        <v>285</v>
      </c>
      <c r="H84" s="76" t="s">
        <v>217</v>
      </c>
      <c r="I84" s="76" t="s">
        <v>611</v>
      </c>
      <c r="J84" s="76" t="s">
        <v>615</v>
      </c>
      <c r="K84" s="76" t="s">
        <v>613</v>
      </c>
      <c r="L84" s="76" t="s">
        <v>617</v>
      </c>
      <c r="M84" s="76" t="s">
        <v>271</v>
      </c>
      <c r="N84" s="76" t="s">
        <v>608</v>
      </c>
      <c r="O84" s="76" t="s">
        <v>229</v>
      </c>
      <c r="P84" s="76" t="s">
        <v>251</v>
      </c>
      <c r="Q84" s="76" t="s">
        <v>259</v>
      </c>
      <c r="R84" s="76" t="s">
        <v>245</v>
      </c>
      <c r="S84" s="76" t="s">
        <v>626</v>
      </c>
      <c r="T84" s="76" t="s">
        <v>625</v>
      </c>
      <c r="U84" s="76" t="s">
        <v>624</v>
      </c>
      <c r="V84" s="76"/>
      <c r="W84" s="76" t="s">
        <v>199</v>
      </c>
      <c r="X84" s="76" t="s">
        <v>618</v>
      </c>
      <c r="Y84" s="76" t="s">
        <v>629</v>
      </c>
      <c r="Z84" s="76" t="s">
        <v>622</v>
      </c>
      <c r="AA84" s="75"/>
      <c r="AB84" s="75"/>
      <c r="AC84" s="75"/>
      <c r="AD84" s="75"/>
      <c r="AE84" s="75"/>
    </row>
    <row r="85" spans="1:31" x14ac:dyDescent="0.25">
      <c r="A85" s="76" t="s">
        <v>99</v>
      </c>
      <c r="B85" s="76" t="s">
        <v>642</v>
      </c>
      <c r="C85" s="76">
        <v>1</v>
      </c>
      <c r="D85" s="76" t="s">
        <v>687</v>
      </c>
      <c r="E85" s="76" t="s">
        <v>0</v>
      </c>
      <c r="F85" s="76" t="s">
        <v>201</v>
      </c>
      <c r="G85" s="75"/>
      <c r="H85" s="75"/>
      <c r="I85" s="76" t="s">
        <v>611</v>
      </c>
      <c r="J85" s="76" t="s">
        <v>615</v>
      </c>
      <c r="K85" s="76" t="s">
        <v>613</v>
      </c>
      <c r="L85" s="76" t="s">
        <v>617</v>
      </c>
      <c r="M85" s="75" t="s">
        <v>261</v>
      </c>
      <c r="N85" s="76" t="s">
        <v>608</v>
      </c>
      <c r="O85" s="76" t="s">
        <v>231</v>
      </c>
      <c r="P85" s="76" t="s">
        <v>247</v>
      </c>
      <c r="Q85" s="75"/>
      <c r="R85" s="75"/>
      <c r="S85" s="76" t="s">
        <v>626</v>
      </c>
      <c r="T85" s="76" t="s">
        <v>625</v>
      </c>
      <c r="U85" s="76" t="s">
        <v>624</v>
      </c>
      <c r="V85" s="76"/>
      <c r="W85" s="75"/>
      <c r="X85" s="76" t="s">
        <v>618</v>
      </c>
      <c r="Y85" s="76" t="s">
        <v>629</v>
      </c>
      <c r="Z85" s="76" t="s">
        <v>622</v>
      </c>
      <c r="AA85" s="75"/>
      <c r="AB85" s="75"/>
      <c r="AC85" s="75"/>
      <c r="AD85" s="75"/>
      <c r="AE85" s="75"/>
    </row>
    <row r="86" spans="1:31" x14ac:dyDescent="0.25">
      <c r="A86" s="76" t="s">
        <v>99</v>
      </c>
      <c r="B86" s="76" t="s">
        <v>642</v>
      </c>
      <c r="C86" s="76">
        <v>2</v>
      </c>
      <c r="D86" s="76" t="s">
        <v>687</v>
      </c>
      <c r="E86" s="76" t="s">
        <v>1</v>
      </c>
      <c r="F86" s="76" t="s">
        <v>201</v>
      </c>
      <c r="G86" s="75"/>
      <c r="H86" s="75"/>
      <c r="I86" s="76" t="s">
        <v>611</v>
      </c>
      <c r="J86" s="76" t="s">
        <v>615</v>
      </c>
      <c r="K86" s="76" t="s">
        <v>613</v>
      </c>
      <c r="L86" s="76" t="s">
        <v>617</v>
      </c>
      <c r="M86" s="75" t="s">
        <v>261</v>
      </c>
      <c r="N86" s="76" t="s">
        <v>608</v>
      </c>
      <c r="O86" s="76" t="s">
        <v>231</v>
      </c>
      <c r="P86" s="76" t="s">
        <v>247</v>
      </c>
      <c r="Q86" s="75"/>
      <c r="R86" s="75"/>
      <c r="S86" s="76" t="s">
        <v>626</v>
      </c>
      <c r="T86" s="76" t="s">
        <v>625</v>
      </c>
      <c r="U86" s="76" t="s">
        <v>624</v>
      </c>
      <c r="V86" s="76"/>
      <c r="W86" s="75"/>
      <c r="X86" s="76" t="s">
        <v>618</v>
      </c>
      <c r="Y86" s="76" t="s">
        <v>629</v>
      </c>
      <c r="Z86" s="76" t="s">
        <v>622</v>
      </c>
      <c r="AA86" s="75"/>
      <c r="AB86" s="75"/>
      <c r="AC86" s="75"/>
      <c r="AD86" s="75"/>
      <c r="AE86" s="75"/>
    </row>
    <row r="87" spans="1:31" x14ac:dyDescent="0.25">
      <c r="A87" s="76" t="s">
        <v>99</v>
      </c>
      <c r="B87" s="76" t="s">
        <v>642</v>
      </c>
      <c r="C87" s="76">
        <v>2</v>
      </c>
      <c r="D87" s="76" t="s">
        <v>688</v>
      </c>
      <c r="E87" s="76" t="s">
        <v>2</v>
      </c>
      <c r="F87" s="76" t="s">
        <v>201</v>
      </c>
      <c r="G87" s="75"/>
      <c r="H87" s="75"/>
      <c r="I87" s="76" t="s">
        <v>611</v>
      </c>
      <c r="J87" s="76" t="s">
        <v>615</v>
      </c>
      <c r="K87" s="76" t="s">
        <v>613</v>
      </c>
      <c r="L87" s="76" t="s">
        <v>617</v>
      </c>
      <c r="M87" s="75" t="s">
        <v>261</v>
      </c>
      <c r="N87" s="76" t="s">
        <v>608</v>
      </c>
      <c r="O87" s="76" t="s">
        <v>231</v>
      </c>
      <c r="P87" s="76" t="s">
        <v>247</v>
      </c>
      <c r="Q87" s="75"/>
      <c r="R87" s="75"/>
      <c r="S87" s="76" t="s">
        <v>626</v>
      </c>
      <c r="T87" s="76" t="s">
        <v>625</v>
      </c>
      <c r="U87" s="76" t="s">
        <v>624</v>
      </c>
      <c r="V87" s="76"/>
      <c r="W87" s="75"/>
      <c r="X87" s="76" t="s">
        <v>618</v>
      </c>
      <c r="Y87" s="76" t="s">
        <v>629</v>
      </c>
      <c r="Z87" s="76" t="s">
        <v>622</v>
      </c>
      <c r="AA87" s="75"/>
      <c r="AB87" s="75"/>
      <c r="AC87" s="75"/>
      <c r="AD87" s="75"/>
      <c r="AE87" s="75"/>
    </row>
    <row r="88" spans="1:31" x14ac:dyDescent="0.25">
      <c r="A88" s="76" t="s">
        <v>99</v>
      </c>
      <c r="B88" s="76" t="s">
        <v>642</v>
      </c>
      <c r="C88" s="76">
        <v>3</v>
      </c>
      <c r="D88" s="76" t="s">
        <v>687</v>
      </c>
      <c r="E88" s="76" t="s">
        <v>3</v>
      </c>
      <c r="F88" s="76" t="s">
        <v>201</v>
      </c>
      <c r="G88" s="75"/>
      <c r="H88" s="75"/>
      <c r="I88" s="76" t="s">
        <v>611</v>
      </c>
      <c r="J88" s="76" t="s">
        <v>615</v>
      </c>
      <c r="K88" s="76" t="s">
        <v>613</v>
      </c>
      <c r="L88" s="76" t="s">
        <v>617</v>
      </c>
      <c r="M88" s="75" t="s">
        <v>263</v>
      </c>
      <c r="N88" s="76" t="s">
        <v>608</v>
      </c>
      <c r="O88" s="76" t="s">
        <v>232</v>
      </c>
      <c r="P88" s="76" t="s">
        <v>253</v>
      </c>
      <c r="Q88" s="75"/>
      <c r="R88" s="75"/>
      <c r="S88" s="76" t="s">
        <v>626</v>
      </c>
      <c r="T88" s="76" t="s">
        <v>625</v>
      </c>
      <c r="U88" s="76" t="s">
        <v>624</v>
      </c>
      <c r="V88" s="76"/>
      <c r="W88" s="75"/>
      <c r="X88" s="76" t="s">
        <v>618</v>
      </c>
      <c r="Y88" s="76" t="s">
        <v>629</v>
      </c>
      <c r="Z88" s="76" t="s">
        <v>622</v>
      </c>
      <c r="AA88" s="75"/>
      <c r="AB88" s="75"/>
      <c r="AC88" s="75"/>
      <c r="AD88" s="75"/>
      <c r="AE88" s="75"/>
    </row>
    <row r="89" spans="1:31" x14ac:dyDescent="0.25">
      <c r="A89" s="76" t="s">
        <v>99</v>
      </c>
      <c r="B89" s="76" t="s">
        <v>642</v>
      </c>
      <c r="C89" s="76">
        <v>3</v>
      </c>
      <c r="D89" s="76" t="s">
        <v>690</v>
      </c>
      <c r="E89" s="76" t="s">
        <v>4</v>
      </c>
      <c r="F89" s="76" t="s">
        <v>201</v>
      </c>
      <c r="G89" s="75"/>
      <c r="H89" s="75"/>
      <c r="I89" s="76" t="s">
        <v>611</v>
      </c>
      <c r="J89" s="76" t="s">
        <v>615</v>
      </c>
      <c r="K89" s="76" t="s">
        <v>613</v>
      </c>
      <c r="L89" s="76" t="s">
        <v>617</v>
      </c>
      <c r="M89" s="75" t="s">
        <v>263</v>
      </c>
      <c r="N89" s="76" t="s">
        <v>608</v>
      </c>
      <c r="O89" s="76" t="s">
        <v>232</v>
      </c>
      <c r="P89" s="76" t="s">
        <v>253</v>
      </c>
      <c r="Q89" s="75"/>
      <c r="R89" s="75"/>
      <c r="S89" s="76" t="s">
        <v>626</v>
      </c>
      <c r="T89" s="76" t="s">
        <v>625</v>
      </c>
      <c r="U89" s="76" t="s">
        <v>624</v>
      </c>
      <c r="V89" s="76"/>
      <c r="W89" s="75"/>
      <c r="X89" s="76" t="s">
        <v>618</v>
      </c>
      <c r="Y89" s="76" t="s">
        <v>629</v>
      </c>
      <c r="Z89" s="76" t="s">
        <v>622</v>
      </c>
      <c r="AA89" s="75"/>
      <c r="AB89" s="75"/>
      <c r="AC89" s="75"/>
      <c r="AD89" s="75"/>
      <c r="AE89" s="75"/>
    </row>
    <row r="90" spans="1:31" x14ac:dyDescent="0.25">
      <c r="A90" s="76" t="s">
        <v>99</v>
      </c>
      <c r="B90" s="76" t="s">
        <v>642</v>
      </c>
      <c r="C90" s="76">
        <v>3</v>
      </c>
      <c r="D90" s="76" t="s">
        <v>691</v>
      </c>
      <c r="E90" s="76" t="s">
        <v>5</v>
      </c>
      <c r="F90" s="76" t="s">
        <v>201</v>
      </c>
      <c r="G90" s="75"/>
      <c r="H90" s="75"/>
      <c r="I90" s="76" t="s">
        <v>611</v>
      </c>
      <c r="J90" s="76" t="s">
        <v>615</v>
      </c>
      <c r="K90" s="76" t="s">
        <v>613</v>
      </c>
      <c r="L90" s="76" t="s">
        <v>617</v>
      </c>
      <c r="M90" s="75" t="s">
        <v>263</v>
      </c>
      <c r="N90" s="76" t="s">
        <v>608</v>
      </c>
      <c r="O90" s="76" t="s">
        <v>232</v>
      </c>
      <c r="P90" s="76" t="s">
        <v>253</v>
      </c>
      <c r="Q90" s="75"/>
      <c r="R90" s="75"/>
      <c r="S90" s="76" t="s">
        <v>626</v>
      </c>
      <c r="T90" s="76" t="s">
        <v>625</v>
      </c>
      <c r="U90" s="76" t="s">
        <v>624</v>
      </c>
      <c r="V90" s="76"/>
      <c r="W90" s="75"/>
      <c r="X90" s="76" t="s">
        <v>618</v>
      </c>
      <c r="Y90" s="76" t="s">
        <v>629</v>
      </c>
      <c r="Z90" s="76" t="s">
        <v>622</v>
      </c>
      <c r="AA90" s="75"/>
      <c r="AB90" s="75"/>
      <c r="AC90" s="75"/>
      <c r="AD90" s="75"/>
      <c r="AE90" s="75"/>
    </row>
    <row r="91" spans="1:31" x14ac:dyDescent="0.25">
      <c r="A91" s="76" t="s">
        <v>99</v>
      </c>
      <c r="B91" s="76" t="s">
        <v>642</v>
      </c>
      <c r="C91" s="76">
        <v>3</v>
      </c>
      <c r="D91" s="76" t="s">
        <v>692</v>
      </c>
      <c r="E91" s="76" t="s">
        <v>6</v>
      </c>
      <c r="F91" s="76" t="s">
        <v>201</v>
      </c>
      <c r="G91" s="75"/>
      <c r="H91" s="75"/>
      <c r="I91" s="76" t="s">
        <v>611</v>
      </c>
      <c r="J91" s="76" t="s">
        <v>615</v>
      </c>
      <c r="K91" s="76" t="s">
        <v>613</v>
      </c>
      <c r="L91" s="76" t="s">
        <v>617</v>
      </c>
      <c r="M91" s="85" t="s">
        <v>273</v>
      </c>
      <c r="N91" s="76" t="s">
        <v>608</v>
      </c>
      <c r="O91" s="76" t="s">
        <v>232</v>
      </c>
      <c r="P91" s="76" t="s">
        <v>253</v>
      </c>
      <c r="Q91" s="75"/>
      <c r="R91" s="75"/>
      <c r="S91" s="76" t="s">
        <v>626</v>
      </c>
      <c r="T91" s="76" t="s">
        <v>625</v>
      </c>
      <c r="U91" s="76" t="s">
        <v>624</v>
      </c>
      <c r="V91" s="76"/>
      <c r="W91" s="75"/>
      <c r="X91" s="76" t="s">
        <v>618</v>
      </c>
      <c r="Y91" s="76" t="s">
        <v>629</v>
      </c>
      <c r="Z91" s="76" t="s">
        <v>622</v>
      </c>
      <c r="AA91" s="75"/>
      <c r="AB91" s="75"/>
      <c r="AC91" s="75"/>
      <c r="AD91" s="75"/>
      <c r="AE91" s="75"/>
    </row>
    <row r="92" spans="1:31" x14ac:dyDescent="0.25">
      <c r="A92" s="76" t="s">
        <v>99</v>
      </c>
      <c r="B92" s="76" t="s">
        <v>642</v>
      </c>
      <c r="C92" s="76">
        <v>4</v>
      </c>
      <c r="D92" s="76" t="s">
        <v>687</v>
      </c>
      <c r="E92" s="76" t="s">
        <v>7</v>
      </c>
      <c r="F92" s="76" t="s">
        <v>201</v>
      </c>
      <c r="G92" s="75"/>
      <c r="H92" s="75"/>
      <c r="I92" s="76" t="s">
        <v>611</v>
      </c>
      <c r="J92" s="76" t="s">
        <v>615</v>
      </c>
      <c r="K92" s="76" t="s">
        <v>613</v>
      </c>
      <c r="L92" s="76" t="s">
        <v>617</v>
      </c>
      <c r="M92" s="85" t="s">
        <v>275</v>
      </c>
      <c r="N92" s="76" t="s">
        <v>608</v>
      </c>
      <c r="O92" s="76" t="s">
        <v>233</v>
      </c>
      <c r="P92" s="76" t="s">
        <v>254</v>
      </c>
      <c r="Q92" s="75"/>
      <c r="R92" s="75"/>
      <c r="S92" s="76" t="s">
        <v>626</v>
      </c>
      <c r="T92" s="76" t="s">
        <v>625</v>
      </c>
      <c r="U92" s="76" t="s">
        <v>624</v>
      </c>
      <c r="V92" s="76"/>
      <c r="W92" s="75"/>
      <c r="X92" s="76" t="s">
        <v>618</v>
      </c>
      <c r="Y92" s="76" t="s">
        <v>629</v>
      </c>
      <c r="Z92" s="76" t="s">
        <v>622</v>
      </c>
      <c r="AA92" s="75"/>
      <c r="AB92" s="75"/>
      <c r="AC92" s="75"/>
      <c r="AD92" s="75"/>
      <c r="AE92" s="75"/>
    </row>
    <row r="93" spans="1:31" x14ac:dyDescent="0.25">
      <c r="A93" s="76" t="s">
        <v>99</v>
      </c>
      <c r="B93" s="76" t="s">
        <v>642</v>
      </c>
      <c r="C93" s="76">
        <v>4</v>
      </c>
      <c r="D93" s="76" t="s">
        <v>688</v>
      </c>
      <c r="E93" s="76" t="s">
        <v>8</v>
      </c>
      <c r="F93" s="76" t="s">
        <v>201</v>
      </c>
      <c r="G93" s="75"/>
      <c r="H93" s="75"/>
      <c r="I93" s="76" t="s">
        <v>611</v>
      </c>
      <c r="J93" s="76" t="s">
        <v>615</v>
      </c>
      <c r="K93" s="76" t="s">
        <v>613</v>
      </c>
      <c r="L93" s="76" t="s">
        <v>617</v>
      </c>
      <c r="M93" s="85" t="s">
        <v>275</v>
      </c>
      <c r="N93" s="76" t="s">
        <v>608</v>
      </c>
      <c r="O93" s="76" t="s">
        <v>233</v>
      </c>
      <c r="P93" s="76" t="s">
        <v>254</v>
      </c>
      <c r="Q93" s="75"/>
      <c r="R93" s="75"/>
      <c r="S93" s="76" t="s">
        <v>626</v>
      </c>
      <c r="T93" s="76" t="s">
        <v>625</v>
      </c>
      <c r="U93" s="76" t="s">
        <v>624</v>
      </c>
      <c r="V93" s="76"/>
      <c r="W93" s="75"/>
      <c r="X93" s="76" t="s">
        <v>618</v>
      </c>
      <c r="Y93" s="76" t="s">
        <v>629</v>
      </c>
      <c r="Z93" s="76" t="s">
        <v>622</v>
      </c>
      <c r="AA93" s="75"/>
      <c r="AB93" s="75"/>
      <c r="AC93" s="75"/>
      <c r="AD93" s="75"/>
      <c r="AE93" s="75"/>
    </row>
    <row r="94" spans="1:31" x14ac:dyDescent="0.25">
      <c r="A94" s="76" t="s">
        <v>99</v>
      </c>
      <c r="B94" s="76" t="s">
        <v>642</v>
      </c>
      <c r="C94" s="76">
        <v>4</v>
      </c>
      <c r="D94" s="76" t="s">
        <v>692</v>
      </c>
      <c r="E94" s="76" t="s">
        <v>693</v>
      </c>
      <c r="F94" s="76" t="s">
        <v>201</v>
      </c>
      <c r="G94" s="75"/>
      <c r="H94" s="75"/>
      <c r="I94" s="76" t="s">
        <v>611</v>
      </c>
      <c r="J94" s="76" t="s">
        <v>615</v>
      </c>
      <c r="K94" s="76" t="s">
        <v>613</v>
      </c>
      <c r="L94" s="76" t="s">
        <v>617</v>
      </c>
      <c r="M94" s="85" t="s">
        <v>275</v>
      </c>
      <c r="N94" s="76" t="s">
        <v>608</v>
      </c>
      <c r="O94" s="76" t="s">
        <v>233</v>
      </c>
      <c r="P94" s="76" t="s">
        <v>254</v>
      </c>
      <c r="Q94" s="75"/>
      <c r="R94" s="75"/>
      <c r="S94" s="76" t="s">
        <v>626</v>
      </c>
      <c r="T94" s="76" t="s">
        <v>625</v>
      </c>
      <c r="U94" s="76" t="s">
        <v>624</v>
      </c>
      <c r="V94" s="76"/>
      <c r="W94" s="75"/>
      <c r="X94" s="76" t="s">
        <v>618</v>
      </c>
      <c r="Y94" s="76" t="s">
        <v>629</v>
      </c>
      <c r="Z94" s="76" t="s">
        <v>622</v>
      </c>
      <c r="AA94" s="75"/>
      <c r="AB94" s="75"/>
      <c r="AC94" s="75"/>
      <c r="AD94" s="75"/>
      <c r="AE94" s="75"/>
    </row>
    <row r="95" spans="1:31" x14ac:dyDescent="0.25">
      <c r="A95" s="76" t="s">
        <v>99</v>
      </c>
      <c r="B95" s="76" t="s">
        <v>642</v>
      </c>
      <c r="C95" s="76">
        <v>5</v>
      </c>
      <c r="D95" s="76" t="s">
        <v>687</v>
      </c>
      <c r="E95" s="76" t="s">
        <v>10</v>
      </c>
      <c r="F95" s="76" t="s">
        <v>203</v>
      </c>
      <c r="G95" s="75"/>
      <c r="H95" s="75"/>
      <c r="I95" s="76" t="s">
        <v>611</v>
      </c>
      <c r="J95" s="76" t="s">
        <v>615</v>
      </c>
      <c r="K95" s="76" t="s">
        <v>613</v>
      </c>
      <c r="L95" s="76" t="s">
        <v>617</v>
      </c>
      <c r="M95" s="85" t="s">
        <v>275</v>
      </c>
      <c r="N95" s="76" t="s">
        <v>608</v>
      </c>
      <c r="O95" s="76" t="s">
        <v>234</v>
      </c>
      <c r="P95" s="76" t="s">
        <v>254</v>
      </c>
      <c r="Q95" s="75"/>
      <c r="R95" s="75"/>
      <c r="S95" s="76" t="s">
        <v>626</v>
      </c>
      <c r="T95" s="76" t="s">
        <v>625</v>
      </c>
      <c r="U95" s="76" t="s">
        <v>624</v>
      </c>
      <c r="V95" s="76"/>
      <c r="W95" s="75"/>
      <c r="X95" s="76" t="s">
        <v>618</v>
      </c>
      <c r="Y95" s="76" t="s">
        <v>629</v>
      </c>
      <c r="Z95" s="76" t="s">
        <v>622</v>
      </c>
      <c r="AA95" s="75"/>
      <c r="AB95" s="75"/>
      <c r="AC95" s="75"/>
      <c r="AD95" s="75"/>
      <c r="AE95" s="75"/>
    </row>
    <row r="96" spans="1:31" x14ac:dyDescent="0.25">
      <c r="A96" s="76" t="s">
        <v>99</v>
      </c>
      <c r="B96" s="76" t="s">
        <v>642</v>
      </c>
      <c r="C96" s="76">
        <v>5</v>
      </c>
      <c r="D96" s="76" t="s">
        <v>688</v>
      </c>
      <c r="E96" s="76" t="s">
        <v>694</v>
      </c>
      <c r="F96" s="76" t="s">
        <v>203</v>
      </c>
      <c r="G96" s="75"/>
      <c r="H96" s="75"/>
      <c r="I96" s="76" t="s">
        <v>611</v>
      </c>
      <c r="J96" s="76" t="s">
        <v>615</v>
      </c>
      <c r="K96" s="76" t="s">
        <v>613</v>
      </c>
      <c r="L96" s="76" t="s">
        <v>617</v>
      </c>
      <c r="M96" s="85" t="s">
        <v>275</v>
      </c>
      <c r="N96" s="76" t="s">
        <v>608</v>
      </c>
      <c r="O96" s="76" t="s">
        <v>234</v>
      </c>
      <c r="P96" s="76" t="s">
        <v>254</v>
      </c>
      <c r="Q96" s="75"/>
      <c r="R96" s="75"/>
      <c r="S96" s="76" t="s">
        <v>626</v>
      </c>
      <c r="T96" s="76" t="s">
        <v>625</v>
      </c>
      <c r="U96" s="76" t="s">
        <v>624</v>
      </c>
      <c r="V96" s="76"/>
      <c r="W96" s="75"/>
      <c r="X96" s="76" t="s">
        <v>618</v>
      </c>
      <c r="Y96" s="76" t="s">
        <v>629</v>
      </c>
      <c r="Z96" s="76" t="s">
        <v>622</v>
      </c>
      <c r="AA96" s="75"/>
      <c r="AB96" s="75"/>
      <c r="AC96" s="75"/>
      <c r="AD96" s="75"/>
      <c r="AE96" s="75"/>
    </row>
    <row r="97" spans="1:26" x14ac:dyDescent="0.25">
      <c r="A97" s="76" t="s">
        <v>99</v>
      </c>
      <c r="B97" s="76" t="s">
        <v>642</v>
      </c>
      <c r="C97" s="76">
        <v>6</v>
      </c>
      <c r="D97" s="76" t="s">
        <v>687</v>
      </c>
      <c r="E97" s="76" t="s">
        <v>12</v>
      </c>
      <c r="F97" s="76" t="s">
        <v>203</v>
      </c>
      <c r="G97" s="75"/>
      <c r="H97" s="75"/>
      <c r="I97" s="76" t="s">
        <v>611</v>
      </c>
      <c r="J97" s="76" t="s">
        <v>615</v>
      </c>
      <c r="K97" s="76" t="s">
        <v>613</v>
      </c>
      <c r="L97" s="76" t="s">
        <v>617</v>
      </c>
      <c r="M97" s="85" t="s">
        <v>275</v>
      </c>
      <c r="N97" s="76" t="s">
        <v>608</v>
      </c>
      <c r="O97" s="76" t="s">
        <v>234</v>
      </c>
      <c r="P97" s="76" t="s">
        <v>254</v>
      </c>
      <c r="Q97" s="75"/>
      <c r="R97" s="75"/>
      <c r="S97" s="76" t="s">
        <v>626</v>
      </c>
      <c r="T97" s="76" t="s">
        <v>625</v>
      </c>
      <c r="U97" s="76" t="s">
        <v>624</v>
      </c>
      <c r="V97" s="76"/>
      <c r="W97" s="75"/>
      <c r="X97" s="76" t="s">
        <v>618</v>
      </c>
      <c r="Y97" s="76" t="s">
        <v>629</v>
      </c>
      <c r="Z97" s="76" t="s">
        <v>622</v>
      </c>
    </row>
    <row r="98" spans="1:26" x14ac:dyDescent="0.25">
      <c r="A98" s="76" t="s">
        <v>99</v>
      </c>
      <c r="B98" s="76" t="s">
        <v>642</v>
      </c>
      <c r="C98" s="76">
        <v>6</v>
      </c>
      <c r="D98" s="76" t="s">
        <v>688</v>
      </c>
      <c r="E98" s="76" t="s">
        <v>13</v>
      </c>
      <c r="F98" s="76" t="s">
        <v>203</v>
      </c>
      <c r="G98" s="75"/>
      <c r="H98" s="75"/>
      <c r="I98" s="76" t="s">
        <v>611</v>
      </c>
      <c r="J98" s="76" t="s">
        <v>615</v>
      </c>
      <c r="K98" s="76" t="s">
        <v>613</v>
      </c>
      <c r="L98" s="76" t="s">
        <v>617</v>
      </c>
      <c r="M98" s="85" t="s">
        <v>275</v>
      </c>
      <c r="N98" s="76" t="s">
        <v>608</v>
      </c>
      <c r="O98" s="76" t="s">
        <v>234</v>
      </c>
      <c r="P98" s="76" t="s">
        <v>254</v>
      </c>
      <c r="Q98" s="75"/>
      <c r="R98" s="75"/>
      <c r="S98" s="76" t="s">
        <v>626</v>
      </c>
      <c r="T98" s="76" t="s">
        <v>625</v>
      </c>
      <c r="U98" s="76" t="s">
        <v>624</v>
      </c>
      <c r="V98" s="76"/>
      <c r="W98" s="75"/>
      <c r="X98" s="76" t="s">
        <v>618</v>
      </c>
      <c r="Y98" s="76" t="s">
        <v>629</v>
      </c>
      <c r="Z98" s="76" t="s">
        <v>622</v>
      </c>
    </row>
    <row r="99" spans="1:26" x14ac:dyDescent="0.25">
      <c r="A99" s="76" t="s">
        <v>99</v>
      </c>
      <c r="B99" s="76" t="s">
        <v>642</v>
      </c>
      <c r="C99" s="76">
        <v>7</v>
      </c>
      <c r="D99" s="75"/>
      <c r="E99" s="76" t="s">
        <v>14</v>
      </c>
      <c r="F99" s="76" t="s">
        <v>206</v>
      </c>
      <c r="G99" s="75"/>
      <c r="H99" s="75"/>
      <c r="I99" s="76" t="s">
        <v>611</v>
      </c>
      <c r="J99" s="76" t="s">
        <v>615</v>
      </c>
      <c r="K99" s="76" t="s">
        <v>613</v>
      </c>
      <c r="L99" s="76" t="s">
        <v>617</v>
      </c>
      <c r="M99" s="85" t="s">
        <v>277</v>
      </c>
      <c r="N99" s="76" t="s">
        <v>608</v>
      </c>
      <c r="O99" s="76" t="s">
        <v>235</v>
      </c>
      <c r="P99" s="76" t="s">
        <v>251</v>
      </c>
      <c r="Q99" s="75"/>
      <c r="R99" s="75"/>
      <c r="S99" s="76" t="s">
        <v>626</v>
      </c>
      <c r="T99" s="76" t="s">
        <v>625</v>
      </c>
      <c r="U99" s="76" t="s">
        <v>624</v>
      </c>
      <c r="V99" s="76"/>
      <c r="W99" s="75"/>
      <c r="X99" s="76" t="s">
        <v>618</v>
      </c>
      <c r="Y99" s="76" t="s">
        <v>629</v>
      </c>
      <c r="Z99" s="76" t="s">
        <v>622</v>
      </c>
    </row>
    <row r="100" spans="1:26" x14ac:dyDescent="0.25">
      <c r="A100" s="76" t="s">
        <v>99</v>
      </c>
      <c r="B100" s="76" t="s">
        <v>642</v>
      </c>
      <c r="C100" s="76">
        <v>8</v>
      </c>
      <c r="D100" s="75"/>
      <c r="E100" s="76" t="s">
        <v>15</v>
      </c>
      <c r="F100" s="76" t="s">
        <v>207</v>
      </c>
      <c r="G100" s="75"/>
      <c r="H100" s="75"/>
      <c r="I100" s="76" t="s">
        <v>611</v>
      </c>
      <c r="J100" s="76" t="s">
        <v>615</v>
      </c>
      <c r="K100" s="76" t="s">
        <v>613</v>
      </c>
      <c r="L100" s="76" t="s">
        <v>617</v>
      </c>
      <c r="M100" s="85" t="s">
        <v>279</v>
      </c>
      <c r="N100" s="76" t="s">
        <v>608</v>
      </c>
      <c r="O100" s="76" t="s">
        <v>236</v>
      </c>
      <c r="P100" s="76" t="s">
        <v>255</v>
      </c>
      <c r="Q100" s="75"/>
      <c r="R100" s="75"/>
      <c r="S100" s="76" t="s">
        <v>626</v>
      </c>
      <c r="T100" s="76" t="s">
        <v>625</v>
      </c>
      <c r="U100" s="76" t="s">
        <v>624</v>
      </c>
      <c r="V100" s="76"/>
      <c r="W100" s="75"/>
      <c r="X100" s="76" t="s">
        <v>618</v>
      </c>
      <c r="Y100" s="76" t="s">
        <v>629</v>
      </c>
      <c r="Z100" s="76" t="s">
        <v>622</v>
      </c>
    </row>
    <row r="101" spans="1:26" x14ac:dyDescent="0.25">
      <c r="A101" s="75" t="s">
        <v>696</v>
      </c>
      <c r="B101" s="76" t="s">
        <v>641</v>
      </c>
      <c r="C101" s="76">
        <v>1</v>
      </c>
      <c r="D101" s="76" t="s">
        <v>687</v>
      </c>
      <c r="E101" s="76" t="s">
        <v>0</v>
      </c>
      <c r="F101" s="76" t="s">
        <v>316</v>
      </c>
      <c r="G101" s="76" t="s">
        <v>285</v>
      </c>
      <c r="H101" s="76" t="s">
        <v>349</v>
      </c>
      <c r="I101" s="76" t="s">
        <v>611</v>
      </c>
      <c r="J101" s="76" t="s">
        <v>615</v>
      </c>
      <c r="K101" s="76" t="s">
        <v>613</v>
      </c>
      <c r="L101" s="76" t="s">
        <v>617</v>
      </c>
      <c r="M101" s="76" t="s">
        <v>489</v>
      </c>
      <c r="N101" s="76" t="s">
        <v>608</v>
      </c>
      <c r="O101" s="76" t="s">
        <v>380</v>
      </c>
      <c r="P101" s="76" t="s">
        <v>433</v>
      </c>
      <c r="Q101" s="76" t="s">
        <v>462</v>
      </c>
      <c r="R101" s="76" t="s">
        <v>405</v>
      </c>
      <c r="S101" s="76" t="s">
        <v>626</v>
      </c>
      <c r="T101" s="76" t="s">
        <v>625</v>
      </c>
      <c r="U101" s="76" t="s">
        <v>624</v>
      </c>
      <c r="V101" s="76"/>
      <c r="W101" s="76" t="s">
        <v>286</v>
      </c>
      <c r="X101" s="76" t="s">
        <v>618</v>
      </c>
      <c r="Y101" s="76" t="s">
        <v>629</v>
      </c>
      <c r="Z101" s="76" t="s">
        <v>622</v>
      </c>
    </row>
    <row r="102" spans="1:26" x14ac:dyDescent="0.25">
      <c r="A102" s="75" t="s">
        <v>696</v>
      </c>
      <c r="B102" s="76" t="s">
        <v>641</v>
      </c>
      <c r="C102" s="76">
        <v>2</v>
      </c>
      <c r="D102" s="76" t="s">
        <v>687</v>
      </c>
      <c r="E102" s="76" t="s">
        <v>1</v>
      </c>
      <c r="F102" s="76" t="s">
        <v>318</v>
      </c>
      <c r="G102" s="76" t="s">
        <v>285</v>
      </c>
      <c r="H102" s="76" t="s">
        <v>351</v>
      </c>
      <c r="I102" s="76" t="s">
        <v>611</v>
      </c>
      <c r="J102" s="76" t="s">
        <v>615</v>
      </c>
      <c r="K102" s="76" t="s">
        <v>613</v>
      </c>
      <c r="L102" s="76" t="s">
        <v>617</v>
      </c>
      <c r="M102" s="76" t="s">
        <v>489</v>
      </c>
      <c r="N102" s="76" t="s">
        <v>608</v>
      </c>
      <c r="O102" s="76" t="s">
        <v>381</v>
      </c>
      <c r="P102" s="76" t="s">
        <v>434</v>
      </c>
      <c r="Q102" s="76" t="s">
        <v>463</v>
      </c>
      <c r="R102" s="76" t="s">
        <v>406</v>
      </c>
      <c r="S102" s="76" t="s">
        <v>626</v>
      </c>
      <c r="T102" s="76" t="s">
        <v>625</v>
      </c>
      <c r="U102" s="76" t="s">
        <v>624</v>
      </c>
      <c r="V102" s="76"/>
      <c r="W102" s="76" t="s">
        <v>288</v>
      </c>
      <c r="X102" s="76" t="s">
        <v>618</v>
      </c>
      <c r="Y102" s="76" t="s">
        <v>629</v>
      </c>
      <c r="Z102" s="76" t="s">
        <v>622</v>
      </c>
    </row>
    <row r="103" spans="1:26" x14ac:dyDescent="0.25">
      <c r="A103" s="75" t="s">
        <v>696</v>
      </c>
      <c r="B103" s="76" t="s">
        <v>641</v>
      </c>
      <c r="C103" s="76">
        <v>2</v>
      </c>
      <c r="D103" s="76" t="s">
        <v>688</v>
      </c>
      <c r="E103" s="76" t="s">
        <v>2</v>
      </c>
      <c r="F103" s="76" t="s">
        <v>320</v>
      </c>
      <c r="G103" s="76" t="s">
        <v>285</v>
      </c>
      <c r="H103" s="76" t="s">
        <v>353</v>
      </c>
      <c r="I103" s="76" t="s">
        <v>611</v>
      </c>
      <c r="J103" s="76" t="s">
        <v>615</v>
      </c>
      <c r="K103" s="76" t="s">
        <v>613</v>
      </c>
      <c r="L103" s="76" t="s">
        <v>617</v>
      </c>
      <c r="M103" s="76" t="s">
        <v>489</v>
      </c>
      <c r="N103" s="76" t="s">
        <v>608</v>
      </c>
      <c r="O103" s="76" t="s">
        <v>383</v>
      </c>
      <c r="P103" s="76" t="s">
        <v>436</v>
      </c>
      <c r="Q103" s="76" t="s">
        <v>465</v>
      </c>
      <c r="R103" s="76" t="s">
        <v>408</v>
      </c>
      <c r="S103" s="76" t="s">
        <v>626</v>
      </c>
      <c r="T103" s="76" t="s">
        <v>625</v>
      </c>
      <c r="U103" s="76" t="s">
        <v>624</v>
      </c>
      <c r="V103" s="76"/>
      <c r="W103" s="76" t="s">
        <v>290</v>
      </c>
      <c r="X103" s="76" t="s">
        <v>618</v>
      </c>
      <c r="Y103" s="76" t="s">
        <v>629</v>
      </c>
      <c r="Z103" s="76" t="s">
        <v>622</v>
      </c>
    </row>
    <row r="104" spans="1:26" x14ac:dyDescent="0.25">
      <c r="A104" s="75" t="s">
        <v>696</v>
      </c>
      <c r="B104" s="76" t="s">
        <v>641</v>
      </c>
      <c r="C104" s="76">
        <v>3</v>
      </c>
      <c r="D104" s="76" t="s">
        <v>687</v>
      </c>
      <c r="E104" s="76" t="s">
        <v>3</v>
      </c>
      <c r="F104" s="76" t="s">
        <v>322</v>
      </c>
      <c r="G104" s="76" t="s">
        <v>285</v>
      </c>
      <c r="H104" s="76" t="s">
        <v>355</v>
      </c>
      <c r="I104" s="76" t="s">
        <v>611</v>
      </c>
      <c r="J104" s="76" t="s">
        <v>615</v>
      </c>
      <c r="K104" s="76" t="s">
        <v>613</v>
      </c>
      <c r="L104" s="76" t="s">
        <v>617</v>
      </c>
      <c r="M104" s="76" t="s">
        <v>490</v>
      </c>
      <c r="N104" s="76" t="s">
        <v>608</v>
      </c>
      <c r="O104" s="76" t="s">
        <v>385</v>
      </c>
      <c r="P104" s="76" t="s">
        <v>438</v>
      </c>
      <c r="Q104" s="76" t="s">
        <v>467</v>
      </c>
      <c r="R104" s="76" t="s">
        <v>410</v>
      </c>
      <c r="S104" s="76" t="s">
        <v>626</v>
      </c>
      <c r="T104" s="76" t="s">
        <v>625</v>
      </c>
      <c r="U104" s="76" t="s">
        <v>624</v>
      </c>
      <c r="V104" s="76"/>
      <c r="W104" s="76" t="s">
        <v>292</v>
      </c>
      <c r="X104" s="76" t="s">
        <v>618</v>
      </c>
      <c r="Y104" s="76" t="s">
        <v>629</v>
      </c>
      <c r="Z104" s="76" t="s">
        <v>622</v>
      </c>
    </row>
    <row r="105" spans="1:26" x14ac:dyDescent="0.25">
      <c r="A105" s="75" t="s">
        <v>696</v>
      </c>
      <c r="B105" s="76" t="s">
        <v>641</v>
      </c>
      <c r="C105" s="76">
        <v>3</v>
      </c>
      <c r="D105" s="76" t="s">
        <v>690</v>
      </c>
      <c r="E105" s="76" t="s">
        <v>4</v>
      </c>
      <c r="F105" s="76" t="s">
        <v>324</v>
      </c>
      <c r="G105" s="76" t="s">
        <v>285</v>
      </c>
      <c r="H105" s="76" t="s">
        <v>357</v>
      </c>
      <c r="I105" s="76" t="s">
        <v>611</v>
      </c>
      <c r="J105" s="76" t="s">
        <v>615</v>
      </c>
      <c r="K105" s="76" t="s">
        <v>613</v>
      </c>
      <c r="L105" s="76" t="s">
        <v>617</v>
      </c>
      <c r="M105" s="76" t="s">
        <v>493</v>
      </c>
      <c r="N105" s="76" t="s">
        <v>608</v>
      </c>
      <c r="O105" s="76" t="s">
        <v>387</v>
      </c>
      <c r="P105" s="76" t="s">
        <v>439</v>
      </c>
      <c r="Q105" s="76" t="s">
        <v>469</v>
      </c>
      <c r="R105" s="76" t="s">
        <v>412</v>
      </c>
      <c r="S105" s="76" t="s">
        <v>626</v>
      </c>
      <c r="T105" s="76" t="s">
        <v>625</v>
      </c>
      <c r="U105" s="76" t="s">
        <v>624</v>
      </c>
      <c r="V105" s="76"/>
      <c r="W105" s="76" t="s">
        <v>294</v>
      </c>
      <c r="X105" s="76" t="s">
        <v>618</v>
      </c>
      <c r="Y105" s="76" t="s">
        <v>629</v>
      </c>
      <c r="Z105" s="76" t="s">
        <v>622</v>
      </c>
    </row>
    <row r="106" spans="1:26" x14ac:dyDescent="0.25">
      <c r="A106" s="75" t="s">
        <v>696</v>
      </c>
      <c r="B106" s="76" t="s">
        <v>641</v>
      </c>
      <c r="C106" s="76">
        <v>3</v>
      </c>
      <c r="D106" s="76" t="s">
        <v>691</v>
      </c>
      <c r="E106" s="76" t="s">
        <v>5</v>
      </c>
      <c r="F106" s="76" t="s">
        <v>326</v>
      </c>
      <c r="G106" s="76" t="s">
        <v>285</v>
      </c>
      <c r="H106" s="76" t="s">
        <v>359</v>
      </c>
      <c r="I106" s="76" t="s">
        <v>611</v>
      </c>
      <c r="J106" s="76" t="s">
        <v>615</v>
      </c>
      <c r="K106" s="76" t="s">
        <v>613</v>
      </c>
      <c r="L106" s="76" t="s">
        <v>617</v>
      </c>
      <c r="M106" s="76" t="s">
        <v>492</v>
      </c>
      <c r="N106" s="76" t="s">
        <v>608</v>
      </c>
      <c r="O106" s="76" t="s">
        <v>388</v>
      </c>
      <c r="P106" s="76" t="s">
        <v>441</v>
      </c>
      <c r="Q106" s="76" t="s">
        <v>471</v>
      </c>
      <c r="R106" s="76" t="s">
        <v>414</v>
      </c>
      <c r="S106" s="76" t="s">
        <v>626</v>
      </c>
      <c r="T106" s="76" t="s">
        <v>625</v>
      </c>
      <c r="U106" s="76" t="s">
        <v>624</v>
      </c>
      <c r="V106" s="76"/>
      <c r="W106" s="76" t="s">
        <v>296</v>
      </c>
      <c r="X106" s="76" t="s">
        <v>618</v>
      </c>
      <c r="Y106" s="76" t="s">
        <v>629</v>
      </c>
      <c r="Z106" s="76" t="s">
        <v>622</v>
      </c>
    </row>
    <row r="107" spans="1:26" x14ac:dyDescent="0.25">
      <c r="A107" s="75" t="s">
        <v>696</v>
      </c>
      <c r="B107" s="76" t="s">
        <v>641</v>
      </c>
      <c r="C107" s="76">
        <v>3</v>
      </c>
      <c r="D107" s="76" t="s">
        <v>692</v>
      </c>
      <c r="E107" s="76" t="s">
        <v>6</v>
      </c>
      <c r="F107" s="76" t="s">
        <v>328</v>
      </c>
      <c r="G107" s="76" t="s">
        <v>285</v>
      </c>
      <c r="H107" s="76" t="s">
        <v>361</v>
      </c>
      <c r="I107" s="76" t="s">
        <v>611</v>
      </c>
      <c r="J107" s="76" t="s">
        <v>615</v>
      </c>
      <c r="K107" s="76" t="s">
        <v>613</v>
      </c>
      <c r="L107" s="76" t="s">
        <v>617</v>
      </c>
      <c r="M107" s="76" t="s">
        <v>495</v>
      </c>
      <c r="N107" s="76" t="s">
        <v>608</v>
      </c>
      <c r="O107" s="76" t="s">
        <v>389</v>
      </c>
      <c r="P107" s="76" t="s">
        <v>443</v>
      </c>
      <c r="Q107" s="76" t="s">
        <v>473</v>
      </c>
      <c r="R107" s="76" t="s">
        <v>416</v>
      </c>
      <c r="S107" s="76" t="s">
        <v>626</v>
      </c>
      <c r="T107" s="76" t="s">
        <v>625</v>
      </c>
      <c r="U107" s="76" t="s">
        <v>624</v>
      </c>
      <c r="V107" s="76"/>
      <c r="W107" s="88"/>
      <c r="X107" s="76" t="s">
        <v>618</v>
      </c>
      <c r="Y107" s="76" t="s">
        <v>629</v>
      </c>
      <c r="Z107" s="76" t="s">
        <v>622</v>
      </c>
    </row>
    <row r="108" spans="1:26" x14ac:dyDescent="0.25">
      <c r="A108" s="75" t="s">
        <v>696</v>
      </c>
      <c r="B108" s="76" t="s">
        <v>641</v>
      </c>
      <c r="C108" s="76">
        <v>4</v>
      </c>
      <c r="D108" s="76" t="s">
        <v>687</v>
      </c>
      <c r="E108" s="76" t="s">
        <v>7</v>
      </c>
      <c r="F108" s="76" t="s">
        <v>330</v>
      </c>
      <c r="G108" s="76" t="s">
        <v>285</v>
      </c>
      <c r="H108" s="76" t="s">
        <v>363</v>
      </c>
      <c r="I108" s="76" t="s">
        <v>611</v>
      </c>
      <c r="J108" s="76" t="s">
        <v>615</v>
      </c>
      <c r="K108" s="76" t="s">
        <v>613</v>
      </c>
      <c r="L108" s="76" t="s">
        <v>617</v>
      </c>
      <c r="M108" s="76" t="s">
        <v>497</v>
      </c>
      <c r="N108" s="76" t="s">
        <v>608</v>
      </c>
      <c r="O108" s="76" t="s">
        <v>390</v>
      </c>
      <c r="P108" s="76" t="s">
        <v>445</v>
      </c>
      <c r="Q108" s="76" t="s">
        <v>474</v>
      </c>
      <c r="R108" s="76" t="s">
        <v>417</v>
      </c>
      <c r="S108" s="76" t="s">
        <v>626</v>
      </c>
      <c r="T108" s="76" t="s">
        <v>625</v>
      </c>
      <c r="U108" s="76" t="s">
        <v>624</v>
      </c>
      <c r="V108" s="76"/>
      <c r="W108" s="76" t="s">
        <v>298</v>
      </c>
      <c r="X108" s="76" t="s">
        <v>618</v>
      </c>
      <c r="Y108" s="76" t="s">
        <v>629</v>
      </c>
      <c r="Z108" s="76" t="s">
        <v>622</v>
      </c>
    </row>
    <row r="109" spans="1:26" x14ac:dyDescent="0.25">
      <c r="A109" s="75" t="s">
        <v>696</v>
      </c>
      <c r="B109" s="76" t="s">
        <v>641</v>
      </c>
      <c r="C109" s="76">
        <v>4</v>
      </c>
      <c r="D109" s="76" t="s">
        <v>688</v>
      </c>
      <c r="E109" s="76" t="s">
        <v>8</v>
      </c>
      <c r="F109" s="76" t="s">
        <v>332</v>
      </c>
      <c r="G109" s="76" t="s">
        <v>285</v>
      </c>
      <c r="H109" s="76" t="s">
        <v>365</v>
      </c>
      <c r="I109" s="76" t="s">
        <v>611</v>
      </c>
      <c r="J109" s="76" t="s">
        <v>615</v>
      </c>
      <c r="K109" s="76" t="s">
        <v>613</v>
      </c>
      <c r="L109" s="76" t="s">
        <v>617</v>
      </c>
      <c r="M109" s="76" t="s">
        <v>499</v>
      </c>
      <c r="N109" s="76" t="s">
        <v>608</v>
      </c>
      <c r="O109" s="76" t="s">
        <v>392</v>
      </c>
      <c r="P109" s="76" t="s">
        <v>446</v>
      </c>
      <c r="Q109" s="76" t="s">
        <v>475</v>
      </c>
      <c r="R109" s="76" t="s">
        <v>419</v>
      </c>
      <c r="S109" s="76" t="s">
        <v>626</v>
      </c>
      <c r="T109" s="76" t="s">
        <v>625</v>
      </c>
      <c r="U109" s="76" t="s">
        <v>624</v>
      </c>
      <c r="V109" s="76"/>
      <c r="W109" s="76" t="s">
        <v>300</v>
      </c>
      <c r="X109" s="76" t="s">
        <v>618</v>
      </c>
      <c r="Y109" s="76" t="s">
        <v>629</v>
      </c>
      <c r="Z109" s="76" t="s">
        <v>622</v>
      </c>
    </row>
    <row r="110" spans="1:26" x14ac:dyDescent="0.25">
      <c r="A110" s="75" t="s">
        <v>696</v>
      </c>
      <c r="B110" s="76" t="s">
        <v>641</v>
      </c>
      <c r="C110" s="76">
        <v>4</v>
      </c>
      <c r="D110" s="76" t="s">
        <v>692</v>
      </c>
      <c r="E110" s="76" t="s">
        <v>693</v>
      </c>
      <c r="F110" s="76" t="s">
        <v>334</v>
      </c>
      <c r="G110" s="76" t="s">
        <v>285</v>
      </c>
      <c r="H110" s="76" t="s">
        <v>367</v>
      </c>
      <c r="I110" s="76" t="s">
        <v>611</v>
      </c>
      <c r="J110" s="76" t="s">
        <v>615</v>
      </c>
      <c r="K110" s="76" t="s">
        <v>613</v>
      </c>
      <c r="L110" s="76" t="s">
        <v>617</v>
      </c>
      <c r="M110" s="76" t="s">
        <v>501</v>
      </c>
      <c r="N110" s="76" t="s">
        <v>608</v>
      </c>
      <c r="O110" s="76" t="s">
        <v>394</v>
      </c>
      <c r="P110" s="76" t="s">
        <v>448</v>
      </c>
      <c r="Q110" s="76" t="s">
        <v>477</v>
      </c>
      <c r="R110" s="76" t="s">
        <v>421</v>
      </c>
      <c r="S110" s="76" t="s">
        <v>626</v>
      </c>
      <c r="T110" s="76" t="s">
        <v>625</v>
      </c>
      <c r="U110" s="76" t="s">
        <v>624</v>
      </c>
      <c r="V110" s="76"/>
      <c r="W110" s="76" t="s">
        <v>302</v>
      </c>
      <c r="X110" s="76" t="s">
        <v>618</v>
      </c>
      <c r="Y110" s="76" t="s">
        <v>629</v>
      </c>
      <c r="Z110" s="76" t="s">
        <v>622</v>
      </c>
    </row>
    <row r="111" spans="1:26" x14ac:dyDescent="0.25">
      <c r="A111" s="75" t="s">
        <v>696</v>
      </c>
      <c r="B111" s="76" t="s">
        <v>641</v>
      </c>
      <c r="C111" s="76">
        <v>5</v>
      </c>
      <c r="D111" s="76" t="s">
        <v>687</v>
      </c>
      <c r="E111" s="76" t="s">
        <v>10</v>
      </c>
      <c r="F111" s="76" t="s">
        <v>336</v>
      </c>
      <c r="G111" s="76" t="s">
        <v>285</v>
      </c>
      <c r="H111" s="76" t="s">
        <v>369</v>
      </c>
      <c r="I111" s="76" t="s">
        <v>611</v>
      </c>
      <c r="J111" s="76" t="s">
        <v>615</v>
      </c>
      <c r="K111" s="76" t="s">
        <v>613</v>
      </c>
      <c r="L111" s="76" t="s">
        <v>617</v>
      </c>
      <c r="M111" s="76" t="s">
        <v>502</v>
      </c>
      <c r="N111" s="76" t="s">
        <v>608</v>
      </c>
      <c r="O111" s="76" t="s">
        <v>394</v>
      </c>
      <c r="P111" s="76" t="s">
        <v>450</v>
      </c>
      <c r="Q111" s="76" t="s">
        <v>479</v>
      </c>
      <c r="R111" s="76" t="s">
        <v>423</v>
      </c>
      <c r="S111" s="76" t="s">
        <v>626</v>
      </c>
      <c r="T111" s="76" t="s">
        <v>625</v>
      </c>
      <c r="U111" s="76" t="s">
        <v>624</v>
      </c>
      <c r="V111" s="76"/>
      <c r="W111" s="76" t="s">
        <v>304</v>
      </c>
      <c r="X111" s="76" t="s">
        <v>618</v>
      </c>
      <c r="Y111" s="76" t="s">
        <v>629</v>
      </c>
      <c r="Z111" s="76" t="s">
        <v>622</v>
      </c>
    </row>
    <row r="112" spans="1:26" x14ac:dyDescent="0.25">
      <c r="A112" s="75" t="s">
        <v>696</v>
      </c>
      <c r="B112" s="76" t="s">
        <v>641</v>
      </c>
      <c r="C112" s="76">
        <v>5</v>
      </c>
      <c r="D112" s="76" t="s">
        <v>688</v>
      </c>
      <c r="E112" s="76" t="s">
        <v>694</v>
      </c>
      <c r="F112" s="76" t="s">
        <v>338</v>
      </c>
      <c r="G112" s="76" t="s">
        <v>285</v>
      </c>
      <c r="H112" s="76" t="s">
        <v>371</v>
      </c>
      <c r="I112" s="76" t="s">
        <v>611</v>
      </c>
      <c r="J112" s="76" t="s">
        <v>615</v>
      </c>
      <c r="K112" s="76" t="s">
        <v>613</v>
      </c>
      <c r="L112" s="76" t="s">
        <v>617</v>
      </c>
      <c r="M112" s="76" t="s">
        <v>502</v>
      </c>
      <c r="N112" s="76" t="s">
        <v>608</v>
      </c>
      <c r="O112" s="76" t="s">
        <v>396</v>
      </c>
      <c r="P112" s="76" t="s">
        <v>452</v>
      </c>
      <c r="Q112" s="76" t="s">
        <v>479</v>
      </c>
      <c r="R112" s="76" t="s">
        <v>423</v>
      </c>
      <c r="S112" s="76" t="s">
        <v>626</v>
      </c>
      <c r="T112" s="76" t="s">
        <v>625</v>
      </c>
      <c r="U112" s="76" t="s">
        <v>624</v>
      </c>
      <c r="V112" s="76"/>
      <c r="W112" s="76" t="s">
        <v>306</v>
      </c>
      <c r="X112" s="76" t="s">
        <v>618</v>
      </c>
      <c r="Y112" s="76" t="s">
        <v>629</v>
      </c>
      <c r="Z112" s="76" t="s">
        <v>622</v>
      </c>
    </row>
    <row r="113" spans="1:26" x14ac:dyDescent="0.25">
      <c r="A113" s="75" t="s">
        <v>696</v>
      </c>
      <c r="B113" s="76" t="s">
        <v>641</v>
      </c>
      <c r="C113" s="76">
        <v>6</v>
      </c>
      <c r="D113" s="76" t="s">
        <v>687</v>
      </c>
      <c r="E113" s="76" t="s">
        <v>12</v>
      </c>
      <c r="F113" s="76" t="s">
        <v>341</v>
      </c>
      <c r="G113" s="76" t="s">
        <v>285</v>
      </c>
      <c r="H113" s="76" t="s">
        <v>372</v>
      </c>
      <c r="I113" s="76" t="s">
        <v>611</v>
      </c>
      <c r="J113" s="76" t="s">
        <v>615</v>
      </c>
      <c r="K113" s="76" t="s">
        <v>613</v>
      </c>
      <c r="L113" s="76" t="s">
        <v>617</v>
      </c>
      <c r="M113" s="76" t="s">
        <v>504</v>
      </c>
      <c r="N113" s="76" t="s">
        <v>608</v>
      </c>
      <c r="O113" s="76" t="s">
        <v>398</v>
      </c>
      <c r="P113" s="76" t="s">
        <v>454</v>
      </c>
      <c r="Q113" s="76" t="s">
        <v>481</v>
      </c>
      <c r="R113" s="76" t="s">
        <v>425</v>
      </c>
      <c r="S113" s="76" t="s">
        <v>626</v>
      </c>
      <c r="T113" s="76" t="s">
        <v>625</v>
      </c>
      <c r="U113" s="76" t="s">
        <v>624</v>
      </c>
      <c r="V113" s="76"/>
      <c r="W113" s="76" t="s">
        <v>308</v>
      </c>
      <c r="X113" s="76" t="s">
        <v>618</v>
      </c>
      <c r="Y113" s="76" t="s">
        <v>629</v>
      </c>
      <c r="Z113" s="76" t="s">
        <v>622</v>
      </c>
    </row>
    <row r="114" spans="1:26" x14ac:dyDescent="0.25">
      <c r="A114" s="75" t="s">
        <v>696</v>
      </c>
      <c r="B114" s="76" t="s">
        <v>641</v>
      </c>
      <c r="C114" s="76">
        <v>6</v>
      </c>
      <c r="D114" s="76" t="s">
        <v>688</v>
      </c>
      <c r="E114" s="76" t="s">
        <v>13</v>
      </c>
      <c r="F114" s="76" t="s">
        <v>343</v>
      </c>
      <c r="G114" s="76" t="s">
        <v>285</v>
      </c>
      <c r="H114" s="76" t="s">
        <v>374</v>
      </c>
      <c r="I114" s="76" t="s">
        <v>611</v>
      </c>
      <c r="J114" s="76" t="s">
        <v>615</v>
      </c>
      <c r="K114" s="76" t="s">
        <v>613</v>
      </c>
      <c r="L114" s="76" t="s">
        <v>617</v>
      </c>
      <c r="M114" s="76" t="s">
        <v>504</v>
      </c>
      <c r="N114" s="76" t="s">
        <v>608</v>
      </c>
      <c r="O114" s="76" t="s">
        <v>399</v>
      </c>
      <c r="P114" s="76" t="s">
        <v>456</v>
      </c>
      <c r="Q114" s="76" t="s">
        <v>483</v>
      </c>
      <c r="R114" s="76" t="s">
        <v>427</v>
      </c>
      <c r="S114" s="76" t="s">
        <v>626</v>
      </c>
      <c r="T114" s="76" t="s">
        <v>625</v>
      </c>
      <c r="U114" s="76" t="s">
        <v>624</v>
      </c>
      <c r="V114" s="76"/>
      <c r="W114" s="76" t="s">
        <v>310</v>
      </c>
      <c r="X114" s="76" t="s">
        <v>618</v>
      </c>
      <c r="Y114" s="76" t="s">
        <v>629</v>
      </c>
      <c r="Z114" s="76" t="s">
        <v>622</v>
      </c>
    </row>
    <row r="115" spans="1:26" x14ac:dyDescent="0.25">
      <c r="A115" s="75" t="s">
        <v>696</v>
      </c>
      <c r="B115" s="76" t="s">
        <v>641</v>
      </c>
      <c r="C115" s="76">
        <v>7</v>
      </c>
      <c r="D115" s="75"/>
      <c r="E115" s="76" t="s">
        <v>14</v>
      </c>
      <c r="F115" s="76" t="s">
        <v>345</v>
      </c>
      <c r="G115" s="76" t="s">
        <v>285</v>
      </c>
      <c r="H115" s="76" t="s">
        <v>376</v>
      </c>
      <c r="I115" s="76" t="s">
        <v>611</v>
      </c>
      <c r="J115" s="76" t="s">
        <v>615</v>
      </c>
      <c r="K115" s="76" t="s">
        <v>613</v>
      </c>
      <c r="L115" s="76" t="s">
        <v>617</v>
      </c>
      <c r="M115" s="76" t="s">
        <v>506</v>
      </c>
      <c r="N115" s="76" t="s">
        <v>608</v>
      </c>
      <c r="O115" s="76" t="s">
        <v>401</v>
      </c>
      <c r="P115" s="76" t="s">
        <v>458</v>
      </c>
      <c r="Q115" s="76" t="s">
        <v>485</v>
      </c>
      <c r="R115" s="76" t="s">
        <v>429</v>
      </c>
      <c r="S115" s="76" t="s">
        <v>626</v>
      </c>
      <c r="T115" s="76" t="s">
        <v>625</v>
      </c>
      <c r="U115" s="76" t="s">
        <v>624</v>
      </c>
      <c r="V115" s="76"/>
      <c r="W115" s="76" t="s">
        <v>312</v>
      </c>
      <c r="X115" s="76" t="s">
        <v>618</v>
      </c>
      <c r="Y115" s="76" t="s">
        <v>629</v>
      </c>
      <c r="Z115" s="76" t="s">
        <v>622</v>
      </c>
    </row>
    <row r="116" spans="1:26" x14ac:dyDescent="0.25">
      <c r="A116" s="75" t="s">
        <v>696</v>
      </c>
      <c r="B116" s="76" t="s">
        <v>641</v>
      </c>
      <c r="C116" s="76">
        <v>8</v>
      </c>
      <c r="D116" s="75"/>
      <c r="E116" s="76" t="s">
        <v>15</v>
      </c>
      <c r="F116" s="76" t="s">
        <v>347</v>
      </c>
      <c r="G116" s="76" t="s">
        <v>285</v>
      </c>
      <c r="H116" s="76" t="s">
        <v>378</v>
      </c>
      <c r="I116" s="76" t="s">
        <v>611</v>
      </c>
      <c r="J116" s="76" t="s">
        <v>615</v>
      </c>
      <c r="K116" s="76" t="s">
        <v>613</v>
      </c>
      <c r="L116" s="76" t="s">
        <v>617</v>
      </c>
      <c r="M116" s="76" t="s">
        <v>508</v>
      </c>
      <c r="N116" s="76" t="s">
        <v>608</v>
      </c>
      <c r="O116" s="76" t="s">
        <v>403</v>
      </c>
      <c r="P116" s="76" t="s">
        <v>460</v>
      </c>
      <c r="Q116" s="76" t="s">
        <v>487</v>
      </c>
      <c r="R116" s="76" t="s">
        <v>431</v>
      </c>
      <c r="S116" s="76" t="s">
        <v>626</v>
      </c>
      <c r="T116" s="76" t="s">
        <v>625</v>
      </c>
      <c r="U116" s="76" t="s">
        <v>624</v>
      </c>
      <c r="V116" s="76"/>
      <c r="W116" s="76" t="s">
        <v>314</v>
      </c>
      <c r="X116" s="76" t="s">
        <v>618</v>
      </c>
      <c r="Y116" s="76" t="s">
        <v>629</v>
      </c>
      <c r="Z116" s="76" t="s">
        <v>622</v>
      </c>
    </row>
    <row r="117" spans="1:26" x14ac:dyDescent="0.25">
      <c r="A117" s="75" t="s">
        <v>696</v>
      </c>
      <c r="B117" s="76" t="s">
        <v>642</v>
      </c>
      <c r="C117" s="76">
        <v>1</v>
      </c>
      <c r="D117" s="76" t="s">
        <v>687</v>
      </c>
      <c r="E117" s="76" t="s">
        <v>0</v>
      </c>
      <c r="F117" s="76" t="s">
        <v>316</v>
      </c>
      <c r="G117" s="75"/>
      <c r="H117" s="75"/>
      <c r="I117" s="76" t="s">
        <v>611</v>
      </c>
      <c r="J117" s="76" t="s">
        <v>615</v>
      </c>
      <c r="K117" s="76" t="s">
        <v>613</v>
      </c>
      <c r="L117" s="76" t="s">
        <v>617</v>
      </c>
      <c r="M117" s="76" t="s">
        <v>489</v>
      </c>
      <c r="N117" s="76" t="s">
        <v>608</v>
      </c>
      <c r="O117" s="76" t="s">
        <v>380</v>
      </c>
      <c r="P117" s="76" t="s">
        <v>433</v>
      </c>
      <c r="Q117" s="75"/>
      <c r="R117" s="75"/>
      <c r="S117" s="76" t="s">
        <v>626</v>
      </c>
      <c r="T117" s="76" t="s">
        <v>625</v>
      </c>
      <c r="U117" s="76" t="s">
        <v>624</v>
      </c>
      <c r="V117" s="76"/>
      <c r="W117" s="75"/>
      <c r="X117" s="76" t="s">
        <v>618</v>
      </c>
      <c r="Y117" s="76" t="s">
        <v>629</v>
      </c>
      <c r="Z117" s="76" t="s">
        <v>622</v>
      </c>
    </row>
    <row r="118" spans="1:26" x14ac:dyDescent="0.25">
      <c r="A118" s="75" t="s">
        <v>696</v>
      </c>
      <c r="B118" s="76" t="s">
        <v>642</v>
      </c>
      <c r="C118" s="76">
        <v>2</v>
      </c>
      <c r="D118" s="76" t="s">
        <v>687</v>
      </c>
      <c r="E118" s="76" t="s">
        <v>1</v>
      </c>
      <c r="F118" s="76" t="s">
        <v>318</v>
      </c>
      <c r="G118" s="75"/>
      <c r="H118" s="75"/>
      <c r="I118" s="76" t="s">
        <v>611</v>
      </c>
      <c r="J118" s="76" t="s">
        <v>615</v>
      </c>
      <c r="K118" s="76" t="s">
        <v>613</v>
      </c>
      <c r="L118" s="76" t="s">
        <v>617</v>
      </c>
      <c r="M118" s="76" t="s">
        <v>489</v>
      </c>
      <c r="N118" s="76" t="s">
        <v>608</v>
      </c>
      <c r="O118" s="76" t="s">
        <v>381</v>
      </c>
      <c r="P118" s="76" t="s">
        <v>434</v>
      </c>
      <c r="Q118" s="75"/>
      <c r="R118" s="75"/>
      <c r="S118" s="76" t="s">
        <v>626</v>
      </c>
      <c r="T118" s="76" t="s">
        <v>625</v>
      </c>
      <c r="U118" s="76" t="s">
        <v>624</v>
      </c>
      <c r="V118" s="76"/>
      <c r="W118" s="75"/>
      <c r="X118" s="76" t="s">
        <v>618</v>
      </c>
      <c r="Y118" s="76" t="s">
        <v>629</v>
      </c>
      <c r="Z118" s="76" t="s">
        <v>622</v>
      </c>
    </row>
    <row r="119" spans="1:26" x14ac:dyDescent="0.25">
      <c r="A119" s="75" t="s">
        <v>696</v>
      </c>
      <c r="B119" s="76" t="s">
        <v>642</v>
      </c>
      <c r="C119" s="76">
        <v>2</v>
      </c>
      <c r="D119" s="76" t="s">
        <v>688</v>
      </c>
      <c r="E119" s="76" t="s">
        <v>2</v>
      </c>
      <c r="F119" s="76" t="s">
        <v>320</v>
      </c>
      <c r="G119" s="75"/>
      <c r="H119" s="75"/>
      <c r="I119" s="76" t="s">
        <v>611</v>
      </c>
      <c r="J119" s="76" t="s">
        <v>615</v>
      </c>
      <c r="K119" s="76" t="s">
        <v>613</v>
      </c>
      <c r="L119" s="76" t="s">
        <v>617</v>
      </c>
      <c r="M119" s="76" t="s">
        <v>489</v>
      </c>
      <c r="N119" s="76" t="s">
        <v>608</v>
      </c>
      <c r="O119" s="76" t="s">
        <v>383</v>
      </c>
      <c r="P119" s="76" t="s">
        <v>436</v>
      </c>
      <c r="Q119" s="75"/>
      <c r="R119" s="75"/>
      <c r="S119" s="76" t="s">
        <v>626</v>
      </c>
      <c r="T119" s="76" t="s">
        <v>625</v>
      </c>
      <c r="U119" s="76" t="s">
        <v>624</v>
      </c>
      <c r="V119" s="76"/>
      <c r="W119" s="75"/>
      <c r="X119" s="76" t="s">
        <v>618</v>
      </c>
      <c r="Y119" s="76" t="s">
        <v>629</v>
      </c>
      <c r="Z119" s="76" t="s">
        <v>622</v>
      </c>
    </row>
    <row r="120" spans="1:26" x14ac:dyDescent="0.25">
      <c r="A120" s="75" t="s">
        <v>696</v>
      </c>
      <c r="B120" s="76" t="s">
        <v>642</v>
      </c>
      <c r="C120" s="76">
        <v>3</v>
      </c>
      <c r="D120" s="76" t="s">
        <v>687</v>
      </c>
      <c r="E120" s="76" t="s">
        <v>3</v>
      </c>
      <c r="F120" s="76" t="s">
        <v>322</v>
      </c>
      <c r="G120" s="75"/>
      <c r="H120" s="75"/>
      <c r="I120" s="76" t="s">
        <v>611</v>
      </c>
      <c r="J120" s="76" t="s">
        <v>615</v>
      </c>
      <c r="K120" s="76" t="s">
        <v>613</v>
      </c>
      <c r="L120" s="76" t="s">
        <v>617</v>
      </c>
      <c r="M120" s="76" t="s">
        <v>490</v>
      </c>
      <c r="N120" s="76" t="s">
        <v>608</v>
      </c>
      <c r="O120" s="76" t="s">
        <v>385</v>
      </c>
      <c r="P120" s="76" t="s">
        <v>438</v>
      </c>
      <c r="Q120" s="75"/>
      <c r="R120" s="75"/>
      <c r="S120" s="76" t="s">
        <v>626</v>
      </c>
      <c r="T120" s="76" t="s">
        <v>625</v>
      </c>
      <c r="U120" s="76" t="s">
        <v>624</v>
      </c>
      <c r="V120" s="76"/>
      <c r="W120" s="75"/>
      <c r="X120" s="76" t="s">
        <v>618</v>
      </c>
      <c r="Y120" s="76" t="s">
        <v>629</v>
      </c>
      <c r="Z120" s="76" t="s">
        <v>622</v>
      </c>
    </row>
    <row r="121" spans="1:26" x14ac:dyDescent="0.25">
      <c r="A121" s="75" t="s">
        <v>696</v>
      </c>
      <c r="B121" s="76" t="s">
        <v>642</v>
      </c>
      <c r="C121" s="76">
        <v>3</v>
      </c>
      <c r="D121" s="76" t="s">
        <v>690</v>
      </c>
      <c r="E121" s="76" t="s">
        <v>4</v>
      </c>
      <c r="F121" s="76" t="s">
        <v>324</v>
      </c>
      <c r="G121" s="75"/>
      <c r="H121" s="75"/>
      <c r="I121" s="76" t="s">
        <v>611</v>
      </c>
      <c r="J121" s="76" t="s">
        <v>615</v>
      </c>
      <c r="K121" s="76" t="s">
        <v>613</v>
      </c>
      <c r="L121" s="76" t="s">
        <v>617</v>
      </c>
      <c r="M121" s="76" t="s">
        <v>493</v>
      </c>
      <c r="N121" s="76" t="s">
        <v>608</v>
      </c>
      <c r="O121" s="76" t="s">
        <v>387</v>
      </c>
      <c r="P121" s="76" t="s">
        <v>439</v>
      </c>
      <c r="Q121" s="75"/>
      <c r="R121" s="75"/>
      <c r="S121" s="76" t="s">
        <v>626</v>
      </c>
      <c r="T121" s="76" t="s">
        <v>625</v>
      </c>
      <c r="U121" s="76" t="s">
        <v>624</v>
      </c>
      <c r="V121" s="76"/>
      <c r="W121" s="75"/>
      <c r="X121" s="76" t="s">
        <v>618</v>
      </c>
      <c r="Y121" s="76" t="s">
        <v>629</v>
      </c>
      <c r="Z121" s="76" t="s">
        <v>622</v>
      </c>
    </row>
    <row r="122" spans="1:26" x14ac:dyDescent="0.25">
      <c r="A122" s="75" t="s">
        <v>696</v>
      </c>
      <c r="B122" s="76" t="s">
        <v>642</v>
      </c>
      <c r="C122" s="76">
        <v>3</v>
      </c>
      <c r="D122" s="76" t="s">
        <v>691</v>
      </c>
      <c r="E122" s="76" t="s">
        <v>5</v>
      </c>
      <c r="F122" s="76" t="s">
        <v>326</v>
      </c>
      <c r="G122" s="75"/>
      <c r="H122" s="75"/>
      <c r="I122" s="76" t="s">
        <v>611</v>
      </c>
      <c r="J122" s="76" t="s">
        <v>615</v>
      </c>
      <c r="K122" s="76" t="s">
        <v>613</v>
      </c>
      <c r="L122" s="76" t="s">
        <v>617</v>
      </c>
      <c r="M122" s="76" t="s">
        <v>492</v>
      </c>
      <c r="N122" s="76" t="s">
        <v>608</v>
      </c>
      <c r="O122" s="76" t="s">
        <v>388</v>
      </c>
      <c r="P122" s="76" t="s">
        <v>441</v>
      </c>
      <c r="Q122" s="75"/>
      <c r="R122" s="75"/>
      <c r="S122" s="76" t="s">
        <v>626</v>
      </c>
      <c r="T122" s="76" t="s">
        <v>625</v>
      </c>
      <c r="U122" s="76" t="s">
        <v>624</v>
      </c>
      <c r="V122" s="76"/>
      <c r="W122" s="75"/>
      <c r="X122" s="76" t="s">
        <v>618</v>
      </c>
      <c r="Y122" s="76" t="s">
        <v>629</v>
      </c>
      <c r="Z122" s="76" t="s">
        <v>622</v>
      </c>
    </row>
    <row r="123" spans="1:26" x14ac:dyDescent="0.25">
      <c r="A123" s="75" t="s">
        <v>696</v>
      </c>
      <c r="B123" s="76" t="s">
        <v>642</v>
      </c>
      <c r="C123" s="76">
        <v>3</v>
      </c>
      <c r="D123" s="76" t="s">
        <v>692</v>
      </c>
      <c r="E123" s="76" t="s">
        <v>6</v>
      </c>
      <c r="F123" s="76" t="s">
        <v>328</v>
      </c>
      <c r="G123" s="75"/>
      <c r="H123" s="75"/>
      <c r="I123" s="76" t="s">
        <v>611</v>
      </c>
      <c r="J123" s="76" t="s">
        <v>615</v>
      </c>
      <c r="K123" s="76" t="s">
        <v>613</v>
      </c>
      <c r="L123" s="76" t="s">
        <v>617</v>
      </c>
      <c r="M123" s="76" t="s">
        <v>495</v>
      </c>
      <c r="N123" s="76" t="s">
        <v>608</v>
      </c>
      <c r="O123" s="76" t="s">
        <v>389</v>
      </c>
      <c r="P123" s="76" t="s">
        <v>443</v>
      </c>
      <c r="Q123" s="75"/>
      <c r="R123" s="75"/>
      <c r="S123" s="76" t="s">
        <v>626</v>
      </c>
      <c r="T123" s="76" t="s">
        <v>625</v>
      </c>
      <c r="U123" s="76" t="s">
        <v>624</v>
      </c>
      <c r="V123" s="76"/>
      <c r="W123" s="75"/>
      <c r="X123" s="76" t="s">
        <v>618</v>
      </c>
      <c r="Y123" s="76" t="s">
        <v>629</v>
      </c>
      <c r="Z123" s="76" t="s">
        <v>622</v>
      </c>
    </row>
    <row r="124" spans="1:26" x14ac:dyDescent="0.25">
      <c r="A124" s="75" t="s">
        <v>696</v>
      </c>
      <c r="B124" s="76" t="s">
        <v>642</v>
      </c>
      <c r="C124" s="76">
        <v>4</v>
      </c>
      <c r="D124" s="76" t="s">
        <v>687</v>
      </c>
      <c r="E124" s="76" t="s">
        <v>7</v>
      </c>
      <c r="F124" s="76" t="s">
        <v>330</v>
      </c>
      <c r="G124" s="75"/>
      <c r="H124" s="75"/>
      <c r="I124" s="76" t="s">
        <v>611</v>
      </c>
      <c r="J124" s="76" t="s">
        <v>615</v>
      </c>
      <c r="K124" s="76" t="s">
        <v>613</v>
      </c>
      <c r="L124" s="76" t="s">
        <v>617</v>
      </c>
      <c r="M124" s="76" t="s">
        <v>497</v>
      </c>
      <c r="N124" s="76" t="s">
        <v>608</v>
      </c>
      <c r="O124" s="76" t="s">
        <v>390</v>
      </c>
      <c r="P124" s="76" t="s">
        <v>445</v>
      </c>
      <c r="Q124" s="75"/>
      <c r="R124" s="75"/>
      <c r="S124" s="76" t="s">
        <v>626</v>
      </c>
      <c r="T124" s="76" t="s">
        <v>625</v>
      </c>
      <c r="U124" s="76" t="s">
        <v>624</v>
      </c>
      <c r="V124" s="76"/>
      <c r="W124" s="75"/>
      <c r="X124" s="76" t="s">
        <v>618</v>
      </c>
      <c r="Y124" s="76" t="s">
        <v>629</v>
      </c>
      <c r="Z124" s="76" t="s">
        <v>622</v>
      </c>
    </row>
    <row r="125" spans="1:26" x14ac:dyDescent="0.25">
      <c r="A125" s="75" t="s">
        <v>696</v>
      </c>
      <c r="B125" s="76" t="s">
        <v>642</v>
      </c>
      <c r="C125" s="76">
        <v>4</v>
      </c>
      <c r="D125" s="76" t="s">
        <v>688</v>
      </c>
      <c r="E125" s="76" t="s">
        <v>8</v>
      </c>
      <c r="F125" s="76" t="s">
        <v>332</v>
      </c>
      <c r="G125" s="75"/>
      <c r="H125" s="75"/>
      <c r="I125" s="76" t="s">
        <v>611</v>
      </c>
      <c r="J125" s="76" t="s">
        <v>615</v>
      </c>
      <c r="K125" s="76" t="s">
        <v>613</v>
      </c>
      <c r="L125" s="76" t="s">
        <v>617</v>
      </c>
      <c r="M125" s="76" t="s">
        <v>499</v>
      </c>
      <c r="N125" s="76" t="s">
        <v>608</v>
      </c>
      <c r="O125" s="76" t="s">
        <v>392</v>
      </c>
      <c r="P125" s="76" t="s">
        <v>446</v>
      </c>
      <c r="Q125" s="75"/>
      <c r="R125" s="75"/>
      <c r="S125" s="76" t="s">
        <v>626</v>
      </c>
      <c r="T125" s="76" t="s">
        <v>625</v>
      </c>
      <c r="U125" s="76" t="s">
        <v>624</v>
      </c>
      <c r="V125" s="76"/>
      <c r="W125" s="75"/>
      <c r="X125" s="76" t="s">
        <v>618</v>
      </c>
      <c r="Y125" s="76" t="s">
        <v>629</v>
      </c>
      <c r="Z125" s="76" t="s">
        <v>622</v>
      </c>
    </row>
    <row r="126" spans="1:26" x14ac:dyDescent="0.25">
      <c r="A126" s="75" t="s">
        <v>696</v>
      </c>
      <c r="B126" s="76" t="s">
        <v>642</v>
      </c>
      <c r="C126" s="76">
        <v>4</v>
      </c>
      <c r="D126" s="76" t="s">
        <v>692</v>
      </c>
      <c r="E126" s="76" t="s">
        <v>693</v>
      </c>
      <c r="F126" s="76" t="s">
        <v>334</v>
      </c>
      <c r="G126" s="75"/>
      <c r="H126" s="75"/>
      <c r="I126" s="76" t="s">
        <v>611</v>
      </c>
      <c r="J126" s="76" t="s">
        <v>615</v>
      </c>
      <c r="K126" s="76" t="s">
        <v>613</v>
      </c>
      <c r="L126" s="76" t="s">
        <v>617</v>
      </c>
      <c r="M126" s="76" t="s">
        <v>501</v>
      </c>
      <c r="N126" s="76" t="s">
        <v>608</v>
      </c>
      <c r="O126" s="76" t="s">
        <v>394</v>
      </c>
      <c r="P126" s="76" t="s">
        <v>448</v>
      </c>
      <c r="Q126" s="75"/>
      <c r="R126" s="75"/>
      <c r="S126" s="76" t="s">
        <v>626</v>
      </c>
      <c r="T126" s="76" t="s">
        <v>625</v>
      </c>
      <c r="U126" s="76" t="s">
        <v>624</v>
      </c>
      <c r="V126" s="76"/>
      <c r="W126" s="75"/>
      <c r="X126" s="76" t="s">
        <v>618</v>
      </c>
      <c r="Y126" s="76" t="s">
        <v>629</v>
      </c>
      <c r="Z126" s="76" t="s">
        <v>622</v>
      </c>
    </row>
    <row r="127" spans="1:26" x14ac:dyDescent="0.25">
      <c r="A127" s="75" t="s">
        <v>696</v>
      </c>
      <c r="B127" s="76" t="s">
        <v>642</v>
      </c>
      <c r="C127" s="76">
        <v>5</v>
      </c>
      <c r="D127" s="76" t="s">
        <v>687</v>
      </c>
      <c r="E127" s="76" t="s">
        <v>10</v>
      </c>
      <c r="F127" s="76" t="s">
        <v>336</v>
      </c>
      <c r="G127" s="75"/>
      <c r="H127" s="75"/>
      <c r="I127" s="76" t="s">
        <v>611</v>
      </c>
      <c r="J127" s="76" t="s">
        <v>615</v>
      </c>
      <c r="K127" s="76" t="s">
        <v>613</v>
      </c>
      <c r="L127" s="76" t="s">
        <v>617</v>
      </c>
      <c r="M127" s="76" t="s">
        <v>502</v>
      </c>
      <c r="N127" s="76" t="s">
        <v>608</v>
      </c>
      <c r="O127" s="76" t="s">
        <v>394</v>
      </c>
      <c r="P127" s="76" t="s">
        <v>450</v>
      </c>
      <c r="Q127" s="75"/>
      <c r="R127" s="75"/>
      <c r="S127" s="76" t="s">
        <v>626</v>
      </c>
      <c r="T127" s="76" t="s">
        <v>625</v>
      </c>
      <c r="U127" s="76" t="s">
        <v>624</v>
      </c>
      <c r="V127" s="76"/>
      <c r="W127" s="75"/>
      <c r="X127" s="76" t="s">
        <v>618</v>
      </c>
      <c r="Y127" s="76" t="s">
        <v>629</v>
      </c>
      <c r="Z127" s="76" t="s">
        <v>622</v>
      </c>
    </row>
    <row r="128" spans="1:26" x14ac:dyDescent="0.25">
      <c r="A128" s="75" t="s">
        <v>696</v>
      </c>
      <c r="B128" s="76" t="s">
        <v>642</v>
      </c>
      <c r="C128" s="76">
        <v>5</v>
      </c>
      <c r="D128" s="76" t="s">
        <v>688</v>
      </c>
      <c r="E128" s="76" t="s">
        <v>694</v>
      </c>
      <c r="F128" s="76" t="s">
        <v>338</v>
      </c>
      <c r="G128" s="75"/>
      <c r="H128" s="75"/>
      <c r="I128" s="76" t="s">
        <v>611</v>
      </c>
      <c r="J128" s="76" t="s">
        <v>615</v>
      </c>
      <c r="K128" s="76" t="s">
        <v>613</v>
      </c>
      <c r="L128" s="76" t="s">
        <v>617</v>
      </c>
      <c r="M128" s="76" t="s">
        <v>502</v>
      </c>
      <c r="N128" s="76" t="s">
        <v>608</v>
      </c>
      <c r="O128" s="76" t="s">
        <v>396</v>
      </c>
      <c r="P128" s="76" t="s">
        <v>452</v>
      </c>
      <c r="Q128" s="75"/>
      <c r="R128" s="75"/>
      <c r="S128" s="76" t="s">
        <v>626</v>
      </c>
      <c r="T128" s="76" t="s">
        <v>625</v>
      </c>
      <c r="U128" s="76" t="s">
        <v>624</v>
      </c>
      <c r="V128" s="76"/>
      <c r="W128" s="75"/>
      <c r="X128" s="76" t="s">
        <v>618</v>
      </c>
      <c r="Y128" s="76" t="s">
        <v>629</v>
      </c>
      <c r="Z128" s="76" t="s">
        <v>622</v>
      </c>
    </row>
    <row r="129" spans="1:26" x14ac:dyDescent="0.25">
      <c r="A129" s="75" t="s">
        <v>696</v>
      </c>
      <c r="B129" s="76" t="s">
        <v>642</v>
      </c>
      <c r="C129" s="76">
        <v>6</v>
      </c>
      <c r="D129" s="76" t="s">
        <v>687</v>
      </c>
      <c r="E129" s="76" t="s">
        <v>12</v>
      </c>
      <c r="F129" s="76" t="s">
        <v>341</v>
      </c>
      <c r="G129" s="75"/>
      <c r="H129" s="75"/>
      <c r="I129" s="76" t="s">
        <v>611</v>
      </c>
      <c r="J129" s="76" t="s">
        <v>615</v>
      </c>
      <c r="K129" s="76" t="s">
        <v>613</v>
      </c>
      <c r="L129" s="76" t="s">
        <v>617</v>
      </c>
      <c r="M129" s="76" t="s">
        <v>504</v>
      </c>
      <c r="N129" s="76" t="s">
        <v>608</v>
      </c>
      <c r="O129" s="76" t="s">
        <v>398</v>
      </c>
      <c r="P129" s="76" t="s">
        <v>454</v>
      </c>
      <c r="Q129" s="75"/>
      <c r="R129" s="75"/>
      <c r="S129" s="76" t="s">
        <v>626</v>
      </c>
      <c r="T129" s="76" t="s">
        <v>625</v>
      </c>
      <c r="U129" s="76" t="s">
        <v>624</v>
      </c>
      <c r="V129" s="76"/>
      <c r="W129" s="75"/>
      <c r="X129" s="76" t="s">
        <v>618</v>
      </c>
      <c r="Y129" s="76" t="s">
        <v>629</v>
      </c>
      <c r="Z129" s="76" t="s">
        <v>622</v>
      </c>
    </row>
    <row r="130" spans="1:26" x14ac:dyDescent="0.25">
      <c r="A130" s="75" t="s">
        <v>696</v>
      </c>
      <c r="B130" s="76" t="s">
        <v>642</v>
      </c>
      <c r="C130" s="76">
        <v>6</v>
      </c>
      <c r="D130" s="76" t="s">
        <v>688</v>
      </c>
      <c r="E130" s="76" t="s">
        <v>13</v>
      </c>
      <c r="F130" s="76" t="s">
        <v>343</v>
      </c>
      <c r="G130" s="75"/>
      <c r="H130" s="75"/>
      <c r="I130" s="76" t="s">
        <v>611</v>
      </c>
      <c r="J130" s="76" t="s">
        <v>615</v>
      </c>
      <c r="K130" s="76" t="s">
        <v>613</v>
      </c>
      <c r="L130" s="76" t="s">
        <v>617</v>
      </c>
      <c r="M130" s="76" t="s">
        <v>504</v>
      </c>
      <c r="N130" s="76" t="s">
        <v>608</v>
      </c>
      <c r="O130" s="76" t="s">
        <v>399</v>
      </c>
      <c r="P130" s="76" t="s">
        <v>456</v>
      </c>
      <c r="Q130" s="75"/>
      <c r="R130" s="75"/>
      <c r="S130" s="76" t="s">
        <v>626</v>
      </c>
      <c r="T130" s="76" t="s">
        <v>625</v>
      </c>
      <c r="U130" s="76" t="s">
        <v>624</v>
      </c>
      <c r="V130" s="76"/>
      <c r="W130" s="75"/>
      <c r="X130" s="76" t="s">
        <v>618</v>
      </c>
      <c r="Y130" s="76" t="s">
        <v>629</v>
      </c>
      <c r="Z130" s="76" t="s">
        <v>622</v>
      </c>
    </row>
    <row r="131" spans="1:26" x14ac:dyDescent="0.25">
      <c r="A131" s="75" t="s">
        <v>696</v>
      </c>
      <c r="B131" s="76" t="s">
        <v>642</v>
      </c>
      <c r="C131" s="76">
        <v>7</v>
      </c>
      <c r="D131" s="75"/>
      <c r="E131" s="76" t="s">
        <v>14</v>
      </c>
      <c r="F131" s="76" t="s">
        <v>345</v>
      </c>
      <c r="G131" s="75"/>
      <c r="H131" s="75"/>
      <c r="I131" s="76" t="s">
        <v>611</v>
      </c>
      <c r="J131" s="76" t="s">
        <v>615</v>
      </c>
      <c r="K131" s="76" t="s">
        <v>613</v>
      </c>
      <c r="L131" s="76" t="s">
        <v>617</v>
      </c>
      <c r="M131" s="76" t="s">
        <v>506</v>
      </c>
      <c r="N131" s="76" t="s">
        <v>608</v>
      </c>
      <c r="O131" s="76" t="s">
        <v>401</v>
      </c>
      <c r="P131" s="76" t="s">
        <v>458</v>
      </c>
      <c r="Q131" s="75"/>
      <c r="R131" s="75"/>
      <c r="S131" s="76" t="s">
        <v>626</v>
      </c>
      <c r="T131" s="76" t="s">
        <v>625</v>
      </c>
      <c r="U131" s="76" t="s">
        <v>624</v>
      </c>
      <c r="V131" s="76"/>
      <c r="W131" s="75"/>
      <c r="X131" s="76" t="s">
        <v>618</v>
      </c>
      <c r="Y131" s="76" t="s">
        <v>629</v>
      </c>
      <c r="Z131" s="76" t="s">
        <v>622</v>
      </c>
    </row>
    <row r="132" spans="1:26" x14ac:dyDescent="0.25">
      <c r="A132" s="75" t="s">
        <v>696</v>
      </c>
      <c r="B132" s="76" t="s">
        <v>642</v>
      </c>
      <c r="C132" s="76">
        <v>8</v>
      </c>
      <c r="D132" s="75"/>
      <c r="E132" s="76" t="s">
        <v>15</v>
      </c>
      <c r="F132" s="76" t="s">
        <v>347</v>
      </c>
      <c r="G132" s="75"/>
      <c r="H132" s="75"/>
      <c r="I132" s="76" t="s">
        <v>611</v>
      </c>
      <c r="J132" s="76" t="s">
        <v>615</v>
      </c>
      <c r="K132" s="76" t="s">
        <v>613</v>
      </c>
      <c r="L132" s="76" t="s">
        <v>617</v>
      </c>
      <c r="M132" s="76" t="s">
        <v>508</v>
      </c>
      <c r="N132" s="76" t="s">
        <v>608</v>
      </c>
      <c r="O132" s="76" t="s">
        <v>403</v>
      </c>
      <c r="P132" s="76" t="s">
        <v>460</v>
      </c>
      <c r="Q132" s="75"/>
      <c r="R132" s="75"/>
      <c r="S132" s="76" t="s">
        <v>626</v>
      </c>
      <c r="T132" s="76" t="s">
        <v>625</v>
      </c>
      <c r="U132" s="76" t="s">
        <v>624</v>
      </c>
      <c r="V132" s="76"/>
      <c r="W132" s="75"/>
      <c r="X132" s="76" t="s">
        <v>618</v>
      </c>
      <c r="Y132" s="76" t="s">
        <v>629</v>
      </c>
      <c r="Z132" s="76" t="s">
        <v>622</v>
      </c>
    </row>
  </sheetData>
  <mergeCells count="6">
    <mergeCell ref="S2:Z2"/>
    <mergeCell ref="F2:R2"/>
    <mergeCell ref="F3:H3"/>
    <mergeCell ref="I3:L3"/>
    <mergeCell ref="O3:R3"/>
    <mergeCell ref="U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workbookViewId="0">
      <pane xSplit="5" ySplit="1" topLeftCell="F86" activePane="bottomRight" state="frozen"/>
      <selection pane="topRight" activeCell="G1" sqref="G1"/>
      <selection pane="bottomLeft" activeCell="A2" sqref="A2"/>
      <selection pane="bottomRight" activeCell="C1" sqref="C1"/>
    </sheetView>
  </sheetViews>
  <sheetFormatPr defaultRowHeight="15" x14ac:dyDescent="0.25"/>
  <cols>
    <col min="1" max="1" width="15.42578125" customWidth="1"/>
    <col min="2" max="2" width="12.7109375" customWidth="1"/>
    <col min="3" max="3" width="23.7109375" customWidth="1"/>
    <col min="4" max="5" width="12.7109375" style="71" customWidth="1"/>
    <col min="6" max="6" width="57.5703125" style="66" bestFit="1" customWidth="1"/>
    <col min="7" max="7" width="14.5703125" style="66" customWidth="1"/>
    <col min="8" max="8" width="18.7109375" style="66" bestFit="1" customWidth="1"/>
    <col min="9" max="9" width="18.42578125" style="66" bestFit="1" customWidth="1"/>
    <col min="10" max="10" width="31" style="66" bestFit="1" customWidth="1"/>
    <col min="11" max="11" width="43.140625" style="66" customWidth="1"/>
    <col min="12" max="12" width="31.42578125" style="66" bestFit="1" customWidth="1"/>
    <col min="13" max="13" width="13.5703125" style="66" bestFit="1" customWidth="1"/>
    <col min="14" max="14" width="9.85546875" style="66" bestFit="1" customWidth="1"/>
  </cols>
  <sheetData>
    <row r="1" spans="1:14" s="68" customFormat="1" ht="30" x14ac:dyDescent="0.25">
      <c r="A1" s="68" t="s">
        <v>632</v>
      </c>
      <c r="B1" s="68" t="s">
        <v>633</v>
      </c>
      <c r="C1" s="70" t="s">
        <v>643</v>
      </c>
      <c r="D1" s="70" t="s">
        <v>637</v>
      </c>
      <c r="E1" s="70" t="s">
        <v>636</v>
      </c>
      <c r="F1" s="70" t="s">
        <v>108</v>
      </c>
      <c r="G1" s="70" t="s">
        <v>109</v>
      </c>
      <c r="H1" s="70" t="s">
        <v>110</v>
      </c>
      <c r="I1" s="70" t="s">
        <v>111</v>
      </c>
      <c r="J1" s="70" t="s">
        <v>112</v>
      </c>
      <c r="K1" s="70" t="s">
        <v>113</v>
      </c>
      <c r="L1" s="70" t="s">
        <v>114</v>
      </c>
      <c r="M1" s="70" t="s">
        <v>115</v>
      </c>
      <c r="N1" s="70" t="s">
        <v>116</v>
      </c>
    </row>
    <row r="2" spans="1:14" x14ac:dyDescent="0.25">
      <c r="A2" s="74" t="s">
        <v>639</v>
      </c>
      <c r="B2" s="74" t="str">
        <f t="shared" ref="B2:B65" si="0">IF(ISERROR(FIND("alt-res",F2,1)),"Commercial","Residential")</f>
        <v>Commercial</v>
      </c>
      <c r="C2" s="73" t="str">
        <f t="shared" ref="C2:C65" si="1">RIGHT(F2,LEN(F2)-FIND("ClimateZone",F2,1)+1)</f>
        <v>ClimateZone 1-3</v>
      </c>
      <c r="D2" s="73" t="s">
        <v>646</v>
      </c>
      <c r="E2" s="73" t="s">
        <v>644</v>
      </c>
      <c r="F2" s="66" t="s">
        <v>511</v>
      </c>
      <c r="G2" s="66" t="s">
        <v>118</v>
      </c>
      <c r="I2" s="66">
        <v>1.51814019020782</v>
      </c>
      <c r="J2" s="66" t="s">
        <v>119</v>
      </c>
      <c r="K2" s="66" t="s">
        <v>297</v>
      </c>
      <c r="L2" s="66" t="s">
        <v>119</v>
      </c>
    </row>
    <row r="3" spans="1:14" x14ac:dyDescent="0.25">
      <c r="A3" s="74" t="s">
        <v>639</v>
      </c>
      <c r="B3" s="74" t="str">
        <f t="shared" si="0"/>
        <v>Commercial</v>
      </c>
      <c r="C3" s="73" t="str">
        <f t="shared" si="1"/>
        <v>ClimateZone 4a</v>
      </c>
      <c r="D3" s="71" t="s">
        <v>646</v>
      </c>
      <c r="E3" s="71" t="s">
        <v>644</v>
      </c>
      <c r="F3" s="66" t="s">
        <v>512</v>
      </c>
      <c r="G3" s="66" t="s">
        <v>118</v>
      </c>
      <c r="I3" s="66">
        <v>1.8048444833998201</v>
      </c>
      <c r="J3" s="66" t="s">
        <v>119</v>
      </c>
      <c r="K3" s="66" t="s">
        <v>513</v>
      </c>
      <c r="L3" s="66" t="s">
        <v>119</v>
      </c>
    </row>
    <row r="4" spans="1:14" x14ac:dyDescent="0.25">
      <c r="A4" s="74" t="s">
        <v>639</v>
      </c>
      <c r="B4" s="74" t="str">
        <f t="shared" si="0"/>
        <v>Commercial</v>
      </c>
      <c r="C4" s="73" t="str">
        <f t="shared" si="1"/>
        <v>ClimateZone 4b</v>
      </c>
      <c r="D4" s="73" t="s">
        <v>646</v>
      </c>
      <c r="E4" s="73" t="s">
        <v>644</v>
      </c>
      <c r="F4" s="66" t="s">
        <v>514</v>
      </c>
      <c r="G4" s="66" t="s">
        <v>118</v>
      </c>
      <c r="I4" s="66">
        <v>1.8862305503249901</v>
      </c>
      <c r="J4" s="66" t="s">
        <v>119</v>
      </c>
      <c r="K4" s="66" t="s">
        <v>515</v>
      </c>
      <c r="L4" s="66" t="s">
        <v>119</v>
      </c>
    </row>
    <row r="5" spans="1:14" x14ac:dyDescent="0.25">
      <c r="A5" s="74" t="s">
        <v>639</v>
      </c>
      <c r="B5" s="74" t="str">
        <f t="shared" si="0"/>
        <v>Commercial</v>
      </c>
      <c r="C5" s="73" t="str">
        <f t="shared" si="1"/>
        <v>ClimateZone 4c</v>
      </c>
      <c r="D5" s="73" t="s">
        <v>646</v>
      </c>
      <c r="E5" s="73" t="s">
        <v>644</v>
      </c>
      <c r="F5" s="66" t="s">
        <v>516</v>
      </c>
      <c r="G5" s="66" t="s">
        <v>118</v>
      </c>
      <c r="I5" s="66">
        <v>1.97935327420191</v>
      </c>
      <c r="J5" s="66" t="s">
        <v>119</v>
      </c>
      <c r="K5" s="66" t="s">
        <v>517</v>
      </c>
      <c r="L5" s="66" t="s">
        <v>119</v>
      </c>
    </row>
    <row r="6" spans="1:14" x14ac:dyDescent="0.25">
      <c r="A6" s="74" t="s">
        <v>639</v>
      </c>
      <c r="B6" s="74" t="str">
        <f t="shared" si="0"/>
        <v>Commercial</v>
      </c>
      <c r="C6" s="73" t="str">
        <f t="shared" si="1"/>
        <v>ClimateZone 5a</v>
      </c>
      <c r="D6" s="73" t="s">
        <v>646</v>
      </c>
      <c r="E6" s="73" t="s">
        <v>644</v>
      </c>
      <c r="F6" s="66" t="s">
        <v>518</v>
      </c>
      <c r="G6" s="66" t="s">
        <v>118</v>
      </c>
      <c r="I6" s="66">
        <v>2.4080575726408</v>
      </c>
      <c r="J6" s="66" t="s">
        <v>119</v>
      </c>
      <c r="K6" s="66" t="s">
        <v>519</v>
      </c>
      <c r="L6" s="66" t="s">
        <v>119</v>
      </c>
    </row>
    <row r="7" spans="1:14" x14ac:dyDescent="0.25">
      <c r="A7" s="74" t="s">
        <v>639</v>
      </c>
      <c r="B7" s="74" t="str">
        <f t="shared" si="0"/>
        <v>Commercial</v>
      </c>
      <c r="C7" s="73" t="str">
        <f t="shared" si="1"/>
        <v>ClimateZone 5b</v>
      </c>
      <c r="D7" s="73" t="s">
        <v>646</v>
      </c>
      <c r="E7" s="71" t="s">
        <v>644</v>
      </c>
      <c r="F7" s="66" t="s">
        <v>520</v>
      </c>
      <c r="G7" s="66" t="s">
        <v>118</v>
      </c>
      <c r="I7" s="66">
        <v>2.1289000945477499</v>
      </c>
      <c r="J7" s="66" t="s">
        <v>119</v>
      </c>
      <c r="K7" s="66" t="s">
        <v>521</v>
      </c>
      <c r="L7" s="66" t="s">
        <v>119</v>
      </c>
    </row>
    <row r="8" spans="1:14" x14ac:dyDescent="0.25">
      <c r="A8" s="74" t="s">
        <v>639</v>
      </c>
      <c r="B8" s="74" t="str">
        <f t="shared" si="0"/>
        <v>Commercial</v>
      </c>
      <c r="C8" s="73" t="str">
        <f t="shared" si="1"/>
        <v>ClimateZone 6</v>
      </c>
      <c r="D8" s="73" t="s">
        <v>646</v>
      </c>
      <c r="E8" s="73" t="s">
        <v>644</v>
      </c>
      <c r="F8" s="66" t="s">
        <v>522</v>
      </c>
      <c r="G8" s="66" t="s">
        <v>118</v>
      </c>
      <c r="I8" s="66">
        <v>2.7420134805165302</v>
      </c>
      <c r="J8" s="66" t="s">
        <v>119</v>
      </c>
      <c r="K8" s="66" t="s">
        <v>301</v>
      </c>
      <c r="L8" s="66" t="s">
        <v>119</v>
      </c>
    </row>
    <row r="9" spans="1:14" x14ac:dyDescent="0.25">
      <c r="A9" s="74" t="s">
        <v>639</v>
      </c>
      <c r="B9" s="74" t="str">
        <f t="shared" si="0"/>
        <v>Commercial</v>
      </c>
      <c r="C9" s="73" t="str">
        <f t="shared" si="1"/>
        <v>ClimateZone 7</v>
      </c>
      <c r="D9" s="73" t="s">
        <v>646</v>
      </c>
      <c r="E9" s="73" t="s">
        <v>644</v>
      </c>
      <c r="F9" s="66" t="s">
        <v>523</v>
      </c>
      <c r="G9" s="66" t="s">
        <v>118</v>
      </c>
      <c r="I9" s="66">
        <v>2.6922625337560202</v>
      </c>
      <c r="J9" s="66" t="s">
        <v>119</v>
      </c>
      <c r="K9" s="66" t="s">
        <v>524</v>
      </c>
      <c r="L9" s="66" t="s">
        <v>119</v>
      </c>
    </row>
    <row r="10" spans="1:14" x14ac:dyDescent="0.25">
      <c r="A10" s="74" t="s">
        <v>639</v>
      </c>
      <c r="B10" s="74" t="str">
        <f t="shared" si="0"/>
        <v>Commercial</v>
      </c>
      <c r="C10" s="73" t="str">
        <f t="shared" si="1"/>
        <v>ClimateZone 8</v>
      </c>
      <c r="D10" s="73" t="s">
        <v>646</v>
      </c>
      <c r="E10" s="73" t="s">
        <v>644</v>
      </c>
      <c r="F10" s="66" t="s">
        <v>525</v>
      </c>
      <c r="G10" s="66" t="s">
        <v>118</v>
      </c>
      <c r="I10" s="66">
        <v>2.7420134805165302</v>
      </c>
      <c r="J10" s="66" t="s">
        <v>119</v>
      </c>
      <c r="K10" s="66" t="s">
        <v>301</v>
      </c>
      <c r="L10" s="66" t="s">
        <v>119</v>
      </c>
    </row>
    <row r="11" spans="1:14" x14ac:dyDescent="0.25">
      <c r="A11" s="74" t="s">
        <v>639</v>
      </c>
      <c r="B11" s="74" t="str">
        <f t="shared" si="0"/>
        <v>Commercial</v>
      </c>
      <c r="C11" s="73" t="str">
        <f t="shared" si="1"/>
        <v>ClimateZone 1-3</v>
      </c>
      <c r="D11" s="71" t="s">
        <v>645</v>
      </c>
      <c r="E11" s="71" t="s">
        <v>74</v>
      </c>
      <c r="F11" s="66" t="s">
        <v>526</v>
      </c>
      <c r="G11" s="66" t="s">
        <v>118</v>
      </c>
      <c r="I11" s="66">
        <v>1.5692145121521699</v>
      </c>
      <c r="J11" s="66" t="s">
        <v>122</v>
      </c>
      <c r="K11" s="66" t="s">
        <v>327</v>
      </c>
      <c r="L11" s="66" t="s">
        <v>124</v>
      </c>
    </row>
    <row r="12" spans="1:14" x14ac:dyDescent="0.25">
      <c r="A12" s="74" t="s">
        <v>639</v>
      </c>
      <c r="B12" s="74" t="str">
        <f t="shared" si="0"/>
        <v>Commercial</v>
      </c>
      <c r="C12" s="73" t="str">
        <f t="shared" si="1"/>
        <v>ClimateZone 4a</v>
      </c>
      <c r="D12" s="73" t="s">
        <v>645</v>
      </c>
      <c r="E12" s="73" t="s">
        <v>74</v>
      </c>
      <c r="F12" s="66" t="s">
        <v>527</v>
      </c>
      <c r="G12" s="66" t="s">
        <v>118</v>
      </c>
      <c r="I12" s="66">
        <v>1.85591880534417</v>
      </c>
      <c r="J12" s="66" t="s">
        <v>122</v>
      </c>
      <c r="K12" s="66" t="s">
        <v>528</v>
      </c>
      <c r="L12" s="66" t="s">
        <v>124</v>
      </c>
    </row>
    <row r="13" spans="1:14" x14ac:dyDescent="0.25">
      <c r="A13" s="74" t="s">
        <v>639</v>
      </c>
      <c r="B13" s="74" t="str">
        <f t="shared" si="0"/>
        <v>Commercial</v>
      </c>
      <c r="C13" s="73" t="str">
        <f t="shared" si="1"/>
        <v>ClimateZone 4b</v>
      </c>
      <c r="D13" s="73" t="s">
        <v>645</v>
      </c>
      <c r="E13" s="73" t="s">
        <v>74</v>
      </c>
      <c r="F13" s="66" t="s">
        <v>529</v>
      </c>
      <c r="G13" s="66" t="s">
        <v>118</v>
      </c>
      <c r="I13" s="66">
        <v>1.7868888792144699</v>
      </c>
      <c r="J13" s="66" t="s">
        <v>122</v>
      </c>
      <c r="K13" s="66" t="s">
        <v>515</v>
      </c>
      <c r="L13" s="66" t="s">
        <v>124</v>
      </c>
    </row>
    <row r="14" spans="1:14" x14ac:dyDescent="0.25">
      <c r="A14" s="74" t="s">
        <v>639</v>
      </c>
      <c r="B14" s="74" t="str">
        <f t="shared" si="0"/>
        <v>Commercial</v>
      </c>
      <c r="C14" s="73" t="str">
        <f t="shared" si="1"/>
        <v>ClimateZone 4c</v>
      </c>
      <c r="D14" s="73" t="s">
        <v>645</v>
      </c>
      <c r="E14" s="73" t="s">
        <v>74</v>
      </c>
      <c r="F14" s="66" t="s">
        <v>530</v>
      </c>
      <c r="G14" s="66" t="s">
        <v>118</v>
      </c>
      <c r="I14" s="66">
        <v>1.8800116030914</v>
      </c>
      <c r="J14" s="66" t="s">
        <v>122</v>
      </c>
      <c r="K14" s="66" t="s">
        <v>517</v>
      </c>
      <c r="L14" s="66" t="s">
        <v>124</v>
      </c>
    </row>
    <row r="15" spans="1:14" x14ac:dyDescent="0.25">
      <c r="A15" s="74" t="s">
        <v>639</v>
      </c>
      <c r="B15" s="74" t="str">
        <f t="shared" si="0"/>
        <v>Commercial</v>
      </c>
      <c r="C15" s="73" t="str">
        <f t="shared" si="1"/>
        <v>ClimateZone 5a</v>
      </c>
      <c r="D15" s="73" t="s">
        <v>645</v>
      </c>
      <c r="E15" s="73" t="s">
        <v>74</v>
      </c>
      <c r="F15" s="66" t="s">
        <v>531</v>
      </c>
      <c r="G15" s="66" t="s">
        <v>118</v>
      </c>
      <c r="I15" s="66">
        <v>2.3087159015302801</v>
      </c>
      <c r="J15" s="66" t="s">
        <v>122</v>
      </c>
      <c r="K15" s="66" t="s">
        <v>519</v>
      </c>
      <c r="L15" s="66" t="s">
        <v>124</v>
      </c>
    </row>
    <row r="16" spans="1:14" x14ac:dyDescent="0.25">
      <c r="A16" s="74" t="s">
        <v>639</v>
      </c>
      <c r="B16" s="74" t="str">
        <f t="shared" si="0"/>
        <v>Commercial</v>
      </c>
      <c r="C16" s="73" t="str">
        <f t="shared" si="1"/>
        <v>ClimateZone 5b</v>
      </c>
      <c r="D16" s="73" t="s">
        <v>645</v>
      </c>
      <c r="E16" s="73" t="s">
        <v>74</v>
      </c>
      <c r="F16" s="66" t="s">
        <v>532</v>
      </c>
      <c r="G16" s="66" t="s">
        <v>118</v>
      </c>
      <c r="I16" s="66">
        <v>2.1799744164920898</v>
      </c>
      <c r="J16" s="66" t="s">
        <v>122</v>
      </c>
      <c r="K16" s="66" t="s">
        <v>533</v>
      </c>
      <c r="L16" s="66" t="s">
        <v>124</v>
      </c>
    </row>
    <row r="17" spans="1:13" x14ac:dyDescent="0.25">
      <c r="A17" s="74" t="s">
        <v>639</v>
      </c>
      <c r="B17" s="74" t="str">
        <f t="shared" si="0"/>
        <v>Commercial</v>
      </c>
      <c r="C17" s="73" t="str">
        <f t="shared" si="1"/>
        <v>ClimateZone 6</v>
      </c>
      <c r="D17" s="73" t="s">
        <v>645</v>
      </c>
      <c r="E17" s="73" t="s">
        <v>74</v>
      </c>
      <c r="F17" s="66" t="s">
        <v>534</v>
      </c>
      <c r="G17" s="66" t="s">
        <v>118</v>
      </c>
      <c r="I17" s="66">
        <v>2.7930878024608901</v>
      </c>
      <c r="J17" s="66" t="s">
        <v>122</v>
      </c>
      <c r="K17" s="66" t="s">
        <v>333</v>
      </c>
      <c r="L17" s="66" t="s">
        <v>124</v>
      </c>
    </row>
    <row r="18" spans="1:13" x14ac:dyDescent="0.25">
      <c r="A18" s="74" t="s">
        <v>639</v>
      </c>
      <c r="B18" s="74" t="str">
        <f t="shared" si="0"/>
        <v>Commercial</v>
      </c>
      <c r="C18" s="73" t="str">
        <f t="shared" si="1"/>
        <v>ClimateZone 7</v>
      </c>
      <c r="D18" s="73" t="s">
        <v>645</v>
      </c>
      <c r="E18" s="73" t="s">
        <v>74</v>
      </c>
      <c r="F18" s="66" t="s">
        <v>535</v>
      </c>
      <c r="G18" s="66" t="s">
        <v>118</v>
      </c>
      <c r="I18" s="66">
        <v>2.7433368557003601</v>
      </c>
      <c r="J18" s="66" t="s">
        <v>122</v>
      </c>
      <c r="K18" s="66" t="s">
        <v>536</v>
      </c>
      <c r="L18" s="66" t="s">
        <v>124</v>
      </c>
    </row>
    <row r="19" spans="1:13" x14ac:dyDescent="0.25">
      <c r="A19" s="74" t="s">
        <v>639</v>
      </c>
      <c r="B19" s="74" t="str">
        <f t="shared" si="0"/>
        <v>Commercial</v>
      </c>
      <c r="C19" s="73" t="str">
        <f t="shared" si="1"/>
        <v>ClimateZone 7 1</v>
      </c>
      <c r="D19" s="73" t="s">
        <v>645</v>
      </c>
      <c r="E19" s="73" t="s">
        <v>74</v>
      </c>
      <c r="F19" s="69" t="s">
        <v>537</v>
      </c>
      <c r="G19" s="66" t="s">
        <v>118</v>
      </c>
      <c r="I19" s="66">
        <v>2.7433368557003601</v>
      </c>
      <c r="J19" s="66" t="s">
        <v>122</v>
      </c>
      <c r="K19" s="66" t="s">
        <v>536</v>
      </c>
      <c r="L19" s="66" t="s">
        <v>124</v>
      </c>
    </row>
    <row r="20" spans="1:13" x14ac:dyDescent="0.25">
      <c r="A20" s="74" t="s">
        <v>639</v>
      </c>
      <c r="B20" s="74" t="str">
        <f t="shared" si="0"/>
        <v>Commercial</v>
      </c>
      <c r="C20" s="73" t="str">
        <f t="shared" si="1"/>
        <v>ClimateZone 8</v>
      </c>
      <c r="D20" s="73" t="s">
        <v>645</v>
      </c>
      <c r="E20" s="73" t="s">
        <v>74</v>
      </c>
      <c r="F20" s="66" t="s">
        <v>538</v>
      </c>
      <c r="G20" s="66" t="s">
        <v>118</v>
      </c>
      <c r="I20" s="66">
        <v>2.7930878024608901</v>
      </c>
      <c r="J20" s="66" t="s">
        <v>122</v>
      </c>
      <c r="K20" s="66" t="s">
        <v>333</v>
      </c>
      <c r="L20" s="66" t="s">
        <v>124</v>
      </c>
    </row>
    <row r="21" spans="1:13" x14ac:dyDescent="0.25">
      <c r="A21" s="74" t="s">
        <v>639</v>
      </c>
      <c r="B21" s="74" t="str">
        <f t="shared" si="0"/>
        <v>Commercial</v>
      </c>
      <c r="C21" s="73" t="str">
        <f t="shared" si="1"/>
        <v>ClimateZone 1-2</v>
      </c>
      <c r="D21" s="73" t="s">
        <v>647</v>
      </c>
      <c r="E21" s="73" t="s">
        <v>660</v>
      </c>
      <c r="F21" s="66" t="s">
        <v>539</v>
      </c>
      <c r="G21" s="66" t="s">
        <v>118</v>
      </c>
      <c r="I21" s="74">
        <v>0.61603136438121298</v>
      </c>
      <c r="J21" s="66" t="s">
        <v>141</v>
      </c>
      <c r="K21" s="66" t="s">
        <v>220</v>
      </c>
      <c r="L21" s="66" t="s">
        <v>540</v>
      </c>
      <c r="M21" s="66" t="s">
        <v>119</v>
      </c>
    </row>
    <row r="22" spans="1:13" x14ac:dyDescent="0.25">
      <c r="A22" s="74" t="s">
        <v>639</v>
      </c>
      <c r="B22" s="74" t="str">
        <f t="shared" si="0"/>
        <v>Commercial</v>
      </c>
      <c r="C22" s="73" t="str">
        <f t="shared" si="1"/>
        <v>ClimateZone 3a</v>
      </c>
      <c r="D22" s="73" t="s">
        <v>647</v>
      </c>
      <c r="E22" s="73" t="s">
        <v>660</v>
      </c>
      <c r="F22" s="66" t="s">
        <v>541</v>
      </c>
      <c r="G22" s="66" t="s">
        <v>118</v>
      </c>
      <c r="I22" s="66">
        <v>0.63304763022973698</v>
      </c>
      <c r="J22" s="66" t="s">
        <v>141</v>
      </c>
      <c r="K22" s="66" t="s">
        <v>220</v>
      </c>
      <c r="L22" s="66" t="s">
        <v>542</v>
      </c>
      <c r="M22" s="66" t="s">
        <v>119</v>
      </c>
    </row>
    <row r="23" spans="1:13" x14ac:dyDescent="0.25">
      <c r="A23" s="74" t="s">
        <v>639</v>
      </c>
      <c r="B23" s="74" t="str">
        <f t="shared" si="0"/>
        <v>Commercial</v>
      </c>
      <c r="C23" s="73" t="str">
        <f t="shared" si="1"/>
        <v>ClimateZone 3b</v>
      </c>
      <c r="D23" s="73" t="s">
        <v>647</v>
      </c>
      <c r="E23" s="73" t="s">
        <v>660</v>
      </c>
      <c r="F23" s="66" t="s">
        <v>543</v>
      </c>
      <c r="G23" s="66" t="s">
        <v>118</v>
      </c>
      <c r="I23" s="66">
        <v>0.61603136438121298</v>
      </c>
      <c r="J23" s="66" t="s">
        <v>141</v>
      </c>
      <c r="K23" s="66" t="s">
        <v>220</v>
      </c>
      <c r="L23" s="66" t="s">
        <v>540</v>
      </c>
      <c r="M23" s="66" t="s">
        <v>119</v>
      </c>
    </row>
    <row r="24" spans="1:13" x14ac:dyDescent="0.25">
      <c r="A24" s="74" t="s">
        <v>639</v>
      </c>
      <c r="B24" s="74" t="str">
        <f t="shared" si="0"/>
        <v>Commercial</v>
      </c>
      <c r="C24" s="73" t="str">
        <f t="shared" si="1"/>
        <v>ClimateZone 3c</v>
      </c>
      <c r="D24" s="73" t="s">
        <v>647</v>
      </c>
      <c r="E24" s="73" t="s">
        <v>660</v>
      </c>
      <c r="F24" s="66" t="s">
        <v>544</v>
      </c>
      <c r="G24" s="66" t="s">
        <v>118</v>
      </c>
      <c r="I24" s="66">
        <v>0.636542041966488</v>
      </c>
      <c r="J24" s="66" t="s">
        <v>141</v>
      </c>
      <c r="K24" s="66" t="s">
        <v>220</v>
      </c>
      <c r="L24" s="66" t="s">
        <v>545</v>
      </c>
      <c r="M24" s="66" t="s">
        <v>119</v>
      </c>
    </row>
    <row r="25" spans="1:13" x14ac:dyDescent="0.25">
      <c r="A25" s="74" t="s">
        <v>639</v>
      </c>
      <c r="B25" s="74" t="str">
        <f t="shared" si="0"/>
        <v>Commercial</v>
      </c>
      <c r="C25" s="73" t="str">
        <f t="shared" si="1"/>
        <v>ClimateZone 4a</v>
      </c>
      <c r="D25" s="73" t="s">
        <v>647</v>
      </c>
      <c r="E25" s="73" t="s">
        <v>660</v>
      </c>
      <c r="F25" s="66" t="s">
        <v>546</v>
      </c>
      <c r="G25" s="66" t="s">
        <v>118</v>
      </c>
      <c r="I25" s="66">
        <v>0.83972834238990601</v>
      </c>
      <c r="J25" s="66" t="s">
        <v>141</v>
      </c>
      <c r="K25" s="66" t="s">
        <v>220</v>
      </c>
      <c r="L25" s="66" t="s">
        <v>547</v>
      </c>
      <c r="M25" s="66" t="s">
        <v>119</v>
      </c>
    </row>
    <row r="26" spans="1:13" x14ac:dyDescent="0.25">
      <c r="A26" s="74" t="s">
        <v>639</v>
      </c>
      <c r="B26" s="74" t="str">
        <f t="shared" si="0"/>
        <v>Commercial</v>
      </c>
      <c r="C26" s="73" t="str">
        <f t="shared" si="1"/>
        <v>ClimateZone 4b</v>
      </c>
      <c r="D26" s="73" t="s">
        <v>647</v>
      </c>
      <c r="E26" s="73" t="s">
        <v>660</v>
      </c>
      <c r="F26" s="66" t="s">
        <v>548</v>
      </c>
      <c r="G26" s="66" t="s">
        <v>118</v>
      </c>
      <c r="I26" s="66">
        <v>0.80746435517711501</v>
      </c>
      <c r="J26" s="66" t="s">
        <v>141</v>
      </c>
      <c r="K26" s="66" t="s">
        <v>220</v>
      </c>
      <c r="L26" s="66" t="s">
        <v>549</v>
      </c>
      <c r="M26" s="66" t="s">
        <v>119</v>
      </c>
    </row>
    <row r="27" spans="1:13" x14ac:dyDescent="0.25">
      <c r="A27" s="74" t="s">
        <v>639</v>
      </c>
      <c r="B27" s="74" t="str">
        <f t="shared" si="0"/>
        <v>Commercial</v>
      </c>
      <c r="C27" s="73" t="str">
        <f t="shared" si="1"/>
        <v>ClimateZone 4c</v>
      </c>
      <c r="D27" s="73" t="s">
        <v>647</v>
      </c>
      <c r="E27" s="73" t="s">
        <v>660</v>
      </c>
      <c r="F27" s="66" t="s">
        <v>550</v>
      </c>
      <c r="G27" s="66" t="s">
        <v>118</v>
      </c>
      <c r="I27" s="66">
        <v>0.85668998138177399</v>
      </c>
      <c r="J27" s="66" t="s">
        <v>141</v>
      </c>
      <c r="K27" s="66" t="s">
        <v>220</v>
      </c>
      <c r="L27" s="66" t="s">
        <v>551</v>
      </c>
      <c r="M27" s="66" t="s">
        <v>119</v>
      </c>
    </row>
    <row r="28" spans="1:13" x14ac:dyDescent="0.25">
      <c r="A28" s="74" t="s">
        <v>639</v>
      </c>
      <c r="B28" s="74" t="str">
        <f t="shared" si="0"/>
        <v>Commercial</v>
      </c>
      <c r="C28" s="73" t="str">
        <f t="shared" si="1"/>
        <v>ClimateZone 5a</v>
      </c>
      <c r="D28" s="73" t="s">
        <v>647</v>
      </c>
      <c r="E28" s="71" t="s">
        <v>660</v>
      </c>
      <c r="F28" s="66" t="s">
        <v>552</v>
      </c>
      <c r="G28" s="66" t="s">
        <v>118</v>
      </c>
      <c r="I28" s="66">
        <v>0.97926319307087195</v>
      </c>
      <c r="J28" s="66" t="s">
        <v>141</v>
      </c>
      <c r="K28" s="66" t="s">
        <v>220</v>
      </c>
      <c r="L28" s="66" t="s">
        <v>553</v>
      </c>
      <c r="M28" s="66" t="s">
        <v>119</v>
      </c>
    </row>
    <row r="29" spans="1:13" x14ac:dyDescent="0.25">
      <c r="A29" s="74" t="s">
        <v>639</v>
      </c>
      <c r="B29" s="74" t="str">
        <f t="shared" si="0"/>
        <v>Commercial</v>
      </c>
      <c r="C29" s="73" t="str">
        <f t="shared" si="1"/>
        <v>ClimateZone 5b</v>
      </c>
      <c r="D29" s="73" t="s">
        <v>647</v>
      </c>
      <c r="E29" s="73" t="s">
        <v>660</v>
      </c>
      <c r="F29" s="66" t="s">
        <v>554</v>
      </c>
      <c r="G29" s="66" t="s">
        <v>118</v>
      </c>
      <c r="I29" s="66">
        <v>0.94420220574561498</v>
      </c>
      <c r="J29" s="66" t="s">
        <v>141</v>
      </c>
      <c r="K29" s="66" t="s">
        <v>220</v>
      </c>
      <c r="L29" s="66" t="s">
        <v>555</v>
      </c>
      <c r="M29" s="66" t="s">
        <v>119</v>
      </c>
    </row>
    <row r="30" spans="1:13" x14ac:dyDescent="0.25">
      <c r="A30" s="74" t="s">
        <v>639</v>
      </c>
      <c r="B30" s="74" t="str">
        <f t="shared" si="0"/>
        <v>Commercial</v>
      </c>
      <c r="C30" s="73" t="str">
        <f t="shared" si="1"/>
        <v>ClimateZone 6</v>
      </c>
      <c r="D30" s="73" t="s">
        <v>647</v>
      </c>
      <c r="E30" s="71" t="s">
        <v>660</v>
      </c>
      <c r="F30" s="66" t="s">
        <v>556</v>
      </c>
      <c r="G30" s="66" t="s">
        <v>118</v>
      </c>
      <c r="I30" s="66">
        <v>1.0649087221095299</v>
      </c>
      <c r="J30" s="66" t="s">
        <v>141</v>
      </c>
      <c r="K30" s="66" t="s">
        <v>220</v>
      </c>
      <c r="L30" s="66" t="s">
        <v>557</v>
      </c>
      <c r="M30" s="66" t="s">
        <v>119</v>
      </c>
    </row>
    <row r="31" spans="1:13" x14ac:dyDescent="0.25">
      <c r="A31" s="74" t="s">
        <v>639</v>
      </c>
      <c r="B31" s="74" t="str">
        <f t="shared" si="0"/>
        <v>Commercial</v>
      </c>
      <c r="C31" s="73" t="str">
        <f t="shared" si="1"/>
        <v>ClimateZone 7</v>
      </c>
      <c r="D31" s="73" t="s">
        <v>647</v>
      </c>
      <c r="E31" s="73" t="s">
        <v>660</v>
      </c>
      <c r="F31" s="66" t="s">
        <v>558</v>
      </c>
      <c r="G31" s="66" t="s">
        <v>118</v>
      </c>
      <c r="I31" s="66">
        <v>1.1452872801110601</v>
      </c>
      <c r="J31" s="66" t="s">
        <v>141</v>
      </c>
      <c r="K31" s="66" t="s">
        <v>220</v>
      </c>
      <c r="L31" s="66" t="s">
        <v>559</v>
      </c>
      <c r="M31" s="66" t="s">
        <v>119</v>
      </c>
    </row>
    <row r="32" spans="1:13" x14ac:dyDescent="0.25">
      <c r="A32" s="74" t="s">
        <v>639</v>
      </c>
      <c r="B32" s="74" t="str">
        <f t="shared" si="0"/>
        <v>Commercial</v>
      </c>
      <c r="C32" s="73" t="str">
        <f t="shared" si="1"/>
        <v>ClimateZone 8</v>
      </c>
      <c r="D32" s="73" t="s">
        <v>647</v>
      </c>
      <c r="E32" s="73" t="s">
        <v>660</v>
      </c>
      <c r="F32" s="66" t="s">
        <v>560</v>
      </c>
      <c r="G32" s="66" t="s">
        <v>118</v>
      </c>
      <c r="I32" s="66">
        <v>1.2592462134554401</v>
      </c>
      <c r="J32" s="66" t="s">
        <v>141</v>
      </c>
      <c r="K32" s="66" t="s">
        <v>220</v>
      </c>
      <c r="L32" s="66" t="s">
        <v>561</v>
      </c>
      <c r="M32" s="66" t="s">
        <v>119</v>
      </c>
    </row>
    <row r="33" spans="1:12" x14ac:dyDescent="0.25">
      <c r="A33" s="74" t="s">
        <v>639</v>
      </c>
      <c r="B33" s="74" t="str">
        <f t="shared" si="0"/>
        <v>Commercial</v>
      </c>
      <c r="C33" s="73" t="str">
        <f t="shared" si="1"/>
        <v>ClimateZone 1-2</v>
      </c>
      <c r="D33" s="71" t="s">
        <v>647</v>
      </c>
      <c r="E33" s="71" t="s">
        <v>657</v>
      </c>
      <c r="F33" s="66" t="s">
        <v>562</v>
      </c>
      <c r="G33" s="66" t="s">
        <v>118</v>
      </c>
      <c r="I33" s="66">
        <v>0.42449727788215202</v>
      </c>
      <c r="J33" s="66" t="s">
        <v>166</v>
      </c>
      <c r="K33" s="66" t="s">
        <v>563</v>
      </c>
      <c r="L33" s="66" t="s">
        <v>119</v>
      </c>
    </row>
    <row r="34" spans="1:12" x14ac:dyDescent="0.25">
      <c r="A34" s="74" t="s">
        <v>639</v>
      </c>
      <c r="B34" s="74" t="str">
        <f t="shared" si="0"/>
        <v>Commercial</v>
      </c>
      <c r="C34" s="73" t="str">
        <f t="shared" si="1"/>
        <v>ClimateZone 3a</v>
      </c>
      <c r="D34" s="73" t="s">
        <v>647</v>
      </c>
      <c r="E34" s="73" t="s">
        <v>657</v>
      </c>
      <c r="F34" s="66" t="s">
        <v>564</v>
      </c>
      <c r="G34" s="66" t="s">
        <v>118</v>
      </c>
      <c r="I34" s="66">
        <v>0.44151354373067703</v>
      </c>
      <c r="J34" s="66" t="s">
        <v>166</v>
      </c>
      <c r="K34" s="66" t="s">
        <v>565</v>
      </c>
      <c r="L34" s="66" t="s">
        <v>119</v>
      </c>
    </row>
    <row r="35" spans="1:12" x14ac:dyDescent="0.25">
      <c r="A35" s="74" t="s">
        <v>639</v>
      </c>
      <c r="B35" s="74" t="str">
        <f t="shared" si="0"/>
        <v>Commercial</v>
      </c>
      <c r="C35" s="73" t="str">
        <f t="shared" si="1"/>
        <v>ClimateZone 3b</v>
      </c>
      <c r="D35" s="73" t="s">
        <v>647</v>
      </c>
      <c r="E35" s="73" t="s">
        <v>657</v>
      </c>
      <c r="F35" s="66" t="s">
        <v>566</v>
      </c>
      <c r="G35" s="66" t="s">
        <v>118</v>
      </c>
      <c r="I35" s="66">
        <v>0.42449727788215202</v>
      </c>
      <c r="J35" s="66" t="s">
        <v>166</v>
      </c>
      <c r="K35" s="66" t="s">
        <v>563</v>
      </c>
      <c r="L35" s="66" t="s">
        <v>119</v>
      </c>
    </row>
    <row r="36" spans="1:12" x14ac:dyDescent="0.25">
      <c r="A36" s="74" t="s">
        <v>639</v>
      </c>
      <c r="B36" s="74" t="str">
        <f t="shared" si="0"/>
        <v>Commercial</v>
      </c>
      <c r="C36" s="73" t="str">
        <f t="shared" si="1"/>
        <v>ClimateZone 3c</v>
      </c>
      <c r="D36" s="73" t="s">
        <v>647</v>
      </c>
      <c r="E36" s="73" t="s">
        <v>657</v>
      </c>
      <c r="F36" s="66" t="s">
        <v>567</v>
      </c>
      <c r="G36" s="66" t="s">
        <v>118</v>
      </c>
      <c r="I36" s="66">
        <v>0.44151354373067703</v>
      </c>
      <c r="J36" s="66" t="s">
        <v>166</v>
      </c>
      <c r="K36" s="66" t="s">
        <v>565</v>
      </c>
      <c r="L36" s="66" t="s">
        <v>119</v>
      </c>
    </row>
    <row r="37" spans="1:12" x14ac:dyDescent="0.25">
      <c r="A37" s="74" t="s">
        <v>639</v>
      </c>
      <c r="B37" s="74" t="str">
        <f t="shared" si="0"/>
        <v>Commercial</v>
      </c>
      <c r="C37" s="73" t="str">
        <f t="shared" si="1"/>
        <v>ClimateZone 4a</v>
      </c>
      <c r="D37" s="73" t="s">
        <v>647</v>
      </c>
      <c r="E37" s="73" t="s">
        <v>657</v>
      </c>
      <c r="F37" s="66" t="s">
        <v>568</v>
      </c>
      <c r="G37" s="66" t="s">
        <v>118</v>
      </c>
      <c r="I37" s="66">
        <v>0.64819425589084601</v>
      </c>
      <c r="J37" s="66" t="s">
        <v>166</v>
      </c>
      <c r="K37" s="66" t="s">
        <v>569</v>
      </c>
      <c r="L37" s="66" t="s">
        <v>119</v>
      </c>
    </row>
    <row r="38" spans="1:12" x14ac:dyDescent="0.25">
      <c r="A38" s="74" t="s">
        <v>639</v>
      </c>
      <c r="B38" s="74" t="str">
        <f t="shared" si="0"/>
        <v>Commercial</v>
      </c>
      <c r="C38" s="73" t="str">
        <f t="shared" si="1"/>
        <v>ClimateZone 4b</v>
      </c>
      <c r="D38" s="73" t="s">
        <v>647</v>
      </c>
      <c r="E38" s="73" t="s">
        <v>657</v>
      </c>
      <c r="F38" s="66" t="s">
        <v>570</v>
      </c>
      <c r="G38" s="66" t="s">
        <v>118</v>
      </c>
      <c r="I38" s="66">
        <v>0.615930268678054</v>
      </c>
      <c r="J38" s="66" t="s">
        <v>166</v>
      </c>
      <c r="K38" s="66" t="s">
        <v>240</v>
      </c>
      <c r="L38" s="66" t="s">
        <v>119</v>
      </c>
    </row>
    <row r="39" spans="1:12" x14ac:dyDescent="0.25">
      <c r="A39" s="74" t="s">
        <v>639</v>
      </c>
      <c r="B39" s="74" t="str">
        <f t="shared" si="0"/>
        <v>Commercial</v>
      </c>
      <c r="C39" s="73" t="str">
        <f t="shared" si="1"/>
        <v>ClimateZone 4c</v>
      </c>
      <c r="D39" s="73" t="s">
        <v>647</v>
      </c>
      <c r="E39" s="73" t="s">
        <v>657</v>
      </c>
      <c r="F39" s="66" t="s">
        <v>571</v>
      </c>
      <c r="G39" s="66" t="s">
        <v>118</v>
      </c>
      <c r="I39" s="66">
        <v>0.66515589488271398</v>
      </c>
      <c r="J39" s="66" t="s">
        <v>166</v>
      </c>
      <c r="K39" s="66" t="s">
        <v>572</v>
      </c>
      <c r="L39" s="66" t="s">
        <v>119</v>
      </c>
    </row>
    <row r="40" spans="1:12" x14ac:dyDescent="0.25">
      <c r="A40" s="74" t="s">
        <v>639</v>
      </c>
      <c r="B40" s="74" t="str">
        <f t="shared" si="0"/>
        <v>Commercial</v>
      </c>
      <c r="C40" s="73" t="str">
        <f t="shared" si="1"/>
        <v>ClimateZone 5a</v>
      </c>
      <c r="D40" s="73" t="s">
        <v>647</v>
      </c>
      <c r="E40" s="73" t="s">
        <v>657</v>
      </c>
      <c r="F40" s="66" t="s">
        <v>573</v>
      </c>
      <c r="G40" s="66" t="s">
        <v>118</v>
      </c>
      <c r="I40" s="66">
        <v>0.78772910657181205</v>
      </c>
      <c r="J40" s="66" t="s">
        <v>166</v>
      </c>
      <c r="K40" s="66" t="s">
        <v>574</v>
      </c>
      <c r="L40" s="66" t="s">
        <v>119</v>
      </c>
    </row>
    <row r="41" spans="1:12" x14ac:dyDescent="0.25">
      <c r="A41" s="74" t="s">
        <v>639</v>
      </c>
      <c r="B41" s="74" t="str">
        <f t="shared" si="0"/>
        <v>Commercial</v>
      </c>
      <c r="C41" s="73" t="str">
        <f t="shared" si="1"/>
        <v>ClimateZone 5b</v>
      </c>
      <c r="D41" s="73" t="s">
        <v>647</v>
      </c>
      <c r="E41" s="73" t="s">
        <v>657</v>
      </c>
      <c r="F41" s="66" t="s">
        <v>575</v>
      </c>
      <c r="G41" s="66" t="s">
        <v>118</v>
      </c>
      <c r="I41" s="66">
        <v>0.75266811924655397</v>
      </c>
      <c r="J41" s="66" t="s">
        <v>166</v>
      </c>
      <c r="K41" s="66" t="s">
        <v>576</v>
      </c>
      <c r="L41" s="66" t="s">
        <v>119</v>
      </c>
    </row>
    <row r="42" spans="1:12" x14ac:dyDescent="0.25">
      <c r="A42" s="74" t="s">
        <v>639</v>
      </c>
      <c r="B42" s="74" t="str">
        <f t="shared" si="0"/>
        <v>Commercial</v>
      </c>
      <c r="C42" s="73" t="str">
        <f t="shared" si="1"/>
        <v>ClimateZone 6</v>
      </c>
      <c r="D42" s="73" t="s">
        <v>647</v>
      </c>
      <c r="E42" s="73" t="s">
        <v>657</v>
      </c>
      <c r="F42" s="66" t="s">
        <v>577</v>
      </c>
      <c r="G42" s="66" t="s">
        <v>118</v>
      </c>
      <c r="I42" s="66">
        <v>0.87337463561047302</v>
      </c>
      <c r="J42" s="66" t="s">
        <v>166</v>
      </c>
      <c r="K42" s="66" t="s">
        <v>578</v>
      </c>
      <c r="L42" s="66" t="s">
        <v>119</v>
      </c>
    </row>
    <row r="43" spans="1:12" x14ac:dyDescent="0.25">
      <c r="A43" s="74" t="s">
        <v>639</v>
      </c>
      <c r="B43" s="74" t="str">
        <f t="shared" si="0"/>
        <v>Commercial</v>
      </c>
      <c r="C43" s="73" t="str">
        <f t="shared" si="1"/>
        <v>ClimateZone 7</v>
      </c>
      <c r="D43" s="73" t="s">
        <v>647</v>
      </c>
      <c r="E43" s="73" t="s">
        <v>657</v>
      </c>
      <c r="F43" s="66" t="s">
        <v>579</v>
      </c>
      <c r="G43" s="66" t="s">
        <v>118</v>
      </c>
      <c r="I43" s="66">
        <v>0.95375319361199695</v>
      </c>
      <c r="J43" s="66" t="s">
        <v>166</v>
      </c>
      <c r="K43" s="66" t="s">
        <v>580</v>
      </c>
      <c r="L43" s="66" t="s">
        <v>119</v>
      </c>
    </row>
    <row r="44" spans="1:12" x14ac:dyDescent="0.25">
      <c r="A44" s="74" t="s">
        <v>639</v>
      </c>
      <c r="B44" s="74" t="str">
        <f t="shared" si="0"/>
        <v>Commercial</v>
      </c>
      <c r="C44" s="73" t="str">
        <f t="shared" si="1"/>
        <v>ClimateZone 8</v>
      </c>
      <c r="D44" s="73" t="s">
        <v>647</v>
      </c>
      <c r="E44" s="73" t="s">
        <v>657</v>
      </c>
      <c r="F44" s="66" t="s">
        <v>581</v>
      </c>
      <c r="G44" s="66" t="s">
        <v>118</v>
      </c>
      <c r="I44" s="66">
        <v>1.0677121269563801</v>
      </c>
      <c r="J44" s="66" t="s">
        <v>166</v>
      </c>
      <c r="K44" s="66" t="s">
        <v>582</v>
      </c>
      <c r="L44" s="66" t="s">
        <v>119</v>
      </c>
    </row>
    <row r="45" spans="1:12" x14ac:dyDescent="0.25">
      <c r="A45" s="74" t="s">
        <v>639</v>
      </c>
      <c r="B45" s="74" t="str">
        <f t="shared" si="0"/>
        <v>Commercial</v>
      </c>
      <c r="C45" s="73" t="str">
        <f t="shared" si="1"/>
        <v>ClimateZone 1-3b</v>
      </c>
      <c r="D45" s="73" t="s">
        <v>647</v>
      </c>
      <c r="E45" s="73" t="s">
        <v>658</v>
      </c>
      <c r="F45" s="66" t="s">
        <v>583</v>
      </c>
      <c r="G45" s="66" t="s">
        <v>118</v>
      </c>
      <c r="I45" s="66">
        <v>0.61603136438121098</v>
      </c>
      <c r="J45" s="66" t="s">
        <v>176</v>
      </c>
      <c r="K45" s="66" t="s">
        <v>584</v>
      </c>
      <c r="L45" s="66" t="s">
        <v>119</v>
      </c>
    </row>
    <row r="46" spans="1:12" x14ac:dyDescent="0.25">
      <c r="A46" s="74" t="s">
        <v>639</v>
      </c>
      <c r="B46" s="74" t="str">
        <f t="shared" si="0"/>
        <v>Commercial</v>
      </c>
      <c r="C46" s="73" t="str">
        <f t="shared" si="1"/>
        <v>ClimateZone 3c</v>
      </c>
      <c r="D46" s="73" t="s">
        <v>647</v>
      </c>
      <c r="E46" s="73" t="s">
        <v>658</v>
      </c>
      <c r="F46" s="66" t="s">
        <v>585</v>
      </c>
      <c r="G46" s="66" t="s">
        <v>118</v>
      </c>
      <c r="I46" s="66">
        <v>0.636542041966487</v>
      </c>
      <c r="J46" s="66" t="s">
        <v>176</v>
      </c>
      <c r="K46" s="66" t="s">
        <v>586</v>
      </c>
      <c r="L46" s="66" t="s">
        <v>119</v>
      </c>
    </row>
    <row r="47" spans="1:12" x14ac:dyDescent="0.25">
      <c r="A47" s="74" t="s">
        <v>639</v>
      </c>
      <c r="B47" s="74" t="str">
        <f t="shared" si="0"/>
        <v>Commercial</v>
      </c>
      <c r="C47" s="73" t="str">
        <f t="shared" si="1"/>
        <v>ClimateZone 4a</v>
      </c>
      <c r="D47" s="73" t="s">
        <v>647</v>
      </c>
      <c r="E47" s="73" t="s">
        <v>658</v>
      </c>
      <c r="F47" s="66" t="s">
        <v>587</v>
      </c>
      <c r="G47" s="66" t="s">
        <v>118</v>
      </c>
      <c r="I47" s="74">
        <v>0.83972834238990701</v>
      </c>
      <c r="J47" s="66" t="s">
        <v>176</v>
      </c>
      <c r="K47" s="66" t="s">
        <v>588</v>
      </c>
      <c r="L47" s="66" t="s">
        <v>119</v>
      </c>
    </row>
    <row r="48" spans="1:12" x14ac:dyDescent="0.25">
      <c r="A48" s="74" t="s">
        <v>639</v>
      </c>
      <c r="B48" s="74" t="str">
        <f t="shared" si="0"/>
        <v>Commercial</v>
      </c>
      <c r="C48" s="73" t="str">
        <f t="shared" si="1"/>
        <v>ClimateZone 4b</v>
      </c>
      <c r="D48" s="73" t="s">
        <v>647</v>
      </c>
      <c r="E48" s="73" t="s">
        <v>658</v>
      </c>
      <c r="F48" s="66" t="s">
        <v>589</v>
      </c>
      <c r="G48" s="66" t="s">
        <v>118</v>
      </c>
      <c r="I48" s="66">
        <v>0.80746435517711301</v>
      </c>
      <c r="J48" s="66" t="s">
        <v>176</v>
      </c>
      <c r="K48" s="66" t="s">
        <v>590</v>
      </c>
      <c r="L48" s="66" t="s">
        <v>119</v>
      </c>
    </row>
    <row r="49" spans="1:12" x14ac:dyDescent="0.25">
      <c r="A49" s="74" t="s">
        <v>639</v>
      </c>
      <c r="B49" s="74" t="str">
        <f t="shared" si="0"/>
        <v>Commercial</v>
      </c>
      <c r="C49" s="73" t="str">
        <f t="shared" si="1"/>
        <v>ClimateZone 4c</v>
      </c>
      <c r="D49" s="73" t="s">
        <v>647</v>
      </c>
      <c r="E49" s="73" t="s">
        <v>658</v>
      </c>
      <c r="F49" s="66" t="s">
        <v>591</v>
      </c>
      <c r="G49" s="66" t="s">
        <v>118</v>
      </c>
      <c r="I49" s="66">
        <v>0.85668998138177499</v>
      </c>
      <c r="J49" s="66" t="s">
        <v>176</v>
      </c>
      <c r="K49" s="66" t="s">
        <v>592</v>
      </c>
      <c r="L49" s="66" t="s">
        <v>119</v>
      </c>
    </row>
    <row r="50" spans="1:12" x14ac:dyDescent="0.25">
      <c r="A50" s="74" t="s">
        <v>639</v>
      </c>
      <c r="B50" s="74" t="str">
        <f t="shared" si="0"/>
        <v>Commercial</v>
      </c>
      <c r="C50" s="73" t="str">
        <f t="shared" si="1"/>
        <v>ClimateZone 5a</v>
      </c>
      <c r="D50" s="73" t="s">
        <v>647</v>
      </c>
      <c r="E50" s="73" t="s">
        <v>658</v>
      </c>
      <c r="F50" s="66" t="s">
        <v>593</v>
      </c>
      <c r="G50" s="66" t="s">
        <v>118</v>
      </c>
      <c r="I50" s="66">
        <v>0.97926319307087295</v>
      </c>
      <c r="J50" s="66" t="s">
        <v>176</v>
      </c>
      <c r="K50" s="66" t="s">
        <v>594</v>
      </c>
      <c r="L50" s="66" t="s">
        <v>119</v>
      </c>
    </row>
    <row r="51" spans="1:12" x14ac:dyDescent="0.25">
      <c r="A51" s="74" t="s">
        <v>639</v>
      </c>
      <c r="B51" s="74" t="str">
        <f t="shared" si="0"/>
        <v>Commercial</v>
      </c>
      <c r="C51" s="73" t="str">
        <f t="shared" si="1"/>
        <v>ClimateZone 5b</v>
      </c>
      <c r="D51" s="73" t="s">
        <v>647</v>
      </c>
      <c r="E51" s="73" t="s">
        <v>658</v>
      </c>
      <c r="F51" s="66" t="s">
        <v>595</v>
      </c>
      <c r="G51" s="66" t="s">
        <v>118</v>
      </c>
      <c r="I51" s="66">
        <v>0.94420220574561498</v>
      </c>
      <c r="J51" s="66" t="s">
        <v>176</v>
      </c>
      <c r="K51" s="66" t="s">
        <v>596</v>
      </c>
      <c r="L51" s="66" t="s">
        <v>119</v>
      </c>
    </row>
    <row r="52" spans="1:12" x14ac:dyDescent="0.25">
      <c r="A52" s="74" t="s">
        <v>639</v>
      </c>
      <c r="B52" s="74" t="str">
        <f t="shared" si="0"/>
        <v>Commercial</v>
      </c>
      <c r="C52" s="73" t="str">
        <f t="shared" si="1"/>
        <v>ClimateZone 6</v>
      </c>
      <c r="D52" s="73" t="s">
        <v>647</v>
      </c>
      <c r="E52" s="73" t="s">
        <v>658</v>
      </c>
      <c r="F52" s="66" t="s">
        <v>597</v>
      </c>
      <c r="G52" s="66" t="s">
        <v>118</v>
      </c>
      <c r="I52" s="66">
        <v>1.0649087221095299</v>
      </c>
      <c r="J52" s="66" t="s">
        <v>176</v>
      </c>
      <c r="K52" s="66" t="s">
        <v>598</v>
      </c>
      <c r="L52" s="66" t="s">
        <v>119</v>
      </c>
    </row>
    <row r="53" spans="1:12" x14ac:dyDescent="0.25">
      <c r="A53" s="74" t="s">
        <v>639</v>
      </c>
      <c r="B53" s="74" t="str">
        <f t="shared" si="0"/>
        <v>Commercial</v>
      </c>
      <c r="C53" s="73" t="str">
        <f t="shared" si="1"/>
        <v>ClimateZone 7</v>
      </c>
      <c r="D53" s="73" t="s">
        <v>647</v>
      </c>
      <c r="E53" s="73" t="s">
        <v>658</v>
      </c>
      <c r="F53" s="66" t="s">
        <v>599</v>
      </c>
      <c r="G53" s="66" t="s">
        <v>118</v>
      </c>
      <c r="I53" s="66">
        <v>1.1452872801110601</v>
      </c>
      <c r="J53" s="66" t="s">
        <v>176</v>
      </c>
      <c r="K53" s="66" t="s">
        <v>600</v>
      </c>
      <c r="L53" s="66" t="s">
        <v>119</v>
      </c>
    </row>
    <row r="54" spans="1:12" x14ac:dyDescent="0.25">
      <c r="A54" s="74" t="s">
        <v>639</v>
      </c>
      <c r="B54" s="74" t="str">
        <f t="shared" si="0"/>
        <v>Commercial</v>
      </c>
      <c r="C54" s="73" t="str">
        <f t="shared" si="1"/>
        <v>ClimateZone 8</v>
      </c>
      <c r="D54" s="73" t="s">
        <v>647</v>
      </c>
      <c r="E54" s="73" t="s">
        <v>658</v>
      </c>
      <c r="F54" s="66" t="s">
        <v>601</v>
      </c>
      <c r="G54" s="66" t="s">
        <v>118</v>
      </c>
      <c r="I54" s="66">
        <v>1.2592462134554401</v>
      </c>
      <c r="J54" s="66" t="s">
        <v>176</v>
      </c>
      <c r="K54" s="66" t="s">
        <v>602</v>
      </c>
      <c r="L54" s="66" t="s">
        <v>119</v>
      </c>
    </row>
    <row r="55" spans="1:12" x14ac:dyDescent="0.25">
      <c r="A55" s="74" t="s">
        <v>639</v>
      </c>
      <c r="B55" s="74" t="str">
        <f t="shared" si="0"/>
        <v>Commercial</v>
      </c>
      <c r="C55" s="73" t="str">
        <f t="shared" si="1"/>
        <v>ClimateZone 1-4</v>
      </c>
      <c r="D55" s="73" t="s">
        <v>648</v>
      </c>
      <c r="E55" s="73" t="s">
        <v>661</v>
      </c>
      <c r="F55" s="66" t="s">
        <v>603</v>
      </c>
      <c r="G55" s="66" t="s">
        <v>183</v>
      </c>
      <c r="H55" s="66">
        <v>6.9271599999999998</v>
      </c>
      <c r="J55" s="66" t="s">
        <v>604</v>
      </c>
    </row>
    <row r="56" spans="1:12" x14ac:dyDescent="0.25">
      <c r="A56" s="74" t="s">
        <v>639</v>
      </c>
      <c r="B56" s="74" t="str">
        <f t="shared" si="0"/>
        <v>Commercial</v>
      </c>
      <c r="C56" s="73" t="str">
        <f t="shared" si="1"/>
        <v>ClimateZone 5-8</v>
      </c>
      <c r="D56" s="73" t="s">
        <v>648</v>
      </c>
      <c r="E56" s="73" t="s">
        <v>661</v>
      </c>
      <c r="F56" s="66" t="s">
        <v>605</v>
      </c>
      <c r="G56" s="66" t="s">
        <v>183</v>
      </c>
      <c r="H56" s="66">
        <v>3.5203600000000002</v>
      </c>
      <c r="J56" s="66" t="s">
        <v>606</v>
      </c>
    </row>
    <row r="57" spans="1:12" x14ac:dyDescent="0.25">
      <c r="A57" s="74" t="s">
        <v>639</v>
      </c>
      <c r="B57" s="74" t="str">
        <f t="shared" si="0"/>
        <v>Commercial</v>
      </c>
      <c r="C57" s="73" t="str">
        <f t="shared" si="1"/>
        <v>ClimateZone alt-lrgoff hosp 1-8</v>
      </c>
      <c r="D57" s="73" t="s">
        <v>648</v>
      </c>
      <c r="E57" s="73" t="s">
        <v>661</v>
      </c>
      <c r="F57" s="66" t="s">
        <v>607</v>
      </c>
      <c r="G57" s="66" t="s">
        <v>183</v>
      </c>
      <c r="H57" s="66">
        <v>6.9271599999999998</v>
      </c>
      <c r="J57" s="66" t="s">
        <v>604</v>
      </c>
    </row>
    <row r="58" spans="1:12" x14ac:dyDescent="0.25">
      <c r="A58" s="71" t="s">
        <v>662</v>
      </c>
      <c r="B58" s="74" t="str">
        <f t="shared" si="0"/>
        <v>Commercial</v>
      </c>
      <c r="C58" s="73" t="str">
        <f t="shared" si="1"/>
        <v>ClimateZone 1-8</v>
      </c>
      <c r="D58" s="73" t="s">
        <v>646</v>
      </c>
      <c r="E58" s="73" t="s">
        <v>644</v>
      </c>
      <c r="F58" s="66" t="s">
        <v>117</v>
      </c>
      <c r="G58" s="66" t="s">
        <v>118</v>
      </c>
      <c r="I58" s="66">
        <v>5.0138520408163298</v>
      </c>
      <c r="J58" s="66" t="s">
        <v>119</v>
      </c>
      <c r="K58" s="66" t="s">
        <v>120</v>
      </c>
      <c r="L58" s="66" t="s">
        <v>119</v>
      </c>
    </row>
    <row r="59" spans="1:12" x14ac:dyDescent="0.25">
      <c r="A59" s="71" t="s">
        <v>662</v>
      </c>
      <c r="B59" s="74" t="str">
        <f t="shared" si="0"/>
        <v>Commercial</v>
      </c>
      <c r="C59" s="73" t="str">
        <f t="shared" si="1"/>
        <v>ClimateZone 1</v>
      </c>
      <c r="D59" s="73" t="s">
        <v>645</v>
      </c>
      <c r="E59" s="73" t="s">
        <v>74</v>
      </c>
      <c r="F59" s="66" t="s">
        <v>121</v>
      </c>
      <c r="G59" s="66" t="s">
        <v>118</v>
      </c>
      <c r="I59" s="66">
        <v>3.51451036970581</v>
      </c>
      <c r="J59" s="66" t="s">
        <v>122</v>
      </c>
      <c r="K59" s="66" t="s">
        <v>123</v>
      </c>
      <c r="L59" s="66" t="s">
        <v>124</v>
      </c>
    </row>
    <row r="60" spans="1:12" x14ac:dyDescent="0.25">
      <c r="A60" s="71" t="s">
        <v>662</v>
      </c>
      <c r="B60" s="74" t="str">
        <f t="shared" si="0"/>
        <v>Commercial</v>
      </c>
      <c r="C60" s="73" t="str">
        <f t="shared" si="1"/>
        <v>ClimateZone 2-5</v>
      </c>
      <c r="D60" s="73" t="s">
        <v>645</v>
      </c>
      <c r="E60" s="73" t="s">
        <v>74</v>
      </c>
      <c r="F60" s="66" t="s">
        <v>125</v>
      </c>
      <c r="G60" s="66" t="s">
        <v>118</v>
      </c>
      <c r="I60" s="66">
        <v>4.3553266962364203</v>
      </c>
      <c r="J60" s="66" t="s">
        <v>122</v>
      </c>
      <c r="K60" s="66" t="s">
        <v>126</v>
      </c>
      <c r="L60" s="66" t="s">
        <v>124</v>
      </c>
    </row>
    <row r="61" spans="1:12" x14ac:dyDescent="0.25">
      <c r="A61" s="71" t="s">
        <v>662</v>
      </c>
      <c r="B61" s="74" t="str">
        <f t="shared" si="0"/>
        <v>Commercial</v>
      </c>
      <c r="C61" s="73" t="str">
        <f t="shared" si="1"/>
        <v>ClimateZone 6</v>
      </c>
      <c r="D61" s="73" t="s">
        <v>645</v>
      </c>
      <c r="E61" s="73" t="s">
        <v>74</v>
      </c>
      <c r="F61" s="66" t="s">
        <v>127</v>
      </c>
      <c r="G61" s="66" t="s">
        <v>118</v>
      </c>
      <c r="I61" s="66">
        <v>5.3675715941956001</v>
      </c>
      <c r="J61" s="66" t="s">
        <v>122</v>
      </c>
      <c r="K61" s="66" t="s">
        <v>128</v>
      </c>
      <c r="L61" s="66" t="s">
        <v>124</v>
      </c>
    </row>
    <row r="62" spans="1:12" x14ac:dyDescent="0.25">
      <c r="A62" s="71" t="s">
        <v>662</v>
      </c>
      <c r="B62" s="74" t="str">
        <f t="shared" si="0"/>
        <v>Commercial</v>
      </c>
      <c r="C62" s="73" t="str">
        <f t="shared" si="1"/>
        <v>ClimateZone 7-8</v>
      </c>
      <c r="D62" s="73" t="s">
        <v>645</v>
      </c>
      <c r="E62" s="73" t="s">
        <v>74</v>
      </c>
      <c r="F62" s="66" t="s">
        <v>129</v>
      </c>
      <c r="G62" s="66" t="s">
        <v>118</v>
      </c>
      <c r="I62" s="66">
        <v>6.0614491452160104</v>
      </c>
      <c r="J62" s="66" t="s">
        <v>122</v>
      </c>
      <c r="K62" s="66" t="s">
        <v>130</v>
      </c>
      <c r="L62" s="66" t="s">
        <v>124</v>
      </c>
    </row>
    <row r="63" spans="1:12" x14ac:dyDescent="0.25">
      <c r="A63" s="71" t="s">
        <v>662</v>
      </c>
      <c r="B63" s="74" t="str">
        <f t="shared" si="0"/>
        <v>Commercial</v>
      </c>
      <c r="C63" s="73" t="str">
        <f t="shared" si="1"/>
        <v>ClimateZone 1</v>
      </c>
      <c r="D63" s="73" t="s">
        <v>645</v>
      </c>
      <c r="E63" s="73" t="s">
        <v>657</v>
      </c>
      <c r="F63" s="66" t="s">
        <v>131</v>
      </c>
      <c r="G63" s="66" t="s">
        <v>118</v>
      </c>
      <c r="I63" s="66">
        <v>3.8122782268486701</v>
      </c>
      <c r="J63" s="66" t="s">
        <v>132</v>
      </c>
      <c r="K63" s="66" t="s">
        <v>133</v>
      </c>
    </row>
    <row r="64" spans="1:12" x14ac:dyDescent="0.25">
      <c r="A64" s="71" t="s">
        <v>662</v>
      </c>
      <c r="B64" s="74" t="str">
        <f t="shared" si="0"/>
        <v>Commercial</v>
      </c>
      <c r="C64" s="73" t="str">
        <f t="shared" si="1"/>
        <v>ClimateZone 2-5</v>
      </c>
      <c r="D64" s="73" t="s">
        <v>645</v>
      </c>
      <c r="E64" s="73" t="s">
        <v>657</v>
      </c>
      <c r="F64" s="66" t="s">
        <v>134</v>
      </c>
      <c r="G64" s="66" t="s">
        <v>118</v>
      </c>
      <c r="I64" s="66">
        <v>4.8122782268486697</v>
      </c>
      <c r="J64" s="66" t="s">
        <v>132</v>
      </c>
      <c r="K64" s="66" t="s">
        <v>135</v>
      </c>
    </row>
    <row r="65" spans="1:13" x14ac:dyDescent="0.25">
      <c r="A65" s="71" t="s">
        <v>662</v>
      </c>
      <c r="B65" s="74" t="str">
        <f t="shared" si="0"/>
        <v>Commercial</v>
      </c>
      <c r="C65" s="73" t="str">
        <f t="shared" si="1"/>
        <v>ClimateZone 6</v>
      </c>
      <c r="D65" s="73" t="s">
        <v>645</v>
      </c>
      <c r="E65" s="73" t="s">
        <v>657</v>
      </c>
      <c r="F65" s="66" t="s">
        <v>136</v>
      </c>
      <c r="G65" s="66" t="s">
        <v>118</v>
      </c>
      <c r="I65" s="66">
        <v>5.3673802676649904</v>
      </c>
      <c r="J65" s="66" t="s">
        <v>132</v>
      </c>
      <c r="K65" s="66" t="s">
        <v>137</v>
      </c>
    </row>
    <row r="66" spans="1:13" x14ac:dyDescent="0.25">
      <c r="A66" s="71" t="s">
        <v>662</v>
      </c>
      <c r="B66" s="74" t="str">
        <f t="shared" ref="B66:B129" si="2">IF(ISERROR(FIND("alt-res",F66,1)),"Commercial","Residential")</f>
        <v>Commercial</v>
      </c>
      <c r="C66" s="73" t="str">
        <f t="shared" ref="C66:C129" si="3">RIGHT(F66,LEN(F66)-FIND("ClimateZone",F66,1)+1)</f>
        <v>ClimateZone 7-8</v>
      </c>
      <c r="D66" s="73" t="s">
        <v>645</v>
      </c>
      <c r="E66" s="73" t="s">
        <v>657</v>
      </c>
      <c r="F66" s="66" t="s">
        <v>138</v>
      </c>
      <c r="G66" s="66" t="s">
        <v>118</v>
      </c>
      <c r="I66" s="66">
        <v>6.0612578186853998</v>
      </c>
      <c r="J66" s="66" t="s">
        <v>132</v>
      </c>
      <c r="K66" s="66" t="s">
        <v>139</v>
      </c>
    </row>
    <row r="67" spans="1:13" x14ac:dyDescent="0.25">
      <c r="A67" s="71" t="s">
        <v>662</v>
      </c>
      <c r="B67" s="74" t="str">
        <f t="shared" si="2"/>
        <v>Commercial</v>
      </c>
      <c r="C67" s="73" t="str">
        <f t="shared" si="3"/>
        <v>ClimateZone 1</v>
      </c>
      <c r="D67" s="73" t="s">
        <v>647</v>
      </c>
      <c r="E67" s="73" t="s">
        <v>660</v>
      </c>
      <c r="F67" s="66" t="s">
        <v>140</v>
      </c>
      <c r="G67" s="66" t="s">
        <v>118</v>
      </c>
      <c r="I67" s="66">
        <v>1.01358048408562</v>
      </c>
      <c r="J67" s="66" t="s">
        <v>141</v>
      </c>
      <c r="K67" s="66" t="s">
        <v>142</v>
      </c>
      <c r="L67" s="66" t="s">
        <v>143</v>
      </c>
      <c r="M67" s="66" t="s">
        <v>119</v>
      </c>
    </row>
    <row r="68" spans="1:13" x14ac:dyDescent="0.25">
      <c r="A68" s="71" t="s">
        <v>662</v>
      </c>
      <c r="B68" s="74" t="str">
        <f t="shared" si="2"/>
        <v>Commercial</v>
      </c>
      <c r="C68" s="73" t="str">
        <f t="shared" si="3"/>
        <v>ClimateZone 2</v>
      </c>
      <c r="D68" s="73" t="s">
        <v>647</v>
      </c>
      <c r="E68" s="73" t="s">
        <v>660</v>
      </c>
      <c r="F68" s="66" t="s">
        <v>144</v>
      </c>
      <c r="G68" s="66" t="s">
        <v>118</v>
      </c>
      <c r="I68" s="66">
        <v>1.2797841877893199</v>
      </c>
      <c r="J68" s="66" t="s">
        <v>141</v>
      </c>
      <c r="K68" s="66" t="s">
        <v>142</v>
      </c>
      <c r="L68" s="66" t="s">
        <v>145</v>
      </c>
      <c r="M68" s="66" t="s">
        <v>119</v>
      </c>
    </row>
    <row r="69" spans="1:13" x14ac:dyDescent="0.25">
      <c r="A69" s="71" t="s">
        <v>662</v>
      </c>
      <c r="B69" s="74" t="str">
        <f t="shared" si="2"/>
        <v>Commercial</v>
      </c>
      <c r="C69" s="73" t="str">
        <f t="shared" si="3"/>
        <v>ClimateZone 3</v>
      </c>
      <c r="D69" s="73" t="s">
        <v>647</v>
      </c>
      <c r="E69" s="73" t="s">
        <v>660</v>
      </c>
      <c r="F69" s="66" t="s">
        <v>146</v>
      </c>
      <c r="G69" s="66" t="s">
        <v>118</v>
      </c>
      <c r="I69" s="66">
        <v>1.5436730766782101</v>
      </c>
      <c r="J69" s="66" t="s">
        <v>141</v>
      </c>
      <c r="K69" s="66" t="s">
        <v>142</v>
      </c>
      <c r="L69" s="66" t="s">
        <v>147</v>
      </c>
      <c r="M69" s="66" t="s">
        <v>119</v>
      </c>
    </row>
    <row r="70" spans="1:13" x14ac:dyDescent="0.25">
      <c r="A70" s="71" t="s">
        <v>662</v>
      </c>
      <c r="B70" s="74" t="str">
        <f t="shared" si="2"/>
        <v>Commercial</v>
      </c>
      <c r="C70" s="73" t="str">
        <f t="shared" si="3"/>
        <v>ClimateZone 4</v>
      </c>
      <c r="D70" s="73" t="s">
        <v>647</v>
      </c>
      <c r="E70" s="73" t="s">
        <v>660</v>
      </c>
      <c r="F70" s="66" t="s">
        <v>148</v>
      </c>
      <c r="G70" s="66" t="s">
        <v>118</v>
      </c>
      <c r="I70" s="66">
        <v>1.80987678038191</v>
      </c>
      <c r="J70" s="66" t="s">
        <v>141</v>
      </c>
      <c r="K70" s="66" t="s">
        <v>142</v>
      </c>
      <c r="L70" s="66" t="s">
        <v>149</v>
      </c>
      <c r="M70" s="66" t="s">
        <v>119</v>
      </c>
    </row>
    <row r="71" spans="1:13" x14ac:dyDescent="0.25">
      <c r="A71" s="71" t="s">
        <v>662</v>
      </c>
      <c r="B71" s="74" t="str">
        <f t="shared" si="2"/>
        <v>Commercial</v>
      </c>
      <c r="C71" s="73" t="str">
        <f t="shared" si="3"/>
        <v>ClimateZone 5</v>
      </c>
      <c r="D71" s="73" t="s">
        <v>647</v>
      </c>
      <c r="E71" s="73" t="s">
        <v>660</v>
      </c>
      <c r="F71" s="66" t="s">
        <v>150</v>
      </c>
      <c r="G71" s="66" t="s">
        <v>118</v>
      </c>
      <c r="I71" s="66">
        <v>2.07145085445599</v>
      </c>
      <c r="J71" s="66" t="s">
        <v>141</v>
      </c>
      <c r="K71" s="66" t="s">
        <v>142</v>
      </c>
      <c r="L71" s="66" t="s">
        <v>151</v>
      </c>
      <c r="M71" s="66" t="s">
        <v>119</v>
      </c>
    </row>
    <row r="72" spans="1:13" x14ac:dyDescent="0.25">
      <c r="A72" s="71" t="s">
        <v>662</v>
      </c>
      <c r="B72" s="74" t="str">
        <f t="shared" si="2"/>
        <v>Commercial</v>
      </c>
      <c r="C72" s="73" t="str">
        <f t="shared" si="3"/>
        <v>ClimateZone 6</v>
      </c>
      <c r="D72" s="73" t="s">
        <v>647</v>
      </c>
      <c r="E72" s="73" t="s">
        <v>660</v>
      </c>
      <c r="F72" s="66" t="s">
        <v>152</v>
      </c>
      <c r="G72" s="66" t="s">
        <v>118</v>
      </c>
      <c r="I72" s="66">
        <v>2.3492286322337699</v>
      </c>
      <c r="J72" s="66" t="s">
        <v>141</v>
      </c>
      <c r="K72" s="66" t="s">
        <v>142</v>
      </c>
      <c r="L72" s="66" t="s">
        <v>153</v>
      </c>
      <c r="M72" s="66" t="s">
        <v>119</v>
      </c>
    </row>
    <row r="73" spans="1:13" x14ac:dyDescent="0.25">
      <c r="A73" s="71" t="s">
        <v>662</v>
      </c>
      <c r="B73" s="74" t="str">
        <f t="shared" si="2"/>
        <v>Commercial</v>
      </c>
      <c r="C73" s="73" t="str">
        <f t="shared" si="3"/>
        <v>ClimateZone 7-8</v>
      </c>
      <c r="D73" s="73" t="s">
        <v>647</v>
      </c>
      <c r="E73" s="73" t="s">
        <v>660</v>
      </c>
      <c r="F73" s="66" t="s">
        <v>154</v>
      </c>
      <c r="G73" s="66" t="s">
        <v>118</v>
      </c>
      <c r="I73" s="66">
        <v>2.7890434470485799</v>
      </c>
      <c r="J73" s="66" t="s">
        <v>141</v>
      </c>
      <c r="K73" s="66" t="s">
        <v>142</v>
      </c>
      <c r="L73" s="66" t="s">
        <v>155</v>
      </c>
      <c r="M73" s="66" t="s">
        <v>119</v>
      </c>
    </row>
    <row r="74" spans="1:13" x14ac:dyDescent="0.25">
      <c r="A74" s="71" t="s">
        <v>662</v>
      </c>
      <c r="B74" s="74" t="str">
        <f t="shared" si="2"/>
        <v>Residential</v>
      </c>
      <c r="C74" s="73" t="str">
        <f t="shared" si="3"/>
        <v>ClimateZone alt-res 1</v>
      </c>
      <c r="D74" s="73" t="s">
        <v>647</v>
      </c>
      <c r="E74" s="73" t="s">
        <v>660</v>
      </c>
      <c r="F74" s="66" t="s">
        <v>156</v>
      </c>
      <c r="G74" s="66" t="s">
        <v>118</v>
      </c>
      <c r="I74" s="66">
        <v>1.2797841877893199</v>
      </c>
      <c r="J74" s="66" t="s">
        <v>141</v>
      </c>
      <c r="K74" s="66" t="s">
        <v>142</v>
      </c>
      <c r="L74" s="66" t="s">
        <v>145</v>
      </c>
      <c r="M74" s="66" t="s">
        <v>119</v>
      </c>
    </row>
    <row r="75" spans="1:13" x14ac:dyDescent="0.25">
      <c r="A75" s="71" t="s">
        <v>662</v>
      </c>
      <c r="B75" s="74" t="str">
        <f t="shared" si="2"/>
        <v>Residential</v>
      </c>
      <c r="C75" s="73" t="str">
        <f t="shared" si="3"/>
        <v>ClimateZone alt-res 2</v>
      </c>
      <c r="D75" s="73" t="s">
        <v>647</v>
      </c>
      <c r="E75" s="73" t="s">
        <v>660</v>
      </c>
      <c r="F75" s="66" t="s">
        <v>157</v>
      </c>
      <c r="G75" s="66" t="s">
        <v>118</v>
      </c>
      <c r="I75" s="66">
        <v>1.5436730766782101</v>
      </c>
      <c r="J75" s="66" t="s">
        <v>141</v>
      </c>
      <c r="K75" s="66" t="s">
        <v>142</v>
      </c>
      <c r="L75" s="66" t="s">
        <v>147</v>
      </c>
      <c r="M75" s="66" t="s">
        <v>119</v>
      </c>
    </row>
    <row r="76" spans="1:13" x14ac:dyDescent="0.25">
      <c r="A76" s="71" t="s">
        <v>662</v>
      </c>
      <c r="B76" s="74" t="str">
        <f t="shared" si="2"/>
        <v>Residential</v>
      </c>
      <c r="C76" s="73" t="str">
        <f t="shared" si="3"/>
        <v>ClimateZone alt-res 3</v>
      </c>
      <c r="D76" s="73" t="s">
        <v>647</v>
      </c>
      <c r="E76" s="73" t="s">
        <v>660</v>
      </c>
      <c r="F76" s="66" t="s">
        <v>158</v>
      </c>
      <c r="G76" s="66" t="s">
        <v>118</v>
      </c>
      <c r="I76" s="66">
        <v>1.80987678038191</v>
      </c>
      <c r="J76" s="66" t="s">
        <v>141</v>
      </c>
      <c r="K76" s="66" t="s">
        <v>142</v>
      </c>
      <c r="L76" s="66" t="s">
        <v>149</v>
      </c>
      <c r="M76" s="66" t="s">
        <v>119</v>
      </c>
    </row>
    <row r="77" spans="1:13" x14ac:dyDescent="0.25">
      <c r="A77" s="71" t="s">
        <v>662</v>
      </c>
      <c r="B77" s="74" t="str">
        <f t="shared" si="2"/>
        <v>Residential</v>
      </c>
      <c r="C77" s="73" t="str">
        <f t="shared" si="3"/>
        <v>ClimateZone alt-res 4</v>
      </c>
      <c r="D77" s="73" t="s">
        <v>647</v>
      </c>
      <c r="E77" s="73" t="s">
        <v>660</v>
      </c>
      <c r="F77" s="66" t="s">
        <v>159</v>
      </c>
      <c r="G77" s="66" t="s">
        <v>118</v>
      </c>
      <c r="I77" s="66">
        <v>2.07145085445599</v>
      </c>
      <c r="J77" s="66" t="s">
        <v>141</v>
      </c>
      <c r="K77" s="66" t="s">
        <v>142</v>
      </c>
      <c r="L77" s="66" t="s">
        <v>151</v>
      </c>
      <c r="M77" s="66" t="s">
        <v>119</v>
      </c>
    </row>
    <row r="78" spans="1:13" x14ac:dyDescent="0.25">
      <c r="A78" s="71" t="s">
        <v>662</v>
      </c>
      <c r="B78" s="74" t="str">
        <f t="shared" si="2"/>
        <v>Residential</v>
      </c>
      <c r="C78" s="73" t="str">
        <f t="shared" si="3"/>
        <v>ClimateZone alt-res 5</v>
      </c>
      <c r="D78" s="73" t="s">
        <v>647</v>
      </c>
      <c r="E78" s="73" t="s">
        <v>660</v>
      </c>
      <c r="F78" s="66" t="s">
        <v>160</v>
      </c>
      <c r="G78" s="66" t="s">
        <v>118</v>
      </c>
      <c r="I78" s="66">
        <v>2.3492286322337699</v>
      </c>
      <c r="J78" s="66" t="s">
        <v>141</v>
      </c>
      <c r="K78" s="66" t="s">
        <v>142</v>
      </c>
      <c r="L78" s="66" t="s">
        <v>153</v>
      </c>
      <c r="M78" s="66" t="s">
        <v>119</v>
      </c>
    </row>
    <row r="79" spans="1:13" x14ac:dyDescent="0.25">
      <c r="A79" s="71" t="s">
        <v>662</v>
      </c>
      <c r="B79" s="74" t="str">
        <f t="shared" si="2"/>
        <v>Residential</v>
      </c>
      <c r="C79" s="73" t="str">
        <f t="shared" si="3"/>
        <v>ClimateZone alt-res 6</v>
      </c>
      <c r="D79" s="73" t="s">
        <v>647</v>
      </c>
      <c r="E79" s="73" t="s">
        <v>660</v>
      </c>
      <c r="F79" s="66" t="s">
        <v>161</v>
      </c>
      <c r="G79" s="66" t="s">
        <v>118</v>
      </c>
      <c r="I79" s="66">
        <v>2.7890434470485799</v>
      </c>
      <c r="J79" s="66" t="s">
        <v>141</v>
      </c>
      <c r="K79" s="66" t="s">
        <v>142</v>
      </c>
      <c r="L79" s="66" t="s">
        <v>155</v>
      </c>
      <c r="M79" s="66" t="s">
        <v>119</v>
      </c>
    </row>
    <row r="80" spans="1:13" x14ac:dyDescent="0.25">
      <c r="A80" s="71" t="s">
        <v>662</v>
      </c>
      <c r="B80" s="74" t="str">
        <f t="shared" si="2"/>
        <v>Residential</v>
      </c>
      <c r="C80" s="73" t="str">
        <f t="shared" si="3"/>
        <v>ClimateZone alt-res 7</v>
      </c>
      <c r="D80" s="73" t="s">
        <v>647</v>
      </c>
      <c r="E80" s="73" t="s">
        <v>660</v>
      </c>
      <c r="F80" s="66" t="s">
        <v>162</v>
      </c>
      <c r="G80" s="66" t="s">
        <v>118</v>
      </c>
      <c r="I80" s="66">
        <v>2.7890434470485799</v>
      </c>
      <c r="J80" s="66" t="s">
        <v>141</v>
      </c>
      <c r="K80" s="66" t="s">
        <v>142</v>
      </c>
      <c r="L80" s="66" t="s">
        <v>155</v>
      </c>
      <c r="M80" s="66" t="s">
        <v>119</v>
      </c>
    </row>
    <row r="81" spans="1:13" x14ac:dyDescent="0.25">
      <c r="A81" s="71" t="s">
        <v>662</v>
      </c>
      <c r="B81" s="74" t="str">
        <f t="shared" si="2"/>
        <v>Residential</v>
      </c>
      <c r="C81" s="73" t="str">
        <f t="shared" si="3"/>
        <v>ClimateZone alt-res 8</v>
      </c>
      <c r="D81" s="73" t="s">
        <v>647</v>
      </c>
      <c r="E81" s="73" t="s">
        <v>660</v>
      </c>
      <c r="F81" s="66" t="s">
        <v>163</v>
      </c>
      <c r="G81" s="66" t="s">
        <v>118</v>
      </c>
      <c r="I81" s="66">
        <v>4.0158952989004302</v>
      </c>
      <c r="J81" s="66" t="s">
        <v>141</v>
      </c>
      <c r="K81" s="66" t="s">
        <v>142</v>
      </c>
      <c r="L81" s="66" t="s">
        <v>164</v>
      </c>
      <c r="M81" s="66" t="s">
        <v>119</v>
      </c>
    </row>
    <row r="82" spans="1:13" x14ac:dyDescent="0.25">
      <c r="A82" s="71" t="s">
        <v>662</v>
      </c>
      <c r="B82" s="74" t="str">
        <f t="shared" si="2"/>
        <v>Commercial</v>
      </c>
      <c r="C82" s="73" t="str">
        <f t="shared" si="3"/>
        <v>ClimateZone 1-3</v>
      </c>
      <c r="D82" s="73" t="s">
        <v>647</v>
      </c>
      <c r="E82" s="73" t="s">
        <v>657</v>
      </c>
      <c r="F82" s="66" t="s">
        <v>165</v>
      </c>
      <c r="G82" s="66" t="s">
        <v>118</v>
      </c>
      <c r="I82" s="66">
        <v>2.0727416963226601</v>
      </c>
      <c r="J82" s="66" t="s">
        <v>166</v>
      </c>
      <c r="K82" s="66" t="s">
        <v>167</v>
      </c>
      <c r="L82" s="66" t="s">
        <v>119</v>
      </c>
    </row>
    <row r="83" spans="1:13" x14ac:dyDescent="0.25">
      <c r="A83" s="71" t="s">
        <v>662</v>
      </c>
      <c r="B83" s="74" t="str">
        <f t="shared" si="2"/>
        <v>Commercial</v>
      </c>
      <c r="C83" s="73" t="str">
        <f t="shared" si="3"/>
        <v>ClimateZone 4-8</v>
      </c>
      <c r="D83" s="73" t="s">
        <v>647</v>
      </c>
      <c r="E83" s="73" t="s">
        <v>657</v>
      </c>
      <c r="F83" s="66" t="s">
        <v>168</v>
      </c>
      <c r="G83" s="66" t="s">
        <v>118</v>
      </c>
      <c r="I83" s="66">
        <v>3.1816305852115501</v>
      </c>
      <c r="J83" s="66" t="s">
        <v>166</v>
      </c>
      <c r="K83" s="66" t="s">
        <v>169</v>
      </c>
      <c r="L83" s="66" t="s">
        <v>119</v>
      </c>
    </row>
    <row r="84" spans="1:13" x14ac:dyDescent="0.25">
      <c r="A84" s="71" t="s">
        <v>662</v>
      </c>
      <c r="B84" s="74" t="str">
        <f t="shared" si="2"/>
        <v>Commercial</v>
      </c>
      <c r="C84" s="73" t="str">
        <f t="shared" si="3"/>
        <v>ClimateZone 1-3</v>
      </c>
      <c r="D84" s="73" t="s">
        <v>647</v>
      </c>
      <c r="E84" s="73" t="s">
        <v>658</v>
      </c>
      <c r="F84" s="66" t="s">
        <v>170</v>
      </c>
      <c r="G84" s="66" t="s">
        <v>118</v>
      </c>
      <c r="I84" s="66">
        <v>2.1775305555555602</v>
      </c>
      <c r="J84" s="66" t="s">
        <v>171</v>
      </c>
      <c r="K84" s="66" t="s">
        <v>172</v>
      </c>
      <c r="L84" s="66" t="s">
        <v>119</v>
      </c>
    </row>
    <row r="85" spans="1:13" x14ac:dyDescent="0.25">
      <c r="A85" s="71" t="s">
        <v>662</v>
      </c>
      <c r="B85" s="74" t="str">
        <f t="shared" si="2"/>
        <v>Commercial</v>
      </c>
      <c r="C85" s="73" t="str">
        <f t="shared" si="3"/>
        <v>ClimateZone 4-8</v>
      </c>
      <c r="D85" s="73" t="s">
        <v>647</v>
      </c>
      <c r="E85" s="73" t="s">
        <v>658</v>
      </c>
      <c r="F85" s="74" t="s">
        <v>173</v>
      </c>
      <c r="G85" s="66" t="s">
        <v>118</v>
      </c>
      <c r="I85" s="66">
        <v>3.0730861111111101</v>
      </c>
      <c r="J85" s="66" t="s">
        <v>171</v>
      </c>
      <c r="K85" s="66" t="s">
        <v>174</v>
      </c>
      <c r="L85" s="66" t="s">
        <v>119</v>
      </c>
    </row>
    <row r="86" spans="1:13" x14ac:dyDescent="0.25">
      <c r="A86" s="71" t="s">
        <v>662</v>
      </c>
      <c r="B86" s="74" t="str">
        <f t="shared" si="2"/>
        <v>Commercial</v>
      </c>
      <c r="C86" s="73" t="str">
        <f t="shared" si="3"/>
        <v>ClimateZone 1-4</v>
      </c>
      <c r="D86" s="73" t="s">
        <v>647</v>
      </c>
      <c r="E86" s="73" t="s">
        <v>659</v>
      </c>
      <c r="F86" s="66" t="s">
        <v>175</v>
      </c>
      <c r="G86" s="66" t="s">
        <v>118</v>
      </c>
      <c r="I86" s="66">
        <v>2.6236174242424202</v>
      </c>
      <c r="J86" s="66" t="s">
        <v>176</v>
      </c>
      <c r="K86" s="66" t="s">
        <v>177</v>
      </c>
      <c r="L86" s="66" t="s">
        <v>119</v>
      </c>
    </row>
    <row r="87" spans="1:13" x14ac:dyDescent="0.25">
      <c r="A87" s="71" t="s">
        <v>662</v>
      </c>
      <c r="B87" s="74" t="str">
        <f t="shared" si="2"/>
        <v>Commercial</v>
      </c>
      <c r="C87" s="73" t="str">
        <f t="shared" si="3"/>
        <v>ClimateZone 5</v>
      </c>
      <c r="D87" s="73" t="s">
        <v>647</v>
      </c>
      <c r="E87" s="73" t="s">
        <v>659</v>
      </c>
      <c r="F87" s="66" t="s">
        <v>178</v>
      </c>
      <c r="G87" s="66" t="s">
        <v>118</v>
      </c>
      <c r="I87" s="66">
        <v>3.2925063131313101</v>
      </c>
      <c r="J87" s="66" t="s">
        <v>176</v>
      </c>
      <c r="K87" s="66" t="s">
        <v>179</v>
      </c>
      <c r="L87" s="66" t="s">
        <v>119</v>
      </c>
    </row>
    <row r="88" spans="1:13" x14ac:dyDescent="0.25">
      <c r="A88" s="71" t="s">
        <v>662</v>
      </c>
      <c r="B88" s="74" t="str">
        <f t="shared" si="2"/>
        <v>Commercial</v>
      </c>
      <c r="C88" s="73" t="str">
        <f t="shared" si="3"/>
        <v>ClimateZone 6-8</v>
      </c>
      <c r="D88" s="73" t="s">
        <v>647</v>
      </c>
      <c r="E88" s="73" t="s">
        <v>659</v>
      </c>
      <c r="F88" s="66" t="s">
        <v>180</v>
      </c>
      <c r="G88" s="66" t="s">
        <v>118</v>
      </c>
      <c r="I88" s="66">
        <v>3.6880618686868698</v>
      </c>
      <c r="J88" s="66" t="s">
        <v>176</v>
      </c>
      <c r="K88" s="66" t="s">
        <v>181</v>
      </c>
      <c r="L88" s="66" t="s">
        <v>119</v>
      </c>
    </row>
    <row r="89" spans="1:13" x14ac:dyDescent="0.25">
      <c r="A89" s="71" t="s">
        <v>662</v>
      </c>
      <c r="B89" s="74" t="str">
        <f t="shared" si="2"/>
        <v>Commercial</v>
      </c>
      <c r="C89" s="73" t="str">
        <f t="shared" si="3"/>
        <v>ClimateZone 1</v>
      </c>
      <c r="D89" s="73" t="s">
        <v>648</v>
      </c>
      <c r="E89" s="73" t="s">
        <v>661</v>
      </c>
      <c r="F89" s="66" t="s">
        <v>182</v>
      </c>
      <c r="G89" s="66" t="s">
        <v>183</v>
      </c>
      <c r="H89" s="66" t="s">
        <v>184</v>
      </c>
      <c r="J89" s="66" t="s">
        <v>185</v>
      </c>
    </row>
    <row r="90" spans="1:13" x14ac:dyDescent="0.25">
      <c r="A90" s="71" t="s">
        <v>662</v>
      </c>
      <c r="B90" s="74" t="str">
        <f t="shared" si="2"/>
        <v>Commercial</v>
      </c>
      <c r="C90" s="73" t="str">
        <f t="shared" si="3"/>
        <v>ClimateZone 2</v>
      </c>
      <c r="D90" s="73" t="s">
        <v>648</v>
      </c>
      <c r="E90" s="73" t="s">
        <v>661</v>
      </c>
      <c r="F90" s="66" t="s">
        <v>186</v>
      </c>
      <c r="G90" s="66" t="s">
        <v>183</v>
      </c>
      <c r="H90" s="66" t="s">
        <v>184</v>
      </c>
      <c r="J90" s="66" t="s">
        <v>187</v>
      </c>
    </row>
    <row r="91" spans="1:13" x14ac:dyDescent="0.25">
      <c r="A91" t="s">
        <v>662</v>
      </c>
      <c r="B91" s="74" t="str">
        <f t="shared" si="2"/>
        <v>Commercial</v>
      </c>
      <c r="C91" s="73" t="str">
        <f t="shared" si="3"/>
        <v>ClimateZone 3</v>
      </c>
      <c r="D91" s="71" t="s">
        <v>648</v>
      </c>
      <c r="E91" s="71" t="s">
        <v>661</v>
      </c>
      <c r="F91" s="66" t="s">
        <v>188</v>
      </c>
      <c r="G91" s="66" t="s">
        <v>183</v>
      </c>
      <c r="H91" s="66" t="s">
        <v>184</v>
      </c>
      <c r="J91" s="66" t="s">
        <v>189</v>
      </c>
    </row>
    <row r="92" spans="1:13" x14ac:dyDescent="0.25">
      <c r="A92" s="72" t="s">
        <v>662</v>
      </c>
      <c r="B92" s="74" t="str">
        <f t="shared" si="2"/>
        <v>Commercial</v>
      </c>
      <c r="C92" s="73" t="str">
        <f t="shared" si="3"/>
        <v>ClimateZone 4-5</v>
      </c>
      <c r="D92" s="73" t="s">
        <v>648</v>
      </c>
      <c r="E92" s="73" t="s">
        <v>661</v>
      </c>
      <c r="F92" s="66" t="s">
        <v>190</v>
      </c>
      <c r="G92" s="66" t="s">
        <v>183</v>
      </c>
      <c r="H92" s="66" t="s">
        <v>184</v>
      </c>
      <c r="J92" s="66" t="s">
        <v>191</v>
      </c>
    </row>
    <row r="93" spans="1:13" x14ac:dyDescent="0.25">
      <c r="A93" s="72" t="s">
        <v>662</v>
      </c>
      <c r="B93" s="74" t="str">
        <f t="shared" si="2"/>
        <v>Commercial</v>
      </c>
      <c r="C93" s="73" t="str">
        <f t="shared" si="3"/>
        <v>ClimateZone 6</v>
      </c>
      <c r="D93" s="73" t="s">
        <v>648</v>
      </c>
      <c r="E93" s="73" t="s">
        <v>661</v>
      </c>
      <c r="F93" s="66" t="s">
        <v>192</v>
      </c>
      <c r="G93" s="66" t="s">
        <v>183</v>
      </c>
      <c r="H93" s="66" t="s">
        <v>184</v>
      </c>
      <c r="J93" s="66" t="s">
        <v>193</v>
      </c>
    </row>
    <row r="94" spans="1:13" x14ac:dyDescent="0.25">
      <c r="A94" s="72" t="s">
        <v>662</v>
      </c>
      <c r="B94" s="74" t="str">
        <f t="shared" si="2"/>
        <v>Commercial</v>
      </c>
      <c r="C94" s="73" t="str">
        <f t="shared" si="3"/>
        <v>ClimateZone 7-8</v>
      </c>
      <c r="D94" s="73" t="s">
        <v>648</v>
      </c>
      <c r="E94" s="73" t="s">
        <v>661</v>
      </c>
      <c r="F94" s="66" t="s">
        <v>194</v>
      </c>
      <c r="G94" s="66" t="s">
        <v>183</v>
      </c>
      <c r="H94" s="66" t="s">
        <v>184</v>
      </c>
      <c r="J94" s="66" t="s">
        <v>195</v>
      </c>
    </row>
    <row r="95" spans="1:13" x14ac:dyDescent="0.25">
      <c r="A95" s="72" t="s">
        <v>662</v>
      </c>
      <c r="B95" s="74" t="str">
        <f t="shared" si="2"/>
        <v>Residential</v>
      </c>
      <c r="C95" s="73" t="str">
        <f t="shared" si="3"/>
        <v>ClimateZone alt-res 4-5</v>
      </c>
      <c r="D95" s="73" t="s">
        <v>648</v>
      </c>
      <c r="E95" s="73" t="s">
        <v>661</v>
      </c>
      <c r="F95" s="66" t="s">
        <v>196</v>
      </c>
      <c r="G95" s="66" t="s">
        <v>183</v>
      </c>
      <c r="H95" s="66" t="s">
        <v>184</v>
      </c>
      <c r="J95" s="66" t="s">
        <v>193</v>
      </c>
    </row>
    <row r="96" spans="1:13" x14ac:dyDescent="0.25">
      <c r="A96" s="72" t="s">
        <v>663</v>
      </c>
      <c r="B96" s="74" t="str">
        <f t="shared" si="2"/>
        <v>Commercial</v>
      </c>
      <c r="C96" s="73" t="str">
        <f t="shared" si="3"/>
        <v>ClimateZone 1-5</v>
      </c>
      <c r="D96" s="73" t="s">
        <v>646</v>
      </c>
      <c r="E96" s="73" t="s">
        <v>644</v>
      </c>
      <c r="F96" s="66" t="s">
        <v>197</v>
      </c>
      <c r="G96" s="66" t="s">
        <v>118</v>
      </c>
      <c r="I96" s="66">
        <v>6.3344552724616099</v>
      </c>
      <c r="J96" s="66" t="s">
        <v>119</v>
      </c>
      <c r="K96" s="66" t="s">
        <v>198</v>
      </c>
      <c r="L96" s="66" t="s">
        <v>119</v>
      </c>
    </row>
    <row r="97" spans="1:13" x14ac:dyDescent="0.25">
      <c r="A97" s="72" t="s">
        <v>663</v>
      </c>
      <c r="B97" s="74" t="str">
        <f t="shared" si="2"/>
        <v>Commercial</v>
      </c>
      <c r="C97" s="73" t="str">
        <f t="shared" si="3"/>
        <v>ClimateZone 6-8</v>
      </c>
      <c r="D97" s="73" t="s">
        <v>646</v>
      </c>
      <c r="E97" s="73" t="s">
        <v>644</v>
      </c>
      <c r="F97" s="66" t="s">
        <v>199</v>
      </c>
      <c r="G97" s="66" t="s">
        <v>118</v>
      </c>
      <c r="I97" s="66">
        <v>6.3344552724616303</v>
      </c>
      <c r="J97" s="66" t="s">
        <v>119</v>
      </c>
      <c r="K97" s="66" t="s">
        <v>200</v>
      </c>
      <c r="L97" s="66" t="s">
        <v>119</v>
      </c>
    </row>
    <row r="98" spans="1:13" x14ac:dyDescent="0.25">
      <c r="A98" s="72" t="s">
        <v>663</v>
      </c>
      <c r="B98" s="74" t="str">
        <f t="shared" si="2"/>
        <v>Commercial</v>
      </c>
      <c r="C98" s="73" t="str">
        <f t="shared" si="3"/>
        <v>ClimateZone 1-4</v>
      </c>
      <c r="D98" s="73" t="s">
        <v>645</v>
      </c>
      <c r="E98" s="73" t="s">
        <v>74</v>
      </c>
      <c r="F98" s="66" t="s">
        <v>201</v>
      </c>
      <c r="G98" s="66" t="s">
        <v>118</v>
      </c>
      <c r="I98" s="66">
        <v>2.60356038623034</v>
      </c>
      <c r="J98" s="66" t="s">
        <v>122</v>
      </c>
      <c r="K98" s="66" t="s">
        <v>202</v>
      </c>
      <c r="L98" s="66" t="s">
        <v>124</v>
      </c>
    </row>
    <row r="99" spans="1:13" x14ac:dyDescent="0.25">
      <c r="A99" s="72" t="s">
        <v>663</v>
      </c>
      <c r="B99" s="74" t="str">
        <f t="shared" si="2"/>
        <v>Commercial</v>
      </c>
      <c r="C99" s="73" t="str">
        <f t="shared" si="3"/>
        <v>ClimateZone 5-6</v>
      </c>
      <c r="D99" s="73" t="s">
        <v>645</v>
      </c>
      <c r="E99" s="73" t="s">
        <v>74</v>
      </c>
      <c r="F99" s="66" t="s">
        <v>203</v>
      </c>
      <c r="G99" s="66" t="s">
        <v>118</v>
      </c>
      <c r="I99" s="66">
        <v>2.6581570752053398</v>
      </c>
      <c r="J99" s="66" t="s">
        <v>122</v>
      </c>
      <c r="K99" s="66" t="s">
        <v>204</v>
      </c>
      <c r="L99" s="66" t="s">
        <v>124</v>
      </c>
    </row>
    <row r="100" spans="1:13" x14ac:dyDescent="0.25">
      <c r="A100" s="72" t="s">
        <v>663</v>
      </c>
      <c r="B100" s="74" t="str">
        <f t="shared" si="2"/>
        <v>Commercial</v>
      </c>
      <c r="C100" s="73" t="str">
        <f t="shared" si="3"/>
        <v>ClimateZone 5-6 1</v>
      </c>
      <c r="D100" s="73" t="s">
        <v>645</v>
      </c>
      <c r="E100" s="73" t="s">
        <v>74</v>
      </c>
      <c r="F100" s="69" t="s">
        <v>205</v>
      </c>
      <c r="G100" s="66" t="s">
        <v>118</v>
      </c>
      <c r="I100" s="66">
        <v>2.6581570752053398</v>
      </c>
      <c r="J100" s="66" t="s">
        <v>122</v>
      </c>
      <c r="K100" s="66" t="s">
        <v>204</v>
      </c>
      <c r="L100" s="66" t="s">
        <v>124</v>
      </c>
    </row>
    <row r="101" spans="1:13" x14ac:dyDescent="0.25">
      <c r="A101" s="72" t="s">
        <v>663</v>
      </c>
      <c r="B101" s="74" t="str">
        <f t="shared" si="2"/>
        <v>Commercial</v>
      </c>
      <c r="C101" s="73" t="str">
        <f t="shared" si="3"/>
        <v>ClimateZone 7</v>
      </c>
      <c r="D101" s="73" t="s">
        <v>645</v>
      </c>
      <c r="E101" s="73" t="s">
        <v>74</v>
      </c>
      <c r="F101" s="66" t="s">
        <v>206</v>
      </c>
      <c r="G101" s="66" t="s">
        <v>118</v>
      </c>
      <c r="I101" s="66">
        <v>2.60356038623034</v>
      </c>
      <c r="J101" s="66" t="s">
        <v>122</v>
      </c>
      <c r="K101" s="66" t="s">
        <v>202</v>
      </c>
      <c r="L101" s="66" t="s">
        <v>124</v>
      </c>
    </row>
    <row r="102" spans="1:13" x14ac:dyDescent="0.25">
      <c r="A102" s="72" t="s">
        <v>663</v>
      </c>
      <c r="B102" s="74" t="str">
        <f t="shared" si="2"/>
        <v>Commercial</v>
      </c>
      <c r="C102" s="73" t="str">
        <f t="shared" si="3"/>
        <v>ClimateZone 8</v>
      </c>
      <c r="D102" s="73" t="s">
        <v>645</v>
      </c>
      <c r="E102" s="73" t="s">
        <v>74</v>
      </c>
      <c r="F102" s="66" t="s">
        <v>207</v>
      </c>
      <c r="G102" s="66" t="s">
        <v>118</v>
      </c>
      <c r="I102" s="66">
        <v>3.5317600093929702</v>
      </c>
      <c r="J102" s="66" t="s">
        <v>122</v>
      </c>
      <c r="K102" s="66" t="s">
        <v>208</v>
      </c>
      <c r="L102" s="66" t="s">
        <v>124</v>
      </c>
    </row>
    <row r="103" spans="1:13" x14ac:dyDescent="0.25">
      <c r="A103" s="72" t="s">
        <v>663</v>
      </c>
      <c r="B103" s="74" t="str">
        <f t="shared" si="2"/>
        <v>Commercial</v>
      </c>
      <c r="C103" s="73" t="str">
        <f t="shared" si="3"/>
        <v>ClimateZone 1</v>
      </c>
      <c r="D103" s="73" t="s">
        <v>645</v>
      </c>
      <c r="E103" s="73" t="s">
        <v>657</v>
      </c>
      <c r="F103" s="66" t="s">
        <v>209</v>
      </c>
      <c r="G103" s="66" t="s">
        <v>118</v>
      </c>
      <c r="I103" s="67">
        <v>3.3328889481402497E-5</v>
      </c>
      <c r="J103" s="66" t="s">
        <v>132</v>
      </c>
    </row>
    <row r="104" spans="1:13" x14ac:dyDescent="0.25">
      <c r="A104" s="72" t="s">
        <v>663</v>
      </c>
      <c r="B104" s="74" t="str">
        <f t="shared" si="2"/>
        <v>Commercial</v>
      </c>
      <c r="C104" s="73" t="str">
        <f t="shared" si="3"/>
        <v>ClimateZone 2</v>
      </c>
      <c r="D104" s="73" t="s">
        <v>645</v>
      </c>
      <c r="E104" s="73" t="s">
        <v>657</v>
      </c>
      <c r="F104" s="66" t="s">
        <v>210</v>
      </c>
      <c r="G104" s="66" t="s">
        <v>118</v>
      </c>
      <c r="I104" s="66">
        <v>0.86263190420848901</v>
      </c>
      <c r="J104" s="66" t="s">
        <v>132</v>
      </c>
      <c r="K104" s="66" t="s">
        <v>211</v>
      </c>
    </row>
    <row r="105" spans="1:13" x14ac:dyDescent="0.25">
      <c r="A105" s="72" t="s">
        <v>663</v>
      </c>
      <c r="B105" s="74" t="str">
        <f t="shared" si="2"/>
        <v>Commercial</v>
      </c>
      <c r="C105" s="73" t="str">
        <f t="shared" si="3"/>
        <v>ClimateZone 3-4</v>
      </c>
      <c r="D105" s="73" t="s">
        <v>645</v>
      </c>
      <c r="E105" s="73" t="s">
        <v>657</v>
      </c>
      <c r="F105" s="66" t="s">
        <v>212</v>
      </c>
      <c r="G105" s="66" t="s">
        <v>118</v>
      </c>
      <c r="I105" s="66">
        <v>1.6236841054095601</v>
      </c>
      <c r="J105" s="66" t="s">
        <v>132</v>
      </c>
      <c r="K105" s="66" t="s">
        <v>213</v>
      </c>
    </row>
    <row r="106" spans="1:13" x14ac:dyDescent="0.25">
      <c r="A106" s="72" t="s">
        <v>663</v>
      </c>
      <c r="B106" s="74" t="str">
        <f t="shared" si="2"/>
        <v>Commercial</v>
      </c>
      <c r="C106" s="73" t="str">
        <f t="shared" si="3"/>
        <v>ClimateZone 5-6</v>
      </c>
      <c r="D106" s="73" t="s">
        <v>645</v>
      </c>
      <c r="E106" s="73" t="s">
        <v>657</v>
      </c>
      <c r="F106" s="66" t="s">
        <v>214</v>
      </c>
      <c r="G106" s="66" t="s">
        <v>118</v>
      </c>
      <c r="I106" s="66">
        <v>1.6782807943845499</v>
      </c>
      <c r="J106" s="66" t="s">
        <v>132</v>
      </c>
      <c r="K106" s="66" t="s">
        <v>215</v>
      </c>
    </row>
    <row r="107" spans="1:13" x14ac:dyDescent="0.25">
      <c r="A107" s="72" t="s">
        <v>663</v>
      </c>
      <c r="B107" s="74" t="str">
        <f t="shared" si="2"/>
        <v>Commercial</v>
      </c>
      <c r="C107" s="73" t="str">
        <f t="shared" si="3"/>
        <v>ClimateZone 7</v>
      </c>
      <c r="D107" s="73" t="s">
        <v>645</v>
      </c>
      <c r="E107" s="73" t="s">
        <v>657</v>
      </c>
      <c r="F107" s="66" t="s">
        <v>216</v>
      </c>
      <c r="G107" s="66" t="s">
        <v>118</v>
      </c>
      <c r="I107" s="66">
        <v>1.6236841054095601</v>
      </c>
      <c r="J107" s="66" t="s">
        <v>132</v>
      </c>
      <c r="K107" s="66" t="s">
        <v>213</v>
      </c>
    </row>
    <row r="108" spans="1:13" x14ac:dyDescent="0.25">
      <c r="A108" s="72" t="s">
        <v>663</v>
      </c>
      <c r="B108" s="74" t="str">
        <f t="shared" si="2"/>
        <v>Commercial</v>
      </c>
      <c r="C108" s="73" t="str">
        <f t="shared" si="3"/>
        <v>ClimateZone 8</v>
      </c>
      <c r="D108" s="73" t="s">
        <v>645</v>
      </c>
      <c r="E108" s="73" t="s">
        <v>657</v>
      </c>
      <c r="F108" s="66" t="s">
        <v>217</v>
      </c>
      <c r="G108" s="66" t="s">
        <v>118</v>
      </c>
      <c r="I108" s="66">
        <v>2.3087159015302801</v>
      </c>
      <c r="J108" s="66" t="s">
        <v>132</v>
      </c>
      <c r="K108" s="66" t="s">
        <v>218</v>
      </c>
    </row>
    <row r="109" spans="1:13" x14ac:dyDescent="0.25">
      <c r="A109" s="72" t="s">
        <v>663</v>
      </c>
      <c r="B109" s="74" t="str">
        <f t="shared" si="2"/>
        <v>Commercial</v>
      </c>
      <c r="C109" s="73" t="str">
        <f t="shared" si="3"/>
        <v>ClimateZone 1-2</v>
      </c>
      <c r="D109" s="73" t="s">
        <v>647</v>
      </c>
      <c r="E109" s="73" t="s">
        <v>660</v>
      </c>
      <c r="F109" s="66" t="s">
        <v>219</v>
      </c>
      <c r="G109" s="66" t="s">
        <v>118</v>
      </c>
      <c r="I109" s="66">
        <v>0.27094244948838397</v>
      </c>
      <c r="J109" s="66" t="s">
        <v>141</v>
      </c>
      <c r="K109" s="66" t="s">
        <v>220</v>
      </c>
      <c r="L109" s="66" t="s">
        <v>119</v>
      </c>
    </row>
    <row r="110" spans="1:13" x14ac:dyDescent="0.25">
      <c r="A110" s="72" t="s">
        <v>663</v>
      </c>
      <c r="B110" s="74" t="str">
        <f t="shared" si="2"/>
        <v>Commercial</v>
      </c>
      <c r="C110" s="73" t="str">
        <f t="shared" si="3"/>
        <v>ClimateZone 3-4</v>
      </c>
      <c r="D110" s="73" t="s">
        <v>647</v>
      </c>
      <c r="E110" s="73" t="s">
        <v>660</v>
      </c>
      <c r="F110" s="66" t="s">
        <v>221</v>
      </c>
      <c r="G110" s="66" t="s">
        <v>118</v>
      </c>
      <c r="I110" s="66">
        <v>1.0166461000865401</v>
      </c>
      <c r="J110" s="66" t="s">
        <v>141</v>
      </c>
      <c r="K110" s="66" t="s">
        <v>220</v>
      </c>
      <c r="L110" s="66" t="s">
        <v>222</v>
      </c>
      <c r="M110" s="66" t="s">
        <v>119</v>
      </c>
    </row>
    <row r="111" spans="1:13" x14ac:dyDescent="0.25">
      <c r="A111" s="72" t="s">
        <v>663</v>
      </c>
      <c r="B111" s="74" t="str">
        <f t="shared" si="2"/>
        <v>Commercial</v>
      </c>
      <c r="C111" s="73" t="str">
        <f t="shared" si="3"/>
        <v>ClimateZone 5</v>
      </c>
      <c r="D111" s="73" t="s">
        <v>647</v>
      </c>
      <c r="E111" s="73" t="s">
        <v>660</v>
      </c>
      <c r="F111" s="66" t="s">
        <v>223</v>
      </c>
      <c r="G111" s="66" t="s">
        <v>118</v>
      </c>
      <c r="I111" s="66">
        <v>1.2821559177198001</v>
      </c>
      <c r="J111" s="66" t="s">
        <v>141</v>
      </c>
      <c r="K111" s="66" t="s">
        <v>220</v>
      </c>
      <c r="L111" s="66" t="s">
        <v>224</v>
      </c>
      <c r="M111" s="66" t="s">
        <v>119</v>
      </c>
    </row>
    <row r="112" spans="1:13" x14ac:dyDescent="0.25">
      <c r="A112" s="72" t="s">
        <v>663</v>
      </c>
      <c r="B112" s="74" t="str">
        <f t="shared" si="2"/>
        <v>Commercial</v>
      </c>
      <c r="C112" s="73" t="str">
        <f t="shared" si="3"/>
        <v>ClimateZone 6</v>
      </c>
      <c r="D112" s="73" t="s">
        <v>647</v>
      </c>
      <c r="E112" s="73" t="s">
        <v>660</v>
      </c>
      <c r="F112" s="66" t="s">
        <v>225</v>
      </c>
      <c r="G112" s="66" t="s">
        <v>118</v>
      </c>
      <c r="I112" s="66">
        <v>1.5437450890075</v>
      </c>
      <c r="J112" s="66" t="s">
        <v>141</v>
      </c>
      <c r="K112" s="66" t="s">
        <v>220</v>
      </c>
      <c r="L112" s="66" t="s">
        <v>226</v>
      </c>
      <c r="M112" s="66" t="s">
        <v>119</v>
      </c>
    </row>
    <row r="113" spans="1:13" x14ac:dyDescent="0.25">
      <c r="A113" s="72" t="s">
        <v>663</v>
      </c>
      <c r="B113" s="74" t="str">
        <f t="shared" si="2"/>
        <v>Commercial</v>
      </c>
      <c r="C113" s="73" t="str">
        <f t="shared" si="3"/>
        <v>ClimateZone 7</v>
      </c>
      <c r="D113" s="73" t="s">
        <v>647</v>
      </c>
      <c r="E113" s="73" t="s">
        <v>660</v>
      </c>
      <c r="F113" s="66" t="s">
        <v>227</v>
      </c>
      <c r="G113" s="66" t="s">
        <v>118</v>
      </c>
      <c r="I113" s="66">
        <v>1.8071699737779401</v>
      </c>
      <c r="J113" s="66" t="s">
        <v>141</v>
      </c>
      <c r="K113" s="66" t="s">
        <v>220</v>
      </c>
      <c r="L113" s="66" t="s">
        <v>228</v>
      </c>
      <c r="M113" s="66" t="s">
        <v>119</v>
      </c>
    </row>
    <row r="114" spans="1:13" x14ac:dyDescent="0.25">
      <c r="A114" s="72" t="s">
        <v>663</v>
      </c>
      <c r="B114" s="74" t="str">
        <f t="shared" si="2"/>
        <v>Commercial</v>
      </c>
      <c r="C114" s="73" t="str">
        <f t="shared" si="3"/>
        <v>ClimateZone 8</v>
      </c>
      <c r="D114" s="73" t="s">
        <v>647</v>
      </c>
      <c r="E114" s="73" t="s">
        <v>660</v>
      </c>
      <c r="F114" s="66" t="s">
        <v>229</v>
      </c>
      <c r="G114" s="66" t="s">
        <v>118</v>
      </c>
      <c r="I114" s="66">
        <v>2.0517787953504798</v>
      </c>
      <c r="J114" s="66" t="s">
        <v>141</v>
      </c>
      <c r="K114" s="66" t="s">
        <v>220</v>
      </c>
      <c r="L114" s="66" t="s">
        <v>230</v>
      </c>
      <c r="M114" s="66" t="s">
        <v>119</v>
      </c>
    </row>
    <row r="115" spans="1:13" x14ac:dyDescent="0.25">
      <c r="A115" s="72" t="s">
        <v>663</v>
      </c>
      <c r="B115" s="74" t="str">
        <f t="shared" si="2"/>
        <v>Residential</v>
      </c>
      <c r="C115" s="73" t="str">
        <f t="shared" si="3"/>
        <v>ClimateZone alt-res 1-2</v>
      </c>
      <c r="D115" s="73" t="s">
        <v>647</v>
      </c>
      <c r="E115" s="73" t="s">
        <v>660</v>
      </c>
      <c r="F115" s="66" t="s">
        <v>231</v>
      </c>
      <c r="G115" s="66" t="s">
        <v>118</v>
      </c>
      <c r="I115" s="66">
        <v>1.0166461000865401</v>
      </c>
      <c r="J115" s="66" t="s">
        <v>141</v>
      </c>
      <c r="K115" s="66" t="s">
        <v>220</v>
      </c>
      <c r="L115" s="66" t="s">
        <v>222</v>
      </c>
      <c r="M115" s="66" t="s">
        <v>119</v>
      </c>
    </row>
    <row r="116" spans="1:13" x14ac:dyDescent="0.25">
      <c r="A116" s="72" t="s">
        <v>663</v>
      </c>
      <c r="B116" s="74" t="str">
        <f t="shared" si="2"/>
        <v>Residential</v>
      </c>
      <c r="C116" s="73" t="str">
        <f t="shared" si="3"/>
        <v>ClimateZone alt-res 3</v>
      </c>
      <c r="D116" s="73" t="s">
        <v>647</v>
      </c>
      <c r="E116" s="73" t="s">
        <v>660</v>
      </c>
      <c r="F116" s="66" t="s">
        <v>232</v>
      </c>
      <c r="G116" s="66" t="s">
        <v>118</v>
      </c>
      <c r="I116" s="66">
        <v>1.2821559177198001</v>
      </c>
      <c r="J116" s="66" t="s">
        <v>141</v>
      </c>
      <c r="K116" s="66" t="s">
        <v>220</v>
      </c>
      <c r="L116" s="66" t="s">
        <v>224</v>
      </c>
      <c r="M116" s="66" t="s">
        <v>119</v>
      </c>
    </row>
    <row r="117" spans="1:13" x14ac:dyDescent="0.25">
      <c r="A117" s="72" t="s">
        <v>663</v>
      </c>
      <c r="B117" s="74" t="str">
        <f t="shared" si="2"/>
        <v>Residential</v>
      </c>
      <c r="C117" s="73" t="str">
        <f t="shared" si="3"/>
        <v>ClimateZone alt-res 4</v>
      </c>
      <c r="D117" s="73" t="s">
        <v>647</v>
      </c>
      <c r="E117" s="73" t="s">
        <v>660</v>
      </c>
      <c r="F117" s="66" t="s">
        <v>233</v>
      </c>
      <c r="G117" s="66" t="s">
        <v>118</v>
      </c>
      <c r="I117" s="66">
        <v>1.5437450890075</v>
      </c>
      <c r="J117" s="66" t="s">
        <v>141</v>
      </c>
      <c r="K117" s="66" t="s">
        <v>220</v>
      </c>
      <c r="L117" s="66" t="s">
        <v>226</v>
      </c>
      <c r="M117" s="66" t="s">
        <v>119</v>
      </c>
    </row>
    <row r="118" spans="1:13" x14ac:dyDescent="0.25">
      <c r="A118" s="72" t="s">
        <v>663</v>
      </c>
      <c r="B118" s="74" t="str">
        <f t="shared" si="2"/>
        <v>Residential</v>
      </c>
      <c r="C118" s="73" t="str">
        <f t="shared" si="3"/>
        <v>ClimateZone alt-res 5-6</v>
      </c>
      <c r="D118" s="73" t="s">
        <v>647</v>
      </c>
      <c r="E118" s="73" t="s">
        <v>660</v>
      </c>
      <c r="F118" s="66" t="s">
        <v>234</v>
      </c>
      <c r="G118" s="66" t="s">
        <v>118</v>
      </c>
      <c r="I118" s="66">
        <v>1.8071699737779401</v>
      </c>
      <c r="J118" s="66" t="s">
        <v>141</v>
      </c>
      <c r="K118" s="66" t="s">
        <v>220</v>
      </c>
      <c r="L118" s="66" t="s">
        <v>228</v>
      </c>
      <c r="M118" s="66" t="s">
        <v>119</v>
      </c>
    </row>
    <row r="119" spans="1:13" x14ac:dyDescent="0.25">
      <c r="A119" s="72" t="s">
        <v>663</v>
      </c>
      <c r="B119" s="74" t="str">
        <f t="shared" si="2"/>
        <v>Residential</v>
      </c>
      <c r="C119" s="73" t="str">
        <f t="shared" si="3"/>
        <v>ClimateZone alt-res 7</v>
      </c>
      <c r="D119" s="73" t="s">
        <v>647</v>
      </c>
      <c r="E119" s="73" t="s">
        <v>660</v>
      </c>
      <c r="F119" s="66" t="s">
        <v>235</v>
      </c>
      <c r="G119" s="66" t="s">
        <v>118</v>
      </c>
      <c r="I119" s="66">
        <v>2.0517787953504798</v>
      </c>
      <c r="J119" s="66" t="s">
        <v>141</v>
      </c>
      <c r="K119" s="66" t="s">
        <v>220</v>
      </c>
      <c r="L119" s="66" t="s">
        <v>230</v>
      </c>
      <c r="M119" s="66" t="s">
        <v>119</v>
      </c>
    </row>
    <row r="120" spans="1:13" x14ac:dyDescent="0.25">
      <c r="A120" s="72" t="s">
        <v>663</v>
      </c>
      <c r="B120" s="74" t="str">
        <f t="shared" si="2"/>
        <v>Residential</v>
      </c>
      <c r="C120" s="73" t="str">
        <f t="shared" si="3"/>
        <v>ClimateZone alt-res 8</v>
      </c>
      <c r="D120" s="73" t="s">
        <v>647</v>
      </c>
      <c r="E120" s="73" t="s">
        <v>660</v>
      </c>
      <c r="F120" s="66" t="s">
        <v>236</v>
      </c>
      <c r="G120" s="66" t="s">
        <v>118</v>
      </c>
      <c r="I120" s="66">
        <v>2.3308395636233801</v>
      </c>
      <c r="J120" s="66" t="s">
        <v>141</v>
      </c>
      <c r="K120" s="66" t="s">
        <v>220</v>
      </c>
      <c r="L120" s="66" t="s">
        <v>237</v>
      </c>
      <c r="M120" s="66" t="s">
        <v>119</v>
      </c>
    </row>
    <row r="121" spans="1:13" x14ac:dyDescent="0.25">
      <c r="A121" s="72" t="s">
        <v>663</v>
      </c>
      <c r="B121" s="74" t="str">
        <f t="shared" si="2"/>
        <v>Commercial</v>
      </c>
      <c r="C121" s="73" t="str">
        <f t="shared" si="3"/>
        <v>ClimateZone 1</v>
      </c>
      <c r="D121" s="73" t="s">
        <v>647</v>
      </c>
      <c r="E121" s="73" t="s">
        <v>657</v>
      </c>
      <c r="F121" s="66" t="s">
        <v>238</v>
      </c>
      <c r="G121" s="66" t="s">
        <v>118</v>
      </c>
      <c r="I121" s="66">
        <v>7.94083629893238E-2</v>
      </c>
      <c r="J121" s="66" t="s">
        <v>166</v>
      </c>
      <c r="K121" s="66" t="s">
        <v>119</v>
      </c>
    </row>
    <row r="122" spans="1:13" x14ac:dyDescent="0.25">
      <c r="A122" s="72" t="s">
        <v>663</v>
      </c>
      <c r="B122" s="74" t="str">
        <f t="shared" si="2"/>
        <v>Commercial</v>
      </c>
      <c r="C122" s="73" t="str">
        <f t="shared" si="3"/>
        <v>ClimateZone 2-3</v>
      </c>
      <c r="D122" s="73" t="s">
        <v>647</v>
      </c>
      <c r="E122" s="73" t="s">
        <v>657</v>
      </c>
      <c r="F122" s="66" t="s">
        <v>239</v>
      </c>
      <c r="G122" s="66" t="s">
        <v>118</v>
      </c>
      <c r="I122" s="66">
        <v>0.615930268678054</v>
      </c>
      <c r="J122" s="66" t="s">
        <v>166</v>
      </c>
      <c r="K122" s="66" t="s">
        <v>240</v>
      </c>
      <c r="L122" s="66" t="s">
        <v>119</v>
      </c>
    </row>
    <row r="123" spans="1:13" x14ac:dyDescent="0.25">
      <c r="A123" s="72" t="s">
        <v>663</v>
      </c>
      <c r="B123" s="74" t="str">
        <f t="shared" si="2"/>
        <v>Commercial</v>
      </c>
      <c r="C123" s="73" t="str">
        <f t="shared" si="3"/>
        <v>ClimateZone 4</v>
      </c>
      <c r="D123" s="73" t="s">
        <v>647</v>
      </c>
      <c r="E123" s="73" t="s">
        <v>657</v>
      </c>
      <c r="F123" s="66" t="s">
        <v>241</v>
      </c>
      <c r="G123" s="66" t="s">
        <v>118</v>
      </c>
      <c r="I123" s="66">
        <v>0.97308137090921398</v>
      </c>
      <c r="J123" s="66" t="s">
        <v>166</v>
      </c>
      <c r="K123" s="66" t="s">
        <v>242</v>
      </c>
      <c r="L123" s="66" t="s">
        <v>119</v>
      </c>
    </row>
    <row r="124" spans="1:13" x14ac:dyDescent="0.25">
      <c r="A124" s="72" t="s">
        <v>663</v>
      </c>
      <c r="B124" s="74" t="str">
        <f t="shared" si="2"/>
        <v>Commercial</v>
      </c>
      <c r="C124" s="73" t="str">
        <f t="shared" si="3"/>
        <v>ClimateZone 5</v>
      </c>
      <c r="D124" s="73" t="s">
        <v>647</v>
      </c>
      <c r="E124" s="73" t="s">
        <v>657</v>
      </c>
      <c r="F124" s="66" t="s">
        <v>243</v>
      </c>
      <c r="G124" s="66" t="s">
        <v>118</v>
      </c>
      <c r="I124" s="66">
        <v>1.0906218312207401</v>
      </c>
      <c r="J124" s="66" t="s">
        <v>166</v>
      </c>
      <c r="K124" s="66" t="s">
        <v>244</v>
      </c>
      <c r="L124" s="66" t="s">
        <v>119</v>
      </c>
    </row>
    <row r="125" spans="1:13" x14ac:dyDescent="0.25">
      <c r="A125" s="72" t="s">
        <v>663</v>
      </c>
      <c r="B125" s="74" t="str">
        <f t="shared" si="2"/>
        <v>Commercial</v>
      </c>
      <c r="C125" s="73" t="str">
        <f t="shared" si="3"/>
        <v>ClimateZone 6-8</v>
      </c>
      <c r="D125" s="73" t="s">
        <v>647</v>
      </c>
      <c r="E125" s="73" t="s">
        <v>657</v>
      </c>
      <c r="F125" s="66" t="s">
        <v>245</v>
      </c>
      <c r="G125" s="66" t="s">
        <v>118</v>
      </c>
      <c r="I125" s="66">
        <v>1.21733479728465</v>
      </c>
      <c r="J125" s="66" t="s">
        <v>166</v>
      </c>
      <c r="K125" s="66" t="s">
        <v>246</v>
      </c>
      <c r="L125" s="66" t="s">
        <v>119</v>
      </c>
    </row>
    <row r="126" spans="1:13" x14ac:dyDescent="0.25">
      <c r="A126" s="72" t="s">
        <v>663</v>
      </c>
      <c r="B126" s="74" t="str">
        <f t="shared" si="2"/>
        <v>Commercial</v>
      </c>
      <c r="C126" s="73" t="str">
        <f t="shared" si="3"/>
        <v>ClimateZone 1-4</v>
      </c>
      <c r="D126" s="73" t="s">
        <v>647</v>
      </c>
      <c r="E126" s="73" t="s">
        <v>658</v>
      </c>
      <c r="F126" s="66" t="s">
        <v>247</v>
      </c>
      <c r="G126" s="66" t="s">
        <v>118</v>
      </c>
      <c r="I126" s="66">
        <v>1.27060868682746</v>
      </c>
      <c r="J126" s="66" t="s">
        <v>176</v>
      </c>
      <c r="K126" s="66" t="s">
        <v>248</v>
      </c>
      <c r="L126" s="66" t="s">
        <v>119</v>
      </c>
    </row>
    <row r="127" spans="1:13" x14ac:dyDescent="0.25">
      <c r="A127" s="72" t="s">
        <v>663</v>
      </c>
      <c r="B127" s="74" t="str">
        <f t="shared" si="2"/>
        <v>Commercial</v>
      </c>
      <c r="C127" s="73" t="str">
        <f t="shared" si="3"/>
        <v>ClimateZone 5-6</v>
      </c>
      <c r="D127" s="73" t="s">
        <v>647</v>
      </c>
      <c r="E127" s="73" t="s">
        <v>658</v>
      </c>
      <c r="F127" s="66" t="s">
        <v>249</v>
      </c>
      <c r="G127" s="66" t="s">
        <v>118</v>
      </c>
      <c r="I127" s="66">
        <v>1.94694644324796</v>
      </c>
      <c r="J127" s="66" t="s">
        <v>176</v>
      </c>
      <c r="K127" s="66" t="s">
        <v>250</v>
      </c>
      <c r="L127" s="66" t="s">
        <v>119</v>
      </c>
    </row>
    <row r="128" spans="1:13" x14ac:dyDescent="0.25">
      <c r="A128" s="72" t="s">
        <v>663</v>
      </c>
      <c r="B128" s="74" t="str">
        <f t="shared" si="2"/>
        <v>Commercial</v>
      </c>
      <c r="C128" s="73" t="str">
        <f t="shared" si="3"/>
        <v>ClimateZone 7-8</v>
      </c>
      <c r="D128" s="73" t="s">
        <v>647</v>
      </c>
      <c r="E128" s="73" t="s">
        <v>658</v>
      </c>
      <c r="F128" s="66" t="s">
        <v>251</v>
      </c>
      <c r="G128" s="66" t="s">
        <v>118</v>
      </c>
      <c r="I128" s="66">
        <v>2.6021486438886998</v>
      </c>
      <c r="J128" s="66" t="s">
        <v>176</v>
      </c>
      <c r="K128" s="66" t="s">
        <v>252</v>
      </c>
      <c r="L128" s="66" t="s">
        <v>119</v>
      </c>
    </row>
    <row r="129" spans="1:12" x14ac:dyDescent="0.25">
      <c r="A129" s="72" t="s">
        <v>663</v>
      </c>
      <c r="B129" s="74" t="str">
        <f t="shared" si="2"/>
        <v>Residential</v>
      </c>
      <c r="C129" s="73" t="str">
        <f t="shared" si="3"/>
        <v>ClimateZone alt-res 3</v>
      </c>
      <c r="D129" s="73" t="s">
        <v>647</v>
      </c>
      <c r="E129" s="73" t="s">
        <v>658</v>
      </c>
      <c r="F129" s="66" t="s">
        <v>253</v>
      </c>
      <c r="G129" s="66" t="s">
        <v>118</v>
      </c>
      <c r="I129" s="66">
        <v>1.94694644324796</v>
      </c>
      <c r="J129" s="66" t="s">
        <v>176</v>
      </c>
      <c r="K129" s="66" t="s">
        <v>250</v>
      </c>
      <c r="L129" s="66" t="s">
        <v>119</v>
      </c>
    </row>
    <row r="130" spans="1:12" x14ac:dyDescent="0.25">
      <c r="A130" s="72" t="s">
        <v>663</v>
      </c>
      <c r="B130" s="74" t="str">
        <f t="shared" ref="B130:B193" si="4">IF(ISERROR(FIND("alt-res",F130,1)),"Commercial","Residential")</f>
        <v>Residential</v>
      </c>
      <c r="C130" s="73" t="str">
        <f t="shared" ref="C130:C193" si="5">RIGHT(F130,LEN(F130)-FIND("ClimateZone",F130,1)+1)</f>
        <v>ClimateZone alt-res 4-6</v>
      </c>
      <c r="D130" s="73" t="s">
        <v>647</v>
      </c>
      <c r="E130" s="73" t="s">
        <v>658</v>
      </c>
      <c r="F130" s="66" t="s">
        <v>254</v>
      </c>
      <c r="G130" s="66" t="s">
        <v>118</v>
      </c>
      <c r="I130" s="66">
        <v>2.6021486438886998</v>
      </c>
      <c r="J130" s="66" t="s">
        <v>176</v>
      </c>
      <c r="K130" s="66" t="s">
        <v>252</v>
      </c>
      <c r="L130" s="66" t="s">
        <v>119</v>
      </c>
    </row>
    <row r="131" spans="1:12" x14ac:dyDescent="0.25">
      <c r="A131" s="72" t="s">
        <v>663</v>
      </c>
      <c r="B131" s="74" t="str">
        <f t="shared" si="4"/>
        <v>Residential</v>
      </c>
      <c r="C131" s="73" t="str">
        <f t="shared" si="5"/>
        <v>ClimateZone alt-res 8</v>
      </c>
      <c r="D131" s="73" t="s">
        <v>647</v>
      </c>
      <c r="E131" s="73" t="s">
        <v>658</v>
      </c>
      <c r="F131" s="66" t="s">
        <v>255</v>
      </c>
      <c r="G131" s="66" t="s">
        <v>118</v>
      </c>
      <c r="I131" s="66">
        <v>3.05245124723807</v>
      </c>
      <c r="J131" s="66" t="s">
        <v>176</v>
      </c>
      <c r="K131" s="66" t="s">
        <v>256</v>
      </c>
      <c r="L131" s="66" t="s">
        <v>119</v>
      </c>
    </row>
    <row r="132" spans="1:12" x14ac:dyDescent="0.25">
      <c r="A132" s="72" t="s">
        <v>663</v>
      </c>
      <c r="B132" s="74" t="str">
        <f t="shared" si="4"/>
        <v>Commercial</v>
      </c>
      <c r="C132" s="73" t="str">
        <f t="shared" si="5"/>
        <v>ClimateZone 1-7</v>
      </c>
      <c r="D132" s="73" t="s">
        <v>647</v>
      </c>
      <c r="E132" s="73" t="s">
        <v>659</v>
      </c>
      <c r="F132" s="66" t="s">
        <v>257</v>
      </c>
      <c r="G132" s="66" t="s">
        <v>118</v>
      </c>
      <c r="I132" s="66">
        <v>1.8291572835822101</v>
      </c>
      <c r="J132" s="66" t="s">
        <v>176</v>
      </c>
      <c r="K132" s="66" t="s">
        <v>258</v>
      </c>
      <c r="L132" s="66" t="s">
        <v>119</v>
      </c>
    </row>
    <row r="133" spans="1:12" x14ac:dyDescent="0.25">
      <c r="A133" s="72" t="s">
        <v>663</v>
      </c>
      <c r="B133" s="74" t="str">
        <f t="shared" si="4"/>
        <v>Commercial</v>
      </c>
      <c r="C133" s="73" t="str">
        <f t="shared" si="5"/>
        <v>ClimateZone 8</v>
      </c>
      <c r="D133" s="73" t="s">
        <v>647</v>
      </c>
      <c r="E133" s="73" t="s">
        <v>659</v>
      </c>
      <c r="F133" s="66" t="s">
        <v>259</v>
      </c>
      <c r="G133" s="66" t="s">
        <v>118</v>
      </c>
      <c r="I133" s="66">
        <v>3.3036004116334801</v>
      </c>
      <c r="J133" s="66" t="s">
        <v>176</v>
      </c>
      <c r="K133" s="66" t="s">
        <v>260</v>
      </c>
      <c r="L133" s="66" t="s">
        <v>119</v>
      </c>
    </row>
    <row r="134" spans="1:12" x14ac:dyDescent="0.25">
      <c r="A134" s="72" t="s">
        <v>663</v>
      </c>
      <c r="B134" s="74" t="str">
        <f t="shared" si="4"/>
        <v>Commercial</v>
      </c>
      <c r="C134" s="73" t="str">
        <f t="shared" si="5"/>
        <v>ClimateZone 1-2</v>
      </c>
      <c r="D134" s="73" t="s">
        <v>648</v>
      </c>
      <c r="E134" s="73" t="s">
        <v>661</v>
      </c>
      <c r="F134" s="66" t="s">
        <v>261</v>
      </c>
      <c r="G134" s="66" t="s">
        <v>183</v>
      </c>
      <c r="H134" s="66">
        <v>6.9271599999999998</v>
      </c>
      <c r="J134" s="66" t="s">
        <v>262</v>
      </c>
    </row>
    <row r="135" spans="1:12" x14ac:dyDescent="0.25">
      <c r="A135" s="72" t="s">
        <v>663</v>
      </c>
      <c r="B135" s="74" t="str">
        <f t="shared" si="4"/>
        <v>Commercial</v>
      </c>
      <c r="C135" s="73" t="str">
        <f t="shared" si="5"/>
        <v>ClimateZone 3a-3b</v>
      </c>
      <c r="D135" s="73" t="s">
        <v>648</v>
      </c>
      <c r="E135" s="73" t="s">
        <v>661</v>
      </c>
      <c r="F135" s="66" t="s">
        <v>263</v>
      </c>
      <c r="G135" s="66" t="s">
        <v>183</v>
      </c>
      <c r="H135" s="66">
        <v>3.2364600000000001</v>
      </c>
      <c r="J135" s="66" t="s">
        <v>264</v>
      </c>
    </row>
    <row r="136" spans="1:12" x14ac:dyDescent="0.25">
      <c r="A136" s="72" t="s">
        <v>663</v>
      </c>
      <c r="B136" s="74" t="str">
        <f t="shared" si="4"/>
        <v>Commercial</v>
      </c>
      <c r="C136" s="73" t="str">
        <f t="shared" si="5"/>
        <v>ClimateZone 3c</v>
      </c>
      <c r="D136" s="73" t="s">
        <v>648</v>
      </c>
      <c r="E136" s="73" t="s">
        <v>661</v>
      </c>
      <c r="F136" s="66" t="s">
        <v>265</v>
      </c>
      <c r="G136" s="66" t="s">
        <v>183</v>
      </c>
      <c r="H136" s="66">
        <v>6.9271599999999998</v>
      </c>
      <c r="J136" s="66" t="s">
        <v>266</v>
      </c>
    </row>
    <row r="137" spans="1:12" x14ac:dyDescent="0.25">
      <c r="A137" s="72" t="s">
        <v>663</v>
      </c>
      <c r="B137" s="74" t="str">
        <f t="shared" si="4"/>
        <v>Commercial</v>
      </c>
      <c r="C137" s="73" t="str">
        <f t="shared" si="5"/>
        <v>ClimateZone 4-6</v>
      </c>
      <c r="D137" s="73" t="s">
        <v>648</v>
      </c>
      <c r="E137" s="73" t="s">
        <v>661</v>
      </c>
      <c r="F137" s="66" t="s">
        <v>267</v>
      </c>
      <c r="G137" s="66" t="s">
        <v>183</v>
      </c>
      <c r="H137" s="66">
        <v>3.2364600000000001</v>
      </c>
      <c r="J137" s="66" t="s">
        <v>268</v>
      </c>
    </row>
    <row r="138" spans="1:12" x14ac:dyDescent="0.25">
      <c r="A138" s="72" t="s">
        <v>663</v>
      </c>
      <c r="B138" s="74" t="str">
        <f t="shared" si="4"/>
        <v>Commercial</v>
      </c>
      <c r="C138" s="73" t="str">
        <f t="shared" si="5"/>
        <v>ClimateZone 7</v>
      </c>
      <c r="D138" s="73" t="s">
        <v>648</v>
      </c>
      <c r="E138" s="73" t="s">
        <v>661</v>
      </c>
      <c r="F138" s="66" t="s">
        <v>269</v>
      </c>
      <c r="G138" s="66" t="s">
        <v>183</v>
      </c>
      <c r="H138" s="66">
        <v>3.2364600000000001</v>
      </c>
      <c r="J138" s="66" t="s">
        <v>270</v>
      </c>
    </row>
    <row r="139" spans="1:12" x14ac:dyDescent="0.25">
      <c r="A139" s="72" t="s">
        <v>663</v>
      </c>
      <c r="B139" s="74" t="str">
        <f t="shared" si="4"/>
        <v>Commercial</v>
      </c>
      <c r="C139" s="73" t="str">
        <f t="shared" si="5"/>
        <v>ClimateZone 8</v>
      </c>
      <c r="D139" s="73" t="s">
        <v>648</v>
      </c>
      <c r="E139" s="73" t="s">
        <v>661</v>
      </c>
      <c r="F139" s="66" t="s">
        <v>271</v>
      </c>
      <c r="G139" s="66" t="s">
        <v>183</v>
      </c>
      <c r="H139" s="66">
        <v>2.6118800000000002</v>
      </c>
      <c r="J139" s="66" t="s">
        <v>272</v>
      </c>
    </row>
    <row r="140" spans="1:12" x14ac:dyDescent="0.25">
      <c r="A140" s="72" t="s">
        <v>663</v>
      </c>
      <c r="B140" s="74" t="str">
        <f t="shared" si="4"/>
        <v>Residential</v>
      </c>
      <c r="C140" s="73" t="str">
        <f t="shared" si="5"/>
        <v>ClimateZone alt-res 3c</v>
      </c>
      <c r="D140" s="73" t="s">
        <v>648</v>
      </c>
      <c r="E140" s="73" t="s">
        <v>661</v>
      </c>
      <c r="F140" s="66" t="s">
        <v>273</v>
      </c>
      <c r="G140" s="66" t="s">
        <v>183</v>
      </c>
      <c r="H140" s="66">
        <v>6.9271599999999998</v>
      </c>
      <c r="J140" s="66" t="s">
        <v>274</v>
      </c>
    </row>
    <row r="141" spans="1:12" x14ac:dyDescent="0.25">
      <c r="A141" s="72" t="s">
        <v>663</v>
      </c>
      <c r="B141" s="74" t="str">
        <f t="shared" si="4"/>
        <v>Residential</v>
      </c>
      <c r="C141" s="73" t="str">
        <f t="shared" si="5"/>
        <v>ClimateZone alt-res 4-6</v>
      </c>
      <c r="D141" s="73" t="s">
        <v>648</v>
      </c>
      <c r="E141" s="73" t="s">
        <v>661</v>
      </c>
      <c r="F141" s="66" t="s">
        <v>275</v>
      </c>
      <c r="G141" s="66" t="s">
        <v>183</v>
      </c>
      <c r="H141" s="66">
        <v>2.9525600000000001</v>
      </c>
      <c r="J141" s="66" t="s">
        <v>276</v>
      </c>
    </row>
    <row r="142" spans="1:12" x14ac:dyDescent="0.25">
      <c r="A142" s="72" t="s">
        <v>663</v>
      </c>
      <c r="B142" s="74" t="str">
        <f t="shared" si="4"/>
        <v>Residential</v>
      </c>
      <c r="C142" s="73" t="str">
        <f t="shared" si="5"/>
        <v>ClimateZone alt-res 7</v>
      </c>
      <c r="D142" s="73" t="s">
        <v>648</v>
      </c>
      <c r="E142" s="73" t="s">
        <v>661</v>
      </c>
      <c r="F142" s="66" t="s">
        <v>277</v>
      </c>
      <c r="G142" s="66" t="s">
        <v>183</v>
      </c>
      <c r="H142" s="66">
        <v>2.9525600000000001</v>
      </c>
      <c r="J142" s="66" t="s">
        <v>278</v>
      </c>
    </row>
    <row r="143" spans="1:12" x14ac:dyDescent="0.25">
      <c r="A143" s="72" t="s">
        <v>663</v>
      </c>
      <c r="B143" s="74" t="str">
        <f t="shared" si="4"/>
        <v>Residential</v>
      </c>
      <c r="C143" s="73" t="str">
        <f t="shared" si="5"/>
        <v>ClimateZone alt-res 8</v>
      </c>
      <c r="D143" s="73" t="s">
        <v>648</v>
      </c>
      <c r="E143" s="73" t="s">
        <v>661</v>
      </c>
      <c r="F143" s="66" t="s">
        <v>279</v>
      </c>
      <c r="G143" s="66" t="s">
        <v>183</v>
      </c>
      <c r="H143" s="66">
        <v>2.66866</v>
      </c>
      <c r="J143" s="66" t="s">
        <v>280</v>
      </c>
    </row>
    <row r="144" spans="1:12" x14ac:dyDescent="0.25">
      <c r="A144" s="72" t="s">
        <v>663</v>
      </c>
      <c r="B144" s="74" t="str">
        <f t="shared" si="4"/>
        <v>Residential</v>
      </c>
      <c r="C144" s="73" t="str">
        <f t="shared" si="5"/>
        <v>ClimateZone alt-resA 3a-3b</v>
      </c>
      <c r="D144" s="73" t="s">
        <v>648</v>
      </c>
      <c r="E144" s="73" t="s">
        <v>661</v>
      </c>
      <c r="F144" s="88" t="s">
        <v>281</v>
      </c>
      <c r="G144" s="66" t="s">
        <v>183</v>
      </c>
      <c r="H144" s="66">
        <v>2.9525600000000001</v>
      </c>
      <c r="J144" s="66" t="s">
        <v>276</v>
      </c>
    </row>
    <row r="145" spans="1:12" x14ac:dyDescent="0.25">
      <c r="A145" s="72" t="s">
        <v>663</v>
      </c>
      <c r="B145" s="74" t="str">
        <f t="shared" si="4"/>
        <v>Residential</v>
      </c>
      <c r="C145" s="73" t="str">
        <f t="shared" si="5"/>
        <v>ClimateZone alt-resH 3a-3b</v>
      </c>
      <c r="D145" s="73" t="s">
        <v>648</v>
      </c>
      <c r="E145" s="73" t="s">
        <v>661</v>
      </c>
      <c r="F145" s="88" t="s">
        <v>282</v>
      </c>
      <c r="G145" s="66" t="s">
        <v>183</v>
      </c>
      <c r="H145" s="66">
        <v>3.2364600000000001</v>
      </c>
      <c r="J145" s="66" t="s">
        <v>268</v>
      </c>
    </row>
    <row r="146" spans="1:12" x14ac:dyDescent="0.25">
      <c r="A146" s="72" t="s">
        <v>663</v>
      </c>
      <c r="B146" s="74" t="str">
        <f t="shared" si="4"/>
        <v>Commercial</v>
      </c>
      <c r="C146" s="73" t="str">
        <f t="shared" si="5"/>
        <v>ClimateZone alt-ware 1-8</v>
      </c>
      <c r="D146" s="73" t="s">
        <v>648</v>
      </c>
      <c r="E146" s="73" t="s">
        <v>661</v>
      </c>
      <c r="F146" s="88" t="s">
        <v>283</v>
      </c>
      <c r="G146" s="66" t="s">
        <v>183</v>
      </c>
      <c r="H146" s="66">
        <v>6.9271599999999998</v>
      </c>
      <c r="J146" s="66" t="s">
        <v>284</v>
      </c>
    </row>
    <row r="147" spans="1:12" x14ac:dyDescent="0.25">
      <c r="A147" s="72" t="s">
        <v>638</v>
      </c>
      <c r="B147" s="74" t="str">
        <f t="shared" si="4"/>
        <v>Commercial</v>
      </c>
      <c r="C147" s="73" t="str">
        <f t="shared" si="5"/>
        <v>ClimateZone 1</v>
      </c>
      <c r="D147" s="73" t="s">
        <v>646</v>
      </c>
      <c r="E147" s="73" t="s">
        <v>644</v>
      </c>
      <c r="F147" s="66" t="s">
        <v>286</v>
      </c>
      <c r="G147" s="66" t="s">
        <v>118</v>
      </c>
      <c r="I147" s="66">
        <v>2.1369343982940299</v>
      </c>
      <c r="J147" s="66" t="s">
        <v>119</v>
      </c>
      <c r="K147" s="66" t="s">
        <v>287</v>
      </c>
      <c r="L147" s="66" t="s">
        <v>119</v>
      </c>
    </row>
    <row r="148" spans="1:12" x14ac:dyDescent="0.25">
      <c r="A148" s="72" t="s">
        <v>638</v>
      </c>
      <c r="B148" s="74" t="str">
        <f t="shared" si="4"/>
        <v>Commercial</v>
      </c>
      <c r="C148" s="73" t="str">
        <f t="shared" si="5"/>
        <v>ClimateZone 2a</v>
      </c>
      <c r="D148" s="73" t="s">
        <v>646</v>
      </c>
      <c r="E148" s="73" t="s">
        <v>644</v>
      </c>
      <c r="F148" s="66" t="s">
        <v>288</v>
      </c>
      <c r="G148" s="66" t="s">
        <v>118</v>
      </c>
      <c r="I148" s="66">
        <v>2.4254165465859798</v>
      </c>
      <c r="J148" s="66" t="s">
        <v>119</v>
      </c>
      <c r="K148" s="66" t="s">
        <v>289</v>
      </c>
      <c r="L148" s="66" t="s">
        <v>119</v>
      </c>
    </row>
    <row r="149" spans="1:12" x14ac:dyDescent="0.25">
      <c r="A149" s="72" t="s">
        <v>638</v>
      </c>
      <c r="B149" s="74" t="str">
        <f t="shared" si="4"/>
        <v>Commercial</v>
      </c>
      <c r="C149" s="73" t="str">
        <f t="shared" si="5"/>
        <v>ClimateZone 2b</v>
      </c>
      <c r="D149" s="73" t="s">
        <v>646</v>
      </c>
      <c r="E149" s="73" t="s">
        <v>644</v>
      </c>
      <c r="F149" s="66" t="s">
        <v>290</v>
      </c>
      <c r="G149" s="66" t="s">
        <v>118</v>
      </c>
      <c r="I149" s="66">
        <v>3.5856164908035502</v>
      </c>
      <c r="J149" s="66" t="s">
        <v>119</v>
      </c>
      <c r="K149" s="66" t="s">
        <v>291</v>
      </c>
      <c r="L149" s="66" t="s">
        <v>119</v>
      </c>
    </row>
    <row r="150" spans="1:12" x14ac:dyDescent="0.25">
      <c r="A150" s="72" t="s">
        <v>638</v>
      </c>
      <c r="B150" s="74" t="str">
        <f t="shared" si="4"/>
        <v>Commercial</v>
      </c>
      <c r="C150" s="73" t="str">
        <f t="shared" si="5"/>
        <v>ClimateZone 3a</v>
      </c>
      <c r="D150" s="73" t="s">
        <v>646</v>
      </c>
      <c r="E150" s="73" t="s">
        <v>644</v>
      </c>
      <c r="F150" s="66" t="s">
        <v>292</v>
      </c>
      <c r="G150" s="66" t="s">
        <v>118</v>
      </c>
      <c r="I150" s="66">
        <v>2.2030448906109399</v>
      </c>
      <c r="J150" s="66" t="s">
        <v>119</v>
      </c>
      <c r="K150" s="66" t="s">
        <v>293</v>
      </c>
      <c r="L150" s="66" t="s">
        <v>119</v>
      </c>
    </row>
    <row r="151" spans="1:12" x14ac:dyDescent="0.25">
      <c r="A151" s="72" t="s">
        <v>638</v>
      </c>
      <c r="B151" s="74" t="str">
        <f t="shared" si="4"/>
        <v>Commercial</v>
      </c>
      <c r="C151" s="73" t="str">
        <f t="shared" si="5"/>
        <v>ClimateZone 3b LAS</v>
      </c>
      <c r="D151" s="73" t="s">
        <v>646</v>
      </c>
      <c r="E151" s="73" t="s">
        <v>644</v>
      </c>
      <c r="F151" s="66" t="s">
        <v>294</v>
      </c>
      <c r="G151" s="66" t="s">
        <v>118</v>
      </c>
      <c r="I151" s="66">
        <v>3.42608899847363</v>
      </c>
      <c r="J151" s="66" t="s">
        <v>119</v>
      </c>
      <c r="K151" s="66" t="s">
        <v>295</v>
      </c>
      <c r="L151" s="66" t="s">
        <v>119</v>
      </c>
    </row>
    <row r="152" spans="1:12" x14ac:dyDescent="0.25">
      <c r="A152" s="72" t="s">
        <v>638</v>
      </c>
      <c r="B152" s="74" t="str">
        <f t="shared" si="4"/>
        <v>Commercial</v>
      </c>
      <c r="C152" s="73" t="str">
        <f t="shared" si="5"/>
        <v>ClimateZone 3b LAX</v>
      </c>
      <c r="D152" s="73" t="s">
        <v>646</v>
      </c>
      <c r="E152" s="73" t="s">
        <v>644</v>
      </c>
      <c r="F152" s="66" t="s">
        <v>296</v>
      </c>
      <c r="G152" s="66" t="s">
        <v>118</v>
      </c>
      <c r="I152" s="66">
        <v>1.51814019020782</v>
      </c>
      <c r="J152" s="66" t="s">
        <v>119</v>
      </c>
      <c r="K152" s="66" t="s">
        <v>297</v>
      </c>
      <c r="L152" s="66" t="s">
        <v>119</v>
      </c>
    </row>
    <row r="153" spans="1:12" x14ac:dyDescent="0.25">
      <c r="A153" s="72" t="s">
        <v>638</v>
      </c>
      <c r="B153" s="74" t="str">
        <f t="shared" si="4"/>
        <v>Commercial</v>
      </c>
      <c r="C153" s="73" t="str">
        <f t="shared" si="5"/>
        <v>ClimateZone 4a</v>
      </c>
      <c r="D153" s="73" t="s">
        <v>646</v>
      </c>
      <c r="E153" s="73" t="s">
        <v>644</v>
      </c>
      <c r="F153" s="66" t="s">
        <v>298</v>
      </c>
      <c r="G153" s="66" t="s">
        <v>118</v>
      </c>
      <c r="I153" s="66">
        <v>2.79347997716535</v>
      </c>
      <c r="J153" s="66" t="s">
        <v>119</v>
      </c>
      <c r="K153" s="66" t="s">
        <v>299</v>
      </c>
      <c r="L153" s="66" t="s">
        <v>119</v>
      </c>
    </row>
    <row r="154" spans="1:12" x14ac:dyDescent="0.25">
      <c r="A154" s="72" t="s">
        <v>638</v>
      </c>
      <c r="B154" s="74" t="str">
        <f t="shared" si="4"/>
        <v>Commercial</v>
      </c>
      <c r="C154" s="73" t="str">
        <f t="shared" si="5"/>
        <v>ClimateZone 4b</v>
      </c>
      <c r="D154" s="73" t="s">
        <v>646</v>
      </c>
      <c r="E154" s="73" t="s">
        <v>644</v>
      </c>
      <c r="F154" s="66" t="s">
        <v>300</v>
      </c>
      <c r="G154" s="66" t="s">
        <v>118</v>
      </c>
      <c r="I154" s="66">
        <v>2.7420134805165302</v>
      </c>
      <c r="J154" s="66" t="s">
        <v>119</v>
      </c>
      <c r="K154" s="66" t="s">
        <v>301</v>
      </c>
      <c r="L154" s="66" t="s">
        <v>119</v>
      </c>
    </row>
    <row r="155" spans="1:12" x14ac:dyDescent="0.25">
      <c r="A155" s="72" t="s">
        <v>638</v>
      </c>
      <c r="B155" s="74" t="str">
        <f t="shared" si="4"/>
        <v>Commercial</v>
      </c>
      <c r="C155" s="73" t="str">
        <f t="shared" si="5"/>
        <v>ClimateZone 4c</v>
      </c>
      <c r="D155" s="73" t="s">
        <v>646</v>
      </c>
      <c r="E155" s="73" t="s">
        <v>644</v>
      </c>
      <c r="F155" s="66" t="s">
        <v>302</v>
      </c>
      <c r="G155" s="66" t="s">
        <v>118</v>
      </c>
      <c r="I155" s="66">
        <v>2.50880591757661</v>
      </c>
      <c r="J155" s="66" t="s">
        <v>119</v>
      </c>
      <c r="K155" s="66" t="s">
        <v>303</v>
      </c>
      <c r="L155" s="66" t="s">
        <v>119</v>
      </c>
    </row>
    <row r="156" spans="1:12" x14ac:dyDescent="0.25">
      <c r="A156" s="72" t="s">
        <v>638</v>
      </c>
      <c r="B156" s="74" t="str">
        <f t="shared" si="4"/>
        <v>Commercial</v>
      </c>
      <c r="C156" s="73" t="str">
        <f t="shared" si="5"/>
        <v>ClimateZone 5a</v>
      </c>
      <c r="D156" s="73" t="s">
        <v>646</v>
      </c>
      <c r="E156" s="73" t="s">
        <v>644</v>
      </c>
      <c r="F156" s="66" t="s">
        <v>304</v>
      </c>
      <c r="G156" s="66" t="s">
        <v>118</v>
      </c>
      <c r="I156" s="66">
        <v>3.1345411286195701</v>
      </c>
      <c r="J156" s="66" t="s">
        <v>119</v>
      </c>
      <c r="K156" s="66" t="s">
        <v>305</v>
      </c>
      <c r="L156" s="66" t="s">
        <v>119</v>
      </c>
    </row>
    <row r="157" spans="1:12" x14ac:dyDescent="0.25">
      <c r="A157" s="72" t="s">
        <v>638</v>
      </c>
      <c r="B157" s="74" t="str">
        <f t="shared" si="4"/>
        <v>Commercial</v>
      </c>
      <c r="C157" s="73" t="str">
        <f t="shared" si="5"/>
        <v>ClimateZone 5b</v>
      </c>
      <c r="D157" s="73" t="s">
        <v>646</v>
      </c>
      <c r="E157" s="73" t="s">
        <v>644</v>
      </c>
      <c r="F157" s="66" t="s">
        <v>306</v>
      </c>
      <c r="G157" s="66" t="s">
        <v>118</v>
      </c>
      <c r="I157" s="66">
        <v>3.26485437429639</v>
      </c>
      <c r="J157" s="66" t="s">
        <v>119</v>
      </c>
      <c r="K157" s="66" t="s">
        <v>307</v>
      </c>
      <c r="L157" s="66" t="s">
        <v>119</v>
      </c>
    </row>
    <row r="158" spans="1:12" x14ac:dyDescent="0.25">
      <c r="A158" s="72" t="s">
        <v>638</v>
      </c>
      <c r="B158" s="74" t="str">
        <f t="shared" si="4"/>
        <v>Commercial</v>
      </c>
      <c r="C158" s="73" t="str">
        <f t="shared" si="5"/>
        <v>ClimateZone 6a</v>
      </c>
      <c r="D158" s="73" t="s">
        <v>646</v>
      </c>
      <c r="E158" s="73" t="s">
        <v>644</v>
      </c>
      <c r="F158" s="66" t="s">
        <v>308</v>
      </c>
      <c r="G158" s="66" t="s">
        <v>118</v>
      </c>
      <c r="I158" s="66">
        <v>3.7252945090211602</v>
      </c>
      <c r="J158" s="66" t="s">
        <v>119</v>
      </c>
      <c r="K158" s="66" t="s">
        <v>309</v>
      </c>
      <c r="L158" s="66" t="s">
        <v>119</v>
      </c>
    </row>
    <row r="159" spans="1:12" x14ac:dyDescent="0.25">
      <c r="A159" s="72" t="s">
        <v>638</v>
      </c>
      <c r="B159" s="74" t="str">
        <f t="shared" si="4"/>
        <v>Commercial</v>
      </c>
      <c r="C159" s="73" t="str">
        <f t="shared" si="5"/>
        <v>ClimateZone 6b</v>
      </c>
      <c r="D159" s="73" t="s">
        <v>646</v>
      </c>
      <c r="E159" s="73" t="s">
        <v>644</v>
      </c>
      <c r="F159" s="66" t="s">
        <v>310</v>
      </c>
      <c r="G159" s="66" t="s">
        <v>118</v>
      </c>
      <c r="I159" s="66">
        <v>3.4058054359468399</v>
      </c>
      <c r="J159" s="66" t="s">
        <v>119</v>
      </c>
      <c r="K159" s="66" t="s">
        <v>311</v>
      </c>
      <c r="L159" s="66" t="s">
        <v>119</v>
      </c>
    </row>
    <row r="160" spans="1:12" x14ac:dyDescent="0.25">
      <c r="A160" s="72" t="s">
        <v>638</v>
      </c>
      <c r="B160" s="74" t="str">
        <f t="shared" si="4"/>
        <v>Commercial</v>
      </c>
      <c r="C160" s="73" t="str">
        <f t="shared" si="5"/>
        <v>ClimateZone 7</v>
      </c>
      <c r="D160" s="73" t="s">
        <v>646</v>
      </c>
      <c r="E160" s="73" t="s">
        <v>644</v>
      </c>
      <c r="F160" s="66" t="s">
        <v>312</v>
      </c>
      <c r="G160" s="66" t="s">
        <v>118</v>
      </c>
      <c r="I160" s="66">
        <v>4.1599154631912603</v>
      </c>
      <c r="J160" s="66" t="s">
        <v>119</v>
      </c>
      <c r="K160" s="66" t="s">
        <v>313</v>
      </c>
      <c r="L160" s="66" t="s">
        <v>119</v>
      </c>
    </row>
    <row r="161" spans="1:12" x14ac:dyDescent="0.25">
      <c r="A161" s="72" t="s">
        <v>638</v>
      </c>
      <c r="B161" s="74" t="str">
        <f t="shared" si="4"/>
        <v>Commercial</v>
      </c>
      <c r="C161" s="73" t="str">
        <f t="shared" si="5"/>
        <v>ClimateZone 8</v>
      </c>
      <c r="D161" s="73" t="s">
        <v>646</v>
      </c>
      <c r="E161" s="73" t="s">
        <v>644</v>
      </c>
      <c r="F161" s="66" t="s">
        <v>314</v>
      </c>
      <c r="G161" s="66" t="s">
        <v>118</v>
      </c>
      <c r="I161" s="66">
        <v>5.4927905100614698</v>
      </c>
      <c r="J161" s="66" t="s">
        <v>119</v>
      </c>
      <c r="K161" s="66" t="s">
        <v>315</v>
      </c>
      <c r="L161" s="66" t="s">
        <v>119</v>
      </c>
    </row>
    <row r="162" spans="1:12" x14ac:dyDescent="0.25">
      <c r="A162" s="72" t="s">
        <v>638</v>
      </c>
      <c r="B162" s="74" t="str">
        <f t="shared" si="4"/>
        <v>Commercial</v>
      </c>
      <c r="C162" s="73" t="str">
        <f t="shared" si="5"/>
        <v>ClimateZone 1</v>
      </c>
      <c r="D162" s="73" t="s">
        <v>645</v>
      </c>
      <c r="E162" s="73" t="s">
        <v>74</v>
      </c>
      <c r="F162" s="66" t="s">
        <v>316</v>
      </c>
      <c r="G162" s="66" t="s">
        <v>118</v>
      </c>
      <c r="I162" s="66">
        <v>2.1880087202384599</v>
      </c>
      <c r="J162" s="66" t="s">
        <v>122</v>
      </c>
      <c r="K162" s="66" t="s">
        <v>317</v>
      </c>
      <c r="L162" s="66" t="s">
        <v>124</v>
      </c>
    </row>
    <row r="163" spans="1:12" x14ac:dyDescent="0.25">
      <c r="A163" s="72" t="s">
        <v>638</v>
      </c>
      <c r="B163" s="74" t="str">
        <f t="shared" si="4"/>
        <v>Commercial</v>
      </c>
      <c r="C163" s="73" t="str">
        <f t="shared" si="5"/>
        <v>ClimateZone 2a</v>
      </c>
      <c r="D163" s="73" t="s">
        <v>645</v>
      </c>
      <c r="E163" s="73" t="s">
        <v>74</v>
      </c>
      <c r="F163" s="66" t="s">
        <v>318</v>
      </c>
      <c r="G163" s="66" t="s">
        <v>118</v>
      </c>
      <c r="I163" s="66">
        <v>2.4764908685303202</v>
      </c>
      <c r="J163" s="66" t="s">
        <v>122</v>
      </c>
      <c r="K163" s="66" t="s">
        <v>319</v>
      </c>
      <c r="L163" s="66" t="s">
        <v>124</v>
      </c>
    </row>
    <row r="164" spans="1:12" x14ac:dyDescent="0.25">
      <c r="A164" s="72" t="s">
        <v>638</v>
      </c>
      <c r="B164" s="74" t="str">
        <f t="shared" si="4"/>
        <v>Commercial</v>
      </c>
      <c r="C164" s="73" t="str">
        <f t="shared" si="5"/>
        <v>ClimateZone 2b</v>
      </c>
      <c r="D164" s="73" t="s">
        <v>645</v>
      </c>
      <c r="E164" s="73" t="s">
        <v>74</v>
      </c>
      <c r="F164" s="66" t="s">
        <v>320</v>
      </c>
      <c r="G164" s="66" t="s">
        <v>118</v>
      </c>
      <c r="I164" s="66">
        <v>3.6366908127479101</v>
      </c>
      <c r="J164" s="66" t="s">
        <v>122</v>
      </c>
      <c r="K164" s="66" t="s">
        <v>321</v>
      </c>
      <c r="L164" s="66" t="s">
        <v>124</v>
      </c>
    </row>
    <row r="165" spans="1:12" x14ac:dyDescent="0.25">
      <c r="A165" s="72" t="s">
        <v>638</v>
      </c>
      <c r="B165" s="74" t="str">
        <f t="shared" si="4"/>
        <v>Commercial</v>
      </c>
      <c r="C165" s="73" t="str">
        <f t="shared" si="5"/>
        <v>ClimateZone 3a</v>
      </c>
      <c r="D165" s="73" t="s">
        <v>645</v>
      </c>
      <c r="E165" s="73" t="s">
        <v>74</v>
      </c>
      <c r="F165" s="66" t="s">
        <v>322</v>
      </c>
      <c r="G165" s="66" t="s">
        <v>118</v>
      </c>
      <c r="I165" s="66">
        <v>2.2541192125552798</v>
      </c>
      <c r="J165" s="66" t="s">
        <v>122</v>
      </c>
      <c r="K165" s="66" t="s">
        <v>323</v>
      </c>
      <c r="L165" s="66" t="s">
        <v>124</v>
      </c>
    </row>
    <row r="166" spans="1:12" x14ac:dyDescent="0.25">
      <c r="A166" s="72" t="s">
        <v>638</v>
      </c>
      <c r="B166" s="74" t="str">
        <f t="shared" si="4"/>
        <v>Commercial</v>
      </c>
      <c r="C166" s="73" t="str">
        <f t="shared" si="5"/>
        <v>ClimateZone 3b LAS</v>
      </c>
      <c r="D166" s="73" t="s">
        <v>645</v>
      </c>
      <c r="E166" s="73" t="s">
        <v>74</v>
      </c>
      <c r="F166" s="66" t="s">
        <v>324</v>
      </c>
      <c r="G166" s="66" t="s">
        <v>118</v>
      </c>
      <c r="I166" s="66">
        <v>3.4771633204179899</v>
      </c>
      <c r="J166" s="66" t="s">
        <v>122</v>
      </c>
      <c r="K166" s="66" t="s">
        <v>325</v>
      </c>
      <c r="L166" s="66" t="s">
        <v>124</v>
      </c>
    </row>
    <row r="167" spans="1:12" x14ac:dyDescent="0.25">
      <c r="A167" s="72" t="s">
        <v>638</v>
      </c>
      <c r="B167" s="74" t="str">
        <f t="shared" si="4"/>
        <v>Commercial</v>
      </c>
      <c r="C167" s="73" t="str">
        <f t="shared" si="5"/>
        <v>ClimateZone 3b LAX</v>
      </c>
      <c r="D167" s="73" t="s">
        <v>645</v>
      </c>
      <c r="E167" s="73" t="s">
        <v>74</v>
      </c>
      <c r="F167" s="66" t="s">
        <v>326</v>
      </c>
      <c r="G167" s="66" t="s">
        <v>118</v>
      </c>
      <c r="I167" s="66">
        <v>1.5692145121521699</v>
      </c>
      <c r="J167" s="66" t="s">
        <v>122</v>
      </c>
      <c r="K167" s="66" t="s">
        <v>327</v>
      </c>
      <c r="L167" s="66" t="s">
        <v>124</v>
      </c>
    </row>
    <row r="168" spans="1:12" x14ac:dyDescent="0.25">
      <c r="A168" s="72" t="s">
        <v>638</v>
      </c>
      <c r="B168" s="74" t="str">
        <f t="shared" si="4"/>
        <v>Commercial</v>
      </c>
      <c r="C168" s="73" t="str">
        <f t="shared" si="5"/>
        <v>ClimateZone 3c</v>
      </c>
      <c r="D168" s="73" t="s">
        <v>645</v>
      </c>
      <c r="E168" s="73" t="s">
        <v>74</v>
      </c>
      <c r="F168" s="66" t="s">
        <v>328</v>
      </c>
      <c r="G168" s="66" t="s">
        <v>118</v>
      </c>
      <c r="I168" s="66">
        <v>1.8093759006052099</v>
      </c>
      <c r="J168" s="66" t="s">
        <v>122</v>
      </c>
      <c r="K168" s="66" t="s">
        <v>329</v>
      </c>
      <c r="L168" s="66" t="s">
        <v>124</v>
      </c>
    </row>
    <row r="169" spans="1:12" x14ac:dyDescent="0.25">
      <c r="A169" s="72" t="s">
        <v>638</v>
      </c>
      <c r="B169" s="74" t="str">
        <f t="shared" si="4"/>
        <v>Commercial</v>
      </c>
      <c r="C169" s="73" t="str">
        <f t="shared" si="5"/>
        <v>ClimateZone 4a</v>
      </c>
      <c r="D169" s="73" t="s">
        <v>645</v>
      </c>
      <c r="E169" s="73" t="s">
        <v>74</v>
      </c>
      <c r="F169" s="66" t="s">
        <v>330</v>
      </c>
      <c r="G169" s="66" t="s">
        <v>118</v>
      </c>
      <c r="I169" s="66">
        <v>2.8445542991096899</v>
      </c>
      <c r="J169" s="66" t="s">
        <v>122</v>
      </c>
      <c r="K169" s="66" t="s">
        <v>331</v>
      </c>
      <c r="L169" s="66" t="s">
        <v>124</v>
      </c>
    </row>
    <row r="170" spans="1:12" x14ac:dyDescent="0.25">
      <c r="A170" s="72" t="s">
        <v>638</v>
      </c>
      <c r="B170" s="74" t="str">
        <f t="shared" si="4"/>
        <v>Commercial</v>
      </c>
      <c r="C170" s="73" t="str">
        <f t="shared" si="5"/>
        <v>ClimateZone 4b</v>
      </c>
      <c r="D170" s="73" t="s">
        <v>645</v>
      </c>
      <c r="E170" s="73" t="s">
        <v>74</v>
      </c>
      <c r="F170" s="66" t="s">
        <v>332</v>
      </c>
      <c r="G170" s="66" t="s">
        <v>118</v>
      </c>
      <c r="I170" s="66">
        <v>2.7930878024608901</v>
      </c>
      <c r="J170" s="66" t="s">
        <v>122</v>
      </c>
      <c r="K170" s="66" t="s">
        <v>333</v>
      </c>
      <c r="L170" s="66" t="s">
        <v>124</v>
      </c>
    </row>
    <row r="171" spans="1:12" x14ac:dyDescent="0.25">
      <c r="A171" s="72" t="s">
        <v>638</v>
      </c>
      <c r="B171" s="74" t="str">
        <f t="shared" si="4"/>
        <v>Commercial</v>
      </c>
      <c r="C171" s="73" t="str">
        <f t="shared" si="5"/>
        <v>ClimateZone 4c</v>
      </c>
      <c r="D171" s="73" t="s">
        <v>645</v>
      </c>
      <c r="E171" s="73" t="s">
        <v>74</v>
      </c>
      <c r="F171" s="66" t="s">
        <v>334</v>
      </c>
      <c r="G171" s="66" t="s">
        <v>118</v>
      </c>
      <c r="I171" s="66">
        <v>2.5598802395209499</v>
      </c>
      <c r="J171" s="66" t="s">
        <v>122</v>
      </c>
      <c r="K171" s="66" t="s">
        <v>335</v>
      </c>
      <c r="L171" s="66" t="s">
        <v>124</v>
      </c>
    </row>
    <row r="172" spans="1:12" x14ac:dyDescent="0.25">
      <c r="A172" s="72" t="s">
        <v>638</v>
      </c>
      <c r="B172" s="74" t="str">
        <f t="shared" si="4"/>
        <v>Commercial</v>
      </c>
      <c r="C172" s="73" t="str">
        <f t="shared" si="5"/>
        <v>ClimateZone 5a</v>
      </c>
      <c r="D172" s="73" t="s">
        <v>645</v>
      </c>
      <c r="E172" s="73" t="s">
        <v>74</v>
      </c>
      <c r="F172" s="66" t="s">
        <v>336</v>
      </c>
      <c r="G172" s="66" t="s">
        <v>118</v>
      </c>
      <c r="I172" s="66">
        <v>3.18561545056391</v>
      </c>
      <c r="J172" s="66" t="s">
        <v>122</v>
      </c>
      <c r="K172" s="66" t="s">
        <v>337</v>
      </c>
      <c r="L172" s="66" t="s">
        <v>124</v>
      </c>
    </row>
    <row r="173" spans="1:12" x14ac:dyDescent="0.25">
      <c r="A173" s="72" t="s">
        <v>638</v>
      </c>
      <c r="B173" s="74" t="str">
        <f t="shared" si="4"/>
        <v>Commercial</v>
      </c>
      <c r="C173" s="73" t="str">
        <f t="shared" si="5"/>
        <v>ClimateZone 5b</v>
      </c>
      <c r="D173" s="73" t="s">
        <v>645</v>
      </c>
      <c r="E173" s="73" t="s">
        <v>74</v>
      </c>
      <c r="F173" s="66" t="s">
        <v>338</v>
      </c>
      <c r="G173" s="66" t="s">
        <v>118</v>
      </c>
      <c r="I173" s="66">
        <v>3.3159286962407499</v>
      </c>
      <c r="J173" s="66" t="s">
        <v>122</v>
      </c>
      <c r="K173" s="66" t="s">
        <v>339</v>
      </c>
      <c r="L173" s="66" t="s">
        <v>124</v>
      </c>
    </row>
    <row r="174" spans="1:12" x14ac:dyDescent="0.25">
      <c r="A174" s="72" t="s">
        <v>638</v>
      </c>
      <c r="B174" s="74" t="str">
        <f t="shared" si="4"/>
        <v>Commercial</v>
      </c>
      <c r="C174" s="73" t="str">
        <f t="shared" si="5"/>
        <v>ClimateZone 5b 1</v>
      </c>
      <c r="D174" s="73" t="s">
        <v>645</v>
      </c>
      <c r="E174" s="73" t="s">
        <v>74</v>
      </c>
      <c r="F174" s="69" t="s">
        <v>340</v>
      </c>
      <c r="G174" s="66" t="s">
        <v>118</v>
      </c>
      <c r="I174" s="66">
        <v>3.3159286962407499</v>
      </c>
      <c r="J174" s="66" t="s">
        <v>122</v>
      </c>
      <c r="K174" s="66" t="s">
        <v>339</v>
      </c>
      <c r="L174" s="66" t="s">
        <v>124</v>
      </c>
    </row>
    <row r="175" spans="1:12" x14ac:dyDescent="0.25">
      <c r="A175" s="72" t="s">
        <v>638</v>
      </c>
      <c r="B175" s="74" t="str">
        <f t="shared" si="4"/>
        <v>Commercial</v>
      </c>
      <c r="C175" s="73" t="str">
        <f t="shared" si="5"/>
        <v>ClimateZone 6a</v>
      </c>
      <c r="D175" s="73" t="s">
        <v>645</v>
      </c>
      <c r="E175" s="73" t="s">
        <v>74</v>
      </c>
      <c r="F175" s="66" t="s">
        <v>341</v>
      </c>
      <c r="G175" s="66" t="s">
        <v>118</v>
      </c>
      <c r="I175" s="66">
        <v>3.7763688309655201</v>
      </c>
      <c r="J175" s="66" t="s">
        <v>122</v>
      </c>
      <c r="K175" s="66" t="s">
        <v>342</v>
      </c>
      <c r="L175" s="66" t="s">
        <v>124</v>
      </c>
    </row>
    <row r="176" spans="1:12" x14ac:dyDescent="0.25">
      <c r="A176" s="72" t="s">
        <v>638</v>
      </c>
      <c r="B176" s="74" t="str">
        <f t="shared" si="4"/>
        <v>Commercial</v>
      </c>
      <c r="C176" s="73" t="str">
        <f t="shared" si="5"/>
        <v>ClimateZone 6b</v>
      </c>
      <c r="D176" s="73" t="s">
        <v>645</v>
      </c>
      <c r="E176" s="73" t="s">
        <v>74</v>
      </c>
      <c r="F176" s="66" t="s">
        <v>343</v>
      </c>
      <c r="G176" s="66" t="s">
        <v>118</v>
      </c>
      <c r="I176" s="66">
        <v>3.4568797578911798</v>
      </c>
      <c r="J176" s="66" t="s">
        <v>122</v>
      </c>
      <c r="K176" s="66" t="s">
        <v>344</v>
      </c>
      <c r="L176" s="66" t="s">
        <v>124</v>
      </c>
    </row>
    <row r="177" spans="1:12" x14ac:dyDescent="0.25">
      <c r="A177" s="72" t="s">
        <v>638</v>
      </c>
      <c r="B177" s="74" t="str">
        <f t="shared" si="4"/>
        <v>Commercial</v>
      </c>
      <c r="C177" s="73" t="str">
        <f t="shared" si="5"/>
        <v>ClimateZone 7</v>
      </c>
      <c r="D177" s="73" t="s">
        <v>645</v>
      </c>
      <c r="E177" s="73" t="s">
        <v>74</v>
      </c>
      <c r="F177" s="66" t="s">
        <v>345</v>
      </c>
      <c r="G177" s="66" t="s">
        <v>118</v>
      </c>
      <c r="I177" s="66">
        <v>4.2109897851355997</v>
      </c>
      <c r="J177" s="66" t="s">
        <v>122</v>
      </c>
      <c r="K177" s="66" t="s">
        <v>346</v>
      </c>
      <c r="L177" s="66" t="s">
        <v>124</v>
      </c>
    </row>
    <row r="178" spans="1:12" x14ac:dyDescent="0.25">
      <c r="A178" s="72" t="s">
        <v>638</v>
      </c>
      <c r="B178" s="74" t="str">
        <f t="shared" si="4"/>
        <v>Commercial</v>
      </c>
      <c r="C178" s="73" t="str">
        <f t="shared" si="5"/>
        <v>ClimateZone 8</v>
      </c>
      <c r="D178" s="73" t="s">
        <v>645</v>
      </c>
      <c r="E178" s="73" t="s">
        <v>74</v>
      </c>
      <c r="F178" s="66" t="s">
        <v>347</v>
      </c>
      <c r="G178" s="66" t="s">
        <v>118</v>
      </c>
      <c r="I178" s="66">
        <v>5.5438648320058102</v>
      </c>
      <c r="J178" s="66" t="s">
        <v>122</v>
      </c>
      <c r="K178" s="66" t="s">
        <v>348</v>
      </c>
      <c r="L178" s="66" t="s">
        <v>124</v>
      </c>
    </row>
    <row r="179" spans="1:12" x14ac:dyDescent="0.25">
      <c r="A179" s="72" t="s">
        <v>638</v>
      </c>
      <c r="B179" s="74" t="str">
        <f t="shared" si="4"/>
        <v>Commercial</v>
      </c>
      <c r="C179" s="73" t="str">
        <f t="shared" si="5"/>
        <v>ClimateZone 1</v>
      </c>
      <c r="D179" s="73" t="s">
        <v>645</v>
      </c>
      <c r="E179" s="73" t="s">
        <v>657</v>
      </c>
      <c r="F179" s="66" t="s">
        <v>349</v>
      </c>
      <c r="G179" s="66" t="s">
        <v>118</v>
      </c>
      <c r="I179" s="66">
        <v>2.18800872023838</v>
      </c>
      <c r="J179" s="66" t="s">
        <v>132</v>
      </c>
      <c r="K179" s="66" t="s">
        <v>350</v>
      </c>
    </row>
    <row r="180" spans="1:12" x14ac:dyDescent="0.25">
      <c r="A180" s="72" t="s">
        <v>638</v>
      </c>
      <c r="B180" s="74" t="str">
        <f t="shared" si="4"/>
        <v>Commercial</v>
      </c>
      <c r="C180" s="73" t="str">
        <f t="shared" si="5"/>
        <v>ClimateZone 2a</v>
      </c>
      <c r="D180" s="73" t="s">
        <v>645</v>
      </c>
      <c r="E180" s="73" t="s">
        <v>657</v>
      </c>
      <c r="F180" s="66" t="s">
        <v>351</v>
      </c>
      <c r="G180" s="66" t="s">
        <v>118</v>
      </c>
      <c r="I180" s="66">
        <v>2.4764908685303202</v>
      </c>
      <c r="J180" s="66" t="s">
        <v>132</v>
      </c>
      <c r="K180" s="66" t="s">
        <v>352</v>
      </c>
    </row>
    <row r="181" spans="1:12" x14ac:dyDescent="0.25">
      <c r="A181" s="73" t="s">
        <v>638</v>
      </c>
      <c r="B181" s="74" t="str">
        <f t="shared" si="4"/>
        <v>Commercial</v>
      </c>
      <c r="C181" s="73" t="str">
        <f t="shared" si="5"/>
        <v>ClimateZone 2b</v>
      </c>
      <c r="D181" s="73" t="s">
        <v>645</v>
      </c>
      <c r="E181" s="73" t="s">
        <v>657</v>
      </c>
      <c r="F181" s="66" t="s">
        <v>353</v>
      </c>
      <c r="G181" s="66" t="s">
        <v>118</v>
      </c>
      <c r="I181" s="66">
        <v>3.6366908127479101</v>
      </c>
      <c r="J181" s="66" t="s">
        <v>132</v>
      </c>
      <c r="K181" s="66" t="s">
        <v>354</v>
      </c>
    </row>
    <row r="182" spans="1:12" x14ac:dyDescent="0.25">
      <c r="A182" s="73" t="s">
        <v>638</v>
      </c>
      <c r="B182" s="74" t="str">
        <f t="shared" si="4"/>
        <v>Commercial</v>
      </c>
      <c r="C182" s="73" t="str">
        <f t="shared" si="5"/>
        <v>ClimateZone 3a</v>
      </c>
      <c r="D182" s="73" t="s">
        <v>645</v>
      </c>
      <c r="E182" s="73" t="s">
        <v>657</v>
      </c>
      <c r="F182" s="66" t="s">
        <v>355</v>
      </c>
      <c r="G182" s="66" t="s">
        <v>118</v>
      </c>
      <c r="I182" s="66">
        <v>2.2541192125552798</v>
      </c>
      <c r="J182" s="66" t="s">
        <v>132</v>
      </c>
      <c r="K182" s="66" t="s">
        <v>356</v>
      </c>
    </row>
    <row r="183" spans="1:12" x14ac:dyDescent="0.25">
      <c r="A183" s="73" t="s">
        <v>638</v>
      </c>
      <c r="B183" s="74" t="str">
        <f t="shared" si="4"/>
        <v>Commercial</v>
      </c>
      <c r="C183" s="73" t="str">
        <f t="shared" si="5"/>
        <v>ClimateZone 3b LAS</v>
      </c>
      <c r="D183" s="73" t="s">
        <v>645</v>
      </c>
      <c r="E183" s="73" t="s">
        <v>657</v>
      </c>
      <c r="F183" s="66" t="s">
        <v>357</v>
      </c>
      <c r="G183" s="66" t="s">
        <v>118</v>
      </c>
      <c r="I183" s="66">
        <v>3.4771633204179899</v>
      </c>
      <c r="J183" s="66" t="s">
        <v>132</v>
      </c>
      <c r="K183" s="66" t="s">
        <v>358</v>
      </c>
    </row>
    <row r="184" spans="1:12" x14ac:dyDescent="0.25">
      <c r="A184" s="73" t="s">
        <v>638</v>
      </c>
      <c r="B184" s="74" t="str">
        <f t="shared" si="4"/>
        <v>Commercial</v>
      </c>
      <c r="C184" s="73" t="str">
        <f t="shared" si="5"/>
        <v>ClimateZone 3b LAX</v>
      </c>
      <c r="D184" s="73" t="s">
        <v>645</v>
      </c>
      <c r="E184" s="73" t="s">
        <v>657</v>
      </c>
      <c r="F184" s="66" t="s">
        <v>359</v>
      </c>
      <c r="G184" s="66" t="s">
        <v>118</v>
      </c>
      <c r="I184" s="66">
        <v>1.5692145121521699</v>
      </c>
      <c r="J184" s="66" t="s">
        <v>132</v>
      </c>
      <c r="K184" s="66" t="s">
        <v>360</v>
      </c>
    </row>
    <row r="185" spans="1:12" x14ac:dyDescent="0.25">
      <c r="A185" s="73" t="s">
        <v>638</v>
      </c>
      <c r="B185" s="74" t="str">
        <f t="shared" si="4"/>
        <v>Commercial</v>
      </c>
      <c r="C185" s="73" t="str">
        <f t="shared" si="5"/>
        <v>ClimateZone 3c</v>
      </c>
      <c r="D185" s="73" t="s">
        <v>645</v>
      </c>
      <c r="E185" s="73" t="s">
        <v>657</v>
      </c>
      <c r="F185" s="66" t="s">
        <v>361</v>
      </c>
      <c r="G185" s="66" t="s">
        <v>118</v>
      </c>
      <c r="I185" s="66">
        <v>1.8093759006052099</v>
      </c>
      <c r="J185" s="66" t="s">
        <v>132</v>
      </c>
      <c r="K185" s="66" t="s">
        <v>362</v>
      </c>
    </row>
    <row r="186" spans="1:12" x14ac:dyDescent="0.25">
      <c r="A186" s="73" t="s">
        <v>638</v>
      </c>
      <c r="B186" s="74" t="str">
        <f t="shared" si="4"/>
        <v>Commercial</v>
      </c>
      <c r="C186" s="73" t="str">
        <f t="shared" si="5"/>
        <v>ClimateZone 4a</v>
      </c>
      <c r="D186" s="73" t="s">
        <v>645</v>
      </c>
      <c r="E186" s="73" t="s">
        <v>657</v>
      </c>
      <c r="F186" s="66" t="s">
        <v>363</v>
      </c>
      <c r="G186" s="66" t="s">
        <v>118</v>
      </c>
      <c r="I186" s="66">
        <v>2.8445542991096899</v>
      </c>
      <c r="J186" s="66" t="s">
        <v>132</v>
      </c>
      <c r="K186" s="66" t="s">
        <v>364</v>
      </c>
    </row>
    <row r="187" spans="1:12" x14ac:dyDescent="0.25">
      <c r="A187" s="73" t="s">
        <v>638</v>
      </c>
      <c r="B187" s="74" t="str">
        <f t="shared" si="4"/>
        <v>Commercial</v>
      </c>
      <c r="C187" s="73" t="str">
        <f t="shared" si="5"/>
        <v>ClimateZone 4b</v>
      </c>
      <c r="D187" s="73" t="s">
        <v>645</v>
      </c>
      <c r="E187" s="73" t="s">
        <v>657</v>
      </c>
      <c r="F187" s="66" t="s">
        <v>365</v>
      </c>
      <c r="G187" s="66" t="s">
        <v>118</v>
      </c>
      <c r="I187" s="66">
        <v>2.7930878024608901</v>
      </c>
      <c r="J187" s="66" t="s">
        <v>132</v>
      </c>
      <c r="K187" s="66" t="s">
        <v>366</v>
      </c>
    </row>
    <row r="188" spans="1:12" x14ac:dyDescent="0.25">
      <c r="A188" s="73" t="s">
        <v>638</v>
      </c>
      <c r="B188" s="74" t="str">
        <f t="shared" si="4"/>
        <v>Commercial</v>
      </c>
      <c r="C188" s="73" t="str">
        <f t="shared" si="5"/>
        <v>ClimateZone 4c</v>
      </c>
      <c r="D188" s="73" t="s">
        <v>645</v>
      </c>
      <c r="E188" s="73" t="s">
        <v>657</v>
      </c>
      <c r="F188" s="66" t="s">
        <v>367</v>
      </c>
      <c r="G188" s="66" t="s">
        <v>118</v>
      </c>
      <c r="I188" s="66">
        <v>2.5598802395209499</v>
      </c>
      <c r="J188" s="66" t="s">
        <v>132</v>
      </c>
      <c r="K188" s="66" t="s">
        <v>368</v>
      </c>
    </row>
    <row r="189" spans="1:12" x14ac:dyDescent="0.25">
      <c r="A189" s="73" t="s">
        <v>638</v>
      </c>
      <c r="B189" s="74" t="str">
        <f t="shared" si="4"/>
        <v>Commercial</v>
      </c>
      <c r="C189" s="73" t="str">
        <f t="shared" si="5"/>
        <v>ClimateZone 5a</v>
      </c>
      <c r="D189" s="73" t="s">
        <v>645</v>
      </c>
      <c r="E189" s="73" t="s">
        <v>657</v>
      </c>
      <c r="F189" s="66" t="s">
        <v>369</v>
      </c>
      <c r="G189" s="66" t="s">
        <v>118</v>
      </c>
      <c r="I189" s="66">
        <v>3.18561545056391</v>
      </c>
      <c r="J189" s="66" t="s">
        <v>132</v>
      </c>
      <c r="K189" s="66" t="s">
        <v>370</v>
      </c>
    </row>
    <row r="190" spans="1:12" x14ac:dyDescent="0.25">
      <c r="A190" s="73" t="s">
        <v>638</v>
      </c>
      <c r="B190" s="74" t="str">
        <f t="shared" si="4"/>
        <v>Commercial</v>
      </c>
      <c r="C190" s="73" t="str">
        <f t="shared" si="5"/>
        <v>ClimateZone 5b</v>
      </c>
      <c r="D190" s="73" t="s">
        <v>645</v>
      </c>
      <c r="E190" s="73" t="s">
        <v>657</v>
      </c>
      <c r="F190" s="66" t="s">
        <v>371</v>
      </c>
      <c r="G190" s="66" t="s">
        <v>118</v>
      </c>
      <c r="I190" s="66">
        <v>3.18561545056391</v>
      </c>
      <c r="J190" s="66" t="s">
        <v>132</v>
      </c>
      <c r="K190" s="66" t="s">
        <v>370</v>
      </c>
    </row>
    <row r="191" spans="1:12" x14ac:dyDescent="0.25">
      <c r="A191" s="73" t="s">
        <v>638</v>
      </c>
      <c r="B191" s="74" t="str">
        <f t="shared" si="4"/>
        <v>Commercial</v>
      </c>
      <c r="C191" s="73" t="str">
        <f t="shared" si="5"/>
        <v>ClimateZone 6a</v>
      </c>
      <c r="D191" s="73" t="s">
        <v>645</v>
      </c>
      <c r="E191" s="73" t="s">
        <v>657</v>
      </c>
      <c r="F191" s="66" t="s">
        <v>372</v>
      </c>
      <c r="G191" s="66" t="s">
        <v>118</v>
      </c>
      <c r="I191" s="66">
        <v>3.7763688309655201</v>
      </c>
      <c r="J191" s="66" t="s">
        <v>132</v>
      </c>
      <c r="K191" s="66" t="s">
        <v>373</v>
      </c>
    </row>
    <row r="192" spans="1:12" x14ac:dyDescent="0.25">
      <c r="A192" s="73" t="s">
        <v>638</v>
      </c>
      <c r="B192" s="74" t="str">
        <f t="shared" si="4"/>
        <v>Commercial</v>
      </c>
      <c r="C192" s="73" t="str">
        <f t="shared" si="5"/>
        <v>ClimateZone 6b</v>
      </c>
      <c r="D192" s="73" t="s">
        <v>645</v>
      </c>
      <c r="E192" s="73" t="s">
        <v>657</v>
      </c>
      <c r="F192" s="66" t="s">
        <v>374</v>
      </c>
      <c r="G192" s="66" t="s">
        <v>118</v>
      </c>
      <c r="I192" s="66">
        <v>3.4568797578911798</v>
      </c>
      <c r="J192" s="66" t="s">
        <v>132</v>
      </c>
      <c r="K192" s="66" t="s">
        <v>375</v>
      </c>
    </row>
    <row r="193" spans="1:13" x14ac:dyDescent="0.25">
      <c r="A193" s="73" t="s">
        <v>638</v>
      </c>
      <c r="B193" s="74" t="str">
        <f t="shared" si="4"/>
        <v>Commercial</v>
      </c>
      <c r="C193" s="73" t="str">
        <f t="shared" si="5"/>
        <v>ClimateZone 7</v>
      </c>
      <c r="D193" s="73" t="s">
        <v>645</v>
      </c>
      <c r="E193" s="73" t="s">
        <v>657</v>
      </c>
      <c r="F193" s="66" t="s">
        <v>376</v>
      </c>
      <c r="G193" s="66" t="s">
        <v>118</v>
      </c>
      <c r="I193" s="66">
        <v>4.2109897851355997</v>
      </c>
      <c r="J193" s="66" t="s">
        <v>132</v>
      </c>
      <c r="K193" s="66" t="s">
        <v>377</v>
      </c>
    </row>
    <row r="194" spans="1:13" x14ac:dyDescent="0.25">
      <c r="A194" s="73" t="s">
        <v>638</v>
      </c>
      <c r="B194" s="74" t="str">
        <f t="shared" ref="B194:B257" si="6">IF(ISERROR(FIND("alt-res",F194,1)),"Commercial","Residential")</f>
        <v>Commercial</v>
      </c>
      <c r="C194" s="73" t="str">
        <f t="shared" ref="C194:C257" si="7">RIGHT(F194,LEN(F194)-FIND("ClimateZone",F194,1)+1)</f>
        <v>ClimateZone 8</v>
      </c>
      <c r="D194" s="73" t="s">
        <v>645</v>
      </c>
      <c r="E194" s="73" t="s">
        <v>657</v>
      </c>
      <c r="F194" s="66" t="s">
        <v>378</v>
      </c>
      <c r="G194" s="66" t="s">
        <v>118</v>
      </c>
      <c r="I194" s="66">
        <v>5.5438648320058297</v>
      </c>
      <c r="J194" s="66" t="s">
        <v>132</v>
      </c>
      <c r="K194" s="66" t="s">
        <v>379</v>
      </c>
    </row>
    <row r="195" spans="1:13" x14ac:dyDescent="0.25">
      <c r="A195" s="73" t="s">
        <v>638</v>
      </c>
      <c r="B195" s="74" t="str">
        <f t="shared" si="6"/>
        <v>Commercial</v>
      </c>
      <c r="C195" s="73" t="str">
        <f t="shared" si="7"/>
        <v>ClimateZone 1</v>
      </c>
      <c r="D195" s="73" t="s">
        <v>647</v>
      </c>
      <c r="E195" s="73" t="s">
        <v>660</v>
      </c>
      <c r="F195" s="66" t="s">
        <v>380</v>
      </c>
      <c r="G195" s="66" t="s">
        <v>118</v>
      </c>
      <c r="I195" s="66">
        <v>0.27094244948838397</v>
      </c>
      <c r="J195" s="66" t="s">
        <v>141</v>
      </c>
      <c r="K195" s="66" t="s">
        <v>220</v>
      </c>
      <c r="L195" s="66" t="s">
        <v>119</v>
      </c>
    </row>
    <row r="196" spans="1:13" x14ac:dyDescent="0.25">
      <c r="A196" s="73" t="s">
        <v>638</v>
      </c>
      <c r="B196" s="74" t="str">
        <f t="shared" si="6"/>
        <v>Commercial</v>
      </c>
      <c r="C196" s="73" t="str">
        <f t="shared" si="7"/>
        <v>ClimateZone 2a</v>
      </c>
      <c r="D196" s="73" t="s">
        <v>647</v>
      </c>
      <c r="E196" s="73" t="s">
        <v>660</v>
      </c>
      <c r="F196" s="66" t="s">
        <v>381</v>
      </c>
      <c r="G196" s="66" t="s">
        <v>118</v>
      </c>
      <c r="I196" s="66">
        <v>0.368294552762986</v>
      </c>
      <c r="J196" s="66" t="s">
        <v>141</v>
      </c>
      <c r="K196" s="66" t="s">
        <v>220</v>
      </c>
      <c r="L196" s="66" t="s">
        <v>382</v>
      </c>
      <c r="M196" s="66" t="s">
        <v>119</v>
      </c>
    </row>
    <row r="197" spans="1:13" x14ac:dyDescent="0.25">
      <c r="A197" s="73" t="s">
        <v>638</v>
      </c>
      <c r="B197" s="74" t="str">
        <f t="shared" si="6"/>
        <v>Commercial</v>
      </c>
      <c r="C197" s="73" t="str">
        <f t="shared" si="7"/>
        <v>ClimateZone 2b</v>
      </c>
      <c r="D197" s="73" t="s">
        <v>647</v>
      </c>
      <c r="E197" s="73" t="s">
        <v>660</v>
      </c>
      <c r="F197" s="66" t="s">
        <v>383</v>
      </c>
      <c r="G197" s="66" t="s">
        <v>118</v>
      </c>
      <c r="I197" s="66">
        <v>0.27985635615426202</v>
      </c>
      <c r="J197" s="66" t="s">
        <v>141</v>
      </c>
      <c r="K197" s="66" t="s">
        <v>220</v>
      </c>
      <c r="L197" s="66" t="s">
        <v>384</v>
      </c>
      <c r="M197" s="66" t="s">
        <v>119</v>
      </c>
    </row>
    <row r="198" spans="1:13" x14ac:dyDescent="0.25">
      <c r="A198" s="73" t="s">
        <v>638</v>
      </c>
      <c r="B198" s="74" t="str">
        <f t="shared" si="6"/>
        <v>Commercial</v>
      </c>
      <c r="C198" s="73" t="str">
        <f t="shared" si="7"/>
        <v>ClimateZone 3a</v>
      </c>
      <c r="D198" s="73" t="s">
        <v>647</v>
      </c>
      <c r="E198" s="73" t="s">
        <v>660</v>
      </c>
      <c r="F198" s="66" t="s">
        <v>385</v>
      </c>
      <c r="G198" s="66" t="s">
        <v>118</v>
      </c>
      <c r="I198" s="66">
        <v>0.45760406165356898</v>
      </c>
      <c r="J198" s="66" t="s">
        <v>141</v>
      </c>
      <c r="K198" s="66" t="s">
        <v>220</v>
      </c>
      <c r="L198" s="66" t="s">
        <v>386</v>
      </c>
      <c r="M198" s="66" t="s">
        <v>119</v>
      </c>
    </row>
    <row r="199" spans="1:13" x14ac:dyDescent="0.25">
      <c r="A199" s="73" t="s">
        <v>638</v>
      </c>
      <c r="B199" s="74" t="str">
        <f t="shared" si="6"/>
        <v>Commercial</v>
      </c>
      <c r="C199" s="73" t="str">
        <f t="shared" si="7"/>
        <v>ClimateZone 3b LAS</v>
      </c>
      <c r="D199" s="73" t="s">
        <v>647</v>
      </c>
      <c r="E199" s="73" t="s">
        <v>660</v>
      </c>
      <c r="F199" s="66" t="s">
        <v>387</v>
      </c>
      <c r="G199" s="66" t="s">
        <v>118</v>
      </c>
      <c r="I199" s="66">
        <v>0.27094244948838397</v>
      </c>
      <c r="J199" s="66" t="s">
        <v>141</v>
      </c>
      <c r="K199" s="66" t="s">
        <v>220</v>
      </c>
      <c r="L199" s="66" t="s">
        <v>119</v>
      </c>
    </row>
    <row r="200" spans="1:13" x14ac:dyDescent="0.25">
      <c r="A200" s="73" t="s">
        <v>638</v>
      </c>
      <c r="B200" s="74" t="str">
        <f t="shared" si="6"/>
        <v>Commercial</v>
      </c>
      <c r="C200" s="73" t="str">
        <f t="shared" si="7"/>
        <v>ClimateZone 3b LAX</v>
      </c>
      <c r="D200" s="73" t="s">
        <v>647</v>
      </c>
      <c r="E200" s="73" t="s">
        <v>660</v>
      </c>
      <c r="F200" s="66" t="s">
        <v>388</v>
      </c>
      <c r="G200" s="66" t="s">
        <v>118</v>
      </c>
      <c r="I200" s="66">
        <v>0.45760406165356898</v>
      </c>
      <c r="J200" s="66" t="s">
        <v>141</v>
      </c>
      <c r="K200" s="66" t="s">
        <v>220</v>
      </c>
      <c r="L200" s="66" t="s">
        <v>386</v>
      </c>
      <c r="M200" s="66" t="s">
        <v>119</v>
      </c>
    </row>
    <row r="201" spans="1:13" x14ac:dyDescent="0.25">
      <c r="A201" s="73" t="s">
        <v>638</v>
      </c>
      <c r="B201" s="74" t="str">
        <f t="shared" si="6"/>
        <v>Commercial</v>
      </c>
      <c r="C201" s="73" t="str">
        <f t="shared" si="7"/>
        <v>ClimateZone 3c</v>
      </c>
      <c r="D201" s="73" t="s">
        <v>647</v>
      </c>
      <c r="E201" s="73" t="s">
        <v>660</v>
      </c>
      <c r="F201" s="66" t="s">
        <v>389</v>
      </c>
      <c r="G201" s="66" t="s">
        <v>118</v>
      </c>
      <c r="I201" s="66">
        <v>0.27094244948838397</v>
      </c>
      <c r="J201" s="66" t="s">
        <v>141</v>
      </c>
      <c r="K201" s="66" t="s">
        <v>220</v>
      </c>
      <c r="L201" s="66" t="s">
        <v>119</v>
      </c>
    </row>
    <row r="202" spans="1:13" x14ac:dyDescent="0.25">
      <c r="A202" s="73" t="s">
        <v>638</v>
      </c>
      <c r="B202" s="74" t="str">
        <f t="shared" si="6"/>
        <v>Commercial</v>
      </c>
      <c r="C202" s="73" t="str">
        <f t="shared" si="7"/>
        <v>ClimateZone 4a</v>
      </c>
      <c r="D202" s="73" t="s">
        <v>647</v>
      </c>
      <c r="E202" s="73" t="s">
        <v>660</v>
      </c>
      <c r="F202" s="66" t="s">
        <v>390</v>
      </c>
      <c r="G202" s="66" t="s">
        <v>118</v>
      </c>
      <c r="I202" s="66">
        <v>1.31795233063285</v>
      </c>
      <c r="J202" s="66" t="s">
        <v>141</v>
      </c>
      <c r="K202" s="66" t="s">
        <v>220</v>
      </c>
      <c r="L202" s="66" t="s">
        <v>391</v>
      </c>
      <c r="M202" s="66" t="s">
        <v>119</v>
      </c>
    </row>
    <row r="203" spans="1:13" x14ac:dyDescent="0.25">
      <c r="A203" s="73" t="s">
        <v>638</v>
      </c>
      <c r="B203" s="74" t="str">
        <f t="shared" si="6"/>
        <v>Commercial</v>
      </c>
      <c r="C203" s="73" t="str">
        <f t="shared" si="7"/>
        <v>ClimateZone 4b</v>
      </c>
      <c r="D203" s="73" t="s">
        <v>647</v>
      </c>
      <c r="E203" s="73" t="s">
        <v>660</v>
      </c>
      <c r="F203" s="66" t="s">
        <v>392</v>
      </c>
      <c r="G203" s="66" t="s">
        <v>118</v>
      </c>
      <c r="I203" s="66">
        <v>0.77723809347249795</v>
      </c>
      <c r="J203" s="66" t="s">
        <v>141</v>
      </c>
      <c r="K203" s="66" t="s">
        <v>220</v>
      </c>
      <c r="L203" s="66" t="s">
        <v>393</v>
      </c>
      <c r="M203" s="66" t="s">
        <v>119</v>
      </c>
    </row>
    <row r="204" spans="1:13" x14ac:dyDescent="0.25">
      <c r="A204" s="73" t="s">
        <v>638</v>
      </c>
      <c r="B204" s="74" t="str">
        <f t="shared" si="6"/>
        <v>Commercial</v>
      </c>
      <c r="C204" s="73" t="str">
        <f t="shared" si="7"/>
        <v>ClimateZone 4c-5a</v>
      </c>
      <c r="D204" s="73" t="s">
        <v>647</v>
      </c>
      <c r="E204" s="73" t="s">
        <v>660</v>
      </c>
      <c r="F204" s="66" t="s">
        <v>394</v>
      </c>
      <c r="G204" s="66" t="s">
        <v>118</v>
      </c>
      <c r="I204" s="66">
        <v>1.6114829165199001</v>
      </c>
      <c r="J204" s="66" t="s">
        <v>141</v>
      </c>
      <c r="K204" s="66" t="s">
        <v>220</v>
      </c>
      <c r="L204" s="66" t="s">
        <v>395</v>
      </c>
      <c r="M204" s="66" t="s">
        <v>119</v>
      </c>
    </row>
    <row r="205" spans="1:13" x14ac:dyDescent="0.25">
      <c r="A205" s="73" t="s">
        <v>638</v>
      </c>
      <c r="B205" s="74" t="str">
        <f t="shared" si="6"/>
        <v>Commercial</v>
      </c>
      <c r="C205" s="73" t="str">
        <f t="shared" si="7"/>
        <v>ClimateZone 5b</v>
      </c>
      <c r="D205" s="73" t="s">
        <v>647</v>
      </c>
      <c r="E205" s="73" t="s">
        <v>660</v>
      </c>
      <c r="F205" s="66" t="s">
        <v>396</v>
      </c>
      <c r="G205" s="66" t="s">
        <v>118</v>
      </c>
      <c r="I205" s="66">
        <v>1.1082876264278201</v>
      </c>
      <c r="J205" s="66" t="s">
        <v>141</v>
      </c>
      <c r="K205" s="66" t="s">
        <v>220</v>
      </c>
      <c r="L205" s="66" t="s">
        <v>397</v>
      </c>
      <c r="M205" s="66" t="s">
        <v>119</v>
      </c>
    </row>
    <row r="206" spans="1:13" x14ac:dyDescent="0.25">
      <c r="A206" s="73" t="s">
        <v>638</v>
      </c>
      <c r="B206" s="74" t="str">
        <f t="shared" si="6"/>
        <v>Commercial</v>
      </c>
      <c r="C206" s="73" t="str">
        <f t="shared" si="7"/>
        <v>ClimateZone 6a</v>
      </c>
      <c r="D206" s="73" t="s">
        <v>647</v>
      </c>
      <c r="E206" s="73" t="s">
        <v>660</v>
      </c>
      <c r="F206" s="66" t="s">
        <v>398</v>
      </c>
      <c r="G206" s="66" t="s">
        <v>118</v>
      </c>
      <c r="I206" s="66">
        <v>2.3308395636233801</v>
      </c>
      <c r="J206" s="66" t="s">
        <v>141</v>
      </c>
      <c r="K206" s="66" t="s">
        <v>220</v>
      </c>
      <c r="L206" s="66" t="s">
        <v>237</v>
      </c>
      <c r="M206" s="66" t="s">
        <v>119</v>
      </c>
    </row>
    <row r="207" spans="1:13" x14ac:dyDescent="0.25">
      <c r="A207" s="73" t="s">
        <v>638</v>
      </c>
      <c r="B207" s="74" t="str">
        <f t="shared" si="6"/>
        <v>Commercial</v>
      </c>
      <c r="C207" s="73" t="str">
        <f t="shared" si="7"/>
        <v>ClimateZone 6b</v>
      </c>
      <c r="D207" s="73" t="s">
        <v>647</v>
      </c>
      <c r="E207" s="73" t="s">
        <v>660</v>
      </c>
      <c r="F207" s="66" t="s">
        <v>399</v>
      </c>
      <c r="G207" s="66" t="s">
        <v>118</v>
      </c>
      <c r="I207" s="66">
        <v>2.0796456231245601</v>
      </c>
      <c r="J207" s="66" t="s">
        <v>141</v>
      </c>
      <c r="K207" s="66" t="s">
        <v>220</v>
      </c>
      <c r="L207" s="66" t="s">
        <v>400</v>
      </c>
      <c r="M207" s="66" t="s">
        <v>119</v>
      </c>
    </row>
    <row r="208" spans="1:13" x14ac:dyDescent="0.25">
      <c r="A208" s="73" t="s">
        <v>638</v>
      </c>
      <c r="B208" s="74" t="str">
        <f t="shared" si="6"/>
        <v>Commercial</v>
      </c>
      <c r="C208" s="73" t="str">
        <f t="shared" si="7"/>
        <v>ClimateZone 7</v>
      </c>
      <c r="D208" s="73" t="s">
        <v>647</v>
      </c>
      <c r="E208" s="73" t="s">
        <v>660</v>
      </c>
      <c r="F208" s="66" t="s">
        <v>401</v>
      </c>
      <c r="G208" s="66" t="s">
        <v>118</v>
      </c>
      <c r="I208" s="66">
        <v>2.7374854918898901</v>
      </c>
      <c r="J208" s="66" t="s">
        <v>141</v>
      </c>
      <c r="K208" s="66" t="s">
        <v>220</v>
      </c>
      <c r="L208" s="66" t="s">
        <v>402</v>
      </c>
      <c r="M208" s="66" t="s">
        <v>119</v>
      </c>
    </row>
    <row r="209" spans="1:13" x14ac:dyDescent="0.25">
      <c r="A209" s="73" t="s">
        <v>638</v>
      </c>
      <c r="B209" s="74" t="str">
        <f t="shared" si="6"/>
        <v>Commercial</v>
      </c>
      <c r="C209" s="73" t="str">
        <f t="shared" si="7"/>
        <v>ClimateZone 8</v>
      </c>
      <c r="D209" s="73" t="s">
        <v>647</v>
      </c>
      <c r="E209" s="73" t="s">
        <v>660</v>
      </c>
      <c r="F209" s="66" t="s">
        <v>403</v>
      </c>
      <c r="G209" s="66" t="s">
        <v>118</v>
      </c>
      <c r="I209" s="66">
        <v>3.59749836996845</v>
      </c>
      <c r="J209" s="66" t="s">
        <v>141</v>
      </c>
      <c r="K209" s="66" t="s">
        <v>220</v>
      </c>
      <c r="L209" s="66" t="s">
        <v>404</v>
      </c>
      <c r="M209" s="66" t="s">
        <v>119</v>
      </c>
    </row>
    <row r="210" spans="1:13" x14ac:dyDescent="0.25">
      <c r="A210" s="73" t="s">
        <v>638</v>
      </c>
      <c r="B210" s="74" t="str">
        <f t="shared" si="6"/>
        <v>Commercial</v>
      </c>
      <c r="C210" s="73" t="str">
        <f t="shared" si="7"/>
        <v>ClimateZone 1</v>
      </c>
      <c r="D210" s="73" t="s">
        <v>647</v>
      </c>
      <c r="E210" s="73" t="s">
        <v>657</v>
      </c>
      <c r="F210" s="66" t="s">
        <v>405</v>
      </c>
      <c r="G210" s="66" t="s">
        <v>118</v>
      </c>
      <c r="I210" s="66">
        <v>7.94083629893238E-2</v>
      </c>
      <c r="J210" s="66" t="s">
        <v>166</v>
      </c>
      <c r="K210" s="66" t="s">
        <v>119</v>
      </c>
    </row>
    <row r="211" spans="1:13" x14ac:dyDescent="0.25">
      <c r="A211" s="73" t="s">
        <v>638</v>
      </c>
      <c r="B211" s="74" t="str">
        <f t="shared" si="6"/>
        <v>Commercial</v>
      </c>
      <c r="C211" s="73" t="str">
        <f t="shared" si="7"/>
        <v>ClimateZone 2a</v>
      </c>
      <c r="D211" s="73" t="s">
        <v>647</v>
      </c>
      <c r="E211" s="73" t="s">
        <v>657</v>
      </c>
      <c r="F211" s="66" t="s">
        <v>406</v>
      </c>
      <c r="G211" s="66" t="s">
        <v>118</v>
      </c>
      <c r="I211" s="66">
        <v>0.83288765824674205</v>
      </c>
      <c r="J211" s="66" t="s">
        <v>166</v>
      </c>
      <c r="K211" s="66" t="s">
        <v>407</v>
      </c>
      <c r="L211" s="66" t="s">
        <v>119</v>
      </c>
    </row>
    <row r="212" spans="1:13" x14ac:dyDescent="0.25">
      <c r="A212" s="73" t="s">
        <v>638</v>
      </c>
      <c r="B212" s="74" t="str">
        <f t="shared" si="6"/>
        <v>Commercial</v>
      </c>
      <c r="C212" s="73" t="str">
        <f t="shared" si="7"/>
        <v>ClimateZone 2b</v>
      </c>
      <c r="D212" s="73" t="s">
        <v>647</v>
      </c>
      <c r="E212" s="73" t="s">
        <v>657</v>
      </c>
      <c r="F212" s="66" t="s">
        <v>408</v>
      </c>
      <c r="G212" s="66" t="s">
        <v>118</v>
      </c>
      <c r="I212" s="66">
        <v>0.39259177941616902</v>
      </c>
      <c r="J212" s="66" t="s">
        <v>166</v>
      </c>
      <c r="K212" s="66" t="s">
        <v>409</v>
      </c>
      <c r="L212" s="66" t="s">
        <v>119</v>
      </c>
    </row>
    <row r="213" spans="1:13" x14ac:dyDescent="0.25">
      <c r="A213" s="73" t="s">
        <v>638</v>
      </c>
      <c r="B213" s="74" t="str">
        <f t="shared" si="6"/>
        <v>Commercial</v>
      </c>
      <c r="C213" s="73" t="str">
        <f t="shared" si="7"/>
        <v>ClimateZone 3a</v>
      </c>
      <c r="D213" s="73" t="s">
        <v>647</v>
      </c>
      <c r="E213" s="73" t="s">
        <v>657</v>
      </c>
      <c r="F213" s="66" t="s">
        <v>410</v>
      </c>
      <c r="G213" s="66" t="s">
        <v>118</v>
      </c>
      <c r="I213" s="66">
        <v>1.0135218649464599</v>
      </c>
      <c r="J213" s="66" t="s">
        <v>166</v>
      </c>
      <c r="K213" s="66" t="s">
        <v>411</v>
      </c>
      <c r="L213" s="66" t="s">
        <v>119</v>
      </c>
    </row>
    <row r="214" spans="1:13" x14ac:dyDescent="0.25">
      <c r="A214" s="73" t="s">
        <v>638</v>
      </c>
      <c r="B214" s="74" t="str">
        <f t="shared" si="6"/>
        <v>Commercial</v>
      </c>
      <c r="C214" s="73" t="str">
        <f t="shared" si="7"/>
        <v>ClimateZone 3b LAS</v>
      </c>
      <c r="D214" s="73" t="s">
        <v>647</v>
      </c>
      <c r="E214" s="73" t="s">
        <v>657</v>
      </c>
      <c r="F214" s="66" t="s">
        <v>412</v>
      </c>
      <c r="G214" s="66" t="s">
        <v>118</v>
      </c>
      <c r="I214" s="66">
        <v>0.75950501177497898</v>
      </c>
      <c r="J214" s="66" t="s">
        <v>166</v>
      </c>
      <c r="K214" s="66" t="s">
        <v>413</v>
      </c>
      <c r="L214" s="66" t="s">
        <v>119</v>
      </c>
    </row>
    <row r="215" spans="1:13" x14ac:dyDescent="0.25">
      <c r="A215" s="73" t="s">
        <v>638</v>
      </c>
      <c r="B215" s="74" t="str">
        <f t="shared" si="6"/>
        <v>Commercial</v>
      </c>
      <c r="C215" s="73" t="str">
        <f t="shared" si="7"/>
        <v>ClimateZone 3b LAX</v>
      </c>
      <c r="D215" s="73" t="s">
        <v>647</v>
      </c>
      <c r="E215" s="73" t="s">
        <v>657</v>
      </c>
      <c r="F215" s="66" t="s">
        <v>414</v>
      </c>
      <c r="G215" s="66" t="s">
        <v>118</v>
      </c>
      <c r="I215" s="66">
        <v>0.459303276208679</v>
      </c>
      <c r="J215" s="66" t="s">
        <v>166</v>
      </c>
      <c r="K215" s="66" t="s">
        <v>415</v>
      </c>
      <c r="L215" s="66" t="s">
        <v>119</v>
      </c>
    </row>
    <row r="216" spans="1:13" x14ac:dyDescent="0.25">
      <c r="A216" s="73" t="s">
        <v>638</v>
      </c>
      <c r="B216" s="74" t="str">
        <f t="shared" si="6"/>
        <v>Commercial</v>
      </c>
      <c r="C216" s="73" t="str">
        <f t="shared" si="7"/>
        <v>ClimateZone 3c</v>
      </c>
      <c r="D216" s="73" t="s">
        <v>647</v>
      </c>
      <c r="E216" s="73" t="s">
        <v>657</v>
      </c>
      <c r="F216" s="66" t="s">
        <v>416</v>
      </c>
      <c r="G216" s="66" t="s">
        <v>118</v>
      </c>
      <c r="I216" s="66">
        <v>1.0135218649464599</v>
      </c>
      <c r="J216" s="66" t="s">
        <v>166</v>
      </c>
      <c r="K216" s="66" t="s">
        <v>411</v>
      </c>
      <c r="L216" s="66" t="s">
        <v>119</v>
      </c>
    </row>
    <row r="217" spans="1:13" x14ac:dyDescent="0.25">
      <c r="A217" s="73" t="s">
        <v>638</v>
      </c>
      <c r="B217" s="74" t="str">
        <f t="shared" si="6"/>
        <v>Commercial</v>
      </c>
      <c r="C217" s="73" t="str">
        <f t="shared" si="7"/>
        <v>ClimateZone 4a</v>
      </c>
      <c r="D217" s="73" t="s">
        <v>647</v>
      </c>
      <c r="E217" s="73" t="s">
        <v>657</v>
      </c>
      <c r="F217" s="66" t="s">
        <v>417</v>
      </c>
      <c r="G217" s="66" t="s">
        <v>118</v>
      </c>
      <c r="I217" s="66">
        <v>1.6376231970831501</v>
      </c>
      <c r="J217" s="66" t="s">
        <v>166</v>
      </c>
      <c r="K217" s="66" t="s">
        <v>418</v>
      </c>
      <c r="L217" s="66" t="s">
        <v>119</v>
      </c>
    </row>
    <row r="218" spans="1:13" x14ac:dyDescent="0.25">
      <c r="A218" s="73" t="s">
        <v>638</v>
      </c>
      <c r="B218" s="74" t="str">
        <f t="shared" si="6"/>
        <v>Commercial</v>
      </c>
      <c r="C218" s="73" t="str">
        <f t="shared" si="7"/>
        <v>ClimateZone 4b</v>
      </c>
      <c r="D218" s="73" t="s">
        <v>647</v>
      </c>
      <c r="E218" s="73" t="s">
        <v>657</v>
      </c>
      <c r="F218" s="66" t="s">
        <v>419</v>
      </c>
      <c r="G218" s="66" t="s">
        <v>118</v>
      </c>
      <c r="I218" s="66">
        <v>1.41994883002084</v>
      </c>
      <c r="J218" s="66" t="s">
        <v>166</v>
      </c>
      <c r="K218" s="66" t="s">
        <v>420</v>
      </c>
      <c r="L218" s="66" t="s">
        <v>119</v>
      </c>
    </row>
    <row r="219" spans="1:13" x14ac:dyDescent="0.25">
      <c r="A219" s="73" t="s">
        <v>638</v>
      </c>
      <c r="B219" s="74" t="str">
        <f t="shared" si="6"/>
        <v>Commercial</v>
      </c>
      <c r="C219" s="73" t="str">
        <f t="shared" si="7"/>
        <v>ClimateZone 4c</v>
      </c>
      <c r="D219" s="73" t="s">
        <v>647</v>
      </c>
      <c r="E219" s="73" t="s">
        <v>657</v>
      </c>
      <c r="F219" s="66" t="s">
        <v>421</v>
      </c>
      <c r="G219" s="66" t="s">
        <v>118</v>
      </c>
      <c r="I219" s="66">
        <v>1.5730952226575601</v>
      </c>
      <c r="J219" s="66" t="s">
        <v>166</v>
      </c>
      <c r="K219" s="66" t="s">
        <v>422</v>
      </c>
      <c r="L219" s="66" t="s">
        <v>119</v>
      </c>
    </row>
    <row r="220" spans="1:13" x14ac:dyDescent="0.25">
      <c r="A220" s="73" t="s">
        <v>638</v>
      </c>
      <c r="B220" s="74" t="str">
        <f t="shared" si="6"/>
        <v>Commercial</v>
      </c>
      <c r="C220" s="73" t="str">
        <f t="shared" si="7"/>
        <v>ClimateZone 5</v>
      </c>
      <c r="D220" s="73" t="s">
        <v>647</v>
      </c>
      <c r="E220" s="73" t="s">
        <v>657</v>
      </c>
      <c r="F220" s="66" t="s">
        <v>423</v>
      </c>
      <c r="G220" s="66" t="s">
        <v>118</v>
      </c>
      <c r="I220" s="66">
        <v>1.80655008948183</v>
      </c>
      <c r="J220" s="66" t="s">
        <v>166</v>
      </c>
      <c r="K220" s="66" t="s">
        <v>424</v>
      </c>
      <c r="L220" s="66" t="s">
        <v>119</v>
      </c>
    </row>
    <row r="221" spans="1:13" x14ac:dyDescent="0.25">
      <c r="A221" s="73" t="s">
        <v>638</v>
      </c>
      <c r="B221" s="74" t="str">
        <f t="shared" si="6"/>
        <v>Commercial</v>
      </c>
      <c r="C221" s="73" t="str">
        <f t="shared" si="7"/>
        <v>ClimateZone 6a</v>
      </c>
      <c r="D221" s="73" t="s">
        <v>647</v>
      </c>
      <c r="E221" s="73" t="s">
        <v>657</v>
      </c>
      <c r="F221" s="66" t="s">
        <v>425</v>
      </c>
      <c r="G221" s="66" t="s">
        <v>118</v>
      </c>
      <c r="I221" s="66">
        <v>2.3682784151943901</v>
      </c>
      <c r="J221" s="66" t="s">
        <v>166</v>
      </c>
      <c r="K221" s="66" t="s">
        <v>426</v>
      </c>
      <c r="L221" s="66" t="s">
        <v>119</v>
      </c>
    </row>
    <row r="222" spans="1:13" x14ac:dyDescent="0.25">
      <c r="A222" s="73" t="s">
        <v>638</v>
      </c>
      <c r="B222" s="74" t="str">
        <f t="shared" si="6"/>
        <v>Commercial</v>
      </c>
      <c r="C222" s="73" t="str">
        <f t="shared" si="7"/>
        <v>ClimateZone 6b</v>
      </c>
      <c r="D222" s="73" t="s">
        <v>647</v>
      </c>
      <c r="E222" s="73" t="s">
        <v>657</v>
      </c>
      <c r="F222" s="74" t="s">
        <v>427</v>
      </c>
      <c r="G222" s="66" t="s">
        <v>118</v>
      </c>
      <c r="I222" s="66">
        <v>2.1048535304239602</v>
      </c>
      <c r="J222" s="66" t="s">
        <v>166</v>
      </c>
      <c r="K222" s="66" t="s">
        <v>428</v>
      </c>
      <c r="L222" s="66" t="s">
        <v>119</v>
      </c>
    </row>
    <row r="223" spans="1:13" x14ac:dyDescent="0.25">
      <c r="A223" s="73" t="s">
        <v>638</v>
      </c>
      <c r="B223" s="74" t="str">
        <f t="shared" si="6"/>
        <v>Commercial</v>
      </c>
      <c r="C223" s="73" t="str">
        <f t="shared" si="7"/>
        <v>ClimateZone 7</v>
      </c>
      <c r="D223" s="73" t="s">
        <v>647</v>
      </c>
      <c r="E223" s="73" t="s">
        <v>657</v>
      </c>
      <c r="F223" s="66" t="s">
        <v>429</v>
      </c>
      <c r="G223" s="66" t="s">
        <v>118</v>
      </c>
      <c r="I223" s="66">
        <v>2.6952886169783601</v>
      </c>
      <c r="J223" s="66" t="s">
        <v>166</v>
      </c>
      <c r="K223" s="66" t="s">
        <v>430</v>
      </c>
      <c r="L223" s="66" t="s">
        <v>119</v>
      </c>
    </row>
    <row r="224" spans="1:13" x14ac:dyDescent="0.25">
      <c r="A224" s="73" t="s">
        <v>638</v>
      </c>
      <c r="B224" s="74" t="str">
        <f t="shared" si="6"/>
        <v>Commercial</v>
      </c>
      <c r="C224" s="73" t="str">
        <f t="shared" si="7"/>
        <v>ClimateZone 8</v>
      </c>
      <c r="D224" s="73" t="s">
        <v>647</v>
      </c>
      <c r="E224" s="73" t="s">
        <v>657</v>
      </c>
      <c r="F224" s="66" t="s">
        <v>431</v>
      </c>
      <c r="G224" s="66" t="s">
        <v>118</v>
      </c>
      <c r="I224" s="66">
        <v>3.5725064598591998</v>
      </c>
      <c r="J224" s="66" t="s">
        <v>166</v>
      </c>
      <c r="K224" s="66" t="s">
        <v>432</v>
      </c>
      <c r="L224" s="66" t="s">
        <v>119</v>
      </c>
    </row>
    <row r="225" spans="1:12" x14ac:dyDescent="0.25">
      <c r="A225" s="73" t="s">
        <v>638</v>
      </c>
      <c r="B225" s="74" t="str">
        <f t="shared" si="6"/>
        <v>Commercial</v>
      </c>
      <c r="C225" s="73" t="str">
        <f t="shared" si="7"/>
        <v>ClimateZone 1</v>
      </c>
      <c r="D225" s="73" t="s">
        <v>647</v>
      </c>
      <c r="E225" s="73" t="s">
        <v>658</v>
      </c>
      <c r="F225" s="66" t="s">
        <v>433</v>
      </c>
      <c r="G225" s="66" t="s">
        <v>118</v>
      </c>
      <c r="I225" s="74">
        <v>0.170284090909091</v>
      </c>
      <c r="J225" s="66" t="s">
        <v>176</v>
      </c>
      <c r="K225" s="66" t="s">
        <v>119</v>
      </c>
    </row>
    <row r="226" spans="1:12" x14ac:dyDescent="0.25">
      <c r="A226" s="73" t="s">
        <v>638</v>
      </c>
      <c r="B226" s="74" t="str">
        <f t="shared" si="6"/>
        <v>Commercial</v>
      </c>
      <c r="C226" s="73" t="str">
        <f t="shared" si="7"/>
        <v>ClimateZone 2a</v>
      </c>
      <c r="D226" s="73" t="s">
        <v>647</v>
      </c>
      <c r="E226" s="73" t="s">
        <v>658</v>
      </c>
      <c r="F226" s="66" t="s">
        <v>434</v>
      </c>
      <c r="G226" s="66" t="s">
        <v>118</v>
      </c>
      <c r="I226" s="66">
        <v>1.0244217447457999</v>
      </c>
      <c r="J226" s="66" t="s">
        <v>176</v>
      </c>
      <c r="K226" s="66" t="s">
        <v>435</v>
      </c>
      <c r="L226" s="66" t="s">
        <v>119</v>
      </c>
    </row>
    <row r="227" spans="1:12" x14ac:dyDescent="0.25">
      <c r="A227" s="73" t="s">
        <v>638</v>
      </c>
      <c r="B227" s="74" t="str">
        <f t="shared" si="6"/>
        <v>Commercial</v>
      </c>
      <c r="C227" s="73" t="str">
        <f t="shared" si="7"/>
        <v>ClimateZone 2b</v>
      </c>
      <c r="D227" s="73" t="s">
        <v>647</v>
      </c>
      <c r="E227" s="73" t="s">
        <v>658</v>
      </c>
      <c r="F227" s="66" t="s">
        <v>436</v>
      </c>
      <c r="G227" s="66" t="s">
        <v>118</v>
      </c>
      <c r="I227" s="66">
        <v>0.58412586591522797</v>
      </c>
      <c r="J227" s="66" t="s">
        <v>176</v>
      </c>
      <c r="K227" s="66" t="s">
        <v>437</v>
      </c>
      <c r="L227" s="66" t="s">
        <v>119</v>
      </c>
    </row>
    <row r="228" spans="1:12" x14ac:dyDescent="0.25">
      <c r="A228" s="73" t="s">
        <v>638</v>
      </c>
      <c r="B228" s="74" t="str">
        <f t="shared" si="6"/>
        <v>Commercial</v>
      </c>
      <c r="C228" s="73" t="str">
        <f t="shared" si="7"/>
        <v>ClimateZone 2b 1</v>
      </c>
      <c r="D228" s="73" t="s">
        <v>647</v>
      </c>
      <c r="E228" s="73" t="s">
        <v>658</v>
      </c>
      <c r="F228" s="66" t="s">
        <v>438</v>
      </c>
      <c r="G228" s="66" t="s">
        <v>118</v>
      </c>
      <c r="I228" s="66">
        <v>0.58412586591522797</v>
      </c>
      <c r="J228" s="66" t="s">
        <v>176</v>
      </c>
      <c r="K228" s="66" t="s">
        <v>437</v>
      </c>
      <c r="L228" s="66" t="s">
        <v>119</v>
      </c>
    </row>
    <row r="229" spans="1:12" x14ac:dyDescent="0.25">
      <c r="A229" s="73" t="s">
        <v>638</v>
      </c>
      <c r="B229" s="74" t="str">
        <f t="shared" si="6"/>
        <v>Commercial</v>
      </c>
      <c r="C229" s="73" t="str">
        <f t="shared" si="7"/>
        <v>ClimateZone 3a</v>
      </c>
      <c r="D229" s="73" t="s">
        <v>647</v>
      </c>
      <c r="E229" s="73" t="s">
        <v>658</v>
      </c>
      <c r="F229" s="66" t="s">
        <v>439</v>
      </c>
      <c r="G229" s="66" t="s">
        <v>118</v>
      </c>
      <c r="I229" s="66">
        <v>1.2050559514455299</v>
      </c>
      <c r="J229" s="66" t="s">
        <v>176</v>
      </c>
      <c r="K229" s="66" t="s">
        <v>440</v>
      </c>
      <c r="L229" s="66" t="s">
        <v>119</v>
      </c>
    </row>
    <row r="230" spans="1:12" x14ac:dyDescent="0.25">
      <c r="A230" s="73" t="s">
        <v>638</v>
      </c>
      <c r="B230" s="74" t="str">
        <f t="shared" si="6"/>
        <v>Commercial</v>
      </c>
      <c r="C230" s="73" t="str">
        <f t="shared" si="7"/>
        <v>ClimateZone 3b LAS</v>
      </c>
      <c r="D230" s="73" t="s">
        <v>647</v>
      </c>
      <c r="E230" s="73" t="s">
        <v>658</v>
      </c>
      <c r="F230" s="66" t="s">
        <v>441</v>
      </c>
      <c r="G230" s="66" t="s">
        <v>118</v>
      </c>
      <c r="I230" s="66">
        <v>0.95103909827403998</v>
      </c>
      <c r="J230" s="66" t="s">
        <v>176</v>
      </c>
      <c r="K230" s="66" t="s">
        <v>442</v>
      </c>
      <c r="L230" s="66" t="s">
        <v>119</v>
      </c>
    </row>
    <row r="231" spans="1:12" x14ac:dyDescent="0.25">
      <c r="A231" s="73" t="s">
        <v>638</v>
      </c>
      <c r="B231" s="74" t="str">
        <f t="shared" si="6"/>
        <v>Commercial</v>
      </c>
      <c r="C231" s="73" t="str">
        <f t="shared" si="7"/>
        <v>ClimateZone 3b LAX</v>
      </c>
      <c r="D231" s="73" t="s">
        <v>647</v>
      </c>
      <c r="E231" s="73" t="s">
        <v>658</v>
      </c>
      <c r="F231" s="66" t="s">
        <v>443</v>
      </c>
      <c r="G231" s="66" t="s">
        <v>118</v>
      </c>
      <c r="I231" s="66">
        <v>0.65083736270773995</v>
      </c>
      <c r="J231" s="66" t="s">
        <v>176</v>
      </c>
      <c r="K231" s="66" t="s">
        <v>444</v>
      </c>
      <c r="L231" s="66" t="s">
        <v>119</v>
      </c>
    </row>
    <row r="232" spans="1:12" x14ac:dyDescent="0.25">
      <c r="A232" s="73" t="s">
        <v>638</v>
      </c>
      <c r="B232" s="74" t="str">
        <f t="shared" si="6"/>
        <v>Commercial</v>
      </c>
      <c r="C232" s="73" t="str">
        <f t="shared" si="7"/>
        <v>ClimateZone 3c</v>
      </c>
      <c r="D232" s="73" t="s">
        <v>647</v>
      </c>
      <c r="E232" s="73" t="s">
        <v>658</v>
      </c>
      <c r="F232" s="66" t="s">
        <v>445</v>
      </c>
      <c r="G232" s="66" t="s">
        <v>118</v>
      </c>
      <c r="I232" s="66">
        <v>1.2050559514455299</v>
      </c>
      <c r="J232" s="66" t="s">
        <v>176</v>
      </c>
      <c r="K232" s="66" t="s">
        <v>440</v>
      </c>
      <c r="L232" s="66" t="s">
        <v>119</v>
      </c>
    </row>
    <row r="233" spans="1:12" x14ac:dyDescent="0.25">
      <c r="A233" s="73" t="s">
        <v>638</v>
      </c>
      <c r="B233" s="74" t="str">
        <f t="shared" si="6"/>
        <v>Commercial</v>
      </c>
      <c r="C233" s="73" t="str">
        <f t="shared" si="7"/>
        <v>ClimateZone 4a</v>
      </c>
      <c r="D233" s="73" t="s">
        <v>647</v>
      </c>
      <c r="E233" s="73" t="s">
        <v>658</v>
      </c>
      <c r="F233" s="66" t="s">
        <v>446</v>
      </c>
      <c r="G233" s="66" t="s">
        <v>118</v>
      </c>
      <c r="I233" s="66">
        <v>1.8291572835822101</v>
      </c>
      <c r="J233" s="66" t="s">
        <v>176</v>
      </c>
      <c r="K233" s="66" t="s">
        <v>447</v>
      </c>
      <c r="L233" s="66" t="s">
        <v>119</v>
      </c>
    </row>
    <row r="234" spans="1:12" x14ac:dyDescent="0.25">
      <c r="A234" s="73" t="s">
        <v>638</v>
      </c>
      <c r="B234" s="74" t="str">
        <f t="shared" si="6"/>
        <v>Commercial</v>
      </c>
      <c r="C234" s="73" t="str">
        <f t="shared" si="7"/>
        <v>ClimateZone 4b</v>
      </c>
      <c r="D234" s="73" t="s">
        <v>647</v>
      </c>
      <c r="E234" s="73" t="s">
        <v>658</v>
      </c>
      <c r="F234" s="66" t="s">
        <v>448</v>
      </c>
      <c r="G234" s="66" t="s">
        <v>118</v>
      </c>
      <c r="I234" s="66">
        <v>1.6114829165199001</v>
      </c>
      <c r="J234" s="66" t="s">
        <v>176</v>
      </c>
      <c r="K234" s="66" t="s">
        <v>449</v>
      </c>
      <c r="L234" s="66" t="s">
        <v>119</v>
      </c>
    </row>
    <row r="235" spans="1:12" x14ac:dyDescent="0.25">
      <c r="A235" s="73" t="s">
        <v>638</v>
      </c>
      <c r="B235" s="74" t="str">
        <f t="shared" si="6"/>
        <v>Commercial</v>
      </c>
      <c r="C235" s="73" t="str">
        <f t="shared" si="7"/>
        <v>ClimateZone 4c</v>
      </c>
      <c r="D235" s="73" t="s">
        <v>647</v>
      </c>
      <c r="E235" s="73" t="s">
        <v>658</v>
      </c>
      <c r="F235" s="66" t="s">
        <v>450</v>
      </c>
      <c r="G235" s="66" t="s">
        <v>118</v>
      </c>
      <c r="I235" s="66">
        <v>1.7646293091566201</v>
      </c>
      <c r="J235" s="66" t="s">
        <v>176</v>
      </c>
      <c r="K235" s="66" t="s">
        <v>451</v>
      </c>
      <c r="L235" s="66" t="s">
        <v>119</v>
      </c>
    </row>
    <row r="236" spans="1:12" x14ac:dyDescent="0.25">
      <c r="A236" s="73" t="s">
        <v>638</v>
      </c>
      <c r="B236" s="74" t="str">
        <f t="shared" si="6"/>
        <v>Commercial</v>
      </c>
      <c r="C236" s="73" t="str">
        <f t="shared" si="7"/>
        <v>ClimateZone 5</v>
      </c>
      <c r="D236" s="73" t="s">
        <v>647</v>
      </c>
      <c r="E236" s="73" t="s">
        <v>658</v>
      </c>
      <c r="F236" s="66" t="s">
        <v>452</v>
      </c>
      <c r="G236" s="66" t="s">
        <v>118</v>
      </c>
      <c r="I236" s="66">
        <v>1.9980841759808901</v>
      </c>
      <c r="J236" s="66" t="s">
        <v>176</v>
      </c>
      <c r="K236" s="66" t="s">
        <v>453</v>
      </c>
      <c r="L236" s="66" t="s">
        <v>119</v>
      </c>
    </row>
    <row r="237" spans="1:12" x14ac:dyDescent="0.25">
      <c r="A237" s="73" t="s">
        <v>638</v>
      </c>
      <c r="B237" s="74" t="str">
        <f t="shared" si="6"/>
        <v>Commercial</v>
      </c>
      <c r="C237" s="73" t="str">
        <f t="shared" si="7"/>
        <v>ClimateZone 6a</v>
      </c>
      <c r="D237" s="73" t="s">
        <v>647</v>
      </c>
      <c r="E237" s="73" t="s">
        <v>658</v>
      </c>
      <c r="F237" s="66" t="s">
        <v>454</v>
      </c>
      <c r="G237" s="66" t="s">
        <v>118</v>
      </c>
      <c r="I237" s="66">
        <v>2.5598125016934401</v>
      </c>
      <c r="J237" s="66" t="s">
        <v>176</v>
      </c>
      <c r="K237" s="66" t="s">
        <v>455</v>
      </c>
      <c r="L237" s="66" t="s">
        <v>119</v>
      </c>
    </row>
    <row r="238" spans="1:12" x14ac:dyDescent="0.25">
      <c r="A238" s="73" t="s">
        <v>638</v>
      </c>
      <c r="B238" s="74" t="str">
        <f t="shared" si="6"/>
        <v>Commercial</v>
      </c>
      <c r="C238" s="73" t="str">
        <f t="shared" si="7"/>
        <v>ClimateZone 6b</v>
      </c>
      <c r="D238" s="73" t="s">
        <v>647</v>
      </c>
      <c r="E238" s="73" t="s">
        <v>658</v>
      </c>
      <c r="F238" s="66" t="s">
        <v>456</v>
      </c>
      <c r="G238" s="66" t="s">
        <v>118</v>
      </c>
      <c r="I238" s="66">
        <v>2.2963876169230102</v>
      </c>
      <c r="J238" s="66" t="s">
        <v>176</v>
      </c>
      <c r="K238" s="66" t="s">
        <v>457</v>
      </c>
      <c r="L238" s="66" t="s">
        <v>119</v>
      </c>
    </row>
    <row r="239" spans="1:12" x14ac:dyDescent="0.25">
      <c r="A239" s="73" t="s">
        <v>638</v>
      </c>
      <c r="B239" s="74" t="str">
        <f t="shared" si="6"/>
        <v>Commercial</v>
      </c>
      <c r="C239" s="73" t="str">
        <f t="shared" si="7"/>
        <v>ClimateZone 7</v>
      </c>
      <c r="D239" s="73" t="s">
        <v>647</v>
      </c>
      <c r="E239" s="73" t="s">
        <v>658</v>
      </c>
      <c r="F239" s="66" t="s">
        <v>458</v>
      </c>
      <c r="G239" s="66" t="s">
        <v>118</v>
      </c>
      <c r="I239" s="66">
        <v>2.8868227034774199</v>
      </c>
      <c r="J239" s="66" t="s">
        <v>176</v>
      </c>
      <c r="K239" s="66" t="s">
        <v>459</v>
      </c>
      <c r="L239" s="66" t="s">
        <v>119</v>
      </c>
    </row>
    <row r="240" spans="1:12" x14ac:dyDescent="0.25">
      <c r="A240" s="73" t="s">
        <v>638</v>
      </c>
      <c r="B240" s="74" t="str">
        <f t="shared" si="6"/>
        <v>Commercial</v>
      </c>
      <c r="C240" s="73" t="str">
        <f t="shared" si="7"/>
        <v>ClimateZone 8</v>
      </c>
      <c r="D240" s="73" t="s">
        <v>647</v>
      </c>
      <c r="E240" s="73" t="s">
        <v>658</v>
      </c>
      <c r="F240" s="66" t="s">
        <v>460</v>
      </c>
      <c r="G240" s="66" t="s">
        <v>118</v>
      </c>
      <c r="I240" s="66">
        <v>3.76404054635828</v>
      </c>
      <c r="J240" s="66" t="s">
        <v>176</v>
      </c>
      <c r="K240" s="66" t="s">
        <v>461</v>
      </c>
      <c r="L240" s="66" t="s">
        <v>119</v>
      </c>
    </row>
    <row r="241" spans="1:12" x14ac:dyDescent="0.25">
      <c r="A241" s="73" t="s">
        <v>638</v>
      </c>
      <c r="B241" s="74" t="str">
        <f t="shared" si="6"/>
        <v>Commercial</v>
      </c>
      <c r="C241" s="73" t="str">
        <f t="shared" si="7"/>
        <v>ClimateZone 1</v>
      </c>
      <c r="D241" s="73" t="s">
        <v>647</v>
      </c>
      <c r="E241" s="73" t="s">
        <v>659</v>
      </c>
      <c r="F241" s="66" t="s">
        <v>462</v>
      </c>
      <c r="G241" s="66" t="s">
        <v>118</v>
      </c>
      <c r="I241" s="66">
        <v>0.170284090909091</v>
      </c>
      <c r="J241" s="66" t="s">
        <v>176</v>
      </c>
      <c r="K241" s="66" t="s">
        <v>119</v>
      </c>
    </row>
    <row r="242" spans="1:12" x14ac:dyDescent="0.25">
      <c r="A242" s="73" t="s">
        <v>638</v>
      </c>
      <c r="B242" s="74" t="str">
        <f t="shared" si="6"/>
        <v>Commercial</v>
      </c>
      <c r="C242" s="73" t="str">
        <f t="shared" si="7"/>
        <v>ClimateZone 2a</v>
      </c>
      <c r="D242" s="73" t="s">
        <v>647</v>
      </c>
      <c r="E242" s="73" t="s">
        <v>659</v>
      </c>
      <c r="F242" s="66" t="s">
        <v>463</v>
      </c>
      <c r="G242" s="66" t="s">
        <v>118</v>
      </c>
      <c r="I242" s="66">
        <v>1.0244217447457999</v>
      </c>
      <c r="J242" s="66" t="s">
        <v>176</v>
      </c>
      <c r="K242" s="66" t="s">
        <v>464</v>
      </c>
      <c r="L242" s="66" t="s">
        <v>119</v>
      </c>
    </row>
    <row r="243" spans="1:12" x14ac:dyDescent="0.25">
      <c r="A243" s="73" t="s">
        <v>638</v>
      </c>
      <c r="B243" s="74" t="str">
        <f t="shared" si="6"/>
        <v>Commercial</v>
      </c>
      <c r="C243" s="73" t="str">
        <f t="shared" si="7"/>
        <v>ClimateZone 2b</v>
      </c>
      <c r="D243" s="73" t="s">
        <v>647</v>
      </c>
      <c r="E243" s="73" t="s">
        <v>659</v>
      </c>
      <c r="F243" s="66" t="s">
        <v>465</v>
      </c>
      <c r="G243" s="66" t="s">
        <v>118</v>
      </c>
      <c r="I243" s="66">
        <v>0.58412586591522797</v>
      </c>
      <c r="J243" s="66" t="s">
        <v>176</v>
      </c>
      <c r="K243" s="66" t="s">
        <v>466</v>
      </c>
      <c r="L243" s="66" t="s">
        <v>119</v>
      </c>
    </row>
    <row r="244" spans="1:12" x14ac:dyDescent="0.25">
      <c r="A244" s="73" t="s">
        <v>638</v>
      </c>
      <c r="B244" s="74" t="str">
        <f t="shared" si="6"/>
        <v>Commercial</v>
      </c>
      <c r="C244" s="73" t="str">
        <f t="shared" si="7"/>
        <v>ClimateZone 3a</v>
      </c>
      <c r="D244" s="73" t="s">
        <v>647</v>
      </c>
      <c r="E244" s="73" t="s">
        <v>659</v>
      </c>
      <c r="F244" s="66" t="s">
        <v>467</v>
      </c>
      <c r="G244" s="66" t="s">
        <v>118</v>
      </c>
      <c r="I244" s="66">
        <v>1.2050559514455299</v>
      </c>
      <c r="J244" s="66" t="s">
        <v>176</v>
      </c>
      <c r="K244" s="66" t="s">
        <v>468</v>
      </c>
      <c r="L244" s="66" t="s">
        <v>119</v>
      </c>
    </row>
    <row r="245" spans="1:12" x14ac:dyDescent="0.25">
      <c r="A245" s="73" t="s">
        <v>638</v>
      </c>
      <c r="B245" s="74" t="str">
        <f t="shared" si="6"/>
        <v>Commercial</v>
      </c>
      <c r="C245" s="73" t="str">
        <f t="shared" si="7"/>
        <v>ClimateZone 3b LAS</v>
      </c>
      <c r="D245" s="73" t="s">
        <v>647</v>
      </c>
      <c r="E245" s="73" t="s">
        <v>659</v>
      </c>
      <c r="F245" s="66" t="s">
        <v>469</v>
      </c>
      <c r="G245" s="66" t="s">
        <v>118</v>
      </c>
      <c r="I245" s="66">
        <v>0.95103909827403998</v>
      </c>
      <c r="J245" s="66" t="s">
        <v>176</v>
      </c>
      <c r="K245" s="66" t="s">
        <v>470</v>
      </c>
      <c r="L245" s="66" t="s">
        <v>119</v>
      </c>
    </row>
    <row r="246" spans="1:12" x14ac:dyDescent="0.25">
      <c r="A246" s="73" t="s">
        <v>638</v>
      </c>
      <c r="B246" s="74" t="str">
        <f t="shared" si="6"/>
        <v>Commercial</v>
      </c>
      <c r="C246" s="73" t="str">
        <f t="shared" si="7"/>
        <v>ClimateZone 3b LAX</v>
      </c>
      <c r="D246" s="73" t="s">
        <v>647</v>
      </c>
      <c r="E246" s="73" t="s">
        <v>659</v>
      </c>
      <c r="F246" s="66" t="s">
        <v>471</v>
      </c>
      <c r="G246" s="66" t="s">
        <v>118</v>
      </c>
      <c r="I246" s="66">
        <v>0.65083736270773995</v>
      </c>
      <c r="J246" s="66" t="s">
        <v>176</v>
      </c>
      <c r="K246" s="66" t="s">
        <v>472</v>
      </c>
      <c r="L246" s="66" t="s">
        <v>119</v>
      </c>
    </row>
    <row r="247" spans="1:12" x14ac:dyDescent="0.25">
      <c r="A247" s="73" t="s">
        <v>638</v>
      </c>
      <c r="B247" s="74" t="str">
        <f t="shared" si="6"/>
        <v>Commercial</v>
      </c>
      <c r="C247" s="73" t="str">
        <f t="shared" si="7"/>
        <v>ClimateZone 3c</v>
      </c>
      <c r="D247" s="73" t="s">
        <v>647</v>
      </c>
      <c r="E247" s="73" t="s">
        <v>659</v>
      </c>
      <c r="F247" s="66" t="s">
        <v>473</v>
      </c>
      <c r="G247" s="66" t="s">
        <v>118</v>
      </c>
      <c r="I247" s="66">
        <v>1.2050559514455299</v>
      </c>
      <c r="J247" s="66" t="s">
        <v>176</v>
      </c>
      <c r="K247" s="66" t="s">
        <v>468</v>
      </c>
      <c r="L247" s="66" t="s">
        <v>119</v>
      </c>
    </row>
    <row r="248" spans="1:12" x14ac:dyDescent="0.25">
      <c r="A248" s="73" t="s">
        <v>638</v>
      </c>
      <c r="B248" s="74" t="str">
        <f t="shared" si="6"/>
        <v>Commercial</v>
      </c>
      <c r="C248" s="73" t="str">
        <f t="shared" si="7"/>
        <v>ClimateZone 4a</v>
      </c>
      <c r="D248" s="73" t="s">
        <v>647</v>
      </c>
      <c r="E248" s="73" t="s">
        <v>659</v>
      </c>
      <c r="F248" s="66" t="s">
        <v>474</v>
      </c>
      <c r="G248" s="66" t="s">
        <v>118</v>
      </c>
      <c r="I248" s="66">
        <v>1.8291572835822101</v>
      </c>
      <c r="J248" s="66" t="s">
        <v>176</v>
      </c>
      <c r="K248" s="66" t="s">
        <v>258</v>
      </c>
      <c r="L248" s="66" t="s">
        <v>119</v>
      </c>
    </row>
    <row r="249" spans="1:12" x14ac:dyDescent="0.25">
      <c r="A249" s="73" t="s">
        <v>638</v>
      </c>
      <c r="B249" s="74" t="str">
        <f t="shared" si="6"/>
        <v>Commercial</v>
      </c>
      <c r="C249" s="73" t="str">
        <f t="shared" si="7"/>
        <v>ClimateZone 4b</v>
      </c>
      <c r="D249" s="73" t="s">
        <v>647</v>
      </c>
      <c r="E249" s="73" t="s">
        <v>659</v>
      </c>
      <c r="F249" s="66" t="s">
        <v>475</v>
      </c>
      <c r="G249" s="66" t="s">
        <v>118</v>
      </c>
      <c r="I249" s="66">
        <v>1.6114829165199001</v>
      </c>
      <c r="J249" s="66" t="s">
        <v>176</v>
      </c>
      <c r="K249" s="66" t="s">
        <v>476</v>
      </c>
      <c r="L249" s="66" t="s">
        <v>119</v>
      </c>
    </row>
    <row r="250" spans="1:12" x14ac:dyDescent="0.25">
      <c r="A250" s="73" t="s">
        <v>638</v>
      </c>
      <c r="B250" s="74" t="str">
        <f t="shared" si="6"/>
        <v>Commercial</v>
      </c>
      <c r="C250" s="73" t="str">
        <f t="shared" si="7"/>
        <v>ClimateZone 4c</v>
      </c>
      <c r="D250" s="73" t="s">
        <v>647</v>
      </c>
      <c r="E250" s="73" t="s">
        <v>659</v>
      </c>
      <c r="F250" s="66" t="s">
        <v>477</v>
      </c>
      <c r="G250" s="66" t="s">
        <v>118</v>
      </c>
      <c r="I250" s="66">
        <v>1.7646293091566201</v>
      </c>
      <c r="J250" s="66" t="s">
        <v>176</v>
      </c>
      <c r="K250" s="66" t="s">
        <v>478</v>
      </c>
      <c r="L250" s="66" t="s">
        <v>119</v>
      </c>
    </row>
    <row r="251" spans="1:12" x14ac:dyDescent="0.25">
      <c r="A251" s="73" t="s">
        <v>638</v>
      </c>
      <c r="B251" s="74" t="str">
        <f t="shared" si="6"/>
        <v>Commercial</v>
      </c>
      <c r="C251" s="73" t="str">
        <f t="shared" si="7"/>
        <v>ClimateZone 5</v>
      </c>
      <c r="D251" s="73" t="s">
        <v>647</v>
      </c>
      <c r="E251" s="73" t="s">
        <v>659</v>
      </c>
      <c r="F251" s="66" t="s">
        <v>479</v>
      </c>
      <c r="G251" s="66" t="s">
        <v>118</v>
      </c>
      <c r="I251" s="66">
        <v>1.9980841759808901</v>
      </c>
      <c r="J251" s="66" t="s">
        <v>176</v>
      </c>
      <c r="K251" s="66" t="s">
        <v>480</v>
      </c>
      <c r="L251" s="66" t="s">
        <v>119</v>
      </c>
    </row>
    <row r="252" spans="1:12" x14ac:dyDescent="0.25">
      <c r="A252" s="73" t="s">
        <v>638</v>
      </c>
      <c r="B252" s="74" t="str">
        <f t="shared" si="6"/>
        <v>Commercial</v>
      </c>
      <c r="C252" s="73" t="str">
        <f t="shared" si="7"/>
        <v>ClimateZone 6a</v>
      </c>
      <c r="D252" s="73" t="s">
        <v>647</v>
      </c>
      <c r="E252" s="73" t="s">
        <v>659</v>
      </c>
      <c r="F252" s="66" t="s">
        <v>481</v>
      </c>
      <c r="G252" s="66" t="s">
        <v>118</v>
      </c>
      <c r="I252" s="66">
        <v>2.5598125016934401</v>
      </c>
      <c r="J252" s="66" t="s">
        <v>176</v>
      </c>
      <c r="K252" s="66" t="s">
        <v>482</v>
      </c>
      <c r="L252" s="66" t="s">
        <v>119</v>
      </c>
    </row>
    <row r="253" spans="1:12" x14ac:dyDescent="0.25">
      <c r="A253" s="73" t="s">
        <v>638</v>
      </c>
      <c r="B253" s="74" t="str">
        <f t="shared" si="6"/>
        <v>Commercial</v>
      </c>
      <c r="C253" s="73" t="str">
        <f t="shared" si="7"/>
        <v>ClimateZone 6b</v>
      </c>
      <c r="D253" s="73" t="s">
        <v>647</v>
      </c>
      <c r="E253" s="73" t="s">
        <v>659</v>
      </c>
      <c r="F253" s="66" t="s">
        <v>483</v>
      </c>
      <c r="G253" s="66" t="s">
        <v>118</v>
      </c>
      <c r="I253" s="66">
        <v>2.2963876169230102</v>
      </c>
      <c r="J253" s="66" t="s">
        <v>176</v>
      </c>
      <c r="K253" s="66" t="s">
        <v>484</v>
      </c>
      <c r="L253" s="66" t="s">
        <v>119</v>
      </c>
    </row>
    <row r="254" spans="1:12" x14ac:dyDescent="0.25">
      <c r="A254" s="73" t="s">
        <v>638</v>
      </c>
      <c r="B254" s="74" t="str">
        <f t="shared" si="6"/>
        <v>Commercial</v>
      </c>
      <c r="C254" s="73" t="str">
        <f t="shared" si="7"/>
        <v>ClimateZone 7</v>
      </c>
      <c r="D254" s="73" t="s">
        <v>647</v>
      </c>
      <c r="E254" s="73" t="s">
        <v>659</v>
      </c>
      <c r="F254" s="66" t="s">
        <v>485</v>
      </c>
      <c r="G254" s="66" t="s">
        <v>118</v>
      </c>
      <c r="I254" s="66">
        <v>2.8868227034774199</v>
      </c>
      <c r="J254" s="66" t="s">
        <v>176</v>
      </c>
      <c r="K254" s="66" t="s">
        <v>486</v>
      </c>
      <c r="L254" s="66" t="s">
        <v>119</v>
      </c>
    </row>
    <row r="255" spans="1:12" x14ac:dyDescent="0.25">
      <c r="A255" s="73" t="s">
        <v>638</v>
      </c>
      <c r="B255" s="74" t="str">
        <f t="shared" si="6"/>
        <v>Commercial</v>
      </c>
      <c r="C255" s="73" t="str">
        <f t="shared" si="7"/>
        <v>ClimateZone 8</v>
      </c>
      <c r="D255" s="73" t="s">
        <v>647</v>
      </c>
      <c r="E255" s="73" t="s">
        <v>659</v>
      </c>
      <c r="F255" s="66" t="s">
        <v>487</v>
      </c>
      <c r="G255" s="66" t="s">
        <v>118</v>
      </c>
      <c r="I255" s="66">
        <v>3.76404054635828</v>
      </c>
      <c r="J255" s="66" t="s">
        <v>176</v>
      </c>
      <c r="K255" s="66" t="s">
        <v>488</v>
      </c>
      <c r="L255" s="66" t="s">
        <v>119</v>
      </c>
    </row>
    <row r="256" spans="1:12" x14ac:dyDescent="0.25">
      <c r="A256" s="73" t="s">
        <v>638</v>
      </c>
      <c r="B256" s="74" t="str">
        <f t="shared" si="6"/>
        <v>Commercial</v>
      </c>
      <c r="C256" s="73" t="str">
        <f t="shared" si="7"/>
        <v>ClimateZone 1-2</v>
      </c>
      <c r="D256" s="73" t="s">
        <v>648</v>
      </c>
      <c r="E256" s="73" t="s">
        <v>661</v>
      </c>
      <c r="F256" s="66" t="s">
        <v>489</v>
      </c>
      <c r="G256" s="66" t="s">
        <v>183</v>
      </c>
      <c r="H256" s="66">
        <v>6.9271599999999998</v>
      </c>
      <c r="J256" s="66" t="s">
        <v>262</v>
      </c>
    </row>
    <row r="257" spans="1:11" x14ac:dyDescent="0.25">
      <c r="A257" s="73" t="s">
        <v>638</v>
      </c>
      <c r="B257" s="74" t="str">
        <f t="shared" si="6"/>
        <v>Commercial</v>
      </c>
      <c r="C257" s="73" t="str">
        <f t="shared" si="7"/>
        <v>ClimateZone 3a</v>
      </c>
      <c r="D257" s="73" t="s">
        <v>648</v>
      </c>
      <c r="E257" s="73" t="s">
        <v>661</v>
      </c>
      <c r="F257" s="66" t="s">
        <v>490</v>
      </c>
      <c r="G257" s="66" t="s">
        <v>183</v>
      </c>
      <c r="H257" s="66">
        <v>4.0881600000000002</v>
      </c>
      <c r="J257" s="66" t="s">
        <v>491</v>
      </c>
    </row>
    <row r="258" spans="1:11" x14ac:dyDescent="0.25">
      <c r="A258" s="73" t="s">
        <v>638</v>
      </c>
      <c r="B258" s="74" t="str">
        <f t="shared" ref="B258:B268" si="8">IF(ISERROR(FIND("alt-res",F258,1)),"Commercial","Residential")</f>
        <v>Commercial</v>
      </c>
      <c r="C258" s="73" t="str">
        <f t="shared" ref="C258:C269" si="9">RIGHT(F258,LEN(F258)-FIND("ClimateZone",F258,1)+1)</f>
        <v>ClimateZone 3b LAS</v>
      </c>
      <c r="D258" s="73" t="s">
        <v>648</v>
      </c>
      <c r="E258" s="73" t="s">
        <v>661</v>
      </c>
      <c r="F258" s="66" t="s">
        <v>492</v>
      </c>
      <c r="G258" s="66" t="s">
        <v>183</v>
      </c>
      <c r="H258" s="66">
        <v>6.9271599999999998</v>
      </c>
      <c r="J258" s="66" t="s">
        <v>262</v>
      </c>
    </row>
    <row r="259" spans="1:11" x14ac:dyDescent="0.25">
      <c r="A259" s="73" t="s">
        <v>638</v>
      </c>
      <c r="B259" s="74" t="str">
        <f t="shared" si="8"/>
        <v>Commercial</v>
      </c>
      <c r="C259" s="73" t="str">
        <f t="shared" si="9"/>
        <v>ClimateZone 3b LAX</v>
      </c>
      <c r="D259" s="73" t="s">
        <v>648</v>
      </c>
      <c r="E259" s="73" t="s">
        <v>661</v>
      </c>
      <c r="F259" s="66" t="s">
        <v>493</v>
      </c>
      <c r="G259" s="66" t="s">
        <v>183</v>
      </c>
      <c r="H259" s="66">
        <v>6.9271599999999998</v>
      </c>
      <c r="J259" s="66" t="s">
        <v>494</v>
      </c>
    </row>
    <row r="260" spans="1:11" x14ac:dyDescent="0.25">
      <c r="A260" s="73" t="s">
        <v>638</v>
      </c>
      <c r="B260" s="74" t="str">
        <f t="shared" si="8"/>
        <v>Commercial</v>
      </c>
      <c r="C260" s="73" t="str">
        <f t="shared" si="9"/>
        <v>ClimateZone 3c</v>
      </c>
      <c r="D260" s="73" t="s">
        <v>648</v>
      </c>
      <c r="E260" s="73" t="s">
        <v>661</v>
      </c>
      <c r="F260" s="66" t="s">
        <v>495</v>
      </c>
      <c r="G260" s="66" t="s">
        <v>183</v>
      </c>
      <c r="H260" s="66">
        <v>4.0881600000000002</v>
      </c>
      <c r="J260" s="66" t="s">
        <v>496</v>
      </c>
    </row>
    <row r="261" spans="1:11" x14ac:dyDescent="0.25">
      <c r="A261" s="73" t="s">
        <v>638</v>
      </c>
      <c r="B261" s="74" t="str">
        <f t="shared" si="8"/>
        <v>Commercial</v>
      </c>
      <c r="C261" s="73" t="str">
        <f t="shared" si="9"/>
        <v>ClimateZone 4a</v>
      </c>
      <c r="D261" s="73" t="s">
        <v>648</v>
      </c>
      <c r="E261" s="73" t="s">
        <v>661</v>
      </c>
      <c r="F261" s="66" t="s">
        <v>497</v>
      </c>
      <c r="G261" s="66" t="s">
        <v>183</v>
      </c>
      <c r="H261" s="66">
        <v>3.3500200000000002</v>
      </c>
      <c r="J261" s="66" t="s">
        <v>498</v>
      </c>
    </row>
    <row r="262" spans="1:11" x14ac:dyDescent="0.25">
      <c r="A262" s="73" t="s">
        <v>638</v>
      </c>
      <c r="B262" s="74" t="str">
        <f t="shared" si="8"/>
        <v>Commercial</v>
      </c>
      <c r="C262" s="73" t="str">
        <f t="shared" si="9"/>
        <v>ClimateZone 4b</v>
      </c>
      <c r="D262" s="73" t="s">
        <v>648</v>
      </c>
      <c r="E262" s="73" t="s">
        <v>661</v>
      </c>
      <c r="F262" s="66" t="s">
        <v>499</v>
      </c>
      <c r="G262" s="66" t="s">
        <v>183</v>
      </c>
      <c r="H262" s="66">
        <v>4.0881600000000002</v>
      </c>
      <c r="J262" s="66" t="s">
        <v>500</v>
      </c>
    </row>
    <row r="263" spans="1:11" x14ac:dyDescent="0.25">
      <c r="A263" s="73" t="s">
        <v>638</v>
      </c>
      <c r="B263" s="74" t="str">
        <f t="shared" si="8"/>
        <v>Commercial</v>
      </c>
      <c r="C263" s="73" t="str">
        <f t="shared" si="9"/>
        <v>ClimateZone 4c</v>
      </c>
      <c r="D263" s="73" t="s">
        <v>648</v>
      </c>
      <c r="E263" s="73" t="s">
        <v>661</v>
      </c>
      <c r="F263" s="66" t="s">
        <v>501</v>
      </c>
      <c r="G263" s="66" t="s">
        <v>183</v>
      </c>
      <c r="H263" s="66">
        <v>4.0881600000000002</v>
      </c>
      <c r="J263" s="66" t="s">
        <v>496</v>
      </c>
    </row>
    <row r="264" spans="1:11" x14ac:dyDescent="0.25">
      <c r="A264" s="73" t="s">
        <v>638</v>
      </c>
      <c r="B264" s="74" t="str">
        <f t="shared" si="8"/>
        <v>Commercial</v>
      </c>
      <c r="C264" s="73" t="str">
        <f t="shared" si="9"/>
        <v>ClimateZone 5</v>
      </c>
      <c r="D264" s="73" t="s">
        <v>648</v>
      </c>
      <c r="E264" s="73" t="s">
        <v>661</v>
      </c>
      <c r="F264" s="66" t="s">
        <v>502</v>
      </c>
      <c r="G264" s="66" t="s">
        <v>183</v>
      </c>
      <c r="H264" s="66">
        <v>3.3500200000000002</v>
      </c>
      <c r="J264" s="66" t="s">
        <v>503</v>
      </c>
    </row>
    <row r="265" spans="1:11" x14ac:dyDescent="0.25">
      <c r="A265" s="73" t="s">
        <v>638</v>
      </c>
      <c r="B265" s="74" t="str">
        <f t="shared" si="8"/>
        <v>Commercial</v>
      </c>
      <c r="C265" s="73" t="str">
        <f t="shared" si="9"/>
        <v>ClimateZone 6</v>
      </c>
      <c r="D265" s="73" t="s">
        <v>648</v>
      </c>
      <c r="E265" s="73" t="s">
        <v>661</v>
      </c>
      <c r="F265" s="66" t="s">
        <v>504</v>
      </c>
      <c r="G265" s="66" t="s">
        <v>183</v>
      </c>
      <c r="H265" s="66">
        <v>2.9525600000000001</v>
      </c>
      <c r="J265" s="66" t="s">
        <v>505</v>
      </c>
    </row>
    <row r="266" spans="1:11" x14ac:dyDescent="0.25">
      <c r="A266" s="73" t="s">
        <v>638</v>
      </c>
      <c r="B266" s="74" t="str">
        <f t="shared" si="8"/>
        <v>Commercial</v>
      </c>
      <c r="C266" s="73" t="str">
        <f t="shared" si="9"/>
        <v>ClimateZone 7</v>
      </c>
      <c r="D266" s="73" t="s">
        <v>648</v>
      </c>
      <c r="E266" s="73" t="s">
        <v>661</v>
      </c>
      <c r="F266" s="66" t="s">
        <v>506</v>
      </c>
      <c r="G266" s="66" t="s">
        <v>183</v>
      </c>
      <c r="H266" s="66">
        <v>2.9525600000000001</v>
      </c>
      <c r="J266" s="66" t="s">
        <v>507</v>
      </c>
    </row>
    <row r="267" spans="1:11" x14ac:dyDescent="0.25">
      <c r="A267" s="73" t="s">
        <v>638</v>
      </c>
      <c r="B267" s="74" t="str">
        <f t="shared" si="8"/>
        <v>Commercial</v>
      </c>
      <c r="C267" s="73" t="str">
        <f t="shared" si="9"/>
        <v>ClimateZone 8</v>
      </c>
      <c r="D267" s="73" t="s">
        <v>648</v>
      </c>
      <c r="E267" s="73" t="s">
        <v>661</v>
      </c>
      <c r="F267" s="66" t="s">
        <v>508</v>
      </c>
      <c r="G267" s="66" t="s">
        <v>183</v>
      </c>
      <c r="H267" s="66">
        <v>2.9525600000000001</v>
      </c>
      <c r="J267" s="66" t="s">
        <v>509</v>
      </c>
    </row>
    <row r="268" spans="1:11" x14ac:dyDescent="0.25">
      <c r="A268" s="73" t="s">
        <v>638</v>
      </c>
      <c r="B268" s="74" t="str">
        <f t="shared" si="8"/>
        <v>Commercial</v>
      </c>
      <c r="C268" s="73" t="str">
        <f t="shared" si="9"/>
        <v>ClimateZone alt-lrgoff hosp 1-8</v>
      </c>
      <c r="D268" s="73" t="s">
        <v>648</v>
      </c>
      <c r="E268" s="73" t="s">
        <v>661</v>
      </c>
      <c r="F268" s="66" t="s">
        <v>510</v>
      </c>
      <c r="G268" s="66" t="s">
        <v>183</v>
      </c>
      <c r="H268" s="66">
        <v>6.9271599999999998</v>
      </c>
      <c r="J268" s="66" t="s">
        <v>262</v>
      </c>
    </row>
    <row r="269" spans="1:11" x14ac:dyDescent="0.25">
      <c r="A269" s="73" t="s">
        <v>640</v>
      </c>
      <c r="B269" s="73" t="s">
        <v>640</v>
      </c>
      <c r="C269" s="73" t="str">
        <f t="shared" si="9"/>
        <v>ClimateZone 1-8</v>
      </c>
      <c r="D269" s="73" t="s">
        <v>645</v>
      </c>
      <c r="E269" s="73"/>
      <c r="F269" s="66" t="s">
        <v>285</v>
      </c>
      <c r="G269" s="66" t="s">
        <v>118</v>
      </c>
      <c r="I269" s="66">
        <v>5.9408328889481402E-2</v>
      </c>
      <c r="J269" s="66" t="s">
        <v>122</v>
      </c>
      <c r="K269" s="66" t="s">
        <v>124</v>
      </c>
    </row>
    <row r="270" spans="1:11" x14ac:dyDescent="0.25">
      <c r="A270" s="73" t="s">
        <v>640</v>
      </c>
      <c r="B270" s="73" t="s">
        <v>640</v>
      </c>
      <c r="C270" s="73" t="s">
        <v>640</v>
      </c>
      <c r="D270" s="71" t="s">
        <v>649</v>
      </c>
      <c r="F270" s="66" t="s">
        <v>608</v>
      </c>
      <c r="G270" s="66" t="s">
        <v>118</v>
      </c>
      <c r="I270" s="66">
        <v>0.84668433451118996</v>
      </c>
      <c r="J270" s="66" t="s">
        <v>609</v>
      </c>
      <c r="K270" s="66" t="s">
        <v>610</v>
      </c>
    </row>
    <row r="271" spans="1:11" x14ac:dyDescent="0.25">
      <c r="A271" s="73" t="s">
        <v>640</v>
      </c>
      <c r="B271" s="73" t="s">
        <v>640</v>
      </c>
      <c r="C271" s="73" t="str">
        <f>RIGHT(F271,LEN(F271)-FIND("ClimateZone",F271,1)+1)</f>
        <v>ClimateZone 1-8</v>
      </c>
      <c r="D271" s="71" t="s">
        <v>650</v>
      </c>
      <c r="F271" s="66" t="s">
        <v>611</v>
      </c>
      <c r="G271" s="66" t="s">
        <v>118</v>
      </c>
      <c r="I271" s="66">
        <v>7.74980930587338E-2</v>
      </c>
      <c r="J271" s="66" t="s">
        <v>612</v>
      </c>
    </row>
    <row r="272" spans="1:11" x14ac:dyDescent="0.25">
      <c r="A272" s="73" t="s">
        <v>640</v>
      </c>
      <c r="B272" s="73" t="s">
        <v>640</v>
      </c>
      <c r="C272" s="73" t="str">
        <f>RIGHT(F272,LEN(F272)-FIND("ClimateZone",F272,1)+1)</f>
        <v>ClimateZone 1-8</v>
      </c>
      <c r="D272" s="73" t="s">
        <v>650</v>
      </c>
      <c r="F272" s="66" t="s">
        <v>613</v>
      </c>
      <c r="G272" s="66" t="s">
        <v>118</v>
      </c>
      <c r="I272" s="66">
        <v>0.15499618611746799</v>
      </c>
      <c r="J272" s="66" t="s">
        <v>614</v>
      </c>
    </row>
    <row r="273" spans="1:12" x14ac:dyDescent="0.25">
      <c r="A273" s="73" t="s">
        <v>640</v>
      </c>
      <c r="B273" s="73" t="s">
        <v>640</v>
      </c>
      <c r="C273" s="73" t="str">
        <f>RIGHT(F273,LEN(F273)-FIND("ClimateZone",F273,1)+1)</f>
        <v>ClimateZone 1-8</v>
      </c>
      <c r="D273" s="73" t="s">
        <v>650</v>
      </c>
      <c r="F273" s="66" t="s">
        <v>615</v>
      </c>
      <c r="G273" s="66" t="s">
        <v>118</v>
      </c>
      <c r="I273" s="66">
        <v>0.29399809305873398</v>
      </c>
      <c r="J273" s="66" t="s">
        <v>612</v>
      </c>
      <c r="K273" s="66" t="s">
        <v>616</v>
      </c>
    </row>
    <row r="274" spans="1:12" x14ac:dyDescent="0.25">
      <c r="A274" s="73" t="s">
        <v>640</v>
      </c>
      <c r="B274" s="73" t="s">
        <v>640</v>
      </c>
      <c r="C274" s="73" t="str">
        <f>RIGHT(F274,LEN(F274)-FIND("ClimateZone",F274,1)+1)</f>
        <v>ClimateZone 1-8</v>
      </c>
      <c r="D274" s="73" t="s">
        <v>650</v>
      </c>
      <c r="F274" s="66" t="s">
        <v>617</v>
      </c>
      <c r="G274" s="66" t="s">
        <v>118</v>
      </c>
      <c r="I274" s="66">
        <v>0.37149618611746799</v>
      </c>
      <c r="J274" s="66" t="s">
        <v>614</v>
      </c>
      <c r="K274" s="66" t="s">
        <v>616</v>
      </c>
    </row>
    <row r="275" spans="1:12" x14ac:dyDescent="0.25">
      <c r="A275" s="73" t="s">
        <v>640</v>
      </c>
      <c r="B275" s="73" t="s">
        <v>640</v>
      </c>
      <c r="C275" s="73" t="s">
        <v>640</v>
      </c>
      <c r="D275" s="71" t="s">
        <v>651</v>
      </c>
      <c r="F275" s="66" t="s">
        <v>618</v>
      </c>
      <c r="G275" s="66" t="s">
        <v>118</v>
      </c>
      <c r="I275" s="66">
        <v>0.690031446540881</v>
      </c>
      <c r="J275" s="66" t="s">
        <v>619</v>
      </c>
      <c r="K275" s="66" t="s">
        <v>620</v>
      </c>
      <c r="L275" s="66" t="s">
        <v>621</v>
      </c>
    </row>
    <row r="276" spans="1:12" x14ac:dyDescent="0.25">
      <c r="A276" s="73" t="s">
        <v>640</v>
      </c>
      <c r="B276" s="73" t="s">
        <v>640</v>
      </c>
      <c r="C276" s="73" t="s">
        <v>640</v>
      </c>
      <c r="D276" s="71" t="s">
        <v>652</v>
      </c>
      <c r="F276" s="66" t="s">
        <v>622</v>
      </c>
      <c r="G276" s="66" t="s">
        <v>118</v>
      </c>
      <c r="I276" s="66">
        <v>0.169333333333333</v>
      </c>
      <c r="J276" s="66" t="s">
        <v>623</v>
      </c>
    </row>
    <row r="277" spans="1:12" x14ac:dyDescent="0.25">
      <c r="A277" s="73" t="s">
        <v>640</v>
      </c>
      <c r="B277" s="73" t="s">
        <v>640</v>
      </c>
      <c r="C277" s="73" t="s">
        <v>640</v>
      </c>
      <c r="D277" s="71" t="s">
        <v>653</v>
      </c>
      <c r="F277" s="66" t="s">
        <v>624</v>
      </c>
      <c r="G277" s="66" t="s">
        <v>118</v>
      </c>
      <c r="I277" s="66">
        <v>0.690031446540881</v>
      </c>
      <c r="J277" s="66" t="s">
        <v>621</v>
      </c>
      <c r="K277" s="66" t="s">
        <v>620</v>
      </c>
      <c r="L277" s="66" t="s">
        <v>619</v>
      </c>
    </row>
    <row r="278" spans="1:12" x14ac:dyDescent="0.25">
      <c r="A278" s="73" t="s">
        <v>640</v>
      </c>
      <c r="B278" s="73" t="s">
        <v>640</v>
      </c>
      <c r="C278" s="73" t="s">
        <v>640</v>
      </c>
      <c r="D278" s="71" t="s">
        <v>654</v>
      </c>
      <c r="F278" s="66" t="s">
        <v>625</v>
      </c>
      <c r="G278" s="66" t="s">
        <v>118</v>
      </c>
      <c r="I278" s="66">
        <v>0.169333333333333</v>
      </c>
      <c r="J278" s="66" t="s">
        <v>623</v>
      </c>
    </row>
    <row r="279" spans="1:12" x14ac:dyDescent="0.25">
      <c r="A279" s="73" t="s">
        <v>640</v>
      </c>
      <c r="B279" s="73" t="s">
        <v>640</v>
      </c>
      <c r="C279" s="73" t="s">
        <v>640</v>
      </c>
      <c r="D279" s="71" t="s">
        <v>655</v>
      </c>
      <c r="F279" s="66" t="s">
        <v>626</v>
      </c>
      <c r="G279" s="66" t="s">
        <v>118</v>
      </c>
      <c r="I279" s="66">
        <v>0.38750000000000001</v>
      </c>
      <c r="J279" s="66" t="s">
        <v>627</v>
      </c>
      <c r="K279" s="66" t="s">
        <v>628</v>
      </c>
      <c r="L279" s="66" t="s">
        <v>627</v>
      </c>
    </row>
    <row r="280" spans="1:12" x14ac:dyDescent="0.25">
      <c r="A280" s="73" t="s">
        <v>640</v>
      </c>
      <c r="B280" s="73" t="s">
        <v>640</v>
      </c>
      <c r="C280" s="73" t="s">
        <v>640</v>
      </c>
      <c r="D280" s="71" t="s">
        <v>656</v>
      </c>
      <c r="F280" s="66" t="s">
        <v>629</v>
      </c>
      <c r="G280" s="66" t="s">
        <v>183</v>
      </c>
      <c r="H280" s="66" t="s">
        <v>184</v>
      </c>
      <c r="J280" s="66" t="s">
        <v>630</v>
      </c>
    </row>
  </sheetData>
  <autoFilter ref="A1:N28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9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9" sqref="C39"/>
    </sheetView>
  </sheetViews>
  <sheetFormatPr defaultRowHeight="11.25" x14ac:dyDescent="0.25"/>
  <cols>
    <col min="1" max="1" width="13" style="15" customWidth="1"/>
    <col min="2" max="2" width="29.85546875" style="15" bestFit="1" customWidth="1"/>
    <col min="3" max="18" width="14.5703125" style="3" customWidth="1"/>
    <col min="19" max="16384" width="9.140625" style="3"/>
  </cols>
  <sheetData>
    <row r="1" spans="1:18" ht="20.25" x14ac:dyDescent="0.25">
      <c r="A1" s="23" t="s">
        <v>48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5" customFormat="1" x14ac:dyDescent="0.25">
      <c r="A2" s="104"/>
      <c r="B2" s="104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</row>
    <row r="3" spans="1:18" x14ac:dyDescent="0.25">
      <c r="A3" s="1" t="s">
        <v>54</v>
      </c>
      <c r="B3" s="7" t="s">
        <v>16</v>
      </c>
      <c r="C3" s="8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>
        <v>7</v>
      </c>
      <c r="R3" s="9">
        <v>8</v>
      </c>
    </row>
    <row r="4" spans="1:18" x14ac:dyDescent="0.25">
      <c r="A4" s="1"/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25">
      <c r="A5" s="7"/>
      <c r="B5" s="1"/>
      <c r="C5" s="5"/>
      <c r="H5" s="10"/>
    </row>
    <row r="6" spans="1:18" x14ac:dyDescent="0.25">
      <c r="A6" s="1"/>
      <c r="B6" s="6" t="s">
        <v>31</v>
      </c>
      <c r="C6" s="5"/>
    </row>
    <row r="7" spans="1:18" x14ac:dyDescent="0.25">
      <c r="A7" s="1" t="s">
        <v>77</v>
      </c>
      <c r="B7" s="7" t="s">
        <v>32</v>
      </c>
      <c r="C7" s="8" t="str">
        <f>[1]BuildingSummary!$C$27</f>
        <v>Mass Wall</v>
      </c>
      <c r="D7" s="8" t="str">
        <f>[1]BuildingSummary!$C$27</f>
        <v>Mass Wall</v>
      </c>
      <c r="E7" s="8" t="str">
        <f>[1]BuildingSummary!$C$27</f>
        <v>Mass Wall</v>
      </c>
      <c r="F7" s="8" t="str">
        <f>[1]BuildingSummary!$C$27</f>
        <v>Mass Wall</v>
      </c>
      <c r="G7" s="8" t="str">
        <f>[1]BuildingSummary!$C$27</f>
        <v>Mass Wall</v>
      </c>
      <c r="H7" s="8" t="str">
        <f>[1]BuildingSummary!$C$27</f>
        <v>Mass Wall</v>
      </c>
      <c r="I7" s="8" t="str">
        <f>[1]BuildingSummary!$C$27</f>
        <v>Mass Wall</v>
      </c>
      <c r="J7" s="8" t="str">
        <f>[1]BuildingSummary!$C$27</f>
        <v>Mass Wall</v>
      </c>
      <c r="K7" s="8" t="str">
        <f>[1]BuildingSummary!$C$27</f>
        <v>Mass Wall</v>
      </c>
      <c r="L7" s="8" t="str">
        <f>[1]BuildingSummary!$C$27</f>
        <v>Mass Wall</v>
      </c>
      <c r="M7" s="8" t="str">
        <f>[1]BuildingSummary!$C$27</f>
        <v>Mass Wall</v>
      </c>
      <c r="N7" s="8" t="str">
        <f>[1]BuildingSummary!$C$27</f>
        <v>Mass Wall</v>
      </c>
      <c r="O7" s="8" t="str">
        <f>[1]BuildingSummary!$C$27</f>
        <v>Mass Wall</v>
      </c>
      <c r="P7" s="8" t="str">
        <f>[1]BuildingSummary!$C$27</f>
        <v>Mass Wall</v>
      </c>
      <c r="Q7" s="8" t="str">
        <f>[1]BuildingSummary!$C$27</f>
        <v>Mass Wall</v>
      </c>
      <c r="R7" s="8" t="str">
        <f>[1]BuildingSummary!$C$27</f>
        <v>Mass Wall</v>
      </c>
    </row>
    <row r="8" spans="1:18" x14ac:dyDescent="0.25">
      <c r="A8" s="1" t="s">
        <v>77</v>
      </c>
      <c r="B8" s="7" t="s">
        <v>33</v>
      </c>
      <c r="C8" s="8">
        <f>1/[1]Miami!$D$195</f>
        <v>0.42069835927639887</v>
      </c>
      <c r="D8" s="8">
        <f>1/[1]Houston!$D$195</f>
        <v>0.42069835927639887</v>
      </c>
      <c r="E8" s="8">
        <f>1/[1]Phoenix!$D$195</f>
        <v>0.42069835927639887</v>
      </c>
      <c r="F8" s="8">
        <f>1/[1]Atlanta!$D$195</f>
        <v>1.1668611435239207</v>
      </c>
      <c r="G8" s="8">
        <f>1/[1]LosAngeles!$D$195</f>
        <v>1.1668611435239207</v>
      </c>
      <c r="H8" s="8">
        <f>1/[1]LasVegas!$D$195</f>
        <v>1.1668611435239207</v>
      </c>
      <c r="I8" s="8">
        <f>1/[1]SanFrancisco!$D$195</f>
        <v>1.1668611435239207</v>
      </c>
      <c r="J8" s="8">
        <f>1/[1]Baltimore!$D$195</f>
        <v>1.1668611435239207</v>
      </c>
      <c r="K8" s="8">
        <f>1/[1]Albuquerque!$D$195</f>
        <v>1.1668611435239207</v>
      </c>
      <c r="L8" s="8">
        <f>1/[1]Seattle!$D$195</f>
        <v>1.1668611435239207</v>
      </c>
      <c r="M8" s="8">
        <f>1/[1]Chicago!$D$195</f>
        <v>1.4326647564469914</v>
      </c>
      <c r="N8" s="8">
        <f>1/[1]Boulder!$D$195</f>
        <v>1.4326647564469914</v>
      </c>
      <c r="O8" s="8">
        <f>1/[1]Minneapolis!$D$195</f>
        <v>1.6920473773265652</v>
      </c>
      <c r="P8" s="8">
        <f>1/[1]Helena!$D$195</f>
        <v>1.6920473773265652</v>
      </c>
      <c r="Q8" s="8">
        <f>1/[1]Duluth!$D$195</f>
        <v>1.9569471624266144</v>
      </c>
      <c r="R8" s="8">
        <f>1/[1]Fairbanks!$D$195</f>
        <v>2.2026431718061672</v>
      </c>
    </row>
    <row r="9" spans="1:18" s="18" customFormat="1" x14ac:dyDescent="0.25">
      <c r="A9" s="45"/>
      <c r="B9" s="16" t="s">
        <v>32</v>
      </c>
      <c r="C9" s="17" t="str">
        <f>[2]BuildingSummary!$C$26</f>
        <v>Steel frame wall</v>
      </c>
      <c r="D9" s="17" t="str">
        <f>[2]BuildingSummary!$C$26</f>
        <v>Steel frame wall</v>
      </c>
      <c r="E9" s="17" t="str">
        <f>[2]BuildingSummary!$C$26</f>
        <v>Steel frame wall</v>
      </c>
      <c r="F9" s="17" t="str">
        <f>[2]BuildingSummary!$C$26</f>
        <v>Steel frame wall</v>
      </c>
      <c r="G9" s="17" t="str">
        <f>[2]BuildingSummary!$C$26</f>
        <v>Steel frame wall</v>
      </c>
      <c r="H9" s="17" t="str">
        <f>[2]BuildingSummary!$C$26</f>
        <v>Steel frame wall</v>
      </c>
      <c r="I9" s="17" t="str">
        <f>[2]BuildingSummary!$C$26</f>
        <v>Steel frame wall</v>
      </c>
      <c r="J9" s="17" t="str">
        <f>[2]BuildingSummary!$C$26</f>
        <v>Steel frame wall</v>
      </c>
      <c r="K9" s="17" t="str">
        <f>[2]BuildingSummary!$C$26</f>
        <v>Steel frame wall</v>
      </c>
      <c r="L9" s="17" t="str">
        <f>[2]BuildingSummary!$C$26</f>
        <v>Steel frame wall</v>
      </c>
      <c r="M9" s="17" t="str">
        <f>[2]BuildingSummary!$C$26</f>
        <v>Steel frame wall</v>
      </c>
      <c r="N9" s="17" t="str">
        <f>[2]BuildingSummary!$C$26</f>
        <v>Steel frame wall</v>
      </c>
      <c r="O9" s="17" t="str">
        <f>[2]BuildingSummary!$C$26</f>
        <v>Steel frame wall</v>
      </c>
      <c r="P9" s="17" t="str">
        <f>[2]BuildingSummary!$C$26</f>
        <v>Steel frame wall</v>
      </c>
      <c r="Q9" s="17" t="str">
        <f>[2]BuildingSummary!$C$26</f>
        <v>Steel frame wall</v>
      </c>
      <c r="R9" s="17" t="str">
        <f>[2]BuildingSummary!$C$26</f>
        <v>Steel frame wall</v>
      </c>
    </row>
    <row r="10" spans="1:18" s="18" customFormat="1" x14ac:dyDescent="0.25">
      <c r="A10" s="45"/>
      <c r="B10" s="19" t="s">
        <v>33</v>
      </c>
      <c r="C10" s="20">
        <f>1/[2]Miami!$D$162</f>
        <v>1.4204545454545456</v>
      </c>
      <c r="D10" s="20">
        <f>1/[2]Houston!$D$162</f>
        <v>1.4204545454545456</v>
      </c>
      <c r="E10" s="20">
        <f>1/[2]Phoenix!$D$162</f>
        <v>1.4204545454545456</v>
      </c>
      <c r="F10" s="20">
        <f>1/[2]Atlanta!$D$162</f>
        <v>1.4204545454545456</v>
      </c>
      <c r="G10" s="20">
        <f>1/[2]LosAngeles!$D$162</f>
        <v>1.4204545454545456</v>
      </c>
      <c r="H10" s="20">
        <f>1/[2]LasVegas!$D$162</f>
        <v>1.4204545454545456</v>
      </c>
      <c r="I10" s="20">
        <f>1/[2]SanFrancisco!$D$162</f>
        <v>1.4204545454545456</v>
      </c>
      <c r="J10" s="20">
        <f>1/[2]Baltimore!$D$162</f>
        <v>1.4204545454545456</v>
      </c>
      <c r="K10" s="20">
        <f>1/[2]Albuquerque!$D$162</f>
        <v>1.4204545454545456</v>
      </c>
      <c r="L10" s="20">
        <f>1/[2]Seattle!$D$162</f>
        <v>1.4204545454545456</v>
      </c>
      <c r="M10" s="20">
        <f>1/[2]Chicago!$D$162</f>
        <v>2.0964360587002098</v>
      </c>
      <c r="N10" s="20">
        <f>1/[2]Boulder!$D$162</f>
        <v>2.0964360587002098</v>
      </c>
      <c r="O10" s="20">
        <f>1/[2]Minneapolis!$D$162</f>
        <v>2.0964360587002098</v>
      </c>
      <c r="P10" s="20">
        <f>1/[2]Helena!$D$162</f>
        <v>2.0964360587002098</v>
      </c>
      <c r="Q10" s="20">
        <f>1/[2]Duluth!$D$162</f>
        <v>2.7548209366391188</v>
      </c>
      <c r="R10" s="20">
        <f>1/[2]Fairbanks!$D$162</f>
        <v>2.7548209366391188</v>
      </c>
    </row>
    <row r="11" spans="1:18" s="18" customFormat="1" x14ac:dyDescent="0.25">
      <c r="A11" s="45" t="s">
        <v>87</v>
      </c>
      <c r="B11" s="16" t="s">
        <v>32</v>
      </c>
      <c r="C11" s="17" t="str">
        <f>[3]BuildingSummary!$C$26</f>
        <v>Wood-Framed</v>
      </c>
      <c r="D11" s="17" t="str">
        <f>[3]BuildingSummary!$C$26</f>
        <v>Wood-Framed</v>
      </c>
      <c r="E11" s="17" t="str">
        <f>[3]BuildingSummary!$C$26</f>
        <v>Wood-Framed</v>
      </c>
      <c r="F11" s="17" t="str">
        <f>[3]BuildingSummary!$C$26</f>
        <v>Wood-Framed</v>
      </c>
      <c r="G11" s="17" t="str">
        <f>[3]BuildingSummary!$C$26</f>
        <v>Wood-Framed</v>
      </c>
      <c r="H11" s="17" t="str">
        <f>[3]BuildingSummary!$C$26</f>
        <v>Wood-Framed</v>
      </c>
      <c r="I11" s="17" t="str">
        <f>[3]BuildingSummary!$C$26</f>
        <v>Wood-Framed</v>
      </c>
      <c r="J11" s="17" t="str">
        <f>[3]BuildingSummary!$C$26</f>
        <v>Wood-Framed</v>
      </c>
      <c r="K11" s="17" t="str">
        <f>[3]BuildingSummary!$C$26</f>
        <v>Wood-Framed</v>
      </c>
      <c r="L11" s="17" t="str">
        <f>[3]BuildingSummary!$C$26</f>
        <v>Wood-Framed</v>
      </c>
      <c r="M11" s="17" t="str">
        <f>[3]BuildingSummary!$C$26</f>
        <v>Wood-Framed</v>
      </c>
      <c r="N11" s="17" t="str">
        <f>[3]BuildingSummary!$C$26</f>
        <v>Wood-Framed</v>
      </c>
      <c r="O11" s="17" t="str">
        <f>[3]BuildingSummary!$C$26</f>
        <v>Wood-Framed</v>
      </c>
      <c r="P11" s="17" t="str">
        <f>[3]BuildingSummary!$C$26</f>
        <v>Wood-Framed</v>
      </c>
      <c r="Q11" s="17" t="str">
        <f>[3]BuildingSummary!$C$26</f>
        <v>Wood-Framed</v>
      </c>
      <c r="R11" s="17" t="str">
        <f>[3]BuildingSummary!$C$26</f>
        <v>Wood-Framed</v>
      </c>
    </row>
    <row r="12" spans="1:18" s="18" customFormat="1" x14ac:dyDescent="0.25">
      <c r="A12" s="45" t="s">
        <v>87</v>
      </c>
      <c r="B12" s="19" t="s">
        <v>33</v>
      </c>
      <c r="C12" s="20">
        <f>1/[3]Miami!$D$162</f>
        <v>1.9801980198019802</v>
      </c>
      <c r="D12" s="20">
        <f>1/[3]Houston!$D$162</f>
        <v>1.9801980198019802</v>
      </c>
      <c r="E12" s="20">
        <f>1/[3]Phoenix!$D$162</f>
        <v>1.9801980198019802</v>
      </c>
      <c r="F12" s="20">
        <f>1/[3]Atlanta!$D$162</f>
        <v>1.9801980198019802</v>
      </c>
      <c r="G12" s="20">
        <f>1/[3]LosAngeles!$D$162</f>
        <v>1.9801980198019802</v>
      </c>
      <c r="H12" s="20">
        <f>1/[3]LasVegas!$D$162</f>
        <v>1.9801980198019802</v>
      </c>
      <c r="I12" s="20">
        <f>1/[3]SanFrancisco!$D$162</f>
        <v>1.9801980198019802</v>
      </c>
      <c r="J12" s="20">
        <f>1/[3]Baltimore!$D$162</f>
        <v>1.9801980198019802</v>
      </c>
      <c r="K12" s="20">
        <f>1/[3]Albuquerque!$D$162</f>
        <v>1.9801980198019802</v>
      </c>
      <c r="L12" s="20">
        <f>1/[3]Seattle!$D$162</f>
        <v>1.9801980198019802</v>
      </c>
      <c r="M12" s="20">
        <f>1/[3]Chicago!$D$162</f>
        <v>1.9801980198019802</v>
      </c>
      <c r="N12" s="20">
        <f>1/[3]Boulder!$D$162</f>
        <v>1.9801980198019802</v>
      </c>
      <c r="O12" s="20">
        <f>1/[3]Minneapolis!$D$162</f>
        <v>1.9801980198019802</v>
      </c>
      <c r="P12" s="20">
        <f>1/[3]Helena!$D$162</f>
        <v>1.9801980198019802</v>
      </c>
      <c r="Q12" s="20">
        <f>1/[3]Duluth!$D$162</f>
        <v>1.9801980198019802</v>
      </c>
      <c r="R12" s="20">
        <f>1/[3]Fairbanks!$D$162</f>
        <v>3.4482758620689657</v>
      </c>
    </row>
    <row r="13" spans="1:18" s="18" customFormat="1" x14ac:dyDescent="0.25">
      <c r="A13" s="45" t="s">
        <v>80</v>
      </c>
      <c r="B13" s="16" t="s">
        <v>32</v>
      </c>
      <c r="C13" s="21" t="str">
        <f>[4]BuildingSummary!$C$27</f>
        <v>Metal building wall</v>
      </c>
      <c r="D13" s="21" t="str">
        <f>[4]BuildingSummary!$C$27</f>
        <v>Metal building wall</v>
      </c>
      <c r="E13" s="21" t="str">
        <f>[4]BuildingSummary!$C$27</f>
        <v>Metal building wall</v>
      </c>
      <c r="F13" s="21" t="str">
        <f>[4]BuildingSummary!$C$27</f>
        <v>Metal building wall</v>
      </c>
      <c r="G13" s="21" t="str">
        <f>[4]BuildingSummary!$C$27</f>
        <v>Metal building wall</v>
      </c>
      <c r="H13" s="21" t="str">
        <f>[4]BuildingSummary!$C$27</f>
        <v>Metal building wall</v>
      </c>
      <c r="I13" s="21" t="str">
        <f>[4]BuildingSummary!$C$27</f>
        <v>Metal building wall</v>
      </c>
      <c r="J13" s="21" t="str">
        <f>[4]BuildingSummary!$C$27</f>
        <v>Metal building wall</v>
      </c>
      <c r="K13" s="21" t="str">
        <f>[4]BuildingSummary!$C$27</f>
        <v>Metal building wall</v>
      </c>
      <c r="L13" s="21" t="str">
        <f>[4]BuildingSummary!$C$27</f>
        <v>Metal building wall</v>
      </c>
      <c r="M13" s="21" t="str">
        <f>[4]BuildingSummary!$C$27</f>
        <v>Metal building wall</v>
      </c>
      <c r="N13" s="21" t="str">
        <f>[4]BuildingSummary!$C$27</f>
        <v>Metal building wall</v>
      </c>
      <c r="O13" s="21" t="str">
        <f>[4]BuildingSummary!$C$27</f>
        <v>Metal building wall</v>
      </c>
      <c r="P13" s="21" t="str">
        <f>[4]BuildingSummary!$C$27</f>
        <v>Metal building wall</v>
      </c>
      <c r="Q13" s="21" t="str">
        <f>[4]BuildingSummary!$C$27</f>
        <v>Metal building wall</v>
      </c>
      <c r="R13" s="21" t="str">
        <f>[4]BuildingSummary!$C$27</f>
        <v>Metal building wall</v>
      </c>
    </row>
    <row r="14" spans="1:18" s="18" customFormat="1" x14ac:dyDescent="0.25">
      <c r="A14" s="45" t="s">
        <v>80</v>
      </c>
      <c r="B14" s="19" t="s">
        <v>33</v>
      </c>
      <c r="C14" s="20">
        <f>1/[4]Miami!$D$158</f>
        <v>0.22909507445589919</v>
      </c>
      <c r="D14" s="20">
        <f>1/[4]Houston!$D$158</f>
        <v>0.76569678407350683</v>
      </c>
      <c r="E14" s="20">
        <f>1/[4]Phoenix!$D$158</f>
        <v>0.76569678407350683</v>
      </c>
      <c r="F14" s="20">
        <f>1/[4]Atlanta!$D$158</f>
        <v>0.76569678407350683</v>
      </c>
      <c r="G14" s="20">
        <f>1/[4]LosAngeles!$D$158</f>
        <v>0.76569678407350683</v>
      </c>
      <c r="H14" s="20">
        <f>1/[4]LasVegas!$D$158</f>
        <v>0.76569678407350683</v>
      </c>
      <c r="I14" s="20">
        <f>1/[4]SanFrancisco!$D$158</f>
        <v>0.76569678407350683</v>
      </c>
      <c r="J14" s="20">
        <f>1/[4]Baltimore!$D$158</f>
        <v>1.122334455667789</v>
      </c>
      <c r="K14" s="20">
        <f>1/[4]Albuquerque!$D$158</f>
        <v>1.122334455667789</v>
      </c>
      <c r="L14" s="20">
        <f>1/[4]Seattle!$D$158</f>
        <v>1.122334455667789</v>
      </c>
      <c r="M14" s="20">
        <f>1/[4]Chicago!$D$158</f>
        <v>1.2406947890818858</v>
      </c>
      <c r="N14" s="20">
        <f>1/[4]Boulder!$D$158</f>
        <v>1.2406947890818858</v>
      </c>
      <c r="O14" s="20">
        <f>1/[4]Minneapolis!$D$158</f>
        <v>1.3661202185792349</v>
      </c>
      <c r="P14" s="20">
        <f>1/[4]Helena!$D$158</f>
        <v>1.3661202185792349</v>
      </c>
      <c r="Q14" s="20">
        <f>1/[4]Duluth!$D$158</f>
        <v>1.3661202185792349</v>
      </c>
      <c r="R14" s="20">
        <f>1/[4]Fairbanks!$D$158</f>
        <v>1.3661202185792349</v>
      </c>
    </row>
    <row r="15" spans="1:18" s="18" customFormat="1" x14ac:dyDescent="0.25">
      <c r="A15" s="45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1"/>
      <c r="B16" s="6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1" t="s">
        <v>77</v>
      </c>
      <c r="B17" s="7" t="s">
        <v>32</v>
      </c>
      <c r="C17" s="8" t="str">
        <f>[1]BuildingSummary!$C$27</f>
        <v>Mass Wall</v>
      </c>
      <c r="D17" s="8" t="str">
        <f>[1]BuildingSummary!$C$27</f>
        <v>Mass Wall</v>
      </c>
      <c r="E17" s="8" t="str">
        <f>[1]BuildingSummary!$C$27</f>
        <v>Mass Wall</v>
      </c>
      <c r="F17" s="8" t="str">
        <f>[1]BuildingSummary!$C$27</f>
        <v>Mass Wall</v>
      </c>
      <c r="G17" s="8" t="str">
        <f>[1]BuildingSummary!$C$27</f>
        <v>Mass Wall</v>
      </c>
      <c r="H17" s="8" t="str">
        <f>[1]BuildingSummary!$C$27</f>
        <v>Mass Wall</v>
      </c>
      <c r="I17" s="8" t="str">
        <f>[1]BuildingSummary!$C$27</f>
        <v>Mass Wall</v>
      </c>
      <c r="J17" s="8" t="str">
        <f>[1]BuildingSummary!$C$27</f>
        <v>Mass Wall</v>
      </c>
      <c r="K17" s="8" t="str">
        <f>[1]BuildingSummary!$C$27</f>
        <v>Mass Wall</v>
      </c>
      <c r="L17" s="8" t="str">
        <f>[1]BuildingSummary!$C$27</f>
        <v>Mass Wall</v>
      </c>
      <c r="M17" s="8" t="str">
        <f>[1]BuildingSummary!$C$27</f>
        <v>Mass Wall</v>
      </c>
      <c r="N17" s="8" t="str">
        <f>[1]BuildingSummary!$C$27</f>
        <v>Mass Wall</v>
      </c>
      <c r="O17" s="8" t="str">
        <f>[1]BuildingSummary!$C$27</f>
        <v>Mass Wall</v>
      </c>
      <c r="P17" s="8" t="str">
        <f>[1]BuildingSummary!$C$27</f>
        <v>Mass Wall</v>
      </c>
      <c r="Q17" s="8" t="str">
        <f>[1]BuildingSummary!$C$27</f>
        <v>Mass Wall</v>
      </c>
      <c r="R17" s="8" t="str">
        <f>[1]BuildingSummary!$C$27</f>
        <v>Mass Wall</v>
      </c>
    </row>
    <row r="18" spans="1:18" x14ac:dyDescent="0.25">
      <c r="A18" s="1" t="s">
        <v>77</v>
      </c>
      <c r="B18" s="7" t="s">
        <v>33</v>
      </c>
      <c r="C18" s="8">
        <f>1/[1]Miami!$D$188</f>
        <v>1.1668611435239207</v>
      </c>
      <c r="D18" s="8">
        <f>1/[1]Houston!$D$188</f>
        <v>1.1668611435239207</v>
      </c>
      <c r="E18" s="8">
        <f>1/[1]Phoenix!$D$188</f>
        <v>1.1668611435239207</v>
      </c>
      <c r="F18" s="8">
        <f>1/[1]Atlanta!$D$188</f>
        <v>1.4326647564469914</v>
      </c>
      <c r="G18" s="8">
        <f>1/[1]LosAngeles!$D$187</f>
        <v>1.4326647564469914</v>
      </c>
      <c r="H18" s="8">
        <f>1/[1]LasVegas!$D$188</f>
        <v>1.4326647564469914</v>
      </c>
      <c r="I18" s="8">
        <f>1/[1]SanFrancisco!$D$187</f>
        <v>1.4326647564469914</v>
      </c>
      <c r="J18" s="8">
        <f>1/[1]Baltimore!$D$188</f>
        <v>1.6920473773265652</v>
      </c>
      <c r="K18" s="8">
        <f>1/[1]Albuquerque!$D$188</f>
        <v>1.6920473773265652</v>
      </c>
      <c r="L18" s="8">
        <f>1/[1]Seattle!$D$187</f>
        <v>1.6920473773265652</v>
      </c>
      <c r="M18" s="8">
        <f>1/[1]Chicago!$D$188</f>
        <v>1.9569471624266144</v>
      </c>
      <c r="N18" s="8">
        <f>1/[1]Boulder!$D$188</f>
        <v>1.9569471624266144</v>
      </c>
      <c r="O18" s="8">
        <f>1/[1]Minneapolis!$D$188</f>
        <v>1.9569471624266144</v>
      </c>
      <c r="P18" s="8">
        <f>1/[1]Helena!$D$188</f>
        <v>1.9569471624266144</v>
      </c>
      <c r="Q18" s="8">
        <f>1/[1]Duluth!$D$188</f>
        <v>2.2026431718061672</v>
      </c>
      <c r="R18" s="8">
        <f>1/[1]Fairbanks!$D$188</f>
        <v>2.4813895781637716</v>
      </c>
    </row>
    <row r="19" spans="1:18" x14ac:dyDescent="0.25">
      <c r="A19" s="1" t="s">
        <v>90</v>
      </c>
      <c r="B19" s="7" t="s">
        <v>32</v>
      </c>
      <c r="C19" s="9" t="str">
        <f>[5]BuildingSummary!$C$27</f>
        <v>Steel frame</v>
      </c>
      <c r="D19" s="9" t="str">
        <f>[5]BuildingSummary!$C$27</f>
        <v>Steel frame</v>
      </c>
      <c r="E19" s="9" t="str">
        <f>[5]BuildingSummary!$C$27</f>
        <v>Steel frame</v>
      </c>
      <c r="F19" s="9" t="str">
        <f>[5]BuildingSummary!$C$27</f>
        <v>Steel frame</v>
      </c>
      <c r="G19" s="9" t="str">
        <f>[5]BuildingSummary!$C$27</f>
        <v>Steel frame</v>
      </c>
      <c r="H19" s="9" t="str">
        <f>[5]BuildingSummary!$C$27</f>
        <v>Steel frame</v>
      </c>
      <c r="I19" s="9" t="str">
        <f>[5]BuildingSummary!$C$27</f>
        <v>Steel frame</v>
      </c>
      <c r="J19" s="9" t="str">
        <f>[5]BuildingSummary!$C$27</f>
        <v>Steel frame</v>
      </c>
      <c r="K19" s="9" t="str">
        <f>[5]BuildingSummary!$C$27</f>
        <v>Steel frame</v>
      </c>
      <c r="L19" s="9" t="str">
        <f>[5]BuildingSummary!$C$27</f>
        <v>Steel frame</v>
      </c>
      <c r="M19" s="9" t="str">
        <f>[5]BuildingSummary!$C$27</f>
        <v>Steel frame</v>
      </c>
      <c r="N19" s="9" t="str">
        <f>[5]BuildingSummary!$C$27</f>
        <v>Steel frame</v>
      </c>
      <c r="O19" s="9" t="str">
        <f>[5]BuildingSummary!$C$27</f>
        <v>Steel frame</v>
      </c>
      <c r="P19" s="9" t="str">
        <f>[5]BuildingSummary!$C$27</f>
        <v>Steel frame</v>
      </c>
      <c r="Q19" s="9" t="str">
        <f>[5]BuildingSummary!$C$27</f>
        <v>Steel frame</v>
      </c>
      <c r="R19" s="9" t="str">
        <f>[5]BuildingSummary!$C$27</f>
        <v>Steel frame</v>
      </c>
    </row>
    <row r="20" spans="1:18" x14ac:dyDescent="0.25">
      <c r="A20" s="1" t="s">
        <v>90</v>
      </c>
      <c r="B20" s="7" t="s">
        <v>33</v>
      </c>
      <c r="C20" s="9">
        <f>1/[5]Miami!$D$183</f>
        <v>1.4204545454545456</v>
      </c>
      <c r="D20" s="9">
        <f>1/[5]Houston!$D$183</f>
        <v>1.4204545454545456</v>
      </c>
      <c r="E20" s="9">
        <f>1/[5]Phoenix!$D$183</f>
        <v>1.4204545454545456</v>
      </c>
      <c r="F20" s="9">
        <f>1/[5]Atlanta!$D$183</f>
        <v>2.0964360587002098</v>
      </c>
      <c r="G20" s="9">
        <f>1/[5]LosAngeles!$D$183</f>
        <v>2.0964360587002098</v>
      </c>
      <c r="H20" s="9">
        <f>1/[5]LasVegas!$D$183</f>
        <v>2.0964360587002098</v>
      </c>
      <c r="I20" s="9">
        <f>1/[5]SanFrancisco!$D$183</f>
        <v>2.0964360587002098</v>
      </c>
      <c r="J20" s="9">
        <f>1/[5]Baltimore!$D$183</f>
        <v>2.7548209366391188</v>
      </c>
      <c r="K20" s="9">
        <f>1/[5]Albuquerque!$D$183</f>
        <v>2.7548209366391188</v>
      </c>
      <c r="L20" s="9">
        <f>1/[5]Seattle!$D$183</f>
        <v>2.7548209366391188</v>
      </c>
      <c r="M20" s="9">
        <f>1/[5]Chicago!$D$183</f>
        <v>2.7548209366391188</v>
      </c>
      <c r="N20" s="9">
        <f>1/[5]Boulder!$D$183</f>
        <v>2.7548209366391188</v>
      </c>
      <c r="O20" s="9">
        <f>1/[5]Minneapolis!$D$183</f>
        <v>2.7548209366391188</v>
      </c>
      <c r="P20" s="9">
        <f>1/[5]Helena!$D$183</f>
        <v>2.7548209366391188</v>
      </c>
      <c r="Q20" s="9">
        <f>1/[5]Duluth!$D$183</f>
        <v>2.7548209366391188</v>
      </c>
      <c r="R20" s="9">
        <f>1/[5]Fairbanks!$D$183</f>
        <v>3.2051282051282053</v>
      </c>
    </row>
    <row r="21" spans="1:18" x14ac:dyDescent="0.25">
      <c r="A21" s="1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1"/>
      <c r="B22" s="6" t="s">
        <v>35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1"/>
      <c r="B23" s="7" t="s">
        <v>32</v>
      </c>
      <c r="C23" s="8" t="s">
        <v>36</v>
      </c>
      <c r="D23" s="8" t="s">
        <v>36</v>
      </c>
      <c r="E23" s="8" t="s">
        <v>36</v>
      </c>
      <c r="F23" s="8" t="s">
        <v>36</v>
      </c>
      <c r="G23" s="8" t="s">
        <v>36</v>
      </c>
      <c r="H23" s="8" t="s">
        <v>36</v>
      </c>
      <c r="I23" s="8" t="s">
        <v>36</v>
      </c>
      <c r="J23" s="8" t="s">
        <v>36</v>
      </c>
      <c r="K23" s="8" t="s">
        <v>36</v>
      </c>
      <c r="L23" s="8" t="s">
        <v>36</v>
      </c>
      <c r="M23" s="8" t="s">
        <v>36</v>
      </c>
      <c r="N23" s="8" t="s">
        <v>36</v>
      </c>
      <c r="O23" s="8" t="s">
        <v>36</v>
      </c>
      <c r="P23" s="8" t="s">
        <v>36</v>
      </c>
      <c r="Q23" s="8" t="s">
        <v>36</v>
      </c>
      <c r="R23" s="8" t="s">
        <v>36</v>
      </c>
    </row>
    <row r="24" spans="1:18" x14ac:dyDescent="0.25">
      <c r="A24" s="1"/>
      <c r="B24" s="7" t="s">
        <v>33</v>
      </c>
      <c r="C24" s="8">
        <f>1/[1]Miami!$D$190</f>
        <v>0.30674846625766872</v>
      </c>
      <c r="D24" s="8">
        <f>1/[1]Houston!$D$190</f>
        <v>0.30674846625766872</v>
      </c>
      <c r="E24" s="8">
        <f>1/[1]Phoenix!$D$190</f>
        <v>0.30674846625766872</v>
      </c>
      <c r="F24" s="8">
        <f>1/[1]Atlanta!$D$190</f>
        <v>0.30674846625766872</v>
      </c>
      <c r="G24" s="8">
        <f>1/[1]LosAngeles!$D$190</f>
        <v>0.30674846625766872</v>
      </c>
      <c r="H24" s="8">
        <f>1/[1]LasVegas!$D$190</f>
        <v>0.30674846625766872</v>
      </c>
      <c r="I24" s="8">
        <f>1/[1]SanFrancisco!$D$190</f>
        <v>0.30674846625766872</v>
      </c>
      <c r="J24" s="8">
        <f>1/[1]Baltimore!$D$190</f>
        <v>0.30674846625766872</v>
      </c>
      <c r="K24" s="8">
        <f>1/[1]Albuquerque!$D$190</f>
        <v>0.30674846625766872</v>
      </c>
      <c r="L24" s="8">
        <f>1/[1]Seattle!$D$190</f>
        <v>0.30674846625766872</v>
      </c>
      <c r="M24" s="8">
        <f>1/[1]Chicago!$D$190</f>
        <v>0.30674846625766872</v>
      </c>
      <c r="N24" s="8">
        <f>1/[1]Boulder!$D$190</f>
        <v>0.30674846625766872</v>
      </c>
      <c r="O24" s="8">
        <f>1/[1]Minneapolis!$D$190</f>
        <v>0.30674846625766872</v>
      </c>
      <c r="P24" s="8">
        <f>1/[1]Helena!$D$190</f>
        <v>0.30674846625766872</v>
      </c>
      <c r="Q24" s="8">
        <f>1/[1]Duluth!$D$190</f>
        <v>1.6313213703099512</v>
      </c>
      <c r="R24" s="8">
        <f>1/[1]Fairbanks!$D$190</f>
        <v>1.6313213703099512</v>
      </c>
    </row>
    <row r="25" spans="1:18" x14ac:dyDescent="0.25">
      <c r="A25" s="1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1"/>
      <c r="B26" s="6" t="s">
        <v>37</v>
      </c>
      <c r="C26" s="5"/>
    </row>
    <row r="27" spans="1:18" x14ac:dyDescent="0.25">
      <c r="A27" s="1" t="s">
        <v>104</v>
      </c>
      <c r="B27" s="11" t="s">
        <v>32</v>
      </c>
      <c r="C27" s="8" t="str">
        <f>[1]BuildingSummary!$C$32</f>
        <v>IEAD</v>
      </c>
      <c r="D27" s="8" t="str">
        <f>[1]BuildingSummary!$C$32</f>
        <v>IEAD</v>
      </c>
      <c r="E27" s="8" t="str">
        <f>[1]BuildingSummary!$C$32</f>
        <v>IEAD</v>
      </c>
      <c r="F27" s="8" t="str">
        <f>[1]BuildingSummary!$C$32</f>
        <v>IEAD</v>
      </c>
      <c r="G27" s="8" t="str">
        <f>[1]BuildingSummary!$C$32</f>
        <v>IEAD</v>
      </c>
      <c r="H27" s="8" t="str">
        <f>[1]BuildingSummary!$C$32</f>
        <v>IEAD</v>
      </c>
      <c r="I27" s="8" t="str">
        <f>[1]BuildingSummary!$C$32</f>
        <v>IEAD</v>
      </c>
      <c r="J27" s="8" t="str">
        <f>[1]BuildingSummary!$C$32</f>
        <v>IEAD</v>
      </c>
      <c r="K27" s="8" t="str">
        <f>[1]BuildingSummary!$C$32</f>
        <v>IEAD</v>
      </c>
      <c r="L27" s="8" t="str">
        <f>[1]BuildingSummary!$C$32</f>
        <v>IEAD</v>
      </c>
      <c r="M27" s="8" t="str">
        <f>[1]BuildingSummary!$C$32</f>
        <v>IEAD</v>
      </c>
      <c r="N27" s="8" t="str">
        <f>[1]BuildingSummary!$C$32</f>
        <v>IEAD</v>
      </c>
      <c r="O27" s="8" t="str">
        <f>[1]BuildingSummary!$C$32</f>
        <v>IEAD</v>
      </c>
      <c r="P27" s="8" t="str">
        <f>[1]BuildingSummary!$C$32</f>
        <v>IEAD</v>
      </c>
      <c r="Q27" s="8" t="str">
        <f>[1]BuildingSummary!$C$32</f>
        <v>IEAD</v>
      </c>
      <c r="R27" s="8" t="str">
        <f>[1]BuildingSummary!$C$32</f>
        <v>IEAD</v>
      </c>
    </row>
    <row r="28" spans="1:18" x14ac:dyDescent="0.25">
      <c r="A28" s="1" t="s">
        <v>104</v>
      </c>
      <c r="B28" s="7" t="s">
        <v>33</v>
      </c>
      <c r="C28" s="8">
        <f>1/[1]Miami!$D$189</f>
        <v>2.7932960893854748</v>
      </c>
      <c r="D28" s="8">
        <f>1/[1]Houston!$D$189</f>
        <v>2.7932960893854748</v>
      </c>
      <c r="E28" s="8">
        <f>1/[1]Phoenix!$D$189</f>
        <v>2.7932960893854748</v>
      </c>
      <c r="F28" s="8">
        <f>1/[1]Atlanta!$D$189</f>
        <v>2.7932960893854748</v>
      </c>
      <c r="G28" s="8">
        <f>1/[1]LosAngeles!$D$188</f>
        <v>2.7932960893854748</v>
      </c>
      <c r="H28" s="8">
        <f>1/[1]LasVegas!$D$189</f>
        <v>2.7932960893854748</v>
      </c>
      <c r="I28" s="8">
        <f>1/[1]SanFrancisco!$D$188</f>
        <v>2.7932960893854748</v>
      </c>
      <c r="J28" s="8">
        <f>1/[1]Baltimore!$D$189</f>
        <v>2.7932960893854748</v>
      </c>
      <c r="K28" s="8">
        <f>1/[1]Albuquerque!$D$189</f>
        <v>2.7932960893854748</v>
      </c>
      <c r="L28" s="8">
        <f>1/[1]Seattle!$D$188</f>
        <v>2.7932960893854748</v>
      </c>
      <c r="M28" s="8">
        <f>1/[1]Chicago!$D$189</f>
        <v>2.8490028490028494</v>
      </c>
      <c r="N28" s="8">
        <f>1/[1]Boulder!$D$189</f>
        <v>2.8490028490028494</v>
      </c>
      <c r="O28" s="8">
        <f>1/[1]Minneapolis!$D$189</f>
        <v>2.8490028490028494</v>
      </c>
      <c r="P28" s="8">
        <f>1/[1]Helena!$D$189</f>
        <v>2.8490028490028494</v>
      </c>
      <c r="Q28" s="8">
        <f>1/[1]Duluth!$D$189</f>
        <v>2.7932960893854748</v>
      </c>
      <c r="R28" s="8">
        <f>1/[1]Fairbanks!$D$189</f>
        <v>3.7174721189591078</v>
      </c>
    </row>
    <row r="29" spans="1:18" s="18" customFormat="1" x14ac:dyDescent="0.25">
      <c r="A29" s="45" t="s">
        <v>80</v>
      </c>
      <c r="B29" s="16" t="s">
        <v>32</v>
      </c>
      <c r="C29" s="21" t="str">
        <f>[4]BuildingSummary!$C$32</f>
        <v>Metal building roof</v>
      </c>
      <c r="D29" s="21" t="str">
        <f>[4]BuildingSummary!$C$32</f>
        <v>Metal building roof</v>
      </c>
      <c r="E29" s="21" t="str">
        <f>[4]BuildingSummary!$C$32</f>
        <v>Metal building roof</v>
      </c>
      <c r="F29" s="21" t="str">
        <f>[4]BuildingSummary!$C$32</f>
        <v>Metal building roof</v>
      </c>
      <c r="G29" s="21" t="str">
        <f>[4]BuildingSummary!$C$32</f>
        <v>Metal building roof</v>
      </c>
      <c r="H29" s="21" t="str">
        <f>[4]BuildingSummary!$C$32</f>
        <v>Metal building roof</v>
      </c>
      <c r="I29" s="21" t="str">
        <f>[4]BuildingSummary!$C$32</f>
        <v>Metal building roof</v>
      </c>
      <c r="J29" s="21" t="str">
        <f>[4]BuildingSummary!$C$32</f>
        <v>Metal building roof</v>
      </c>
      <c r="K29" s="21" t="str">
        <f>[4]BuildingSummary!$C$32</f>
        <v>Metal building roof</v>
      </c>
      <c r="L29" s="21" t="str">
        <f>[4]BuildingSummary!$C$32</f>
        <v>Metal building roof</v>
      </c>
      <c r="M29" s="21" t="str">
        <f>[4]BuildingSummary!$C$32</f>
        <v>Metal building roof</v>
      </c>
      <c r="N29" s="21" t="str">
        <f>[4]BuildingSummary!$C$32</f>
        <v>Metal building roof</v>
      </c>
      <c r="O29" s="21" t="str">
        <f>[4]BuildingSummary!$C$32</f>
        <v>Metal building roof</v>
      </c>
      <c r="P29" s="21" t="str">
        <f>[4]BuildingSummary!$C$32</f>
        <v>Metal building roof</v>
      </c>
      <c r="Q29" s="21" t="str">
        <f>[4]BuildingSummary!$C$32</f>
        <v>Metal building roof</v>
      </c>
      <c r="R29" s="21" t="str">
        <f>[4]BuildingSummary!$C$32</f>
        <v>Metal building roof</v>
      </c>
    </row>
    <row r="30" spans="1:18" s="18" customFormat="1" x14ac:dyDescent="0.25">
      <c r="A30" s="45" t="s">
        <v>80</v>
      </c>
      <c r="B30" s="19" t="s">
        <v>33</v>
      </c>
      <c r="C30" s="20">
        <f>1/[4]Miami!$D$162</f>
        <v>0.18846588767433095</v>
      </c>
      <c r="D30" s="20">
        <f>1/[4]Houston!$D$162</f>
        <v>1.0515247108307046</v>
      </c>
      <c r="E30" s="20">
        <f>1/[4]Phoenix!$D$162</f>
        <v>1.0515247108307046</v>
      </c>
      <c r="F30" s="20">
        <f>1/[4]Atlanta!$D$162</f>
        <v>1.8115942028985506</v>
      </c>
      <c r="G30" s="20">
        <f>1/[4]LosAngeles!$D$162</f>
        <v>1.8115942028985506</v>
      </c>
      <c r="H30" s="20">
        <f>1/[4]LasVegas!$D$162</f>
        <v>1.8115942028985506</v>
      </c>
      <c r="I30" s="20">
        <f>1/[4]SanFrancisco!$D$162</f>
        <v>1.8115942028985506</v>
      </c>
      <c r="J30" s="20">
        <f>1/[4]Baltimore!$D$162</f>
        <v>1.8115942028985506</v>
      </c>
      <c r="K30" s="20">
        <f>1/[4]Albuquerque!$D$162</f>
        <v>1.8115942028985506</v>
      </c>
      <c r="L30" s="20">
        <f>1/[4]Seattle!$D$162</f>
        <v>1.8115942028985506</v>
      </c>
      <c r="M30" s="20">
        <f>1/[4]Chicago!$D$162</f>
        <v>1.8656716417910446</v>
      </c>
      <c r="N30" s="20">
        <f>1/[4]Boulder!$D$162</f>
        <v>1.8656716417910446</v>
      </c>
      <c r="O30" s="20">
        <f>1/[4]Minneapolis!$D$162</f>
        <v>1.8656716417910446</v>
      </c>
      <c r="P30" s="20">
        <f>1/[4]Helena!$D$162</f>
        <v>1.8656716417910446</v>
      </c>
      <c r="Q30" s="20">
        <f>1/[4]Duluth!$D$162</f>
        <v>1.8115942028985506</v>
      </c>
      <c r="R30" s="20">
        <f>1/[4]Fairbanks!$D$162</f>
        <v>2.5</v>
      </c>
    </row>
    <row r="31" spans="1:18" x14ac:dyDescent="0.25">
      <c r="A31" s="1" t="s">
        <v>84</v>
      </c>
      <c r="B31" s="11" t="s">
        <v>32</v>
      </c>
      <c r="C31" s="8" t="s">
        <v>50</v>
      </c>
      <c r="D31" s="8" t="s">
        <v>50</v>
      </c>
      <c r="E31" s="8" t="s">
        <v>50</v>
      </c>
      <c r="F31" s="8" t="s">
        <v>50</v>
      </c>
      <c r="G31" s="8" t="s">
        <v>50</v>
      </c>
      <c r="H31" s="8" t="s">
        <v>50</v>
      </c>
      <c r="I31" s="8" t="s">
        <v>50</v>
      </c>
      <c r="J31" s="8" t="s">
        <v>50</v>
      </c>
      <c r="K31" s="8" t="s">
        <v>50</v>
      </c>
      <c r="L31" s="8" t="s">
        <v>50</v>
      </c>
      <c r="M31" s="8" t="s">
        <v>50</v>
      </c>
      <c r="N31" s="8" t="s">
        <v>50</v>
      </c>
      <c r="O31" s="8" t="s">
        <v>50</v>
      </c>
      <c r="P31" s="8" t="s">
        <v>50</v>
      </c>
      <c r="Q31" s="8" t="s">
        <v>50</v>
      </c>
      <c r="R31" s="8" t="s">
        <v>50</v>
      </c>
    </row>
    <row r="32" spans="1:18" x14ac:dyDescent="0.25">
      <c r="A32" s="1" t="s">
        <v>84</v>
      </c>
      <c r="B32" s="7" t="s">
        <v>33</v>
      </c>
      <c r="C32" s="8" t="s">
        <v>51</v>
      </c>
      <c r="D32" s="8" t="s">
        <v>51</v>
      </c>
      <c r="E32" s="8" t="s">
        <v>51</v>
      </c>
      <c r="F32" s="8" t="s">
        <v>51</v>
      </c>
      <c r="G32" s="8" t="s">
        <v>51</v>
      </c>
      <c r="H32" s="8" t="s">
        <v>51</v>
      </c>
      <c r="I32" s="8" t="s">
        <v>51</v>
      </c>
      <c r="J32" s="8" t="s">
        <v>51</v>
      </c>
      <c r="K32" s="8" t="s">
        <v>51</v>
      </c>
      <c r="L32" s="8" t="s">
        <v>51</v>
      </c>
      <c r="M32" s="8" t="s">
        <v>51</v>
      </c>
      <c r="N32" s="8" t="s">
        <v>51</v>
      </c>
      <c r="O32" s="8" t="s">
        <v>51</v>
      </c>
      <c r="P32" s="8" t="s">
        <v>51</v>
      </c>
      <c r="Q32" s="8" t="s">
        <v>51</v>
      </c>
      <c r="R32" s="8" t="s">
        <v>51</v>
      </c>
    </row>
    <row r="33" spans="1:18" x14ac:dyDescent="0.25">
      <c r="A33" s="1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A34" s="1"/>
      <c r="B34" s="6" t="s">
        <v>49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18" customFormat="1" x14ac:dyDescent="0.25">
      <c r="A35" s="1" t="s">
        <v>96</v>
      </c>
      <c r="B35" s="16" t="s">
        <v>32</v>
      </c>
      <c r="C35" s="17" t="str">
        <f>[2]BuildingSummary!$C$31</f>
        <v>Attic</v>
      </c>
      <c r="D35" s="17" t="str">
        <f>[2]BuildingSummary!$C$31</f>
        <v>Attic</v>
      </c>
      <c r="E35" s="17" t="str">
        <f>[2]BuildingSummary!$C$31</f>
        <v>Attic</v>
      </c>
      <c r="F35" s="17" t="str">
        <f>[2]BuildingSummary!$C$31</f>
        <v>Attic</v>
      </c>
      <c r="G35" s="17" t="str">
        <f>[2]BuildingSummary!$C$31</f>
        <v>Attic</v>
      </c>
      <c r="H35" s="17" t="str">
        <f>[2]BuildingSummary!$C$31</f>
        <v>Attic</v>
      </c>
      <c r="I35" s="17" t="str">
        <f>[2]BuildingSummary!$C$31</f>
        <v>Attic</v>
      </c>
      <c r="J35" s="17" t="str">
        <f>[2]BuildingSummary!$C$31</f>
        <v>Attic</v>
      </c>
      <c r="K35" s="17" t="str">
        <f>[2]BuildingSummary!$C$31</f>
        <v>Attic</v>
      </c>
      <c r="L35" s="17" t="str">
        <f>[2]BuildingSummary!$C$31</f>
        <v>Attic</v>
      </c>
      <c r="M35" s="17" t="str">
        <f>[2]BuildingSummary!$C$31</f>
        <v>Attic</v>
      </c>
      <c r="N35" s="17" t="str">
        <f>[2]BuildingSummary!$C$31</f>
        <v>Attic</v>
      </c>
      <c r="O35" s="17" t="str">
        <f>[2]BuildingSummary!$C$31</f>
        <v>Attic</v>
      </c>
      <c r="P35" s="17" t="str">
        <f>[2]BuildingSummary!$C$31</f>
        <v>Attic</v>
      </c>
      <c r="Q35" s="17" t="str">
        <f>[2]BuildingSummary!$C$31</f>
        <v>Attic</v>
      </c>
      <c r="R35" s="17" t="str">
        <f>[2]BuildingSummary!$C$31</f>
        <v>Attic</v>
      </c>
    </row>
    <row r="36" spans="1:18" s="18" customFormat="1" x14ac:dyDescent="0.25">
      <c r="A36" s="1" t="s">
        <v>96</v>
      </c>
      <c r="B36" s="19" t="s">
        <v>46</v>
      </c>
      <c r="C36" s="20">
        <f>(1/0.034)/5.678</f>
        <v>5.179951515653813</v>
      </c>
      <c r="D36" s="20">
        <f t="shared" ref="D36:N36" si="0">(1/0.034)/5.678</f>
        <v>5.179951515653813</v>
      </c>
      <c r="E36" s="20">
        <f t="shared" si="0"/>
        <v>5.179951515653813</v>
      </c>
      <c r="F36" s="20">
        <f t="shared" si="0"/>
        <v>5.179951515653813</v>
      </c>
      <c r="G36" s="20">
        <f t="shared" si="0"/>
        <v>5.179951515653813</v>
      </c>
      <c r="H36" s="20">
        <f t="shared" si="0"/>
        <v>5.179951515653813</v>
      </c>
      <c r="I36" s="20">
        <f t="shared" si="0"/>
        <v>5.179951515653813</v>
      </c>
      <c r="J36" s="20">
        <f t="shared" si="0"/>
        <v>5.179951515653813</v>
      </c>
      <c r="K36" s="20">
        <f t="shared" si="0"/>
        <v>5.179951515653813</v>
      </c>
      <c r="L36" s="20">
        <f t="shared" si="0"/>
        <v>5.179951515653813</v>
      </c>
      <c r="M36" s="20">
        <f t="shared" si="0"/>
        <v>5.179951515653813</v>
      </c>
      <c r="N36" s="20">
        <f t="shared" si="0"/>
        <v>5.179951515653813</v>
      </c>
      <c r="O36" s="20">
        <f>(1/0.027)/5.678</f>
        <v>6.5229019086010984</v>
      </c>
      <c r="P36" s="20">
        <f t="shared" ref="P36:R36" si="1">(1/0.027)/5.678</f>
        <v>6.5229019086010984</v>
      </c>
      <c r="Q36" s="20">
        <f t="shared" si="1"/>
        <v>6.5229019086010984</v>
      </c>
      <c r="R36" s="20">
        <f t="shared" si="1"/>
        <v>6.5229019086010984</v>
      </c>
    </row>
    <row r="37" spans="1:18" s="18" customFormat="1" x14ac:dyDescent="0.25">
      <c r="A37" s="4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1"/>
      <c r="B38" s="6" t="s">
        <v>38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1" t="s">
        <v>105</v>
      </c>
      <c r="B39" s="7" t="s">
        <v>39</v>
      </c>
      <c r="C39" s="8">
        <f>[1]Miami!$E$246</f>
        <v>5.835</v>
      </c>
      <c r="D39" s="8">
        <f>[1]Houston!$E$246</f>
        <v>5.835</v>
      </c>
      <c r="E39" s="8">
        <f>[1]Phoenix!$E$246</f>
        <v>5.835</v>
      </c>
      <c r="F39" s="8">
        <f>[1]Atlanta!$E$246</f>
        <v>3.2410000000000001</v>
      </c>
      <c r="G39" s="8">
        <f>[1]LosAngeles!$E$246</f>
        <v>3.2410000000000001</v>
      </c>
      <c r="H39" s="8">
        <f>[1]LasVegas!$E$246</f>
        <v>3.2410000000000001</v>
      </c>
      <c r="I39" s="8">
        <f>[1]SanFrancisco!$E$246</f>
        <v>5.835</v>
      </c>
      <c r="J39" s="8">
        <f>[1]Baltimore!$E$246</f>
        <v>3.2410000000000001</v>
      </c>
      <c r="K39" s="8">
        <f>[1]Albuquerque!$E$246</f>
        <v>3.2410000000000001</v>
      </c>
      <c r="L39" s="8">
        <f>[1]Seattle!$E$246</f>
        <v>3.2410000000000001</v>
      </c>
      <c r="M39" s="8">
        <f>[1]Chicago!$E$246</f>
        <v>3.2410000000000001</v>
      </c>
      <c r="N39" s="8">
        <f>[1]Boulder!$E$246</f>
        <v>3.2410000000000001</v>
      </c>
      <c r="O39" s="8">
        <f>[1]Minneapolis!$E$246</f>
        <v>3.2410000000000001</v>
      </c>
      <c r="P39" s="8">
        <f>[1]Helena!$E$246</f>
        <v>3.2410000000000001</v>
      </c>
      <c r="Q39" s="8">
        <f>[1]Duluth!$E$246</f>
        <v>3.2410000000000001</v>
      </c>
      <c r="R39" s="8">
        <f>[1]Fairbanks!$E$246</f>
        <v>2.6150000000000002</v>
      </c>
    </row>
    <row r="40" spans="1:18" x14ac:dyDescent="0.25">
      <c r="A40" s="1" t="s">
        <v>105</v>
      </c>
      <c r="B40" s="7" t="s">
        <v>40</v>
      </c>
      <c r="C40" s="8">
        <f>[1]Miami!$F$246</f>
        <v>0.251</v>
      </c>
      <c r="D40" s="8">
        <f>[1]Houston!$F$246</f>
        <v>0.251</v>
      </c>
      <c r="E40" s="8">
        <f>[1]Phoenix!$F$246</f>
        <v>0.251</v>
      </c>
      <c r="F40" s="8">
        <f>[1]Atlanta!$F$246</f>
        <v>0.252</v>
      </c>
      <c r="G40" s="8">
        <f>[1]LosAngeles!$F$246</f>
        <v>0.252</v>
      </c>
      <c r="H40" s="8">
        <f>[1]LasVegas!$F$246</f>
        <v>0.252</v>
      </c>
      <c r="I40" s="8">
        <f>[1]SanFrancisco!$F$246</f>
        <v>0.39</v>
      </c>
      <c r="J40" s="8">
        <f>[1]Baltimore!$F$246</f>
        <v>0.38500000000000001</v>
      </c>
      <c r="K40" s="8">
        <f>[1]Albuquerque!$F$246</f>
        <v>0.38500000000000001</v>
      </c>
      <c r="L40" s="8">
        <f>[1]Seattle!$F$246</f>
        <v>0.38500000000000001</v>
      </c>
      <c r="M40" s="8">
        <f>[1]Chicago!$F$246</f>
        <v>0.38500000000000001</v>
      </c>
      <c r="N40" s="8">
        <f>[1]Boulder!$F$246</f>
        <v>0.38500000000000001</v>
      </c>
      <c r="O40" s="8">
        <f>[1]Minneapolis!$F$246</f>
        <v>0.38500000000000001</v>
      </c>
      <c r="P40" s="8">
        <f>[1]Helena!$F$246</f>
        <v>0.38500000000000001</v>
      </c>
      <c r="Q40" s="8">
        <f>[1]Duluth!$F$246</f>
        <v>0.48699999999999999</v>
      </c>
      <c r="R40" s="8">
        <f>[1]Fairbanks!$F$246</f>
        <v>0.29599999999999999</v>
      </c>
    </row>
    <row r="41" spans="1:18" x14ac:dyDescent="0.25">
      <c r="A41" s="1" t="s">
        <v>105</v>
      </c>
      <c r="B41" s="7" t="s">
        <v>41</v>
      </c>
      <c r="C41" s="8">
        <f>[1]Miami!$G$246</f>
        <v>0.11</v>
      </c>
      <c r="D41" s="8">
        <f>[1]Houston!$G$246</f>
        <v>0.11</v>
      </c>
      <c r="E41" s="8">
        <f>[1]Phoenix!$G$246</f>
        <v>0.11</v>
      </c>
      <c r="F41" s="8">
        <f>[1]Atlanta!$G$246</f>
        <v>0.16200000000000001</v>
      </c>
      <c r="G41" s="8">
        <f>[1]LosAngeles!$G$246</f>
        <v>0.16200000000000001</v>
      </c>
      <c r="H41" s="8">
        <f>[1]LasVegas!$G$246</f>
        <v>0.16200000000000001</v>
      </c>
      <c r="I41" s="8">
        <f>[1]SanFrancisco!$G$246</f>
        <v>0.223</v>
      </c>
      <c r="J41" s="8">
        <f>[1]Baltimore!$G$246</f>
        <v>0.30499999999999999</v>
      </c>
      <c r="K41" s="8">
        <f>[1]Albuquerque!$G$246</f>
        <v>0.30499999999999999</v>
      </c>
      <c r="L41" s="8">
        <f>[1]Seattle!$G$246</f>
        <v>0.30499999999999999</v>
      </c>
      <c r="M41" s="8">
        <f>[1]Chicago!$G$246</f>
        <v>0.30499999999999999</v>
      </c>
      <c r="N41" s="8">
        <f>[1]Boulder!$G$246</f>
        <v>0.30499999999999999</v>
      </c>
      <c r="O41" s="8">
        <f>[1]Minneapolis!$G$246</f>
        <v>0.30499999999999999</v>
      </c>
      <c r="P41" s="8">
        <f>[1]Helena!$G$246</f>
        <v>0.30499999999999999</v>
      </c>
      <c r="Q41" s="8">
        <f>[1]Duluth!$G$246</f>
        <v>0.40899999999999997</v>
      </c>
      <c r="R41" s="8">
        <f>[1]Fairbanks!$G$246</f>
        <v>0.21199999999999999</v>
      </c>
    </row>
    <row r="42" spans="1:18" x14ac:dyDescent="0.25">
      <c r="A42" s="1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5">
      <c r="A43" s="1"/>
      <c r="B43" s="6" t="s">
        <v>42</v>
      </c>
      <c r="C43" s="5"/>
    </row>
    <row r="44" spans="1:18" x14ac:dyDescent="0.25">
      <c r="A44" s="1" t="s">
        <v>77</v>
      </c>
      <c r="B44" s="7" t="s">
        <v>39</v>
      </c>
      <c r="C44" s="8">
        <f>[1]Miami!$E$261</f>
        <v>5.835</v>
      </c>
      <c r="D44" s="8">
        <f>[1]Houston!$E$261</f>
        <v>5.835</v>
      </c>
      <c r="E44" s="8">
        <f>[1]Phoenix!$E$261</f>
        <v>5.835</v>
      </c>
      <c r="F44" s="8">
        <f>[1]Atlanta!$E$261</f>
        <v>3.2410000000000001</v>
      </c>
      <c r="G44" s="8">
        <f>[1]LosAngeles!$E$261</f>
        <v>3.2410000000000001</v>
      </c>
      <c r="H44" s="8">
        <f>[1]LasVegas!$E$261</f>
        <v>3.2410000000000001</v>
      </c>
      <c r="I44" s="8">
        <f>[1]SanFrancisco!$E$261</f>
        <v>5.835</v>
      </c>
      <c r="J44" s="8">
        <f>[1]Baltimore!$E$261</f>
        <v>3.2410000000000001</v>
      </c>
      <c r="K44" s="8">
        <f>[1]Albuquerque!$E$261</f>
        <v>3.2410000000000001</v>
      </c>
      <c r="L44" s="8">
        <f>[1]Seattle!$E$261</f>
        <v>3.2410000000000001</v>
      </c>
      <c r="M44" s="8">
        <f>[1]Chicago!$E$261</f>
        <v>3.2410000000000001</v>
      </c>
      <c r="N44" s="8">
        <f>[1]Boulder!$E$261</f>
        <v>3.2410000000000001</v>
      </c>
      <c r="O44" s="8">
        <f>[1]Minneapolis!$E$261</f>
        <v>3.2410000000000001</v>
      </c>
      <c r="P44" s="8">
        <f>[1]Helena!$E$261</f>
        <v>3.2410000000000001</v>
      </c>
      <c r="Q44" s="8">
        <f>[1]Duluth!$E$261</f>
        <v>3.2410000000000001</v>
      </c>
      <c r="R44" s="8">
        <f>[1]Fairbanks!$E$261</f>
        <v>2.6150000000000002</v>
      </c>
    </row>
    <row r="45" spans="1:18" x14ac:dyDescent="0.25">
      <c r="A45" s="1" t="s">
        <v>77</v>
      </c>
      <c r="B45" s="7" t="s">
        <v>40</v>
      </c>
      <c r="C45" s="8">
        <f>[1]Miami!$F$261</f>
        <v>0.251</v>
      </c>
      <c r="D45" s="8">
        <f>[1]Houston!$F$261</f>
        <v>0.251</v>
      </c>
      <c r="E45" s="8">
        <f>[1]Phoenix!$F$261</f>
        <v>0.251</v>
      </c>
      <c r="F45" s="8">
        <f>[1]Atlanta!$F$261</f>
        <v>0.38500000000000001</v>
      </c>
      <c r="G45" s="8">
        <f>[1]LosAngeles!$F$261</f>
        <v>0.38500000000000001</v>
      </c>
      <c r="H45" s="8">
        <f>[1]LasVegas!$F$261</f>
        <v>0.38500000000000001</v>
      </c>
      <c r="I45" s="8">
        <f>[1]SanFrancisco!$F$261</f>
        <v>0.61</v>
      </c>
      <c r="J45" s="8">
        <f>[1]Baltimore!$F$261</f>
        <v>0.38500000000000001</v>
      </c>
      <c r="K45" s="8">
        <f>[1]Albuquerque!$F$261</f>
        <v>0.38500000000000001</v>
      </c>
      <c r="L45" s="8">
        <f>[1]Seattle!$F$261</f>
        <v>0.38500000000000001</v>
      </c>
      <c r="M45" s="8">
        <f>[1]Chicago!$F$261</f>
        <v>0.38500000000000001</v>
      </c>
      <c r="N45" s="8">
        <f>[1]Boulder!$F$261</f>
        <v>0.38500000000000001</v>
      </c>
      <c r="O45" s="8">
        <f>[1]Minneapolis!$F$261</f>
        <v>0.38500000000000001</v>
      </c>
      <c r="P45" s="8">
        <f>[1]Helena!$F$261</f>
        <v>0.38500000000000001</v>
      </c>
      <c r="Q45" s="8">
        <f>[1]Duluth!$F$261</f>
        <v>0.48699999999999999</v>
      </c>
      <c r="R45" s="8">
        <f>[1]Fairbanks!$F$261</f>
        <v>0.29599999999999999</v>
      </c>
    </row>
    <row r="46" spans="1:18" x14ac:dyDescent="0.25">
      <c r="A46" s="1" t="s">
        <v>77</v>
      </c>
      <c r="B46" s="7" t="s">
        <v>41</v>
      </c>
      <c r="C46" s="8">
        <f>[1]Miami!$G$261</f>
        <v>0.11</v>
      </c>
      <c r="D46" s="8">
        <f>[1]Houston!$G$261</f>
        <v>0.11</v>
      </c>
      <c r="E46" s="8">
        <f>[1]Phoenix!$G$261</f>
        <v>0.11</v>
      </c>
      <c r="F46" s="8">
        <f>[1]Atlanta!$G$261</f>
        <v>0.30499999999999999</v>
      </c>
      <c r="G46" s="8">
        <f>[1]LosAngeles!$G$261</f>
        <v>0.30499999999999999</v>
      </c>
      <c r="H46" s="8">
        <f>[1]LasVegas!$G$261</f>
        <v>0.30499999999999999</v>
      </c>
      <c r="I46" s="8">
        <f>[1]SanFrancisco!$G$261</f>
        <v>0.47399999999999998</v>
      </c>
      <c r="J46" s="8">
        <f>[1]Baltimore!$G$261</f>
        <v>0.30499999999999999</v>
      </c>
      <c r="K46" s="8">
        <f>[1]Albuquerque!$G$261</f>
        <v>0.30499999999999999</v>
      </c>
      <c r="L46" s="8">
        <f>[1]Seattle!$G$261</f>
        <v>0.30499999999999999</v>
      </c>
      <c r="M46" s="8">
        <f>[1]Chicago!$G$261</f>
        <v>0.30499999999999999</v>
      </c>
      <c r="N46" s="8">
        <f>[1]Boulder!$G$261</f>
        <v>0.30499999999999999</v>
      </c>
      <c r="O46" s="8">
        <f>[1]Minneapolis!$G$261</f>
        <v>0.30499999999999999</v>
      </c>
      <c r="P46" s="8">
        <f>[1]Helena!$G$261</f>
        <v>0.30499999999999999</v>
      </c>
      <c r="Q46" s="8">
        <f>[1]Duluth!$G$261</f>
        <v>0.40899999999999997</v>
      </c>
      <c r="R46" s="8">
        <f>[1]Fairbanks!$G$261</f>
        <v>0.21199999999999999</v>
      </c>
    </row>
    <row r="47" spans="1:18" x14ac:dyDescent="0.25">
      <c r="A47" s="1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5">
      <c r="A48" s="1"/>
      <c r="B48" s="6" t="s">
        <v>83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5">
      <c r="A49" s="1" t="s">
        <v>81</v>
      </c>
      <c r="B49" s="7" t="s">
        <v>39</v>
      </c>
      <c r="C49" s="9">
        <f>[5]Miami!$E$245</f>
        <v>5.8380000000000001</v>
      </c>
      <c r="D49" s="9">
        <f>[5]Houston!$E$245</f>
        <v>5.8380000000000001</v>
      </c>
      <c r="E49" s="9">
        <f>[5]Phoenix!$E$245</f>
        <v>5.8380000000000001</v>
      </c>
      <c r="F49" s="65">
        <f>[5]Atlanta!$E$245</f>
        <v>3.8079999999999998</v>
      </c>
      <c r="G49" s="65">
        <f>[5]LosAngeles!$E$245</f>
        <v>3.8079999999999998</v>
      </c>
      <c r="H49" s="65">
        <f>[5]LasVegas!$E$245</f>
        <v>3.8079999999999998</v>
      </c>
      <c r="I49" s="9">
        <f>[5]SanFrancisco!$E$245</f>
        <v>5.8380000000000001</v>
      </c>
      <c r="J49" s="65">
        <f>[5]Baltimore!$E$245</f>
        <v>3.8079999999999998</v>
      </c>
      <c r="K49" s="65">
        <f>[5]Albuquerque!$E$245</f>
        <v>3.8079999999999998</v>
      </c>
      <c r="L49" s="65">
        <f>[5]Seattle!$E$245</f>
        <v>3.8079999999999998</v>
      </c>
      <c r="M49" s="65">
        <f>[5]Chicago!$E$245</f>
        <v>3.8079999999999998</v>
      </c>
      <c r="N49" s="65">
        <f>[5]Boulder!$E$245</f>
        <v>3.8079999999999998</v>
      </c>
      <c r="O49" s="65">
        <f>[5]Minneapolis!$E$245</f>
        <v>3.8079999999999998</v>
      </c>
      <c r="P49" s="65">
        <f>[5]Helena!$E$245</f>
        <v>3.8079999999999998</v>
      </c>
      <c r="Q49" s="65">
        <f>[5]Duluth!$E$245</f>
        <v>3.8079999999999998</v>
      </c>
      <c r="R49" s="9">
        <f>[5]Fairbanks!$E$245</f>
        <v>2.6720000000000002</v>
      </c>
    </row>
    <row r="50" spans="1:18" x14ac:dyDescent="0.25">
      <c r="A50" s="1" t="s">
        <v>81</v>
      </c>
      <c r="B50" s="7" t="s">
        <v>40</v>
      </c>
      <c r="C50" s="9">
        <f>[5]Miami!$F$245</f>
        <v>0.251</v>
      </c>
      <c r="D50" s="9">
        <f>[5]Houston!$F$245</f>
        <v>0.251</v>
      </c>
      <c r="E50" s="9">
        <f>[5]Phoenix!$F$245</f>
        <v>0.251</v>
      </c>
      <c r="F50" s="9">
        <f>[5]Atlanta!$F$245</f>
        <v>0.38900000000000001</v>
      </c>
      <c r="G50" s="9">
        <f>[5]LosAngeles!$F$245</f>
        <v>0.38900000000000001</v>
      </c>
      <c r="H50" s="9">
        <f>[5]LasVegas!$F$245</f>
        <v>0.38900000000000001</v>
      </c>
      <c r="I50" s="9">
        <f>[5]SanFrancisco!$F$245</f>
        <v>0.61</v>
      </c>
      <c r="J50" s="9">
        <f>[5]Baltimore!$F$245</f>
        <v>0.38900000000000001</v>
      </c>
      <c r="K50" s="9">
        <f>[5]Albuquerque!$F$245</f>
        <v>0.38900000000000001</v>
      </c>
      <c r="L50" s="9">
        <f>[5]Seattle!$F$245</f>
        <v>0.38900000000000001</v>
      </c>
      <c r="M50" s="9">
        <f>[5]Chicago!$F$245</f>
        <v>0.38900000000000001</v>
      </c>
      <c r="N50" s="9">
        <f>[5]Boulder!$F$245</f>
        <v>0.38900000000000001</v>
      </c>
      <c r="O50" s="9">
        <f>[5]Minneapolis!$F$245</f>
        <v>0.38900000000000001</v>
      </c>
      <c r="P50" s="9">
        <f>[5]Helena!$F$245</f>
        <v>0.38900000000000001</v>
      </c>
      <c r="Q50" s="9">
        <f>[5]Duluth!$F$245</f>
        <v>0.49</v>
      </c>
      <c r="R50" s="9">
        <f>[5]Fairbanks!$F$245</f>
        <v>0.29599999999999999</v>
      </c>
    </row>
    <row r="51" spans="1:18" x14ac:dyDescent="0.25">
      <c r="A51" s="1" t="s">
        <v>81</v>
      </c>
      <c r="B51" s="7" t="s">
        <v>41</v>
      </c>
      <c r="C51" s="9">
        <f>[5]Miami!$G$245</f>
        <v>0.11</v>
      </c>
      <c r="D51" s="9">
        <f>[5]Houston!$G$245</f>
        <v>0.11</v>
      </c>
      <c r="E51" s="9">
        <f>[5]Phoenix!$G$245</f>
        <v>0.11</v>
      </c>
      <c r="F51" s="9">
        <f>[5]Atlanta!$G$245</f>
        <v>0.27400000000000002</v>
      </c>
      <c r="G51" s="9">
        <f>[5]LosAngeles!$G$245</f>
        <v>0.27400000000000002</v>
      </c>
      <c r="H51" s="9">
        <f>[5]LasVegas!$G$245</f>
        <v>0.27400000000000002</v>
      </c>
      <c r="I51" s="9">
        <f>[5]SanFrancisco!$G$245</f>
        <v>0.47399999999999998</v>
      </c>
      <c r="J51" s="9">
        <f>[5]Baltimore!$G$245</f>
        <v>0.27400000000000002</v>
      </c>
      <c r="K51" s="9">
        <f>[5]Albuquerque!$G$245</f>
        <v>0.27400000000000002</v>
      </c>
      <c r="L51" s="9">
        <f>[5]Seattle!$G$245</f>
        <v>0.27400000000000002</v>
      </c>
      <c r="M51" s="9">
        <f>[5]Chicago!$G$245</f>
        <v>0.27400000000000002</v>
      </c>
      <c r="N51" s="9">
        <f>[5]Boulder!$G$245</f>
        <v>0.27400000000000002</v>
      </c>
      <c r="O51" s="9">
        <f>[5]Minneapolis!$G$245</f>
        <v>0.27400000000000002</v>
      </c>
      <c r="P51" s="9">
        <f>[5]Helena!$G$245</f>
        <v>0.27400000000000002</v>
      </c>
      <c r="Q51" s="9">
        <f>[5]Duluth!$G$245</f>
        <v>0.378</v>
      </c>
      <c r="R51" s="9">
        <f>[5]Fairbanks!$G$245</f>
        <v>0.21199999999999999</v>
      </c>
    </row>
    <row r="52" spans="1:18" x14ac:dyDescent="0.25">
      <c r="A52" s="1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1"/>
      <c r="B53" s="6" t="s">
        <v>82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s="18" customFormat="1" x14ac:dyDescent="0.25">
      <c r="A54" s="45" t="s">
        <v>55</v>
      </c>
      <c r="B54" s="19" t="s">
        <v>39</v>
      </c>
      <c r="C54" s="20">
        <f>[4]Miami!$E$178</f>
        <v>5.835</v>
      </c>
      <c r="D54" s="20">
        <f>[4]Houston!$E$178</f>
        <v>5.835</v>
      </c>
      <c r="E54" s="20">
        <f>[4]Phoenix!$E$178</f>
        <v>5.835</v>
      </c>
      <c r="F54" s="20">
        <f>[4]Atlanta!$E$178</f>
        <v>5.835</v>
      </c>
      <c r="G54" s="20">
        <f>[4]LosAngeles!$E$178</f>
        <v>5.835</v>
      </c>
      <c r="H54" s="20">
        <f>[4]LasVegas!$E$178</f>
        <v>5.835</v>
      </c>
      <c r="I54" s="20">
        <f>[4]SanFrancisco!$E$178</f>
        <v>5.835</v>
      </c>
      <c r="J54" s="20">
        <f>[4]Baltimore!$E$178</f>
        <v>5.835</v>
      </c>
      <c r="K54" s="20">
        <f>[4]Albuquerque!$E$178</f>
        <v>5.835</v>
      </c>
      <c r="L54" s="20">
        <f>[4]Seattle!$E$178</f>
        <v>5.835</v>
      </c>
      <c r="M54" s="20">
        <f>[4]Chicago!$E$178</f>
        <v>5.835</v>
      </c>
      <c r="N54" s="20">
        <f>[4]Boulder!$E$178</f>
        <v>5.835</v>
      </c>
      <c r="O54" s="20">
        <f>[4]Minneapolis!$E$178</f>
        <v>5.835</v>
      </c>
      <c r="P54" s="20">
        <f>[4]Helena!$E$178</f>
        <v>5.835</v>
      </c>
      <c r="Q54" s="20">
        <f>[4]Duluth!$E$178</f>
        <v>5.835</v>
      </c>
      <c r="R54" s="20">
        <f>[4]Fairbanks!$E$178</f>
        <v>5.835</v>
      </c>
    </row>
    <row r="55" spans="1:18" s="18" customFormat="1" x14ac:dyDescent="0.25">
      <c r="A55" s="45" t="s">
        <v>55</v>
      </c>
      <c r="B55" s="19" t="s">
        <v>40</v>
      </c>
      <c r="C55" s="20">
        <f>[4]Miami!$F$178</f>
        <v>0.7</v>
      </c>
      <c r="D55" s="20">
        <f>[4]Houston!$F$178</f>
        <v>0.7</v>
      </c>
      <c r="E55" s="20">
        <f>[4]Phoenix!$F$178</f>
        <v>0.7</v>
      </c>
      <c r="F55" s="20">
        <f>[4]Atlanta!$F$178</f>
        <v>0.7</v>
      </c>
      <c r="G55" s="20">
        <f>[4]LosAngeles!$F$178</f>
        <v>0.7</v>
      </c>
      <c r="H55" s="20">
        <f>[4]LasVegas!$F$178</f>
        <v>0.7</v>
      </c>
      <c r="I55" s="20">
        <f>[4]SanFrancisco!$F$178</f>
        <v>0.7</v>
      </c>
      <c r="J55" s="20">
        <f>[4]Baltimore!$F$178</f>
        <v>0.7</v>
      </c>
      <c r="K55" s="20">
        <f>[4]Albuquerque!$F$178</f>
        <v>0.7</v>
      </c>
      <c r="L55" s="20">
        <f>[4]Seattle!$F$178</f>
        <v>0.7</v>
      </c>
      <c r="M55" s="20">
        <f>[4]Chicago!$F$178</f>
        <v>0.7</v>
      </c>
      <c r="N55" s="20">
        <f>[4]Boulder!$F$178</f>
        <v>0.7</v>
      </c>
      <c r="O55" s="20">
        <f>[4]Minneapolis!$F$178</f>
        <v>0.7</v>
      </c>
      <c r="P55" s="20">
        <f>[4]Helena!$F$178</f>
        <v>0.7</v>
      </c>
      <c r="Q55" s="20">
        <f>[4]Duluth!$F$178</f>
        <v>0.7</v>
      </c>
      <c r="R55" s="20">
        <f>[4]Fairbanks!$F$178</f>
        <v>0.7</v>
      </c>
    </row>
    <row r="56" spans="1:18" s="18" customFormat="1" x14ac:dyDescent="0.25">
      <c r="A56" s="45" t="s">
        <v>55</v>
      </c>
      <c r="B56" s="19" t="s">
        <v>41</v>
      </c>
      <c r="C56" s="20">
        <f>[4]Miami!$G$178</f>
        <v>0.60299999999999998</v>
      </c>
      <c r="D56" s="20">
        <f>[4]Houston!$G$178</f>
        <v>0.60299999999999998</v>
      </c>
      <c r="E56" s="20">
        <f>[4]Phoenix!$G$178</f>
        <v>0.60299999999999998</v>
      </c>
      <c r="F56" s="20">
        <f>[4]Atlanta!$G$178</f>
        <v>0.60299999999999998</v>
      </c>
      <c r="G56" s="20">
        <f>[4]LosAngeles!$G$178</f>
        <v>0.60299999999999998</v>
      </c>
      <c r="H56" s="20">
        <f>[4]LasVegas!$G$178</f>
        <v>0.60299999999999998</v>
      </c>
      <c r="I56" s="20">
        <f>[4]SanFrancisco!$G$178</f>
        <v>0.60299999999999998</v>
      </c>
      <c r="J56" s="20">
        <f>[4]Baltimore!$G$178</f>
        <v>0.60299999999999998</v>
      </c>
      <c r="K56" s="20">
        <f>[4]Albuquerque!$G$178</f>
        <v>0.60299999999999998</v>
      </c>
      <c r="L56" s="20">
        <f>[4]Seattle!$G$178</f>
        <v>0.60299999999999998</v>
      </c>
      <c r="M56" s="20">
        <f>[4]Chicago!$G$178</f>
        <v>0.60299999999999998</v>
      </c>
      <c r="N56" s="20">
        <f>[4]Boulder!$G$178</f>
        <v>0.60299999999999998</v>
      </c>
      <c r="O56" s="20">
        <f>[4]Minneapolis!$G$178</f>
        <v>0.60299999999999998</v>
      </c>
      <c r="P56" s="20">
        <f>[4]Helena!$G$178</f>
        <v>0.60299999999999998</v>
      </c>
      <c r="Q56" s="20">
        <f>[4]Duluth!$G$178</f>
        <v>0.60299999999999998</v>
      </c>
      <c r="R56" s="20">
        <f>[4]Fairbanks!$G$178</f>
        <v>0.60299999999999998</v>
      </c>
    </row>
    <row r="57" spans="1:18" x14ac:dyDescent="0.25">
      <c r="A57" s="1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25">
      <c r="A58" s="1"/>
      <c r="B58" s="6" t="s">
        <v>43</v>
      </c>
      <c r="C58" s="5"/>
    </row>
    <row r="59" spans="1:18" x14ac:dyDescent="0.25">
      <c r="A59" s="1"/>
      <c r="B59" s="7" t="s">
        <v>39</v>
      </c>
      <c r="C59" s="8" t="s">
        <v>44</v>
      </c>
      <c r="D59" s="8" t="s">
        <v>44</v>
      </c>
      <c r="E59" s="8" t="s">
        <v>44</v>
      </c>
      <c r="F59" s="8" t="s">
        <v>44</v>
      </c>
      <c r="G59" s="8" t="s">
        <v>44</v>
      </c>
      <c r="H59" s="8" t="s">
        <v>44</v>
      </c>
      <c r="I59" s="8" t="s">
        <v>44</v>
      </c>
      <c r="J59" s="8" t="s">
        <v>44</v>
      </c>
      <c r="K59" s="8" t="s">
        <v>44</v>
      </c>
      <c r="L59" s="8" t="s">
        <v>44</v>
      </c>
      <c r="M59" s="8" t="s">
        <v>44</v>
      </c>
      <c r="N59" s="8" t="s">
        <v>44</v>
      </c>
      <c r="O59" s="8" t="s">
        <v>44</v>
      </c>
      <c r="P59" s="8" t="s">
        <v>44</v>
      </c>
      <c r="Q59" s="8" t="s">
        <v>44</v>
      </c>
      <c r="R59" s="8" t="s">
        <v>44</v>
      </c>
    </row>
    <row r="60" spans="1:18" x14ac:dyDescent="0.25">
      <c r="A60" s="1"/>
      <c r="B60" s="7" t="s">
        <v>40</v>
      </c>
      <c r="C60" s="8" t="s">
        <v>44</v>
      </c>
      <c r="D60" s="8" t="s">
        <v>44</v>
      </c>
      <c r="E60" s="8" t="s">
        <v>44</v>
      </c>
      <c r="F60" s="8" t="s">
        <v>44</v>
      </c>
      <c r="G60" s="8" t="s">
        <v>44</v>
      </c>
      <c r="H60" s="8" t="s">
        <v>44</v>
      </c>
      <c r="I60" s="8" t="s">
        <v>44</v>
      </c>
      <c r="J60" s="8" t="s">
        <v>44</v>
      </c>
      <c r="K60" s="8" t="s">
        <v>44</v>
      </c>
      <c r="L60" s="8" t="s">
        <v>44</v>
      </c>
      <c r="M60" s="8" t="s">
        <v>44</v>
      </c>
      <c r="N60" s="8" t="s">
        <v>44</v>
      </c>
      <c r="O60" s="8" t="s">
        <v>44</v>
      </c>
      <c r="P60" s="8" t="s">
        <v>44</v>
      </c>
      <c r="Q60" s="8" t="s">
        <v>44</v>
      </c>
      <c r="R60" s="8" t="s">
        <v>44</v>
      </c>
    </row>
    <row r="61" spans="1:18" x14ac:dyDescent="0.25">
      <c r="A61" s="1"/>
      <c r="B61" s="7" t="s">
        <v>41</v>
      </c>
      <c r="C61" s="8" t="s">
        <v>44</v>
      </c>
      <c r="D61" s="8" t="s">
        <v>44</v>
      </c>
      <c r="E61" s="8" t="s">
        <v>44</v>
      </c>
      <c r="F61" s="8" t="s">
        <v>44</v>
      </c>
      <c r="G61" s="8" t="s">
        <v>44</v>
      </c>
      <c r="H61" s="8" t="s">
        <v>44</v>
      </c>
      <c r="I61" s="8" t="s">
        <v>44</v>
      </c>
      <c r="J61" s="8" t="s">
        <v>44</v>
      </c>
      <c r="K61" s="8" t="s">
        <v>44</v>
      </c>
      <c r="L61" s="8" t="s">
        <v>44</v>
      </c>
      <c r="M61" s="8" t="s">
        <v>44</v>
      </c>
      <c r="N61" s="8" t="s">
        <v>44</v>
      </c>
      <c r="O61" s="8" t="s">
        <v>44</v>
      </c>
      <c r="P61" s="8" t="s">
        <v>44</v>
      </c>
      <c r="Q61" s="8" t="s">
        <v>44</v>
      </c>
      <c r="R61" s="8" t="s">
        <v>44</v>
      </c>
    </row>
    <row r="62" spans="1:18" x14ac:dyDescent="0.25">
      <c r="A62" s="1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25">
      <c r="A63" s="1"/>
      <c r="B63" s="6" t="s">
        <v>47</v>
      </c>
      <c r="C63" s="5"/>
    </row>
    <row r="64" spans="1:18" x14ac:dyDescent="0.25">
      <c r="A64" s="1"/>
      <c r="B64" s="7" t="s">
        <v>45</v>
      </c>
      <c r="C64" s="8" t="str">
        <f>[1]BuildingSummary!$C$48</f>
        <v>4 in slab w/carpet</v>
      </c>
      <c r="D64" s="8" t="str">
        <f>[1]BuildingSummary!$C$48</f>
        <v>4 in slab w/carpet</v>
      </c>
      <c r="E64" s="8" t="str">
        <f>[1]BuildingSummary!$C$48</f>
        <v>4 in slab w/carpet</v>
      </c>
      <c r="F64" s="8" t="str">
        <f>[1]BuildingSummary!$C$48</f>
        <v>4 in slab w/carpet</v>
      </c>
      <c r="G64" s="8" t="str">
        <f>[1]BuildingSummary!$C$48</f>
        <v>4 in slab w/carpet</v>
      </c>
      <c r="H64" s="8" t="str">
        <f>[1]BuildingSummary!$C$48</f>
        <v>4 in slab w/carpet</v>
      </c>
      <c r="I64" s="8" t="str">
        <f>[1]BuildingSummary!$C$48</f>
        <v>4 in slab w/carpet</v>
      </c>
      <c r="J64" s="8" t="str">
        <f>[1]BuildingSummary!$C$48</f>
        <v>4 in slab w/carpet</v>
      </c>
      <c r="K64" s="8" t="str">
        <f>[1]BuildingSummary!$C$48</f>
        <v>4 in slab w/carpet</v>
      </c>
      <c r="L64" s="8" t="str">
        <f>[1]BuildingSummary!$C$48</f>
        <v>4 in slab w/carpet</v>
      </c>
      <c r="M64" s="8" t="str">
        <f>[1]BuildingSummary!$C$48</f>
        <v>4 in slab w/carpet</v>
      </c>
      <c r="N64" s="8" t="str">
        <f>[1]BuildingSummary!$C$48</f>
        <v>4 in slab w/carpet</v>
      </c>
      <c r="O64" s="8" t="str">
        <f>[1]BuildingSummary!$C$48</f>
        <v>4 in slab w/carpet</v>
      </c>
      <c r="P64" s="8" t="str">
        <f>[1]BuildingSummary!$C$48</f>
        <v>4 in slab w/carpet</v>
      </c>
      <c r="Q64" s="8" t="str">
        <f>[1]BuildingSummary!$C$48</f>
        <v>4 in slab w/carpet</v>
      </c>
      <c r="R64" s="8" t="str">
        <f>[1]BuildingSummary!$C$48</f>
        <v>4 in slab w/carpet</v>
      </c>
    </row>
    <row r="65" spans="1:19" x14ac:dyDescent="0.25">
      <c r="A65" s="1"/>
      <c r="B65" s="7" t="s">
        <v>33</v>
      </c>
      <c r="C65" s="8">
        <f>1/[1]Miami!$D$194</f>
        <v>0.53705692803437166</v>
      </c>
      <c r="D65" s="8">
        <f>1/[1]Houston!$D$194</f>
        <v>0.53705692803437166</v>
      </c>
      <c r="E65" s="8">
        <f>1/[1]Phoenix!$D$194</f>
        <v>0.53705692803437166</v>
      </c>
      <c r="F65" s="8">
        <f>1/[1]Atlanta!$D$194</f>
        <v>0.53705692803437166</v>
      </c>
      <c r="G65" s="8">
        <f>1/[1]LosAngeles!$D$193</f>
        <v>0.53705692803437166</v>
      </c>
      <c r="H65" s="8">
        <f>1/[1]LasVegas!$D$194</f>
        <v>0.53705692803437166</v>
      </c>
      <c r="I65" s="8">
        <f>1/[1]SanFrancisco!$D$193</f>
        <v>0.53705692803437166</v>
      </c>
      <c r="J65" s="8">
        <f>1/[1]Baltimore!$D$194</f>
        <v>0.53705692803437166</v>
      </c>
      <c r="K65" s="8">
        <f>1/[1]Albuquerque!$D$194</f>
        <v>0.53705692803437166</v>
      </c>
      <c r="L65" s="8">
        <f>1/[1]Seattle!$D$193</f>
        <v>0.53705692803437166</v>
      </c>
      <c r="M65" s="8">
        <f>1/[1]Chicago!$D$194</f>
        <v>0.53705692803437166</v>
      </c>
      <c r="N65" s="8">
        <f>1/[1]Boulder!$D$194</f>
        <v>0.53705692803437166</v>
      </c>
      <c r="O65" s="8">
        <f>1/[1]Minneapolis!$D$194</f>
        <v>0.53705692803437166</v>
      </c>
      <c r="P65" s="8">
        <f>1/[1]Helena!$D$194</f>
        <v>0.53705692803437166</v>
      </c>
      <c r="Q65" s="8">
        <f>1/[1]Duluth!$D$194</f>
        <v>0.53705692803437166</v>
      </c>
      <c r="R65" s="8">
        <f>1/[1]Fairbanks!$D$194</f>
        <v>0.53705692803437166</v>
      </c>
      <c r="S65" s="8"/>
    </row>
    <row r="66" spans="1:19" s="18" customFormat="1" x14ac:dyDescent="0.25">
      <c r="A66" s="45"/>
      <c r="B66" s="16" t="s">
        <v>45</v>
      </c>
      <c r="C66" s="17" t="s">
        <v>70</v>
      </c>
      <c r="D66" s="17" t="s">
        <v>70</v>
      </c>
      <c r="E66" s="17" t="s">
        <v>70</v>
      </c>
      <c r="F66" s="17" t="s">
        <v>70</v>
      </c>
      <c r="G66" s="17" t="s">
        <v>70</v>
      </c>
      <c r="H66" s="17" t="s">
        <v>70</v>
      </c>
      <c r="I66" s="17" t="s">
        <v>70</v>
      </c>
      <c r="J66" s="17" t="s">
        <v>70</v>
      </c>
      <c r="K66" s="17" t="s">
        <v>70</v>
      </c>
      <c r="L66" s="17" t="s">
        <v>70</v>
      </c>
      <c r="M66" s="17" t="s">
        <v>70</v>
      </c>
      <c r="N66" s="17" t="s">
        <v>70</v>
      </c>
      <c r="O66" s="17" t="s">
        <v>70</v>
      </c>
      <c r="P66" s="17" t="s">
        <v>70</v>
      </c>
      <c r="Q66" s="17" t="s">
        <v>70</v>
      </c>
      <c r="R66" s="17" t="s">
        <v>70</v>
      </c>
    </row>
    <row r="67" spans="1:19" s="18" customFormat="1" x14ac:dyDescent="0.25">
      <c r="A67" s="45"/>
      <c r="B67" s="19" t="s">
        <v>33</v>
      </c>
      <c r="C67" s="20">
        <f>1/[2]Miami!$D$165</f>
        <v>0.32051282051282048</v>
      </c>
      <c r="D67" s="20">
        <f>1/[2]Houston!$D$165</f>
        <v>0.32051282051282048</v>
      </c>
      <c r="E67" s="20">
        <f>1/[2]Phoenix!$D$165</f>
        <v>0.32051282051282048</v>
      </c>
      <c r="F67" s="20">
        <f>1/[2]Atlanta!$D$165</f>
        <v>0.32051282051282048</v>
      </c>
      <c r="G67" s="20">
        <f>1/[2]LosAngeles!$D$165</f>
        <v>0.32051282051282048</v>
      </c>
      <c r="H67" s="20">
        <f>1/[2]LasVegas!$D$165</f>
        <v>0.32051282051282048</v>
      </c>
      <c r="I67" s="20">
        <f>1/[2]SanFrancisco!$D$165</f>
        <v>0.32051282051282048</v>
      </c>
      <c r="J67" s="20">
        <f>1/[2]Baltimore!$D$165</f>
        <v>0.32051282051282048</v>
      </c>
      <c r="K67" s="20">
        <f>1/[2]Albuquerque!$D$165</f>
        <v>0.32051282051282048</v>
      </c>
      <c r="L67" s="20">
        <f>1/[2]Seattle!$D$165</f>
        <v>0.32051282051282048</v>
      </c>
      <c r="M67" s="20">
        <f>1/[2]Chicago!$D$165</f>
        <v>0.32051282051282048</v>
      </c>
      <c r="N67" s="20">
        <f>1/[2]Boulder!$D$165</f>
        <v>0.32051282051282048</v>
      </c>
      <c r="O67" s="20">
        <f>1/[2]Minneapolis!$D$165</f>
        <v>0.32051282051282048</v>
      </c>
      <c r="P67" s="20">
        <f>1/[2]Helena!$D$165</f>
        <v>0.32051282051282048</v>
      </c>
      <c r="Q67" s="20">
        <f>1/[2]Duluth!$D$165</f>
        <v>0.32051282051282048</v>
      </c>
      <c r="R67" s="20">
        <f>1/[2]Fairbanks!$D$165</f>
        <v>0.32051282051282048</v>
      </c>
    </row>
    <row r="68" spans="1:19" s="18" customFormat="1" x14ac:dyDescent="0.25">
      <c r="A68" s="45" t="s">
        <v>88</v>
      </c>
      <c r="B68" s="16" t="s">
        <v>45</v>
      </c>
      <c r="C68" s="22" t="str">
        <f>[6]BuildingSummary!$C$48</f>
        <v>8in slab w/carpet</v>
      </c>
      <c r="D68" s="22" t="str">
        <f>[6]BuildingSummary!$C$48</f>
        <v>8in slab w/carpet</v>
      </c>
      <c r="E68" s="22" t="str">
        <f>[6]BuildingSummary!$C$48</f>
        <v>8in slab w/carpet</v>
      </c>
      <c r="F68" s="22" t="str">
        <f>[6]BuildingSummary!$C$48</f>
        <v>8in slab w/carpet</v>
      </c>
      <c r="G68" s="22" t="str">
        <f>[6]BuildingSummary!$C$48</f>
        <v>8in slab w/carpet</v>
      </c>
      <c r="H68" s="22" t="str">
        <f>[6]BuildingSummary!$C$48</f>
        <v>8in slab w/carpet</v>
      </c>
      <c r="I68" s="22" t="str">
        <f>[6]BuildingSummary!$C$48</f>
        <v>8in slab w/carpet</v>
      </c>
      <c r="J68" s="22" t="str">
        <f>[6]BuildingSummary!$C$48</f>
        <v>8in slab w/carpet</v>
      </c>
      <c r="K68" s="22" t="str">
        <f>[6]BuildingSummary!$C$48</f>
        <v>8in slab w/carpet</v>
      </c>
      <c r="L68" s="22" t="str">
        <f>[6]BuildingSummary!$C$48</f>
        <v>8in slab w/carpet</v>
      </c>
      <c r="M68" s="22" t="str">
        <f>[6]BuildingSummary!$C$48</f>
        <v>8in slab w/carpet</v>
      </c>
      <c r="N68" s="22" t="str">
        <f>[6]BuildingSummary!$C$48</f>
        <v>8in slab w/carpet</v>
      </c>
      <c r="O68" s="22" t="str">
        <f>[6]BuildingSummary!$C$48</f>
        <v>8in slab w/carpet</v>
      </c>
      <c r="P68" s="22" t="str">
        <f>[6]BuildingSummary!$C$48</f>
        <v>8in slab w/carpet</v>
      </c>
      <c r="Q68" s="22" t="str">
        <f>[6]BuildingSummary!$C$48</f>
        <v>8in slab w/carpet</v>
      </c>
      <c r="R68" s="22" t="str">
        <f>[6]BuildingSummary!$C$48</f>
        <v>8in slab w/carpet</v>
      </c>
    </row>
    <row r="69" spans="1:19" s="18" customFormat="1" x14ac:dyDescent="0.25">
      <c r="A69" s="45" t="s">
        <v>88</v>
      </c>
      <c r="B69" s="19" t="s">
        <v>33</v>
      </c>
      <c r="C69" s="20">
        <f>1/[6]Miami!$D$278</f>
        <v>0.61462814996926862</v>
      </c>
      <c r="D69" s="20">
        <f>1/[6]Houston!$D$278</f>
        <v>0.61462814996926862</v>
      </c>
      <c r="E69" s="20">
        <f>1/[6]Phoenix!$D$278</f>
        <v>0.61462814996926862</v>
      </c>
      <c r="F69" s="20">
        <f>1/[6]Atlanta!$D$278</f>
        <v>0.61462814996926862</v>
      </c>
      <c r="G69" s="20">
        <f>1/[6]LosAngeles!$D$278</f>
        <v>0.61462814996926862</v>
      </c>
      <c r="H69" s="20">
        <f>1/[6]LasVegas!$D$278</f>
        <v>0.61462814996926862</v>
      </c>
      <c r="I69" s="20">
        <f>1/[6]SanFrancisco!$D$278</f>
        <v>0.61462814996926862</v>
      </c>
      <c r="J69" s="20">
        <f>1/[6]Baltimore!$D$278</f>
        <v>0.61462814996926862</v>
      </c>
      <c r="K69" s="20">
        <f>1/[6]Albuquerque!$D$278</f>
        <v>0.61462814996926862</v>
      </c>
      <c r="L69" s="20">
        <f>1/[6]Seattle!$D$278</f>
        <v>0.61462814996926862</v>
      </c>
      <c r="M69" s="20">
        <f>1/[6]Chicago!$D$278</f>
        <v>0.61462814996926862</v>
      </c>
      <c r="N69" s="20">
        <f>1/[6]Boulder!$D$278</f>
        <v>0.61462814996926862</v>
      </c>
      <c r="O69" s="20">
        <f>1/[6]Minneapolis!$D$278</f>
        <v>0.61462814996926862</v>
      </c>
      <c r="P69" s="20">
        <f>1/[6]Helena!$D$278</f>
        <v>0.61462814996926862</v>
      </c>
      <c r="Q69" s="20">
        <f>1/[6]Duluth!$D$278</f>
        <v>0.61462814996926862</v>
      </c>
      <c r="R69" s="20">
        <f>1/[6]Fairbanks!$D$278</f>
        <v>0.61462814996926862</v>
      </c>
    </row>
    <row r="70" spans="1:19" s="18" customFormat="1" x14ac:dyDescent="0.25">
      <c r="A70" s="45" t="s">
        <v>80</v>
      </c>
      <c r="B70" s="16" t="s">
        <v>45</v>
      </c>
      <c r="C70" s="22" t="s">
        <v>71</v>
      </c>
      <c r="D70" s="22" t="s">
        <v>71</v>
      </c>
      <c r="E70" s="22" t="s">
        <v>71</v>
      </c>
      <c r="F70" s="22" t="s">
        <v>71</v>
      </c>
      <c r="G70" s="22" t="s">
        <v>71</v>
      </c>
      <c r="H70" s="22" t="s">
        <v>71</v>
      </c>
      <c r="I70" s="22" t="s">
        <v>71</v>
      </c>
      <c r="J70" s="22" t="s">
        <v>71</v>
      </c>
      <c r="K70" s="22" t="s">
        <v>71</v>
      </c>
      <c r="L70" s="22" t="s">
        <v>71</v>
      </c>
      <c r="M70" s="22" t="s">
        <v>71</v>
      </c>
      <c r="N70" s="22" t="s">
        <v>71</v>
      </c>
      <c r="O70" s="22" t="s">
        <v>71</v>
      </c>
      <c r="P70" s="22" t="s">
        <v>71</v>
      </c>
      <c r="Q70" s="22" t="s">
        <v>71</v>
      </c>
      <c r="R70" s="22" t="s">
        <v>71</v>
      </c>
    </row>
    <row r="71" spans="1:19" s="18" customFormat="1" x14ac:dyDescent="0.25">
      <c r="A71" s="45" t="s">
        <v>80</v>
      </c>
      <c r="B71" s="19" t="s">
        <v>33</v>
      </c>
      <c r="C71" s="20">
        <f>1/[4]Miami!$D$161</f>
        <v>0.39808917197452232</v>
      </c>
      <c r="D71" s="20">
        <f>1/[4]Miami!$D$161</f>
        <v>0.39808917197452232</v>
      </c>
      <c r="E71" s="20">
        <f>1/[4]Phoenix!$D$161</f>
        <v>0.39808917197452232</v>
      </c>
      <c r="F71" s="20">
        <f>1/[4]Atlanta!$D$161</f>
        <v>0.39808917197452232</v>
      </c>
      <c r="G71" s="20">
        <f>1/[4]LosAngeles!$D$161</f>
        <v>0.39808917197452232</v>
      </c>
      <c r="H71" s="20">
        <f>1/[4]LasVegas!$D$161</f>
        <v>0.39808917197452232</v>
      </c>
      <c r="I71" s="20">
        <f>1/[4]SanFrancisco!$D$161</f>
        <v>0.39808917197452232</v>
      </c>
      <c r="J71" s="20">
        <f>1/[4]Baltimore!$D$161</f>
        <v>0.39808917197452232</v>
      </c>
      <c r="K71" s="20">
        <f>1/[4]Albuquerque!$D$161</f>
        <v>0.39808917197452232</v>
      </c>
      <c r="L71" s="20">
        <f>1/[4]Seattle!$D$161</f>
        <v>0.39808917197452232</v>
      </c>
      <c r="M71" s="20">
        <f>1/[4]Chicago!$D$161</f>
        <v>0.39808917197452232</v>
      </c>
      <c r="N71" s="20">
        <f>1/[4]Boulder!$D$161</f>
        <v>0.39808917197452232</v>
      </c>
      <c r="O71" s="20">
        <f>1/[4]Minneapolis!$D$161</f>
        <v>0.39808917197452232</v>
      </c>
      <c r="P71" s="20">
        <f>1/[4]Helena!$D$161</f>
        <v>0.39808917197452232</v>
      </c>
      <c r="Q71" s="20">
        <f>1/[4]Duluth!$D$161</f>
        <v>0.39808917197452232</v>
      </c>
      <c r="R71" s="20">
        <f>1/[4]Fairbanks!$D$161</f>
        <v>0.39808917197452232</v>
      </c>
    </row>
    <row r="72" spans="1:19" x14ac:dyDescent="0.25">
      <c r="A72" s="48"/>
      <c r="B72" s="13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9" x14ac:dyDescent="0.25">
      <c r="A73" s="48"/>
      <c r="B73" s="13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9" x14ac:dyDescent="0.25">
      <c r="A74" s="48"/>
      <c r="B74" s="13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9" x14ac:dyDescent="0.25">
      <c r="A75" s="48"/>
      <c r="B75" s="13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9" x14ac:dyDescent="0.25">
      <c r="A76" s="48"/>
      <c r="B76" s="13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9" x14ac:dyDescent="0.25">
      <c r="A77" s="48"/>
      <c r="B77" s="13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9" x14ac:dyDescent="0.25">
      <c r="A78" s="48"/>
      <c r="B78" s="13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9" x14ac:dyDescent="0.25">
      <c r="A79" s="48"/>
      <c r="B79" s="13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9" x14ac:dyDescent="0.25">
      <c r="A80" s="48"/>
      <c r="B80" s="13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48"/>
      <c r="B81" s="13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5">
      <c r="A82" s="48"/>
      <c r="B82" s="13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48"/>
      <c r="B83" s="13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48"/>
      <c r="B84" s="13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5">
      <c r="A85" s="48"/>
      <c r="B85" s="13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48"/>
      <c r="B86" s="13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48"/>
      <c r="B87" s="13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48"/>
      <c r="B88" s="13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90" spans="1:18" x14ac:dyDescent="0.25">
      <c r="A90" s="48"/>
      <c r="B90" s="14"/>
    </row>
    <row r="91" spans="1:18" x14ac:dyDescent="0.25">
      <c r="A91" s="48"/>
      <c r="B91" s="13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5">
      <c r="A92" s="48"/>
      <c r="B92" s="13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48"/>
      <c r="B93" s="13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48"/>
      <c r="B94" s="13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48"/>
      <c r="B95" s="13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5">
      <c r="A96" s="48"/>
      <c r="B96" s="13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5">
      <c r="A97" s="48"/>
      <c r="B97" s="13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5">
      <c r="A98" s="48"/>
      <c r="B98" s="13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5">
      <c r="A99" s="48"/>
      <c r="B99" s="13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5">
      <c r="A100" s="48"/>
      <c r="B100" s="13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5">
      <c r="A101" s="48"/>
      <c r="B101" s="13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5">
      <c r="A102" s="48"/>
      <c r="B102" s="13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5">
      <c r="A103" s="48"/>
      <c r="B103" s="13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5">
      <c r="A104" s="48"/>
      <c r="B104" s="13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5">
      <c r="A105" s="48"/>
      <c r="B105" s="13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5">
      <c r="A106" s="48"/>
      <c r="B106" s="13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5">
      <c r="A107" s="48"/>
      <c r="B107" s="13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5">
      <c r="A108" s="48"/>
      <c r="B108" s="13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5">
      <c r="A109" s="48"/>
      <c r="B109" s="13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5">
      <c r="A110" s="48"/>
      <c r="B110" s="13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5">
      <c r="A111" s="48"/>
      <c r="B111" s="13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5">
      <c r="A112" s="48"/>
      <c r="B112" s="13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5">
      <c r="A113" s="48"/>
      <c r="B113" s="13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5">
      <c r="A114" s="48"/>
      <c r="B114" s="13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5">
      <c r="A115" s="48"/>
      <c r="B115" s="13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5">
      <c r="A116" s="48"/>
      <c r="B116" s="13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5">
      <c r="A117" s="48"/>
      <c r="B117" s="13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5">
      <c r="A118" s="48"/>
      <c r="B118" s="13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5">
      <c r="A119" s="48"/>
      <c r="B119" s="13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1" spans="1:18" x14ac:dyDescent="0.25">
      <c r="A121" s="48"/>
      <c r="B121" s="14"/>
    </row>
    <row r="122" spans="1:18" x14ac:dyDescent="0.25">
      <c r="A122" s="48"/>
      <c r="B122" s="13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5">
      <c r="A123" s="48"/>
      <c r="B123" s="13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5">
      <c r="A124" s="48"/>
      <c r="B124" s="13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5">
      <c r="A125" s="48"/>
      <c r="B125" s="13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5">
      <c r="A126" s="48"/>
      <c r="B126" s="13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5">
      <c r="A127" s="48"/>
      <c r="B127" s="13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5">
      <c r="A128" s="48"/>
      <c r="B128" s="13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5">
      <c r="A129" s="48"/>
      <c r="B129" s="13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5">
      <c r="A130" s="48"/>
      <c r="B130" s="13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5">
      <c r="A131" s="48"/>
      <c r="B131" s="13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5">
      <c r="A132" s="48"/>
      <c r="B132" s="13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5">
      <c r="A133" s="48"/>
      <c r="B133" s="13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5">
      <c r="A134" s="48"/>
      <c r="B134" s="13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5">
      <c r="A135" s="48"/>
      <c r="B135" s="13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5">
      <c r="A136" s="48"/>
      <c r="B136" s="13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5">
      <c r="A137" s="48"/>
      <c r="B137" s="13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48"/>
      <c r="B138" s="13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48"/>
      <c r="B139" s="13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48"/>
      <c r="B140" s="13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5">
      <c r="A141" s="48"/>
      <c r="B141" s="13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5">
      <c r="A142" s="48"/>
      <c r="B142" s="13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5">
      <c r="A143" s="48"/>
      <c r="B143" s="13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5">
      <c r="A144" s="48"/>
      <c r="B144" s="13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5">
      <c r="A145" s="48"/>
      <c r="B145" s="13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5">
      <c r="A146" s="48"/>
      <c r="B146" s="13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5">
      <c r="A147" s="48"/>
      <c r="B147" s="13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5">
      <c r="A148" s="48"/>
      <c r="B148" s="13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5">
      <c r="A149" s="48"/>
      <c r="B149" s="13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5">
      <c r="A150" s="48"/>
      <c r="B150" s="13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2" spans="1:18" x14ac:dyDescent="0.25">
      <c r="A152" s="48"/>
      <c r="B152" s="14"/>
    </row>
    <row r="153" spans="1:18" x14ac:dyDescent="0.25">
      <c r="A153" s="48"/>
      <c r="B153" s="13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5">
      <c r="A154" s="48"/>
      <c r="B154" s="13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5">
      <c r="A155" s="48"/>
      <c r="B155" s="13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5">
      <c r="A156" s="48"/>
      <c r="B156" s="13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5">
      <c r="A157" s="48"/>
      <c r="B157" s="13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5">
      <c r="A158" s="48"/>
      <c r="B158" s="13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5">
      <c r="A159" s="48"/>
      <c r="B159" s="13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5">
      <c r="A160" s="48"/>
      <c r="B160" s="13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5">
      <c r="A161" s="48"/>
      <c r="B161" s="13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5">
      <c r="A162" s="48"/>
      <c r="B162" s="13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5">
      <c r="A163" s="48"/>
      <c r="B163" s="13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5">
      <c r="A164" s="48"/>
      <c r="B164" s="13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5">
      <c r="A165" s="48"/>
      <c r="B165" s="13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5">
      <c r="A166" s="48"/>
      <c r="B166" s="13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5">
      <c r="A167" s="48"/>
      <c r="B167" s="13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5">
      <c r="A168" s="48"/>
      <c r="B168" s="13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5">
      <c r="A169" s="48"/>
      <c r="B169" s="13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5">
      <c r="A170" s="48"/>
      <c r="B170" s="13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5">
      <c r="A171" s="48"/>
      <c r="B171" s="13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5">
      <c r="A172" s="48"/>
      <c r="B172" s="13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5">
      <c r="A173" s="48"/>
      <c r="B173" s="13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5">
      <c r="A174" s="48"/>
      <c r="B174" s="13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5">
      <c r="A175" s="48"/>
      <c r="B175" s="13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5">
      <c r="A176" s="48"/>
      <c r="B176" s="13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5">
      <c r="A177" s="48"/>
      <c r="B177" s="13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5">
      <c r="A178" s="48"/>
      <c r="B178" s="13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5">
      <c r="A179" s="48"/>
      <c r="B179" s="13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5">
      <c r="A180" s="48"/>
      <c r="B180" s="13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5">
      <c r="A181" s="48"/>
      <c r="B181" s="13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3" spans="1:18" x14ac:dyDescent="0.25">
      <c r="A183" s="48"/>
      <c r="B183" s="14"/>
    </row>
    <row r="184" spans="1:18" x14ac:dyDescent="0.25">
      <c r="A184" s="48"/>
      <c r="B184" s="13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5">
      <c r="A185" s="48"/>
      <c r="B185" s="13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5">
      <c r="A186" s="48"/>
      <c r="B186" s="13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5">
      <c r="A187" s="48"/>
      <c r="B187" s="13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5">
      <c r="A188" s="48"/>
      <c r="B188" s="13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5">
      <c r="A189" s="48"/>
      <c r="B189" s="13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5">
      <c r="A190" s="48"/>
      <c r="B190" s="13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5">
      <c r="A191" s="48"/>
      <c r="B191" s="13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5">
      <c r="A192" s="48"/>
      <c r="B192" s="13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5">
      <c r="A193" s="48"/>
      <c r="B193" s="13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5">
      <c r="A194" s="48"/>
      <c r="B194" s="13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5">
      <c r="A195" s="48"/>
      <c r="B195" s="13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5">
      <c r="A196" s="48"/>
      <c r="B196" s="13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5">
      <c r="A197" s="48"/>
      <c r="B197" s="13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5">
      <c r="A198" s="48"/>
      <c r="B198" s="13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5">
      <c r="A199" s="48"/>
      <c r="B199" s="13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5">
      <c r="A200" s="48"/>
      <c r="B200" s="13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5">
      <c r="A201" s="48"/>
      <c r="B201" s="13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5">
      <c r="A202" s="48"/>
      <c r="B202" s="13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5">
      <c r="A203" s="48"/>
      <c r="B203" s="13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5">
      <c r="A204" s="48"/>
      <c r="B204" s="13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5">
      <c r="A205" s="48"/>
      <c r="B205" s="13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5">
      <c r="A206" s="48"/>
      <c r="B206" s="13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5">
      <c r="A207" s="48"/>
      <c r="B207" s="13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5">
      <c r="A208" s="48"/>
      <c r="B208" s="13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5">
      <c r="A209" s="48"/>
      <c r="B209" s="13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5">
      <c r="A210" s="48"/>
      <c r="B210" s="13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5">
      <c r="A211" s="48"/>
      <c r="B211" s="13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5">
      <c r="A212" s="48"/>
      <c r="B212" s="13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4" spans="1:18" x14ac:dyDescent="0.25">
      <c r="A214" s="48"/>
      <c r="B214" s="14"/>
    </row>
    <row r="215" spans="1:18" x14ac:dyDescent="0.25">
      <c r="A215" s="48"/>
      <c r="B215" s="13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5">
      <c r="A216" s="48"/>
      <c r="B216" s="13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5">
      <c r="A217" s="48"/>
      <c r="B217" s="13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5">
      <c r="A218" s="48"/>
      <c r="B218" s="13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5">
      <c r="A219" s="48"/>
      <c r="B219" s="13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5">
      <c r="A220" s="48"/>
      <c r="B220" s="13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5">
      <c r="A221" s="48"/>
      <c r="B221" s="13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5">
      <c r="A222" s="48"/>
      <c r="B222" s="13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5">
      <c r="A223" s="48"/>
      <c r="B223" s="13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5">
      <c r="A224" s="48"/>
      <c r="B224" s="13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5">
      <c r="A225" s="48"/>
      <c r="B225" s="13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5">
      <c r="A226" s="48"/>
      <c r="B226" s="13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5">
      <c r="A227" s="48"/>
      <c r="B227" s="13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5">
      <c r="A228" s="48"/>
      <c r="B228" s="13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5">
      <c r="A229" s="48"/>
      <c r="B229" s="13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5">
      <c r="A230" s="48"/>
      <c r="B230" s="13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5">
      <c r="A231" s="48"/>
      <c r="B231" s="13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5">
      <c r="A232" s="48"/>
      <c r="B232" s="13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5">
      <c r="A233" s="48"/>
      <c r="B233" s="13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5">
      <c r="A234" s="48"/>
      <c r="B234" s="13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5">
      <c r="A235" s="48"/>
      <c r="B235" s="13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5">
      <c r="A236" s="48"/>
      <c r="B236" s="13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5">
      <c r="A237" s="48"/>
      <c r="B237" s="13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5">
      <c r="A238" s="48"/>
      <c r="B238" s="13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5">
      <c r="A239" s="48"/>
      <c r="B239" s="13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5">
      <c r="A240" s="48"/>
      <c r="B240" s="13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5">
      <c r="A241" s="48"/>
      <c r="B241" s="13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5">
      <c r="A242" s="48"/>
      <c r="B242" s="13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5">
      <c r="A243" s="48"/>
      <c r="B243" s="13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5" spans="1:18" x14ac:dyDescent="0.25">
      <c r="A245" s="48"/>
      <c r="B245" s="14"/>
    </row>
    <row r="246" spans="1:18" x14ac:dyDescent="0.25">
      <c r="A246" s="48"/>
      <c r="B246" s="13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5">
      <c r="A247" s="48"/>
      <c r="B247" s="13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5">
      <c r="A248" s="48"/>
      <c r="B248" s="13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5">
      <c r="A249" s="48"/>
      <c r="B249" s="13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5">
      <c r="A250" s="48"/>
      <c r="B250" s="13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5">
      <c r="A251" s="48"/>
      <c r="B251" s="13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5">
      <c r="A252" s="48"/>
      <c r="B252" s="13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25">
      <c r="A253" s="48"/>
      <c r="B253" s="13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25">
      <c r="A254" s="48"/>
      <c r="B254" s="13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25">
      <c r="A255" s="48"/>
      <c r="B255" s="13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25">
      <c r="A256" s="48"/>
      <c r="B256" s="13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25">
      <c r="A257" s="48"/>
      <c r="B257" s="13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25">
      <c r="A258" s="48"/>
      <c r="B258" s="13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25">
      <c r="A259" s="48"/>
      <c r="B259" s="13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25">
      <c r="A260" s="48"/>
      <c r="B260" s="13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25">
      <c r="A261" s="48"/>
      <c r="B261" s="13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25">
      <c r="A262" s="48"/>
      <c r="B262" s="13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25">
      <c r="A263" s="48"/>
      <c r="B263" s="13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25">
      <c r="A264" s="48"/>
      <c r="B264" s="13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25">
      <c r="A265" s="48"/>
      <c r="B265" s="13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25">
      <c r="A266" s="48"/>
      <c r="B266" s="13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25">
      <c r="A267" s="48"/>
      <c r="B267" s="13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25">
      <c r="A268" s="48"/>
      <c r="B268" s="13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25">
      <c r="A269" s="48"/>
      <c r="B269" s="13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25">
      <c r="A270" s="48"/>
      <c r="B270" s="13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25">
      <c r="A271" s="48"/>
      <c r="B271" s="13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5">
      <c r="A272" s="48"/>
      <c r="B272" s="13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5">
      <c r="A273" s="48"/>
      <c r="B273" s="13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5">
      <c r="A274" s="48"/>
      <c r="B274" s="13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6" spans="1:18" x14ac:dyDescent="0.25">
      <c r="A276" s="48"/>
      <c r="B276" s="14"/>
    </row>
    <row r="277" spans="1:18" x14ac:dyDescent="0.25">
      <c r="A277" s="48"/>
      <c r="B277" s="13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5">
      <c r="A278" s="48"/>
      <c r="B278" s="13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5">
      <c r="A279" s="48"/>
      <c r="B279" s="13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5">
      <c r="A280" s="48"/>
      <c r="B280" s="13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5">
      <c r="A281" s="48"/>
      <c r="B281" s="13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5">
      <c r="A282" s="48"/>
      <c r="B282" s="13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5">
      <c r="A283" s="48"/>
      <c r="B283" s="13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5">
      <c r="A284" s="48"/>
      <c r="B284" s="13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5">
      <c r="A285" s="48"/>
      <c r="B285" s="13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5">
      <c r="A286" s="48"/>
      <c r="B286" s="13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5">
      <c r="A287" s="48"/>
      <c r="B287" s="13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5">
      <c r="A288" s="48"/>
      <c r="B288" s="13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5">
      <c r="A289" s="48"/>
      <c r="B289" s="13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5">
      <c r="A290" s="48"/>
      <c r="B290" s="13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5">
      <c r="A291" s="48"/>
      <c r="B291" s="13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5">
      <c r="A292" s="48"/>
      <c r="B292" s="13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5">
      <c r="A293" s="48"/>
      <c r="B293" s="13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25">
      <c r="A294" s="48"/>
      <c r="B294" s="13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25">
      <c r="A295" s="48"/>
      <c r="B295" s="13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25">
      <c r="A296" s="48"/>
      <c r="B296" s="13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25">
      <c r="A297" s="48"/>
      <c r="B297" s="13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25">
      <c r="A298" s="48"/>
      <c r="B298" s="13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25">
      <c r="A299" s="48"/>
      <c r="B299" s="13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5">
      <c r="A300" s="48"/>
      <c r="B300" s="13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25">
      <c r="A301" s="48"/>
      <c r="B301" s="13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25">
      <c r="A302" s="48"/>
      <c r="B302" s="13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25">
      <c r="A303" s="48"/>
      <c r="B303" s="13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25">
      <c r="A304" s="48"/>
      <c r="B304" s="13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25">
      <c r="A305" s="48"/>
      <c r="B305" s="13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7" spans="1:18" x14ac:dyDescent="0.25">
      <c r="A307" s="48"/>
      <c r="B307" s="14"/>
    </row>
    <row r="308" spans="1:18" x14ac:dyDescent="0.25">
      <c r="A308" s="48"/>
      <c r="B308" s="13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25">
      <c r="A309" s="48"/>
      <c r="B309" s="13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25">
      <c r="A310" s="48"/>
      <c r="B310" s="13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25">
      <c r="A311" s="48"/>
      <c r="B311" s="13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25">
      <c r="A312" s="48"/>
      <c r="B312" s="13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25">
      <c r="A313" s="48"/>
      <c r="B313" s="13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25">
      <c r="A314" s="48"/>
      <c r="B314" s="13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25">
      <c r="A315" s="48"/>
      <c r="B315" s="13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25">
      <c r="A316" s="48"/>
      <c r="B316" s="13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25">
      <c r="A317" s="48"/>
      <c r="B317" s="13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25">
      <c r="A318" s="48"/>
      <c r="B318" s="13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25">
      <c r="A319" s="48"/>
      <c r="B319" s="13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25">
      <c r="A320" s="48"/>
      <c r="B320" s="13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25">
      <c r="A321" s="48"/>
      <c r="B321" s="13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25">
      <c r="A322" s="48"/>
      <c r="B322" s="13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25">
      <c r="A323" s="48"/>
      <c r="B323" s="13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25">
      <c r="A324" s="48"/>
      <c r="B324" s="13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25">
      <c r="A325" s="48"/>
      <c r="B325" s="13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25">
      <c r="A326" s="48"/>
      <c r="B326" s="13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25">
      <c r="A327" s="48"/>
      <c r="B327" s="13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25">
      <c r="A328" s="48"/>
      <c r="B328" s="13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25">
      <c r="A329" s="48"/>
      <c r="B329" s="13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25">
      <c r="A330" s="48"/>
      <c r="B330" s="13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25">
      <c r="A331" s="48"/>
      <c r="B331" s="13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25">
      <c r="A332" s="48"/>
      <c r="B332" s="13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5">
      <c r="A333" s="48"/>
      <c r="B333" s="13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25">
      <c r="A334" s="48"/>
      <c r="B334" s="13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25">
      <c r="A335" s="48"/>
      <c r="B335" s="13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5">
      <c r="A336" s="48"/>
      <c r="B336" s="13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8" spans="1:18" x14ac:dyDescent="0.25">
      <c r="A338" s="48"/>
      <c r="B338" s="14"/>
    </row>
    <row r="339" spans="1:18" x14ac:dyDescent="0.25">
      <c r="A339" s="48"/>
      <c r="B339" s="13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25">
      <c r="A340" s="48"/>
      <c r="B340" s="13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25">
      <c r="A341" s="48"/>
      <c r="B341" s="13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5">
      <c r="A342" s="48"/>
      <c r="B342" s="13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25">
      <c r="A343" s="48"/>
      <c r="B343" s="13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25">
      <c r="A344" s="48"/>
      <c r="B344" s="13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25">
      <c r="A345" s="48"/>
      <c r="B345" s="13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A346" s="48"/>
      <c r="B346" s="13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A347" s="48"/>
      <c r="B347" s="13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25">
      <c r="A348" s="48"/>
      <c r="B348" s="13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A349" s="48"/>
      <c r="B349" s="13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25">
      <c r="A350" s="48"/>
      <c r="B350" s="13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25">
      <c r="A351" s="48"/>
      <c r="B351" s="13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25">
      <c r="A352" s="48"/>
      <c r="B352" s="13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25">
      <c r="A353" s="48"/>
      <c r="B353" s="13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25">
      <c r="A354" s="48"/>
      <c r="B354" s="13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5">
      <c r="A355" s="48"/>
      <c r="B355" s="13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25">
      <c r="A356" s="48"/>
      <c r="B356" s="13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25">
      <c r="A357" s="48"/>
      <c r="B357" s="13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5">
      <c r="A358" s="48"/>
      <c r="B358" s="13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25">
      <c r="A359" s="48"/>
      <c r="B359" s="13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25">
      <c r="A360" s="48"/>
      <c r="B360" s="13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25">
      <c r="A361" s="48"/>
      <c r="B361" s="13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25">
      <c r="A362" s="48"/>
      <c r="B362" s="13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25">
      <c r="A363" s="48"/>
      <c r="B363" s="13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25">
      <c r="A364" s="48"/>
      <c r="B364" s="13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25">
      <c r="A365" s="48"/>
      <c r="B365" s="13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25">
      <c r="A366" s="48"/>
      <c r="B366" s="13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25">
      <c r="A367" s="48"/>
      <c r="B367" s="13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9" spans="1:18" x14ac:dyDescent="0.25">
      <c r="A369" s="48"/>
      <c r="B369" s="14"/>
    </row>
    <row r="370" spans="1:18" x14ac:dyDescent="0.25">
      <c r="A370" s="48"/>
      <c r="B370" s="13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25">
      <c r="A371" s="48"/>
      <c r="B371" s="13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25">
      <c r="A372" s="48"/>
      <c r="B372" s="13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25">
      <c r="A373" s="48"/>
      <c r="B373" s="13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25">
      <c r="A374" s="48"/>
      <c r="B374" s="13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25">
      <c r="A375" s="48"/>
      <c r="B375" s="13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25">
      <c r="A376" s="48"/>
      <c r="B376" s="13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25">
      <c r="A377" s="48"/>
      <c r="B377" s="13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25">
      <c r="A378" s="48"/>
      <c r="B378" s="13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25">
      <c r="A379" s="48"/>
      <c r="B379" s="13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25">
      <c r="A380" s="48"/>
      <c r="B380" s="13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25">
      <c r="A381" s="48"/>
      <c r="B381" s="13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25">
      <c r="A382" s="48"/>
      <c r="B382" s="13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25">
      <c r="A383" s="48"/>
      <c r="B383" s="13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25">
      <c r="A384" s="48"/>
      <c r="B384" s="13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25">
      <c r="A385" s="48"/>
      <c r="B385" s="13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25">
      <c r="A386" s="48"/>
      <c r="B386" s="13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25">
      <c r="A387" s="48"/>
      <c r="B387" s="13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25">
      <c r="A388" s="48"/>
      <c r="B388" s="13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25">
      <c r="A389" s="48"/>
      <c r="B389" s="13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25">
      <c r="A390" s="48"/>
      <c r="B390" s="13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25">
      <c r="A391" s="48"/>
      <c r="B391" s="13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25">
      <c r="A392" s="48"/>
      <c r="B392" s="13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25">
      <c r="A393" s="48"/>
      <c r="B393" s="13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25">
      <c r="A394" s="48"/>
      <c r="B394" s="13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25">
      <c r="A395" s="48"/>
      <c r="B395" s="13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25">
      <c r="A396" s="48"/>
      <c r="B396" s="13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25">
      <c r="A397" s="48"/>
      <c r="B397" s="13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25">
      <c r="A398" s="48"/>
      <c r="B398" s="13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400" spans="1:18" x14ac:dyDescent="0.25">
      <c r="A400" s="48"/>
      <c r="B400" s="14"/>
    </row>
    <row r="401" spans="1:18" x14ac:dyDescent="0.25">
      <c r="A401" s="48"/>
      <c r="B401" s="13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25">
      <c r="A402" s="48"/>
      <c r="B402" s="13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25">
      <c r="A403" s="48"/>
      <c r="B403" s="13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25">
      <c r="A404" s="48"/>
      <c r="B404" s="13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25">
      <c r="A405" s="48"/>
      <c r="B405" s="13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25">
      <c r="A406" s="48"/>
      <c r="B406" s="13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25">
      <c r="A407" s="48"/>
      <c r="B407" s="13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25">
      <c r="A408" s="48"/>
      <c r="B408" s="13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25">
      <c r="A409" s="48"/>
      <c r="B409" s="13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25">
      <c r="A410" s="48"/>
      <c r="B410" s="13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25">
      <c r="A411" s="48"/>
      <c r="B411" s="13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25">
      <c r="A412" s="48"/>
      <c r="B412" s="13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25">
      <c r="A413" s="48"/>
      <c r="B413" s="13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25">
      <c r="A414" s="48"/>
      <c r="B414" s="13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25">
      <c r="A415" s="48"/>
      <c r="B415" s="13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25">
      <c r="A416" s="48"/>
      <c r="B416" s="13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25">
      <c r="A417" s="48"/>
      <c r="B417" s="13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25">
      <c r="A418" s="48"/>
      <c r="B418" s="13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25">
      <c r="A419" s="48"/>
      <c r="B419" s="13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25">
      <c r="A420" s="48"/>
      <c r="B420" s="13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25">
      <c r="A421" s="48"/>
      <c r="B421" s="13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25">
      <c r="A422" s="48"/>
      <c r="B422" s="13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25">
      <c r="A423" s="48"/>
      <c r="B423" s="13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25">
      <c r="A424" s="48"/>
      <c r="B424" s="13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25">
      <c r="A425" s="48"/>
      <c r="B425" s="13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25">
      <c r="A426" s="48"/>
      <c r="B426" s="13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25">
      <c r="A427" s="48"/>
      <c r="B427" s="13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25">
      <c r="A428" s="48"/>
      <c r="B428" s="13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25">
      <c r="A429" s="48"/>
      <c r="B429" s="13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1" spans="1:18" x14ac:dyDescent="0.25">
      <c r="A431" s="48"/>
      <c r="B431" s="14"/>
    </row>
    <row r="432" spans="1:18" x14ac:dyDescent="0.25">
      <c r="A432" s="48"/>
      <c r="B432" s="13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25">
      <c r="A433" s="48"/>
      <c r="B433" s="13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25">
      <c r="A434" s="48"/>
      <c r="B434" s="13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25">
      <c r="A435" s="48"/>
      <c r="B435" s="13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25">
      <c r="A436" s="48"/>
      <c r="B436" s="13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25">
      <c r="A437" s="48"/>
      <c r="B437" s="13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25">
      <c r="A438" s="48"/>
      <c r="B438" s="13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25">
      <c r="A439" s="48"/>
      <c r="B439" s="13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25">
      <c r="A440" s="48"/>
      <c r="B440" s="13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25">
      <c r="A441" s="48"/>
      <c r="B441" s="13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25">
      <c r="A442" s="48"/>
      <c r="B442" s="13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25">
      <c r="A443" s="48"/>
      <c r="B443" s="13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25">
      <c r="A444" s="48"/>
      <c r="B444" s="13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25">
      <c r="A445" s="48"/>
      <c r="B445" s="13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25">
      <c r="A446" s="48"/>
      <c r="B446" s="13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25">
      <c r="A447" s="48"/>
      <c r="B447" s="13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25">
      <c r="A448" s="48"/>
      <c r="B448" s="13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25">
      <c r="A449" s="48"/>
      <c r="B449" s="13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25">
      <c r="A450" s="48"/>
      <c r="B450" s="13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25">
      <c r="A451" s="48"/>
      <c r="B451" s="13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25">
      <c r="A452" s="48"/>
      <c r="B452" s="13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25">
      <c r="A453" s="48"/>
      <c r="B453" s="13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25">
      <c r="A454" s="48"/>
      <c r="B454" s="13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25">
      <c r="A455" s="48"/>
      <c r="B455" s="13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25">
      <c r="A456" s="48"/>
      <c r="B456" s="13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25">
      <c r="A457" s="48"/>
      <c r="B457" s="13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25">
      <c r="A458" s="48"/>
      <c r="B458" s="13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25">
      <c r="A459" s="48"/>
      <c r="B459" s="13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25">
      <c r="A460" s="48"/>
      <c r="B460" s="13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2" spans="1:18" x14ac:dyDescent="0.25">
      <c r="A462" s="48"/>
      <c r="B462" s="14"/>
    </row>
    <row r="463" spans="1:18" x14ac:dyDescent="0.25">
      <c r="A463" s="48"/>
      <c r="B463" s="13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25">
      <c r="A464" s="48"/>
      <c r="B464" s="13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25">
      <c r="A465" s="48"/>
      <c r="B465" s="13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25">
      <c r="A466" s="48"/>
      <c r="B466" s="13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25">
      <c r="A467" s="48"/>
      <c r="B467" s="13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25">
      <c r="A468" s="48"/>
      <c r="B468" s="13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25">
      <c r="A469" s="48"/>
      <c r="B469" s="13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25">
      <c r="A470" s="48"/>
      <c r="B470" s="13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25">
      <c r="A471" s="48"/>
      <c r="B471" s="13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25">
      <c r="A472" s="48"/>
      <c r="B472" s="13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25">
      <c r="A473" s="48"/>
      <c r="B473" s="13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25">
      <c r="A474" s="48"/>
      <c r="B474" s="13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25">
      <c r="A475" s="48"/>
      <c r="B475" s="13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25">
      <c r="A476" s="48"/>
      <c r="B476" s="13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25">
      <c r="A477" s="48"/>
      <c r="B477" s="13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25">
      <c r="A478" s="48"/>
      <c r="B478" s="13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25">
      <c r="A479" s="48"/>
      <c r="B479" s="13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25">
      <c r="A480" s="48"/>
      <c r="B480" s="13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25">
      <c r="A481" s="48"/>
      <c r="B481" s="13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25">
      <c r="A482" s="48"/>
      <c r="B482" s="13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25">
      <c r="A483" s="48"/>
      <c r="B483" s="13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25">
      <c r="A484" s="48"/>
      <c r="B484" s="13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25">
      <c r="A485" s="48"/>
      <c r="B485" s="13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25">
      <c r="A486" s="48"/>
      <c r="B486" s="13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25">
      <c r="A487" s="48"/>
      <c r="B487" s="13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25">
      <c r="A488" s="48"/>
      <c r="B488" s="13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25">
      <c r="A489" s="48"/>
      <c r="B489" s="13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25">
      <c r="A490" s="48"/>
      <c r="B490" s="13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25">
      <c r="A491" s="48"/>
      <c r="B491" s="13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</sheetData>
  <mergeCells count="1">
    <mergeCell ref="A2:B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ClimateZones</vt:lpstr>
      <vt:lpstr>BuildingTypeSummary</vt:lpstr>
      <vt:lpstr>Construction Matrix</vt:lpstr>
      <vt:lpstr>Template Construction List</vt:lpstr>
      <vt:lpstr>NREL 2004 Scorecard Summary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2014-01-28T06:57:13Z</dcterms:created>
  <dcterms:modified xsi:type="dcterms:W3CDTF">2014-01-30T19:55:42Z</dcterms:modified>
</cp:coreProperties>
</file>