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16392" windowHeight="6000" tabRatio="823" firstSheet="4" activeTab="4"/>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AU300" i="1" l="1"/>
  <c r="X300" i="1"/>
  <c r="K300" i="1"/>
  <c r="AU295" i="1"/>
  <c r="X295" i="1"/>
  <c r="K295" i="1"/>
  <c r="AU285" i="1"/>
  <c r="X285" i="1"/>
  <c r="K285" i="1"/>
  <c r="AU279" i="1"/>
  <c r="X279" i="1"/>
  <c r="K279" i="1"/>
  <c r="X273" i="1"/>
  <c r="K273" i="1"/>
  <c r="X267" i="1"/>
  <c r="K267" i="1"/>
  <c r="AU261" i="1"/>
  <c r="X261" i="1"/>
  <c r="K261" i="1"/>
  <c r="BE255" i="1"/>
  <c r="X255" i="1"/>
  <c r="K255" i="1"/>
  <c r="X249" i="1"/>
  <c r="K249" i="1"/>
  <c r="X243" i="1"/>
  <c r="K243" i="1"/>
  <c r="X237" i="1"/>
  <c r="K237" i="1"/>
  <c r="X231" i="1"/>
  <c r="K231" i="1"/>
  <c r="X225" i="1"/>
  <c r="K225" i="1"/>
  <c r="X219" i="1"/>
  <c r="K219" i="1"/>
  <c r="X213" i="1"/>
  <c r="K213" i="1"/>
  <c r="AU294" i="1" l="1"/>
  <c r="X294" i="1"/>
  <c r="K294" i="1"/>
  <c r="AU299" i="1"/>
  <c r="X299" i="1"/>
  <c r="K299" i="1"/>
  <c r="AU260" i="1"/>
  <c r="X260" i="1"/>
  <c r="K260" i="1"/>
  <c r="AU284" i="1"/>
  <c r="X284" i="1"/>
  <c r="K284" i="1"/>
  <c r="AU278" i="1"/>
  <c r="X278" i="1"/>
  <c r="K278" i="1"/>
  <c r="X248" i="1"/>
  <c r="K248" i="1"/>
  <c r="X272" i="1"/>
  <c r="K272" i="1"/>
  <c r="X224" i="1"/>
  <c r="K224" i="1"/>
  <c r="X212" i="1"/>
  <c r="K212" i="1"/>
  <c r="X266" i="1"/>
  <c r="K266" i="1"/>
  <c r="X236" i="1"/>
  <c r="K236" i="1"/>
  <c r="X242" i="1"/>
  <c r="K242" i="1"/>
  <c r="X230" i="1"/>
  <c r="K230" i="1"/>
  <c r="X218" i="1"/>
  <c r="K218" i="1"/>
  <c r="BE254" i="1"/>
  <c r="X254" i="1"/>
  <c r="K254" i="1"/>
  <c r="AU293" i="1"/>
  <c r="X293" i="1"/>
  <c r="K293" i="1"/>
  <c r="AU298" i="1"/>
  <c r="X298" i="1"/>
  <c r="K298" i="1"/>
  <c r="AU259" i="1"/>
  <c r="X259" i="1"/>
  <c r="K259" i="1"/>
  <c r="AU283" i="1"/>
  <c r="X283" i="1"/>
  <c r="K283" i="1"/>
  <c r="AU277" i="1"/>
  <c r="X277" i="1"/>
  <c r="K277" i="1"/>
  <c r="X247" i="1"/>
  <c r="K247" i="1"/>
  <c r="X271" i="1"/>
  <c r="K271" i="1"/>
  <c r="X223" i="1"/>
  <c r="K223" i="1"/>
  <c r="X211" i="1"/>
  <c r="K211" i="1"/>
  <c r="X265" i="1"/>
  <c r="K265" i="1"/>
  <c r="X235" i="1"/>
  <c r="K235" i="1"/>
  <c r="X241" i="1"/>
  <c r="K241" i="1"/>
  <c r="X229" i="1"/>
  <c r="K229" i="1"/>
  <c r="X217" i="1"/>
  <c r="K217" i="1"/>
  <c r="BE253" i="1"/>
  <c r="X253" i="1"/>
  <c r="K253" i="1"/>
  <c r="AU292" i="1"/>
  <c r="X292" i="1"/>
  <c r="AU297" i="1"/>
  <c r="X297" i="1"/>
  <c r="AU258" i="1"/>
  <c r="X258" i="1"/>
  <c r="AU282" i="1"/>
  <c r="X282" i="1"/>
  <c r="AU276" i="1"/>
  <c r="X276" i="1"/>
  <c r="X246" i="1"/>
  <c r="X270" i="1"/>
  <c r="X222" i="1"/>
  <c r="X210" i="1"/>
  <c r="X264" i="1"/>
  <c r="X234" i="1"/>
  <c r="X240" i="1"/>
  <c r="X228" i="1"/>
  <c r="X216" i="1"/>
  <c r="BE252" i="1"/>
  <c r="X252" i="1"/>
  <c r="AU296" i="1"/>
  <c r="X296" i="1"/>
  <c r="AU301" i="1"/>
  <c r="X301" i="1"/>
  <c r="AU262" i="1" l="1"/>
  <c r="X262" i="1"/>
  <c r="AU286" i="1"/>
  <c r="X286" i="1"/>
  <c r="AU280" i="1"/>
  <c r="X280" i="1"/>
  <c r="X250" i="1"/>
  <c r="X274" i="1"/>
  <c r="X226" i="1"/>
  <c r="X214" i="1"/>
  <c r="X268" i="1"/>
  <c r="X238" i="1"/>
  <c r="X244" i="1"/>
  <c r="X232" i="1"/>
  <c r="X220" i="1"/>
  <c r="BE256" i="1"/>
  <c r="X256" i="1"/>
  <c r="K311" i="1"/>
  <c r="X311" i="1"/>
  <c r="AU311" i="1"/>
  <c r="BE311" i="1"/>
  <c r="K317" i="1"/>
  <c r="X317" i="1"/>
  <c r="AU317" i="1"/>
  <c r="BE317" i="1"/>
  <c r="K323" i="1"/>
  <c r="X323" i="1"/>
  <c r="AU323" i="1"/>
  <c r="BE323" i="1"/>
  <c r="K329" i="1"/>
  <c r="X329" i="1"/>
  <c r="AU329" i="1"/>
  <c r="BE329" i="1"/>
  <c r="K335" i="1"/>
  <c r="X335" i="1"/>
  <c r="AU335" i="1"/>
  <c r="BE335" i="1"/>
  <c r="K341" i="1"/>
  <c r="X341" i="1"/>
  <c r="AU341" i="1"/>
  <c r="BE341" i="1"/>
  <c r="K347" i="1"/>
  <c r="X347" i="1"/>
  <c r="AU347" i="1"/>
  <c r="BE347" i="1"/>
  <c r="K353" i="1"/>
  <c r="X353" i="1"/>
  <c r="AU353" i="1"/>
  <c r="BE353" i="1"/>
  <c r="K359" i="1"/>
  <c r="X359" i="1"/>
  <c r="AU359" i="1"/>
  <c r="BE359" i="1"/>
  <c r="K365" i="1"/>
  <c r="X365" i="1"/>
  <c r="AU365" i="1"/>
  <c r="BE365" i="1"/>
  <c r="K371" i="1"/>
  <c r="X371" i="1"/>
  <c r="AU371" i="1"/>
  <c r="BE371" i="1"/>
  <c r="K377" i="1"/>
  <c r="X377" i="1"/>
  <c r="AU377" i="1"/>
  <c r="BE377" i="1"/>
  <c r="K383" i="1"/>
  <c r="X383" i="1"/>
  <c r="AU383" i="1"/>
  <c r="BE383" i="1"/>
  <c r="K754" i="1"/>
  <c r="AU754" i="1"/>
  <c r="X754" i="1"/>
  <c r="AU748" i="1"/>
  <c r="X748" i="1"/>
  <c r="K748" i="1"/>
  <c r="AU742" i="1"/>
  <c r="X742" i="1"/>
  <c r="K742" i="1"/>
  <c r="AU736" i="1"/>
  <c r="X736" i="1"/>
  <c r="K736" i="1"/>
  <c r="AU730" i="1"/>
  <c r="X730" i="1"/>
  <c r="K730" i="1"/>
  <c r="AU724" i="1"/>
  <c r="X724" i="1"/>
  <c r="K724" i="1"/>
  <c r="BE718" i="1"/>
  <c r="AT718" i="1"/>
  <c r="AU718" i="1" s="1"/>
  <c r="X718" i="1"/>
  <c r="K718" i="1"/>
  <c r="BE707" i="1"/>
  <c r="AU707" i="1"/>
  <c r="X707" i="1"/>
  <c r="K707" i="1"/>
  <c r="BE701" i="1"/>
  <c r="AU701" i="1"/>
  <c r="X701" i="1"/>
  <c r="K701" i="1"/>
  <c r="BE695" i="1"/>
  <c r="AU695" i="1"/>
  <c r="X695" i="1"/>
  <c r="K695" i="1"/>
  <c r="BE689" i="1"/>
  <c r="AU689" i="1"/>
  <c r="X689" i="1"/>
  <c r="K689" i="1"/>
  <c r="BE683" i="1"/>
  <c r="AU683" i="1"/>
  <c r="X683" i="1"/>
  <c r="K683" i="1"/>
  <c r="BE677" i="1"/>
  <c r="AU677" i="1"/>
  <c r="X677" i="1"/>
  <c r="K677" i="1"/>
  <c r="BE671" i="1"/>
  <c r="AU671" i="1"/>
  <c r="X671" i="1"/>
  <c r="K671" i="1"/>
  <c r="BE665" i="1"/>
  <c r="AU665" i="1"/>
  <c r="X665" i="1"/>
  <c r="K665" i="1"/>
  <c r="BE659" i="1"/>
  <c r="AU659" i="1"/>
  <c r="X659" i="1"/>
  <c r="K659" i="1"/>
  <c r="BE653" i="1"/>
  <c r="AU653" i="1"/>
  <c r="X653" i="1"/>
  <c r="K653" i="1"/>
  <c r="BE647" i="1"/>
  <c r="AU647" i="1"/>
  <c r="X647" i="1"/>
  <c r="K647" i="1"/>
  <c r="BE641" i="1"/>
  <c r="AU641" i="1"/>
  <c r="X641" i="1"/>
  <c r="K641" i="1"/>
  <c r="BE635" i="1"/>
  <c r="AU635" i="1"/>
  <c r="X635" i="1"/>
  <c r="K635" i="1"/>
  <c r="BE629" i="1"/>
  <c r="AU629" i="1"/>
  <c r="X629" i="1"/>
  <c r="K629" i="1"/>
  <c r="BE623" i="1"/>
  <c r="AU623" i="1"/>
  <c r="X623" i="1"/>
  <c r="K623" i="1"/>
  <c r="BE617" i="1"/>
  <c r="AU617" i="1"/>
  <c r="X617" i="1"/>
  <c r="K617" i="1"/>
  <c r="BE611" i="1"/>
  <c r="AU611" i="1"/>
  <c r="X611" i="1"/>
  <c r="K611" i="1"/>
  <c r="BE605" i="1"/>
  <c r="AU605" i="1"/>
  <c r="X605" i="1"/>
  <c r="K605" i="1"/>
  <c r="BE599" i="1"/>
  <c r="AU599" i="1"/>
  <c r="X599" i="1"/>
  <c r="K599" i="1"/>
  <c r="BE593" i="1"/>
  <c r="AU593" i="1"/>
  <c r="X593" i="1"/>
  <c r="K593" i="1"/>
  <c r="BE587" i="1"/>
  <c r="AU587" i="1"/>
  <c r="X587" i="1"/>
  <c r="K587" i="1"/>
  <c r="BE581" i="1"/>
  <c r="AU581" i="1"/>
  <c r="X581" i="1"/>
  <c r="K581" i="1"/>
  <c r="BE575" i="1"/>
  <c r="AU575" i="1"/>
  <c r="X575" i="1"/>
  <c r="K575" i="1"/>
  <c r="BE563" i="1"/>
  <c r="AU563" i="1"/>
  <c r="X563" i="1"/>
  <c r="K563" i="1"/>
  <c r="BE557" i="1"/>
  <c r="AU557" i="1"/>
  <c r="X557" i="1"/>
  <c r="K557" i="1"/>
  <c r="BE569" i="1"/>
  <c r="AU569" i="1"/>
  <c r="X569" i="1"/>
  <c r="K569" i="1"/>
  <c r="BE551" i="1"/>
  <c r="AU551" i="1"/>
  <c r="X551" i="1"/>
  <c r="K551" i="1"/>
  <c r="BE545" i="1"/>
  <c r="AU545" i="1"/>
  <c r="X545" i="1"/>
  <c r="K545" i="1"/>
  <c r="BE539" i="1"/>
  <c r="AU539" i="1"/>
  <c r="X539" i="1"/>
  <c r="K539" i="1"/>
  <c r="BE533" i="1"/>
  <c r="AU533" i="1"/>
  <c r="X533" i="1"/>
  <c r="K533" i="1"/>
  <c r="BE527" i="1"/>
  <c r="AU527" i="1"/>
  <c r="X527" i="1"/>
  <c r="K527" i="1"/>
  <c r="BE521" i="1"/>
  <c r="AU521" i="1"/>
  <c r="X521" i="1"/>
  <c r="K521" i="1"/>
  <c r="BE515" i="1"/>
  <c r="AU515" i="1"/>
  <c r="X515" i="1"/>
  <c r="K515" i="1"/>
  <c r="BE509" i="1"/>
  <c r="AU509" i="1"/>
  <c r="X509" i="1"/>
  <c r="K509" i="1"/>
  <c r="BE503" i="1"/>
  <c r="AU503" i="1"/>
  <c r="X503" i="1"/>
  <c r="K503" i="1"/>
  <c r="BE497" i="1"/>
  <c r="AU497" i="1"/>
  <c r="X497" i="1"/>
  <c r="K497" i="1"/>
  <c r="BE491" i="1"/>
  <c r="AU491" i="1"/>
  <c r="X491" i="1"/>
  <c r="K491" i="1"/>
  <c r="BE485" i="1"/>
  <c r="AU485" i="1"/>
  <c r="X485" i="1"/>
  <c r="K485" i="1"/>
  <c r="BE479" i="1"/>
  <c r="AU479" i="1"/>
  <c r="X479" i="1"/>
  <c r="K479" i="1"/>
  <c r="BE473" i="1"/>
  <c r="AU473" i="1"/>
  <c r="X473" i="1"/>
  <c r="K473" i="1"/>
  <c r="BE467" i="1"/>
  <c r="AU467" i="1"/>
  <c r="X467" i="1"/>
  <c r="K467" i="1"/>
  <c r="BE461" i="1"/>
  <c r="AU461" i="1"/>
  <c r="X461" i="1"/>
  <c r="K461" i="1"/>
  <c r="BE455" i="1"/>
  <c r="AU455" i="1"/>
  <c r="X455" i="1"/>
  <c r="K455" i="1"/>
  <c r="BE449" i="1"/>
  <c r="AU449" i="1"/>
  <c r="X449" i="1"/>
  <c r="K449" i="1"/>
  <c r="BE443" i="1"/>
  <c r="AT443" i="1"/>
  <c r="AU443" i="1" s="1"/>
  <c r="X443" i="1"/>
  <c r="K443" i="1"/>
  <c r="BE437" i="1"/>
  <c r="AT437" i="1"/>
  <c r="AU437" i="1" s="1"/>
  <c r="X437" i="1"/>
  <c r="K437" i="1"/>
  <c r="BE431" i="1"/>
  <c r="AU431" i="1"/>
  <c r="X431" i="1"/>
  <c r="K431" i="1"/>
  <c r="BE425" i="1"/>
  <c r="AU425" i="1"/>
  <c r="X425" i="1"/>
  <c r="K425" i="1"/>
  <c r="BE419" i="1"/>
  <c r="AU419" i="1"/>
  <c r="X419" i="1"/>
  <c r="K419" i="1"/>
  <c r="BE413" i="1"/>
  <c r="AU413" i="1"/>
  <c r="X413" i="1"/>
  <c r="K413" i="1"/>
  <c r="BE407" i="1"/>
  <c r="AU407" i="1"/>
  <c r="X407" i="1"/>
  <c r="K407" i="1"/>
  <c r="BE401" i="1"/>
  <c r="AU401" i="1"/>
  <c r="X401" i="1"/>
  <c r="K401" i="1"/>
  <c r="BE395" i="1"/>
  <c r="AU395" i="1"/>
  <c r="X395" i="1"/>
  <c r="K395" i="1"/>
  <c r="BE389" i="1"/>
  <c r="AU389" i="1"/>
  <c r="X389" i="1"/>
  <c r="K389" i="1"/>
  <c r="AU263" i="1"/>
  <c r="X263" i="1"/>
  <c r="K263" i="1"/>
  <c r="AU287" i="1"/>
  <c r="X287" i="1"/>
  <c r="K287" i="1"/>
  <c r="AU281" i="1"/>
  <c r="X281" i="1"/>
  <c r="K281" i="1"/>
  <c r="X251" i="1"/>
  <c r="K251" i="1"/>
  <c r="X275" i="1"/>
  <c r="K275" i="1"/>
  <c r="X227" i="1"/>
  <c r="K227" i="1"/>
  <c r="X215" i="1"/>
  <c r="K215" i="1"/>
  <c r="X269" i="1"/>
  <c r="K269" i="1"/>
  <c r="X239" i="1"/>
  <c r="K239" i="1"/>
  <c r="X245" i="1"/>
  <c r="K245" i="1"/>
  <c r="X233" i="1"/>
  <c r="K233" i="1"/>
  <c r="X221" i="1"/>
  <c r="K221" i="1"/>
  <c r="BE257" i="1"/>
  <c r="X257" i="1"/>
  <c r="K257" i="1"/>
  <c r="BE209" i="1"/>
  <c r="AU209" i="1"/>
  <c r="X209" i="1"/>
  <c r="K209" i="1"/>
  <c r="BE203" i="1"/>
  <c r="AU203" i="1"/>
  <c r="X203" i="1"/>
  <c r="K203" i="1"/>
  <c r="BE197" i="1"/>
  <c r="AU197" i="1"/>
  <c r="X197" i="1"/>
  <c r="K197" i="1"/>
  <c r="BE191" i="1"/>
  <c r="AU191" i="1"/>
  <c r="X191" i="1"/>
  <c r="K191" i="1"/>
  <c r="BE185" i="1"/>
  <c r="AU185" i="1"/>
  <c r="X185" i="1"/>
  <c r="K185" i="1"/>
  <c r="BE179" i="1"/>
  <c r="AU179" i="1"/>
  <c r="X179" i="1"/>
  <c r="K179" i="1"/>
  <c r="BE173" i="1"/>
  <c r="AU173" i="1"/>
  <c r="X173" i="1"/>
  <c r="K173" i="1"/>
  <c r="BC167" i="1"/>
  <c r="BD167" i="1" s="1"/>
  <c r="BE167" i="1" s="1"/>
  <c r="AU167" i="1"/>
  <c r="X167" i="1"/>
  <c r="K167" i="1"/>
  <c r="BE161" i="1"/>
  <c r="AU161" i="1"/>
  <c r="X161" i="1"/>
  <c r="K161" i="1"/>
  <c r="BE155" i="1"/>
  <c r="AU155" i="1"/>
  <c r="X155" i="1"/>
  <c r="K155" i="1"/>
  <c r="BE149" i="1"/>
  <c r="AU149" i="1"/>
  <c r="X149" i="1"/>
  <c r="K149" i="1"/>
  <c r="BE143" i="1"/>
  <c r="AU143" i="1"/>
  <c r="X143" i="1"/>
  <c r="K143" i="1"/>
  <c r="BE137" i="1"/>
  <c r="AU137" i="1"/>
  <c r="X137" i="1"/>
  <c r="K137" i="1"/>
  <c r="BE131" i="1"/>
  <c r="AU131" i="1"/>
  <c r="X131" i="1"/>
  <c r="K131" i="1"/>
  <c r="BE125" i="1"/>
  <c r="AU125" i="1"/>
  <c r="X125" i="1"/>
  <c r="K125" i="1"/>
  <c r="BE119" i="1"/>
  <c r="AU119" i="1"/>
  <c r="X119" i="1"/>
  <c r="K119" i="1"/>
  <c r="BE113" i="1"/>
  <c r="AU113" i="1"/>
  <c r="X113" i="1"/>
  <c r="K113" i="1"/>
  <c r="BE107" i="1"/>
  <c r="AU107" i="1"/>
  <c r="X107" i="1"/>
  <c r="K107" i="1"/>
  <c r="BE101" i="1"/>
  <c r="AU101" i="1"/>
  <c r="X101" i="1"/>
  <c r="K101" i="1"/>
  <c r="BE95" i="1"/>
  <c r="AU95" i="1"/>
  <c r="X95" i="1"/>
  <c r="K95" i="1"/>
  <c r="BE89" i="1"/>
  <c r="AU89" i="1"/>
  <c r="X89" i="1"/>
  <c r="K89" i="1"/>
  <c r="BE83" i="1"/>
  <c r="AU83" i="1"/>
  <c r="X83" i="1"/>
  <c r="K83" i="1"/>
  <c r="BC77" i="1"/>
  <c r="BD77" i="1" s="1"/>
  <c r="BE77" i="1" s="1"/>
  <c r="AU77" i="1"/>
  <c r="X77" i="1"/>
  <c r="K77" i="1"/>
  <c r="BE71" i="1"/>
  <c r="AU71" i="1"/>
  <c r="X71" i="1"/>
  <c r="K71" i="1"/>
  <c r="BE65" i="1"/>
  <c r="AU65" i="1"/>
  <c r="X65" i="1"/>
  <c r="K65" i="1"/>
  <c r="BE59" i="1"/>
  <c r="AU59" i="1"/>
  <c r="X59" i="1"/>
  <c r="K59" i="1"/>
  <c r="BE53" i="1"/>
  <c r="AU53" i="1"/>
  <c r="X53" i="1"/>
  <c r="K53" i="1"/>
  <c r="BE47" i="1"/>
  <c r="AU47" i="1"/>
  <c r="X47" i="1"/>
  <c r="K47" i="1"/>
  <c r="BE41" i="1"/>
  <c r="AU41" i="1"/>
  <c r="X41" i="1"/>
  <c r="K41" i="1"/>
  <c r="BE35" i="1"/>
  <c r="AU35" i="1"/>
  <c r="X35" i="1"/>
  <c r="K35" i="1"/>
  <c r="BE29" i="1"/>
  <c r="AU29" i="1"/>
  <c r="X29" i="1"/>
  <c r="K29" i="1"/>
  <c r="BE23" i="1"/>
  <c r="AU23" i="1"/>
  <c r="X23" i="1"/>
  <c r="K23" i="1"/>
  <c r="BE17" i="1"/>
  <c r="AU17" i="1"/>
  <c r="X17" i="1"/>
  <c r="K17" i="1"/>
  <c r="BE11" i="1"/>
  <c r="AU11" i="1"/>
  <c r="X11" i="1"/>
  <c r="K11" i="1"/>
  <c r="BE717" i="1"/>
  <c r="BE713" i="1"/>
  <c r="BE714" i="1"/>
  <c r="BE716" i="1"/>
  <c r="BE715" i="1"/>
  <c r="BE712" i="1"/>
  <c r="BE708" i="1"/>
  <c r="BE709" i="1"/>
  <c r="BE711" i="1"/>
  <c r="BE710" i="1"/>
  <c r="BE305" i="1"/>
  <c r="BE302" i="1"/>
  <c r="BE304" i="1"/>
  <c r="BE303" i="1"/>
  <c r="BE706" i="1"/>
  <c r="BE702" i="1"/>
  <c r="BE703" i="1"/>
  <c r="BE705" i="1"/>
  <c r="BE704" i="1"/>
  <c r="BE700" i="1"/>
  <c r="BE696" i="1"/>
  <c r="BE697" i="1"/>
  <c r="BE699" i="1"/>
  <c r="BE698" i="1"/>
  <c r="BE694" i="1"/>
  <c r="BE690" i="1"/>
  <c r="BE691" i="1"/>
  <c r="BE693" i="1"/>
  <c r="BE692" i="1"/>
  <c r="BE688" i="1"/>
  <c r="BE684" i="1"/>
  <c r="BE685" i="1"/>
  <c r="BE687" i="1"/>
  <c r="BE686" i="1"/>
  <c r="BE682" i="1"/>
  <c r="BE678" i="1"/>
  <c r="BE679" i="1"/>
  <c r="BE681" i="1"/>
  <c r="BE680" i="1"/>
  <c r="BE676" i="1"/>
  <c r="BE672" i="1"/>
  <c r="BE673" i="1"/>
  <c r="BE675" i="1"/>
  <c r="BE674" i="1"/>
  <c r="BE670" i="1"/>
  <c r="BE666" i="1"/>
  <c r="BE667" i="1"/>
  <c r="BE669" i="1"/>
  <c r="BE668" i="1"/>
  <c r="BE664" i="1"/>
  <c r="BE660" i="1"/>
  <c r="BE661" i="1"/>
  <c r="BE663" i="1"/>
  <c r="BE662" i="1"/>
  <c r="BE658" i="1"/>
  <c r="BE654" i="1"/>
  <c r="BE655" i="1"/>
  <c r="BE657" i="1"/>
  <c r="BE656" i="1"/>
  <c r="BE652" i="1"/>
  <c r="BE648" i="1"/>
  <c r="BE649" i="1"/>
  <c r="BE651" i="1"/>
  <c r="BE650" i="1"/>
  <c r="BE646" i="1"/>
  <c r="BE642" i="1"/>
  <c r="BE643" i="1"/>
  <c r="BE645" i="1"/>
  <c r="BE644" i="1"/>
  <c r="BE640" i="1"/>
  <c r="BE636" i="1"/>
  <c r="BE637" i="1"/>
  <c r="BE639" i="1"/>
  <c r="BE638" i="1"/>
  <c r="BE634" i="1"/>
  <c r="BE630" i="1"/>
  <c r="BE631" i="1"/>
  <c r="BE633" i="1"/>
  <c r="BE632" i="1"/>
  <c r="BE628" i="1"/>
  <c r="BE624" i="1"/>
  <c r="BE625" i="1"/>
  <c r="BE627" i="1"/>
  <c r="BE626" i="1"/>
  <c r="BE622" i="1"/>
  <c r="BE618" i="1"/>
  <c r="BE619" i="1"/>
  <c r="BE621" i="1"/>
  <c r="BE620" i="1"/>
  <c r="BE616" i="1"/>
  <c r="BE612" i="1"/>
  <c r="BE613" i="1"/>
  <c r="BE615" i="1"/>
  <c r="BE614" i="1"/>
  <c r="BE610" i="1"/>
  <c r="BE606" i="1"/>
  <c r="BE607" i="1"/>
  <c r="BE609" i="1"/>
  <c r="BE608" i="1"/>
  <c r="BE604" i="1"/>
  <c r="BE600" i="1"/>
  <c r="BE601" i="1"/>
  <c r="BE603" i="1"/>
  <c r="BE602" i="1"/>
  <c r="BE598" i="1"/>
  <c r="BE594" i="1"/>
  <c r="BE595" i="1"/>
  <c r="BE597" i="1"/>
  <c r="BE596" i="1"/>
  <c r="BE592" i="1"/>
  <c r="BE588" i="1"/>
  <c r="BE589" i="1"/>
  <c r="BE591" i="1"/>
  <c r="BE590" i="1"/>
  <c r="BE586" i="1"/>
  <c r="BE582" i="1"/>
  <c r="BE583" i="1"/>
  <c r="BE585" i="1"/>
  <c r="BE584" i="1"/>
  <c r="BE580" i="1"/>
  <c r="BE576" i="1"/>
  <c r="BE577" i="1"/>
  <c r="BE579" i="1"/>
  <c r="BE578" i="1"/>
  <c r="BE574" i="1"/>
  <c r="BE570" i="1"/>
  <c r="BE571" i="1"/>
  <c r="BE573" i="1"/>
  <c r="BE572" i="1"/>
  <c r="BE562" i="1"/>
  <c r="BE558" i="1"/>
  <c r="BE559" i="1"/>
  <c r="BE561" i="1"/>
  <c r="BE560" i="1"/>
  <c r="BE556" i="1"/>
  <c r="BE552" i="1"/>
  <c r="BE553" i="1"/>
  <c r="BE555" i="1"/>
  <c r="BE554" i="1"/>
  <c r="BE568" i="1"/>
  <c r="BE564" i="1"/>
  <c r="BE565" i="1"/>
  <c r="BE567" i="1"/>
  <c r="BE566" i="1"/>
  <c r="BE550" i="1"/>
  <c r="BE546" i="1"/>
  <c r="BE547" i="1"/>
  <c r="BE549" i="1"/>
  <c r="BE548" i="1"/>
  <c r="BE544" i="1"/>
  <c r="BE540" i="1"/>
  <c r="BE541" i="1"/>
  <c r="BE543" i="1"/>
  <c r="BE542" i="1"/>
  <c r="BE538" i="1"/>
  <c r="BE534" i="1"/>
  <c r="BE535" i="1"/>
  <c r="BE537" i="1"/>
  <c r="BE536" i="1"/>
  <c r="BE532" i="1"/>
  <c r="BE528" i="1"/>
  <c r="BE529" i="1"/>
  <c r="BE531" i="1"/>
  <c r="BE530" i="1"/>
  <c r="BE526" i="1"/>
  <c r="BE522" i="1"/>
  <c r="BE523" i="1"/>
  <c r="BE525" i="1"/>
  <c r="BE524" i="1"/>
  <c r="BE520" i="1"/>
  <c r="BE516" i="1"/>
  <c r="BE517" i="1"/>
  <c r="BE519" i="1"/>
  <c r="BE518" i="1"/>
  <c r="BE514" i="1"/>
  <c r="BE510" i="1"/>
  <c r="BE511" i="1"/>
  <c r="BE513" i="1"/>
  <c r="BE512" i="1"/>
  <c r="BE508" i="1"/>
  <c r="BE504" i="1"/>
  <c r="BE505" i="1"/>
  <c r="BE507" i="1"/>
  <c r="BE506" i="1"/>
  <c r="BE502" i="1"/>
  <c r="BE498" i="1"/>
  <c r="BE499" i="1"/>
  <c r="BE501" i="1"/>
  <c r="BE500" i="1"/>
  <c r="BE496" i="1"/>
  <c r="BE492" i="1"/>
  <c r="BE493" i="1"/>
  <c r="BE495" i="1"/>
  <c r="BE494" i="1"/>
  <c r="BE490" i="1"/>
  <c r="BE486" i="1"/>
  <c r="BE487" i="1"/>
  <c r="BE489" i="1"/>
  <c r="BE488" i="1"/>
  <c r="BE484" i="1"/>
  <c r="BE480" i="1"/>
  <c r="BE481" i="1"/>
  <c r="BE483" i="1"/>
  <c r="BE482" i="1"/>
  <c r="BE478" i="1"/>
  <c r="BE474" i="1"/>
  <c r="BE475" i="1"/>
  <c r="BE477" i="1"/>
  <c r="BE476" i="1"/>
  <c r="BE472" i="1"/>
  <c r="BE468" i="1"/>
  <c r="BE469" i="1"/>
  <c r="BE471" i="1"/>
  <c r="BE470" i="1"/>
  <c r="BE466" i="1"/>
  <c r="BE462" i="1"/>
  <c r="BE463" i="1"/>
  <c r="BE465" i="1"/>
  <c r="BE464" i="1"/>
  <c r="BE460" i="1"/>
  <c r="BE456" i="1"/>
  <c r="BE457" i="1"/>
  <c r="BE459" i="1"/>
  <c r="BE458" i="1"/>
  <c r="BE454" i="1"/>
  <c r="BE450" i="1"/>
  <c r="BE451" i="1"/>
  <c r="BE453" i="1"/>
  <c r="BE452" i="1"/>
  <c r="BE448" i="1"/>
  <c r="BE444" i="1"/>
  <c r="BE445" i="1"/>
  <c r="BE447" i="1"/>
  <c r="BE446" i="1"/>
  <c r="BE442" i="1"/>
  <c r="BE438" i="1"/>
  <c r="BE439" i="1"/>
  <c r="BE441" i="1"/>
  <c r="BE440" i="1"/>
  <c r="BE436" i="1"/>
  <c r="BE432" i="1"/>
  <c r="BE433" i="1"/>
  <c r="BE435" i="1"/>
  <c r="BE434" i="1"/>
  <c r="BE430" i="1"/>
  <c r="BE426" i="1"/>
  <c r="BE427" i="1"/>
  <c r="BE429" i="1"/>
  <c r="BE428" i="1"/>
  <c r="BE424" i="1"/>
  <c r="BE420" i="1"/>
  <c r="BE421" i="1"/>
  <c r="BE423" i="1"/>
  <c r="BE422" i="1"/>
  <c r="BE418" i="1"/>
  <c r="BE414" i="1"/>
  <c r="BE415" i="1"/>
  <c r="BE417" i="1"/>
  <c r="BE416" i="1"/>
  <c r="BE412" i="1"/>
  <c r="BE408" i="1"/>
  <c r="BE409" i="1"/>
  <c r="BE411" i="1"/>
  <c r="BE410" i="1"/>
  <c r="BE406" i="1"/>
  <c r="BE402" i="1"/>
  <c r="BE403" i="1"/>
  <c r="BE405" i="1"/>
  <c r="BE404" i="1"/>
  <c r="BE400" i="1"/>
  <c r="BE396" i="1"/>
  <c r="BE397" i="1"/>
  <c r="BE399" i="1"/>
  <c r="BE398" i="1"/>
  <c r="BE394" i="1"/>
  <c r="BE390" i="1"/>
  <c r="BE391" i="1"/>
  <c r="BE393" i="1"/>
  <c r="BE392" i="1"/>
  <c r="BE388" i="1"/>
  <c r="BE384" i="1"/>
  <c r="BE385" i="1"/>
  <c r="BE387" i="1"/>
  <c r="BE386" i="1"/>
  <c r="BE382" i="1"/>
  <c r="BE378" i="1"/>
  <c r="BE379" i="1"/>
  <c r="BE381" i="1"/>
  <c r="BE380" i="1"/>
  <c r="BE376" i="1"/>
  <c r="BE372" i="1"/>
  <c r="BE373" i="1"/>
  <c r="BE375" i="1"/>
  <c r="BE374" i="1"/>
  <c r="BE370" i="1"/>
  <c r="BE366" i="1"/>
  <c r="BE367" i="1"/>
  <c r="BE369" i="1"/>
  <c r="BE368" i="1"/>
  <c r="BE364" i="1"/>
  <c r="BE360" i="1"/>
  <c r="BE361" i="1"/>
  <c r="BE363" i="1"/>
  <c r="BE362" i="1"/>
  <c r="BE358" i="1"/>
  <c r="BE354" i="1"/>
  <c r="BE355" i="1"/>
  <c r="BE357" i="1"/>
  <c r="BE356" i="1"/>
  <c r="BE352" i="1"/>
  <c r="BE348" i="1"/>
  <c r="BE349" i="1"/>
  <c r="BE351" i="1"/>
  <c r="BE350" i="1"/>
  <c r="BE346" i="1"/>
  <c r="BE342" i="1"/>
  <c r="BE343" i="1"/>
  <c r="BE345" i="1"/>
  <c r="BE344" i="1"/>
  <c r="BE340" i="1"/>
  <c r="BE336" i="1"/>
  <c r="BE337" i="1"/>
  <c r="BE339" i="1"/>
  <c r="BE338" i="1"/>
  <c r="BE334" i="1"/>
  <c r="BE330" i="1"/>
  <c r="BE331" i="1"/>
  <c r="BE333" i="1"/>
  <c r="BE332" i="1"/>
  <c r="BE328" i="1"/>
  <c r="BE324" i="1"/>
  <c r="BE325" i="1"/>
  <c r="BE327" i="1"/>
  <c r="BE326" i="1"/>
  <c r="BE322" i="1"/>
  <c r="BE318" i="1"/>
  <c r="BE319" i="1"/>
  <c r="BE321" i="1"/>
  <c r="BE320" i="1"/>
  <c r="BE316" i="1"/>
  <c r="BE312" i="1"/>
  <c r="BE313" i="1"/>
  <c r="BE315" i="1"/>
  <c r="BE314" i="1"/>
  <c r="BE310" i="1"/>
  <c r="BE306" i="1"/>
  <c r="BE307" i="1"/>
  <c r="BE309" i="1"/>
  <c r="BE308" i="1"/>
  <c r="BE208" i="1"/>
  <c r="BE204" i="1"/>
  <c r="BE205" i="1"/>
  <c r="BE207" i="1"/>
  <c r="BE206" i="1"/>
  <c r="BE202" i="1"/>
  <c r="BE198" i="1"/>
  <c r="BE199" i="1"/>
  <c r="BE201" i="1"/>
  <c r="BE200" i="1"/>
  <c r="BE196" i="1"/>
  <c r="BE192" i="1"/>
  <c r="BE193" i="1"/>
  <c r="BE195" i="1"/>
  <c r="BE194" i="1"/>
  <c r="BE291" i="1"/>
  <c r="BE288" i="1"/>
  <c r="BE290" i="1"/>
  <c r="BE289" i="1"/>
  <c r="BE190" i="1"/>
  <c r="BE186" i="1"/>
  <c r="BE187" i="1"/>
  <c r="BE189" i="1"/>
  <c r="BE188" i="1"/>
  <c r="BE184" i="1"/>
  <c r="BE180" i="1"/>
  <c r="BE181" i="1"/>
  <c r="BE183" i="1"/>
  <c r="BE182" i="1"/>
  <c r="BE178" i="1"/>
  <c r="BE174" i="1"/>
  <c r="BE175" i="1"/>
  <c r="BE177" i="1"/>
  <c r="BE176" i="1"/>
  <c r="BE172" i="1"/>
  <c r="BE168" i="1"/>
  <c r="BE169" i="1"/>
  <c r="BE171" i="1"/>
  <c r="BE170" i="1"/>
  <c r="BC166" i="1"/>
  <c r="BD166" i="1" s="1"/>
  <c r="BE166" i="1" s="1"/>
  <c r="BC162" i="1"/>
  <c r="BD162" i="1" s="1"/>
  <c r="BE162" i="1" s="1"/>
  <c r="BC163" i="1"/>
  <c r="BD163" i="1" s="1"/>
  <c r="BE163" i="1" s="1"/>
  <c r="BC165" i="1"/>
  <c r="BD165" i="1" s="1"/>
  <c r="BE165" i="1" s="1"/>
  <c r="BC164" i="1"/>
  <c r="BD164" i="1" s="1"/>
  <c r="BE164" i="1" s="1"/>
  <c r="BE160" i="1"/>
  <c r="BE156" i="1"/>
  <c r="BE157" i="1"/>
  <c r="BE159" i="1"/>
  <c r="BE158" i="1"/>
  <c r="BE154" i="1"/>
  <c r="BE150" i="1"/>
  <c r="BE151" i="1"/>
  <c r="BE153" i="1"/>
  <c r="BE152" i="1"/>
  <c r="BE148" i="1"/>
  <c r="BE144" i="1"/>
  <c r="BE145" i="1"/>
  <c r="BE147" i="1"/>
  <c r="BE146" i="1"/>
  <c r="BE142" i="1"/>
  <c r="BE138" i="1"/>
  <c r="BE139" i="1"/>
  <c r="BE141" i="1"/>
  <c r="BE140" i="1"/>
  <c r="BE136" i="1"/>
  <c r="BE132" i="1"/>
  <c r="BE133" i="1"/>
  <c r="BE135" i="1"/>
  <c r="BE134" i="1"/>
  <c r="BE130" i="1"/>
  <c r="BE126" i="1"/>
  <c r="BE127" i="1"/>
  <c r="BE129" i="1"/>
  <c r="BE128" i="1"/>
  <c r="BE124" i="1"/>
  <c r="BE120" i="1"/>
  <c r="BE121" i="1"/>
  <c r="BE123" i="1"/>
  <c r="BE122" i="1"/>
  <c r="BE118" i="1"/>
  <c r="BE114" i="1"/>
  <c r="BE115" i="1"/>
  <c r="BE117" i="1"/>
  <c r="BE116" i="1"/>
  <c r="BE112" i="1"/>
  <c r="BE108" i="1"/>
  <c r="BE109" i="1"/>
  <c r="BE111" i="1"/>
  <c r="BE110" i="1"/>
  <c r="BE106" i="1"/>
  <c r="BE102" i="1"/>
  <c r="BE103" i="1"/>
  <c r="BE105" i="1"/>
  <c r="BE104" i="1"/>
  <c r="BE100" i="1"/>
  <c r="BE96" i="1"/>
  <c r="BE97" i="1"/>
  <c r="BE99" i="1"/>
  <c r="BE98" i="1"/>
  <c r="BE94" i="1"/>
  <c r="BE90" i="1"/>
  <c r="BE91" i="1"/>
  <c r="BE93" i="1"/>
  <c r="BE92" i="1"/>
  <c r="BE88" i="1"/>
  <c r="BE84" i="1"/>
  <c r="BE85" i="1"/>
  <c r="BE87" i="1"/>
  <c r="BE86" i="1"/>
  <c r="BE82" i="1"/>
  <c r="BE78" i="1"/>
  <c r="BE79" i="1"/>
  <c r="BE81" i="1"/>
  <c r="BE80" i="1"/>
  <c r="BC76" i="1"/>
  <c r="BD76" i="1" s="1"/>
  <c r="BE76" i="1" s="1"/>
  <c r="BC72" i="1"/>
  <c r="BD72" i="1" s="1"/>
  <c r="BE72" i="1" s="1"/>
  <c r="BC73" i="1"/>
  <c r="BD73" i="1" s="1"/>
  <c r="BE73" i="1" s="1"/>
  <c r="BC75" i="1"/>
  <c r="BD75" i="1" s="1"/>
  <c r="BE75" i="1" s="1"/>
  <c r="BC74" i="1"/>
  <c r="BD74" i="1" s="1"/>
  <c r="BE74" i="1" s="1"/>
  <c r="BE70" i="1"/>
  <c r="BE66" i="1"/>
  <c r="BE67" i="1"/>
  <c r="BE69" i="1"/>
  <c r="BE68" i="1"/>
  <c r="BE64" i="1"/>
  <c r="BE60" i="1"/>
  <c r="BE61" i="1"/>
  <c r="BE63" i="1"/>
  <c r="BE62" i="1"/>
  <c r="BE58" i="1"/>
  <c r="BE54" i="1"/>
  <c r="BE55" i="1"/>
  <c r="BE57" i="1"/>
  <c r="BE56" i="1"/>
  <c r="BE52" i="1"/>
  <c r="BE48" i="1"/>
  <c r="BE49" i="1"/>
  <c r="BE51" i="1"/>
  <c r="BE50" i="1"/>
  <c r="BE46" i="1"/>
  <c r="BE42" i="1"/>
  <c r="BE43" i="1"/>
  <c r="BE45" i="1"/>
  <c r="BE44" i="1"/>
  <c r="BE40" i="1"/>
  <c r="BE36" i="1"/>
  <c r="BE37" i="1"/>
  <c r="BE39" i="1"/>
  <c r="BE38" i="1"/>
  <c r="BE34" i="1"/>
  <c r="BE30" i="1"/>
  <c r="BE31" i="1"/>
  <c r="BE33" i="1"/>
  <c r="BE32" i="1"/>
  <c r="BE28" i="1"/>
  <c r="BE24" i="1"/>
  <c r="BE25" i="1"/>
  <c r="BE27" i="1"/>
  <c r="BE26" i="1"/>
  <c r="BE22" i="1"/>
  <c r="BE18" i="1"/>
  <c r="BE19" i="1"/>
  <c r="BE21" i="1"/>
  <c r="BE20" i="1"/>
  <c r="BE16" i="1"/>
  <c r="BE12" i="1"/>
  <c r="BE13" i="1"/>
  <c r="BE15" i="1"/>
  <c r="BE14" i="1"/>
  <c r="BE10" i="1"/>
  <c r="BE6" i="1"/>
  <c r="BE7" i="1"/>
  <c r="BE9" i="1"/>
  <c r="BE8" i="1"/>
  <c r="AT717" i="1" l="1"/>
  <c r="AU717" i="1" s="1"/>
  <c r="AT713" i="1"/>
  <c r="AU713" i="1" s="1"/>
  <c r="AT716" i="1"/>
  <c r="AU716" i="1" s="1"/>
  <c r="AT715" i="1"/>
  <c r="AU715" i="1" s="1"/>
  <c r="AU305" i="1"/>
  <c r="AU302" i="1"/>
  <c r="AU304" i="1"/>
  <c r="AU303" i="1"/>
  <c r="AU664" i="1"/>
  <c r="AU660" i="1"/>
  <c r="AU663" i="1"/>
  <c r="AU662" i="1"/>
  <c r="AU658" i="1"/>
  <c r="AU654" i="1"/>
  <c r="AU657" i="1"/>
  <c r="AU656" i="1"/>
  <c r="AU634" i="1"/>
  <c r="AU630" i="1"/>
  <c r="AU633" i="1"/>
  <c r="AU632" i="1"/>
  <c r="AU604" i="1"/>
  <c r="AU600" i="1"/>
  <c r="AU603" i="1"/>
  <c r="AU602" i="1"/>
  <c r="AU598" i="1"/>
  <c r="AU594" i="1"/>
  <c r="AU597" i="1"/>
  <c r="AU596" i="1"/>
  <c r="AU544" i="1"/>
  <c r="AU540" i="1"/>
  <c r="AU543" i="1"/>
  <c r="AU542" i="1"/>
  <c r="AU532" i="1"/>
  <c r="AU528" i="1"/>
  <c r="AU531" i="1"/>
  <c r="AU530" i="1"/>
  <c r="AU502" i="1"/>
  <c r="AU498" i="1"/>
  <c r="AU501" i="1"/>
  <c r="AU500" i="1"/>
  <c r="AU472" i="1"/>
  <c r="AU468" i="1"/>
  <c r="AU471" i="1"/>
  <c r="AU470" i="1"/>
  <c r="AU448" i="1"/>
  <c r="AU444" i="1"/>
  <c r="AU447" i="1"/>
  <c r="AU446" i="1"/>
  <c r="AT442" i="1"/>
  <c r="AU442" i="1" s="1"/>
  <c r="AT438" i="1"/>
  <c r="AU438" i="1" s="1"/>
  <c r="AT441" i="1"/>
  <c r="AU441" i="1" s="1"/>
  <c r="AT440" i="1"/>
  <c r="AU440" i="1" s="1"/>
  <c r="AT436" i="1"/>
  <c r="AU436" i="1" s="1"/>
  <c r="AT432" i="1"/>
  <c r="AU432" i="1" s="1"/>
  <c r="AT435" i="1"/>
  <c r="AU435" i="1" s="1"/>
  <c r="AT434" i="1"/>
  <c r="AU434" i="1" s="1"/>
  <c r="AU430" i="1"/>
  <c r="AU426" i="1"/>
  <c r="AU429" i="1"/>
  <c r="AU428" i="1"/>
  <c r="AU424" i="1"/>
  <c r="AU420" i="1"/>
  <c r="AU423" i="1"/>
  <c r="AU422" i="1"/>
  <c r="AU406" i="1"/>
  <c r="AU402" i="1"/>
  <c r="AU405" i="1"/>
  <c r="AU404" i="1"/>
  <c r="AU400" i="1"/>
  <c r="AU396" i="1"/>
  <c r="AU399" i="1"/>
  <c r="AU398" i="1"/>
  <c r="AU310" i="1"/>
  <c r="AU306" i="1"/>
  <c r="AU309" i="1"/>
  <c r="AU308" i="1"/>
  <c r="AU196" i="1"/>
  <c r="AU192" i="1"/>
  <c r="AU195" i="1"/>
  <c r="AU194" i="1"/>
  <c r="AU291" i="1"/>
  <c r="AU288" i="1"/>
  <c r="AU290" i="1"/>
  <c r="AU289" i="1"/>
  <c r="AU166" i="1"/>
  <c r="AU162" i="1"/>
  <c r="AU165" i="1"/>
  <c r="AU164" i="1"/>
  <c r="AU160" i="1"/>
  <c r="AU156" i="1"/>
  <c r="AU159" i="1"/>
  <c r="AU158" i="1"/>
  <c r="AU154" i="1"/>
  <c r="AU150" i="1"/>
  <c r="AU153" i="1"/>
  <c r="AU152" i="1"/>
  <c r="AU130" i="1"/>
  <c r="AU126" i="1"/>
  <c r="AU129" i="1"/>
  <c r="AU128" i="1"/>
  <c r="AU124" i="1"/>
  <c r="AU120" i="1"/>
  <c r="AU123" i="1"/>
  <c r="AU122" i="1"/>
  <c r="AU118" i="1"/>
  <c r="AU114" i="1"/>
  <c r="AU117" i="1"/>
  <c r="AU116" i="1"/>
  <c r="AU106" i="1"/>
  <c r="AU102" i="1"/>
  <c r="AU105" i="1"/>
  <c r="AU104" i="1"/>
  <c r="AU82" i="1"/>
  <c r="AU78" i="1"/>
  <c r="AU81" i="1"/>
  <c r="AU80" i="1"/>
  <c r="AU76" i="1"/>
  <c r="AU72" i="1"/>
  <c r="AU75" i="1"/>
  <c r="AU74" i="1"/>
  <c r="AU52" i="1"/>
  <c r="AU48" i="1"/>
  <c r="AU51" i="1"/>
  <c r="AU50" i="1"/>
  <c r="AU46" i="1"/>
  <c r="AU42" i="1"/>
  <c r="AU45" i="1"/>
  <c r="AU44" i="1"/>
  <c r="AU34" i="1"/>
  <c r="AU30" i="1"/>
  <c r="AU33" i="1"/>
  <c r="AU32" i="1"/>
  <c r="AU16" i="1"/>
  <c r="AU12" i="1"/>
  <c r="AU15" i="1"/>
  <c r="AU14" i="1"/>
  <c r="AU8" i="1" l="1"/>
  <c r="AU9" i="1"/>
  <c r="AU7" i="1"/>
  <c r="AU6" i="1"/>
  <c r="AU10" i="1"/>
  <c r="AU13" i="1"/>
  <c r="AU20" i="1"/>
  <c r="AU21" i="1"/>
  <c r="AU19" i="1"/>
  <c r="AU18" i="1"/>
  <c r="AU22" i="1"/>
  <c r="AU26" i="1"/>
  <c r="AU27" i="1"/>
  <c r="AU25" i="1"/>
  <c r="AU24" i="1"/>
  <c r="AU28" i="1"/>
  <c r="AU31" i="1"/>
  <c r="AU38" i="1"/>
  <c r="AU39" i="1"/>
  <c r="AU37" i="1"/>
  <c r="AU36" i="1"/>
  <c r="AU40" i="1"/>
  <c r="AU43" i="1"/>
  <c r="AU49" i="1"/>
  <c r="AU56" i="1"/>
  <c r="AU57" i="1"/>
  <c r="AU55" i="1"/>
  <c r="AU54" i="1"/>
  <c r="AU58" i="1"/>
  <c r="AU62" i="1"/>
  <c r="AU63" i="1"/>
  <c r="AU61" i="1"/>
  <c r="AU60" i="1"/>
  <c r="AU64" i="1"/>
  <c r="AU68" i="1"/>
  <c r="AU69" i="1"/>
  <c r="AU67" i="1"/>
  <c r="AU66" i="1"/>
  <c r="AU70" i="1"/>
  <c r="AU73" i="1"/>
  <c r="AU79" i="1"/>
  <c r="AU86" i="1"/>
  <c r="AU87" i="1"/>
  <c r="AU85" i="1"/>
  <c r="AU84" i="1"/>
  <c r="AU88" i="1"/>
  <c r="AU92" i="1"/>
  <c r="AU93" i="1"/>
  <c r="AU91" i="1"/>
  <c r="AU90" i="1"/>
  <c r="AU94" i="1"/>
  <c r="AU98" i="1"/>
  <c r="AU99" i="1"/>
  <c r="AU97" i="1"/>
  <c r="AU96" i="1"/>
  <c r="AU100" i="1"/>
  <c r="AU103" i="1"/>
  <c r="AU110" i="1"/>
  <c r="AU111" i="1"/>
  <c r="AU109" i="1"/>
  <c r="AU108" i="1"/>
  <c r="AU112" i="1"/>
  <c r="AU115" i="1"/>
  <c r="AU121" i="1"/>
  <c r="AU127" i="1"/>
  <c r="AU134" i="1"/>
  <c r="AU135" i="1"/>
  <c r="AU133" i="1"/>
  <c r="AU132" i="1"/>
  <c r="AU136" i="1"/>
  <c r="AU140" i="1"/>
  <c r="AU141" i="1"/>
  <c r="AU139" i="1"/>
  <c r="AU138" i="1"/>
  <c r="AU142" i="1"/>
  <c r="AU146" i="1"/>
  <c r="AU147" i="1"/>
  <c r="AU145" i="1"/>
  <c r="AU144" i="1"/>
  <c r="AU148" i="1"/>
  <c r="AU151" i="1"/>
  <c r="AU157" i="1"/>
  <c r="AU163" i="1"/>
  <c r="AU170" i="1"/>
  <c r="AU171" i="1"/>
  <c r="AU169" i="1"/>
  <c r="AU168" i="1"/>
  <c r="AU172" i="1"/>
  <c r="AU176" i="1"/>
  <c r="AU177" i="1"/>
  <c r="AU175" i="1"/>
  <c r="AU174" i="1"/>
  <c r="AU178" i="1"/>
  <c r="AU182" i="1"/>
  <c r="AU183" i="1"/>
  <c r="AU181" i="1"/>
  <c r="AU180" i="1"/>
  <c r="AU184" i="1"/>
  <c r="AU188" i="1"/>
  <c r="AU189" i="1"/>
  <c r="AU187" i="1"/>
  <c r="AU186" i="1"/>
  <c r="AU190" i="1"/>
  <c r="AU193" i="1"/>
  <c r="AU200" i="1"/>
  <c r="AU201" i="1"/>
  <c r="AU199" i="1"/>
  <c r="AU198" i="1"/>
  <c r="AU202" i="1"/>
  <c r="AU206" i="1"/>
  <c r="AU207" i="1"/>
  <c r="AU205" i="1"/>
  <c r="AU204" i="1"/>
  <c r="AU208" i="1"/>
  <c r="AU307" i="1"/>
  <c r="AU314" i="1"/>
  <c r="AU315" i="1"/>
  <c r="AU313" i="1"/>
  <c r="AU312" i="1"/>
  <c r="AU316" i="1"/>
  <c r="AU320" i="1"/>
  <c r="AU321" i="1"/>
  <c r="AU319" i="1"/>
  <c r="AU318" i="1"/>
  <c r="AU322" i="1"/>
  <c r="AU326" i="1"/>
  <c r="AU327" i="1"/>
  <c r="AU325" i="1"/>
  <c r="AU324" i="1"/>
  <c r="AU328" i="1"/>
  <c r="AU332" i="1"/>
  <c r="AU333" i="1"/>
  <c r="AU331" i="1"/>
  <c r="AU330" i="1"/>
  <c r="AU334" i="1"/>
  <c r="AU338" i="1"/>
  <c r="AU339" i="1"/>
  <c r="AU337" i="1"/>
  <c r="AU336" i="1"/>
  <c r="AU340" i="1"/>
  <c r="AU344" i="1"/>
  <c r="AU345" i="1"/>
  <c r="AU343" i="1"/>
  <c r="AU342" i="1"/>
  <c r="AU346" i="1"/>
  <c r="AU350" i="1"/>
  <c r="AU351" i="1"/>
  <c r="AU349" i="1"/>
  <c r="AU348" i="1"/>
  <c r="AU352" i="1"/>
  <c r="AU356" i="1"/>
  <c r="AU357" i="1"/>
  <c r="AU355" i="1"/>
  <c r="AU354" i="1"/>
  <c r="AU358" i="1"/>
  <c r="AU362" i="1"/>
  <c r="AU363" i="1"/>
  <c r="AU361" i="1"/>
  <c r="AU360" i="1"/>
  <c r="AU364" i="1"/>
  <c r="AU368" i="1"/>
  <c r="AU369" i="1"/>
  <c r="AU367" i="1"/>
  <c r="AU366" i="1"/>
  <c r="AU370" i="1"/>
  <c r="AU374" i="1"/>
  <c r="AU375" i="1"/>
  <c r="AU373" i="1"/>
  <c r="AU372" i="1"/>
  <c r="AU376" i="1"/>
  <c r="AU380" i="1"/>
  <c r="AU381" i="1"/>
  <c r="AU379" i="1"/>
  <c r="AU378" i="1"/>
  <c r="AU382" i="1"/>
  <c r="AU386" i="1"/>
  <c r="AU387" i="1"/>
  <c r="AU385" i="1"/>
  <c r="AU384" i="1"/>
  <c r="AU388" i="1"/>
  <c r="AU392" i="1"/>
  <c r="AU393" i="1"/>
  <c r="AU391" i="1"/>
  <c r="AU390" i="1"/>
  <c r="AU394" i="1"/>
  <c r="AU397" i="1"/>
  <c r="AU403" i="1"/>
  <c r="AU410" i="1"/>
  <c r="AU411" i="1"/>
  <c r="AU409" i="1"/>
  <c r="AU408" i="1"/>
  <c r="AU412" i="1"/>
  <c r="AU416" i="1"/>
  <c r="AU417" i="1"/>
  <c r="AU415" i="1"/>
  <c r="AU414" i="1"/>
  <c r="AU418" i="1"/>
  <c r="AU421" i="1"/>
  <c r="AU427" i="1"/>
  <c r="AU445" i="1"/>
  <c r="AU452" i="1"/>
  <c r="AU453" i="1"/>
  <c r="AU451" i="1"/>
  <c r="AU450" i="1"/>
  <c r="AU454" i="1"/>
  <c r="AU458" i="1"/>
  <c r="AU459" i="1"/>
  <c r="AU457" i="1"/>
  <c r="AU456" i="1"/>
  <c r="AU460" i="1"/>
  <c r="AU464" i="1"/>
  <c r="AU465" i="1"/>
  <c r="AU463" i="1"/>
  <c r="AU462" i="1"/>
  <c r="AU466" i="1"/>
  <c r="AU469" i="1"/>
  <c r="AU476" i="1"/>
  <c r="AU477" i="1"/>
  <c r="AU475" i="1"/>
  <c r="AU474" i="1"/>
  <c r="AU478" i="1"/>
  <c r="AU482" i="1"/>
  <c r="AU483" i="1"/>
  <c r="AU481" i="1"/>
  <c r="AU480" i="1"/>
  <c r="AU484" i="1"/>
  <c r="AU488" i="1"/>
  <c r="AU489" i="1"/>
  <c r="AU487" i="1"/>
  <c r="AU486" i="1"/>
  <c r="AU490" i="1"/>
  <c r="AU494" i="1"/>
  <c r="AU495" i="1"/>
  <c r="AU493" i="1"/>
  <c r="AU492" i="1"/>
  <c r="AU496" i="1"/>
  <c r="AU499" i="1"/>
  <c r="AU506" i="1"/>
  <c r="AU507" i="1"/>
  <c r="AU505" i="1"/>
  <c r="AU504" i="1"/>
  <c r="AU508" i="1"/>
  <c r="AU512" i="1"/>
  <c r="AU513" i="1"/>
  <c r="AU511" i="1"/>
  <c r="AU510" i="1"/>
  <c r="AU514" i="1"/>
  <c r="AU518" i="1"/>
  <c r="AU519" i="1"/>
  <c r="AU517" i="1"/>
  <c r="AU516" i="1"/>
  <c r="AU520" i="1"/>
  <c r="AU524" i="1"/>
  <c r="AU525" i="1"/>
  <c r="AU523" i="1"/>
  <c r="AU522" i="1"/>
  <c r="AU526" i="1"/>
  <c r="AU529" i="1"/>
  <c r="AU536" i="1"/>
  <c r="AU537" i="1"/>
  <c r="AU535" i="1"/>
  <c r="AU534" i="1"/>
  <c r="AU538" i="1"/>
  <c r="AU541" i="1"/>
  <c r="AU548" i="1"/>
  <c r="AU549" i="1"/>
  <c r="AU547" i="1"/>
  <c r="AU546" i="1"/>
  <c r="AU550" i="1"/>
  <c r="AU566" i="1"/>
  <c r="AU567" i="1"/>
  <c r="AU565" i="1"/>
  <c r="AU564" i="1"/>
  <c r="AU568" i="1"/>
  <c r="AU554" i="1"/>
  <c r="AU555" i="1"/>
  <c r="AU553" i="1"/>
  <c r="AU552" i="1"/>
  <c r="AU556" i="1"/>
  <c r="AU560" i="1"/>
  <c r="AU561" i="1"/>
  <c r="AU559" i="1"/>
  <c r="AU558" i="1"/>
  <c r="AU562" i="1"/>
  <c r="AU572" i="1"/>
  <c r="AU573" i="1"/>
  <c r="AU571" i="1"/>
  <c r="AU570" i="1"/>
  <c r="AU574" i="1"/>
  <c r="AU578" i="1"/>
  <c r="AU579" i="1"/>
  <c r="AU577" i="1"/>
  <c r="AU576" i="1"/>
  <c r="AU580" i="1"/>
  <c r="AU584" i="1"/>
  <c r="AU585" i="1"/>
  <c r="AU583" i="1"/>
  <c r="AU582" i="1"/>
  <c r="AU586" i="1"/>
  <c r="AU590" i="1"/>
  <c r="AU591" i="1"/>
  <c r="AU589" i="1"/>
  <c r="AU588" i="1"/>
  <c r="AU592" i="1"/>
  <c r="AU595" i="1"/>
  <c r="AU601" i="1"/>
  <c r="AU608" i="1"/>
  <c r="AU609" i="1"/>
  <c r="AU607" i="1"/>
  <c r="AU606" i="1"/>
  <c r="AU610" i="1"/>
  <c r="AU614" i="1"/>
  <c r="AU615" i="1"/>
  <c r="AU613" i="1"/>
  <c r="AU612" i="1"/>
  <c r="AU616" i="1"/>
  <c r="AU620" i="1"/>
  <c r="AU621" i="1"/>
  <c r="AU619" i="1"/>
  <c r="AU618" i="1"/>
  <c r="AU622" i="1"/>
  <c r="AU626" i="1"/>
  <c r="AU627" i="1"/>
  <c r="AU624" i="1"/>
  <c r="AU628" i="1"/>
  <c r="AU631" i="1"/>
  <c r="AU638" i="1"/>
  <c r="AU639" i="1"/>
  <c r="AU637" i="1"/>
  <c r="AU636" i="1"/>
  <c r="AU640" i="1"/>
  <c r="AU644" i="1"/>
  <c r="AU645" i="1"/>
  <c r="AU643" i="1"/>
  <c r="AU642" i="1"/>
  <c r="AU646" i="1"/>
  <c r="AU650" i="1"/>
  <c r="AU651" i="1"/>
  <c r="AU649" i="1"/>
  <c r="AU648" i="1"/>
  <c r="AU652" i="1"/>
  <c r="AU655" i="1"/>
  <c r="AU661" i="1"/>
  <c r="AU668" i="1"/>
  <c r="AU669" i="1"/>
  <c r="AU667" i="1"/>
  <c r="AU666" i="1"/>
  <c r="AU670" i="1"/>
  <c r="AU674" i="1"/>
  <c r="AU675" i="1"/>
  <c r="AU673" i="1"/>
  <c r="AU672" i="1"/>
  <c r="AU676" i="1"/>
  <c r="AU680" i="1"/>
  <c r="AU681" i="1"/>
  <c r="AU679" i="1"/>
  <c r="AU678" i="1"/>
  <c r="AU682" i="1"/>
  <c r="AU686" i="1"/>
  <c r="AU687" i="1"/>
  <c r="AU685" i="1"/>
  <c r="AU684" i="1"/>
  <c r="AU688" i="1"/>
  <c r="AU692" i="1"/>
  <c r="AU693" i="1"/>
  <c r="AU691" i="1"/>
  <c r="AU690" i="1"/>
  <c r="AU694" i="1"/>
  <c r="AU698" i="1"/>
  <c r="AU699" i="1"/>
  <c r="AU697" i="1"/>
  <c r="AU696" i="1"/>
  <c r="AU700" i="1"/>
  <c r="AU704" i="1"/>
  <c r="AU705" i="1"/>
  <c r="AU703" i="1"/>
  <c r="AU702" i="1"/>
  <c r="AU706" i="1"/>
  <c r="AU710" i="1"/>
  <c r="AU711" i="1"/>
  <c r="AU709" i="1"/>
  <c r="AU708" i="1"/>
  <c r="AU712" i="1"/>
  <c r="AU721" i="1"/>
  <c r="AU722" i="1"/>
  <c r="AU720" i="1"/>
  <c r="AU719" i="1"/>
  <c r="AU723" i="1"/>
  <c r="AU727" i="1"/>
  <c r="AU728" i="1"/>
  <c r="AU726" i="1"/>
  <c r="AU725" i="1"/>
  <c r="AU729" i="1"/>
  <c r="AU733" i="1"/>
  <c r="AU734" i="1"/>
  <c r="AU732" i="1"/>
  <c r="AU731" i="1"/>
  <c r="AU735" i="1"/>
  <c r="AU739" i="1"/>
  <c r="AU740" i="1"/>
  <c r="AU738" i="1"/>
  <c r="AU737" i="1"/>
  <c r="AU741" i="1"/>
  <c r="AU745" i="1"/>
  <c r="AU746" i="1"/>
  <c r="AU744" i="1"/>
  <c r="AU743" i="1"/>
  <c r="AU747" i="1"/>
  <c r="AU751" i="1"/>
  <c r="AU752" i="1"/>
  <c r="AU750" i="1"/>
  <c r="AU749" i="1"/>
  <c r="AU753" i="1"/>
  <c r="AT714" i="1" l="1"/>
  <c r="AU714" i="1" s="1"/>
  <c r="AT433" i="1"/>
  <c r="AU433" i="1" s="1"/>
  <c r="AT439" i="1"/>
  <c r="AU439" i="1" s="1"/>
  <c r="A144" i="2" l="1"/>
  <c r="A138"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X555" i="1" l="1"/>
  <c r="K555"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75" i="2" l="1"/>
  <c r="A276" i="2"/>
  <c r="A277" i="2"/>
  <c r="A278" i="2"/>
  <c r="A279" i="2"/>
  <c r="A280" i="2"/>
  <c r="A281" i="2"/>
  <c r="A282" i="2"/>
  <c r="A283" i="2"/>
  <c r="A284" i="2"/>
  <c r="A285" i="2"/>
  <c r="A286" i="2"/>
  <c r="A176" i="2"/>
  <c r="A177" i="2"/>
  <c r="A178" i="2"/>
  <c r="A179" i="2"/>
  <c r="A180" i="2"/>
  <c r="A181" i="2"/>
  <c r="A4"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122" i="2"/>
  <c r="A81" i="2"/>
  <c r="A116" i="2"/>
  <c r="A82" i="2"/>
  <c r="A72" i="2"/>
  <c r="A73" i="2"/>
  <c r="A83" i="2"/>
  <c r="A84" i="2"/>
  <c r="A85" i="2"/>
  <c r="A115" i="2"/>
  <c r="A86" i="2"/>
  <c r="A117" i="2"/>
  <c r="A87" i="2"/>
  <c r="A88" i="2"/>
  <c r="A118" i="2"/>
  <c r="A89" i="2"/>
  <c r="A123" i="2"/>
  <c r="A90" i="2"/>
  <c r="A91" i="2"/>
  <c r="A92" i="2"/>
  <c r="A93" i="2"/>
  <c r="A124" i="2"/>
  <c r="A94" i="2"/>
  <c r="A95" i="2"/>
  <c r="A96" i="2"/>
  <c r="A97" i="2"/>
  <c r="A98" i="2"/>
  <c r="A74" i="2"/>
  <c r="A75" i="2"/>
  <c r="A99" i="2"/>
  <c r="A76" i="2"/>
  <c r="A77" i="2"/>
  <c r="A100" i="2"/>
  <c r="A113" i="2"/>
  <c r="A114" i="2"/>
  <c r="A78" i="2"/>
  <c r="A119" i="2"/>
  <c r="A101" i="2"/>
  <c r="A102" i="2"/>
  <c r="A103" i="2"/>
  <c r="A104" i="2"/>
  <c r="A105" i="2"/>
  <c r="A106" i="2"/>
  <c r="A125" i="2"/>
  <c r="A107" i="2"/>
  <c r="A120" i="2"/>
  <c r="A79" i="2"/>
  <c r="A126" i="2"/>
  <c r="A108" i="2"/>
  <c r="A109" i="2"/>
  <c r="A127" i="2"/>
  <c r="A121" i="2"/>
  <c r="A110" i="2"/>
  <c r="A111" i="2"/>
  <c r="A80" i="2"/>
  <c r="A112" i="2"/>
  <c r="A16" i="2"/>
  <c r="A17" i="2"/>
  <c r="A18" i="2"/>
  <c r="A19" i="2"/>
  <c r="A20" i="2"/>
  <c r="A54" i="2"/>
  <c r="A55" i="2"/>
  <c r="A56" i="2"/>
  <c r="A57" i="2"/>
  <c r="A64" i="2"/>
  <c r="A65" i="2"/>
  <c r="A146" i="2"/>
  <c r="A147" i="2"/>
  <c r="A148" i="2"/>
  <c r="A149" i="2"/>
  <c r="A150" i="2"/>
  <c r="A151" i="2"/>
  <c r="A152" i="2"/>
  <c r="A153" i="2"/>
  <c r="A190" i="2"/>
  <c r="A191" i="2"/>
  <c r="A192" i="2"/>
  <c r="A193" i="2"/>
  <c r="A211" i="2"/>
  <c r="A213" i="2"/>
  <c r="A212" i="2"/>
  <c r="A210" i="2"/>
  <c r="A214" i="2"/>
  <c r="A237" i="2"/>
  <c r="A234" i="2"/>
  <c r="A232" i="2"/>
  <c r="A235" i="2"/>
  <c r="A236" i="2"/>
  <c r="A233" i="2"/>
  <c r="A231" i="2"/>
  <c r="A230" i="2"/>
  <c r="A238" i="2"/>
  <c r="A239" i="2"/>
  <c r="A240" i="2"/>
  <c r="A241" i="2"/>
  <c r="A244" i="2"/>
  <c r="A242" i="2"/>
  <c r="A243" i="2"/>
  <c r="A245" i="2"/>
  <c r="A246" i="2"/>
  <c r="A247" i="2"/>
  <c r="A251" i="2"/>
  <c r="A252" i="2"/>
  <c r="A248" i="2"/>
  <c r="A249" i="2"/>
  <c r="A250" i="2"/>
  <c r="A287" i="2"/>
  <c r="A288" i="2"/>
  <c r="A289" i="2"/>
  <c r="A290" i="2"/>
  <c r="A291" i="2"/>
  <c r="A292" i="2"/>
  <c r="A293" i="2"/>
  <c r="A294" i="2"/>
  <c r="A295" i="2"/>
  <c r="A298" i="2"/>
  <c r="A296" i="2"/>
  <c r="A297" i="2"/>
  <c r="A299" i="2"/>
  <c r="A21" i="2"/>
  <c r="A22" i="2"/>
  <c r="A23" i="2"/>
  <c r="A24" i="2"/>
  <c r="A25" i="2"/>
  <c r="A29" i="2"/>
  <c r="A28" i="2"/>
  <c r="A26" i="2"/>
  <c r="A27" i="2"/>
  <c r="A128" i="2"/>
  <c r="A129" i="2"/>
  <c r="A130" i="2"/>
  <c r="A131" i="2"/>
  <c r="A133" i="2"/>
  <c r="A132" i="2"/>
  <c r="A5" i="2"/>
  <c r="A6" i="2"/>
  <c r="A7" i="2"/>
  <c r="A14" i="2"/>
  <c r="A8" i="2"/>
  <c r="A9" i="2"/>
  <c r="A10" i="2"/>
  <c r="A46" i="2"/>
  <c r="A38" i="2"/>
  <c r="A39" i="2"/>
  <c r="A30" i="2"/>
  <c r="A31" i="2"/>
  <c r="A47" i="2"/>
  <c r="A48" i="2"/>
  <c r="A49" i="2"/>
  <c r="A40" i="2"/>
  <c r="A41" i="2"/>
  <c r="A32" i="2"/>
  <c r="A33" i="2"/>
  <c r="A58" i="2"/>
  <c r="A59" i="2"/>
  <c r="A60" i="2"/>
  <c r="A66" i="2"/>
  <c r="A67" i="2"/>
  <c r="A70" i="2"/>
  <c r="A154" i="2"/>
  <c r="A155" i="2"/>
  <c r="A156" i="2"/>
  <c r="A157" i="2"/>
  <c r="A182" i="2"/>
  <c r="A183" i="2"/>
  <c r="A184" i="2"/>
  <c r="A185" i="2"/>
  <c r="A162" i="2"/>
  <c r="A163" i="2"/>
  <c r="A174" i="2"/>
  <c r="A170" i="2"/>
  <c r="A171" i="2"/>
  <c r="A164" i="2"/>
  <c r="A165" i="2"/>
  <c r="A194" i="2"/>
  <c r="A195" i="2"/>
  <c r="A196" i="2"/>
  <c r="A197" i="2"/>
  <c r="A206" i="2"/>
  <c r="A198" i="2"/>
  <c r="A207" i="2"/>
  <c r="A199" i="2"/>
  <c r="A224" i="2"/>
  <c r="A215" i="2"/>
  <c r="A216" i="2"/>
  <c r="A225" i="2"/>
  <c r="A228" i="2"/>
  <c r="A217" i="2"/>
  <c r="A218" i="2"/>
  <c r="A219" i="2"/>
  <c r="A269" i="2"/>
  <c r="A270" i="2"/>
  <c r="A253" i="2"/>
  <c r="A273" i="2"/>
  <c r="A254" i="2"/>
  <c r="A255" i="2"/>
  <c r="A256" i="2"/>
  <c r="A263" i="2"/>
  <c r="A265" i="2"/>
  <c r="A266" i="2"/>
  <c r="A257" i="2"/>
  <c r="A134" i="2"/>
  <c r="A135" i="2"/>
  <c r="A136" i="2"/>
  <c r="A137" i="2"/>
  <c r="A139" i="2"/>
  <c r="A15" i="2"/>
  <c r="A11" i="2"/>
  <c r="A12" i="2"/>
  <c r="A13" i="2"/>
  <c r="A50" i="2"/>
  <c r="A42" i="2"/>
  <c r="A43" i="2"/>
  <c r="A34" i="2"/>
  <c r="A35" i="2"/>
  <c r="A51" i="2"/>
  <c r="A52" i="2"/>
  <c r="A53" i="2"/>
  <c r="A44" i="2"/>
  <c r="A45" i="2"/>
  <c r="A36" i="2"/>
  <c r="A37" i="2"/>
  <c r="A61" i="2"/>
  <c r="A62" i="2"/>
  <c r="A63" i="2"/>
  <c r="A68" i="2"/>
  <c r="A69" i="2"/>
  <c r="A71" i="2"/>
  <c r="A158" i="2"/>
  <c r="A159" i="2"/>
  <c r="A160" i="2"/>
  <c r="A161" i="2"/>
  <c r="A186" i="2"/>
  <c r="A187" i="2"/>
  <c r="A188" i="2"/>
  <c r="A189" i="2"/>
  <c r="A166" i="2"/>
  <c r="A167" i="2"/>
  <c r="A175" i="2"/>
  <c r="A172" i="2"/>
  <c r="A173" i="2"/>
  <c r="A168" i="2"/>
  <c r="A169" i="2"/>
  <c r="A200" i="2"/>
  <c r="A201" i="2"/>
  <c r="A202" i="2"/>
  <c r="A203" i="2"/>
  <c r="A208" i="2"/>
  <c r="A204" i="2"/>
  <c r="A209" i="2"/>
  <c r="A205" i="2"/>
  <c r="A226" i="2"/>
  <c r="A220" i="2"/>
  <c r="A221" i="2"/>
  <c r="A227" i="2"/>
  <c r="A229" i="2"/>
  <c r="A222" i="2"/>
  <c r="A223" i="2"/>
  <c r="A271" i="2"/>
  <c r="A272" i="2"/>
  <c r="A258" i="2"/>
  <c r="A274" i="2"/>
  <c r="A259" i="2"/>
  <c r="A260" i="2"/>
  <c r="A261" i="2"/>
  <c r="A264" i="2"/>
  <c r="A267" i="2"/>
  <c r="A268" i="2"/>
  <c r="A262" i="2"/>
  <c r="A140" i="2"/>
  <c r="A141" i="2"/>
  <c r="A142" i="2"/>
  <c r="A143" i="2"/>
  <c r="A145" i="2"/>
  <c r="X307" i="1"/>
  <c r="X308" i="1"/>
  <c r="X310" i="1"/>
  <c r="X309" i="1"/>
  <c r="X306" i="1"/>
  <c r="X193" i="1"/>
  <c r="X194" i="1"/>
  <c r="X196" i="1"/>
  <c r="X195" i="1"/>
  <c r="X192" i="1"/>
  <c r="X573" i="1"/>
  <c r="X572" i="1"/>
  <c r="X571" i="1"/>
  <c r="X574" i="1"/>
  <c r="X570" i="1"/>
  <c r="X548" i="1"/>
  <c r="X549" i="1"/>
  <c r="X546" i="1"/>
  <c r="X550" i="1"/>
  <c r="X547" i="1"/>
  <c r="X134" i="1"/>
  <c r="X136" i="1"/>
  <c r="X135" i="1"/>
  <c r="X133" i="1"/>
  <c r="X132" i="1"/>
  <c r="X312" i="1"/>
  <c r="X313" i="1"/>
  <c r="X316" i="1"/>
  <c r="X315" i="1"/>
  <c r="X314" i="1"/>
  <c r="X740" i="1"/>
  <c r="X739" i="1"/>
  <c r="X737" i="1"/>
  <c r="X741" i="1"/>
  <c r="X738" i="1"/>
  <c r="X139" i="1"/>
  <c r="X140" i="1"/>
  <c r="X142" i="1"/>
  <c r="X138" i="1"/>
  <c r="X141" i="1"/>
  <c r="X318" i="1"/>
  <c r="X321" i="1"/>
  <c r="X320" i="1"/>
  <c r="X319" i="1"/>
  <c r="X322" i="1"/>
  <c r="X475" i="1"/>
  <c r="X478" i="1"/>
  <c r="X474" i="1"/>
  <c r="X476" i="1"/>
  <c r="X477" i="1"/>
  <c r="X578" i="1"/>
  <c r="X576" i="1"/>
  <c r="X579" i="1"/>
  <c r="X580" i="1"/>
  <c r="X577" i="1"/>
  <c r="X484" i="1"/>
  <c r="X482" i="1"/>
  <c r="X483" i="1"/>
  <c r="X481" i="1"/>
  <c r="X480" i="1"/>
  <c r="X584" i="1"/>
  <c r="X582" i="1"/>
  <c r="X586" i="1"/>
  <c r="X585" i="1"/>
  <c r="X583" i="1"/>
  <c r="X325" i="1"/>
  <c r="X327" i="1"/>
  <c r="X328" i="1"/>
  <c r="X324" i="1"/>
  <c r="X326" i="1"/>
  <c r="X332" i="1"/>
  <c r="X333" i="1"/>
  <c r="X330" i="1"/>
  <c r="X334" i="1"/>
  <c r="X331" i="1"/>
  <c r="X566" i="1"/>
  <c r="X568" i="1"/>
  <c r="X564" i="1"/>
  <c r="X567" i="1"/>
  <c r="X565" i="1"/>
  <c r="X20" i="1"/>
  <c r="X18" i="1"/>
  <c r="X22" i="1"/>
  <c r="X21" i="1"/>
  <c r="X19" i="1"/>
  <c r="X146" i="1"/>
  <c r="X148" i="1"/>
  <c r="X144" i="1"/>
  <c r="X147" i="1"/>
  <c r="X145" i="1"/>
  <c r="X198" i="1"/>
  <c r="X200" i="1"/>
  <c r="X202" i="1"/>
  <c r="X201" i="1"/>
  <c r="X199" i="1"/>
  <c r="X489" i="1"/>
  <c r="X490" i="1"/>
  <c r="X488" i="1"/>
  <c r="X487" i="1"/>
  <c r="X486" i="1"/>
  <c r="X591" i="1"/>
  <c r="X592" i="1"/>
  <c r="X590" i="1"/>
  <c r="X589" i="1"/>
  <c r="X588" i="1"/>
  <c r="X638" i="1"/>
  <c r="X640" i="1"/>
  <c r="X636" i="1"/>
  <c r="X637" i="1"/>
  <c r="X639" i="1"/>
  <c r="X715" i="1"/>
  <c r="X717" i="1"/>
  <c r="X713" i="1"/>
  <c r="X714" i="1"/>
  <c r="X716" i="1"/>
  <c r="X6" i="1"/>
  <c r="X10" i="1"/>
  <c r="X8" i="1"/>
  <c r="X7" i="1"/>
  <c r="X9" i="1"/>
  <c r="X25" i="1"/>
  <c r="X26" i="1"/>
  <c r="X28" i="1"/>
  <c r="X24" i="1"/>
  <c r="X27" i="1"/>
  <c r="X534" i="1"/>
  <c r="X538" i="1"/>
  <c r="X537" i="1"/>
  <c r="X535" i="1"/>
  <c r="X536" i="1"/>
  <c r="X338" i="1"/>
  <c r="X339" i="1"/>
  <c r="X336" i="1"/>
  <c r="X337" i="1"/>
  <c r="X340" i="1"/>
  <c r="X723" i="1"/>
  <c r="X721" i="1"/>
  <c r="X719" i="1"/>
  <c r="X720" i="1"/>
  <c r="X722" i="1"/>
  <c r="X343" i="1"/>
  <c r="X346" i="1"/>
  <c r="X344" i="1"/>
  <c r="X345" i="1"/>
  <c r="X342" i="1"/>
  <c r="X553" i="1"/>
  <c r="X556" i="1"/>
  <c r="X554" i="1"/>
  <c r="X552" i="1"/>
  <c r="X30" i="1"/>
  <c r="X32" i="1"/>
  <c r="X33" i="1"/>
  <c r="X31" i="1"/>
  <c r="X34" i="1"/>
  <c r="X37" i="1"/>
  <c r="X38" i="1"/>
  <c r="X39" i="1"/>
  <c r="X36" i="1"/>
  <c r="X40" i="1"/>
  <c r="X42" i="1"/>
  <c r="X43" i="1"/>
  <c r="X45" i="1"/>
  <c r="X46" i="1"/>
  <c r="X44" i="1"/>
  <c r="X51" i="1"/>
  <c r="X49" i="1"/>
  <c r="X52" i="1"/>
  <c r="X48" i="1"/>
  <c r="X50" i="1"/>
  <c r="X348" i="1"/>
  <c r="X351" i="1"/>
  <c r="X350" i="1"/>
  <c r="X352" i="1"/>
  <c r="X349" i="1"/>
  <c r="X644" i="1"/>
  <c r="X645" i="1"/>
  <c r="X642" i="1"/>
  <c r="X643" i="1"/>
  <c r="X646" i="1"/>
  <c r="X744" i="1"/>
  <c r="X745" i="1"/>
  <c r="X746" i="1"/>
  <c r="X747" i="1"/>
  <c r="X743" i="1"/>
  <c r="X649" i="1"/>
  <c r="X648" i="1"/>
  <c r="X652" i="1"/>
  <c r="X651" i="1"/>
  <c r="X650" i="1"/>
  <c r="X153" i="1"/>
  <c r="X151" i="1"/>
  <c r="X152" i="1"/>
  <c r="X150" i="1"/>
  <c r="X154" i="1"/>
  <c r="X654" i="1"/>
  <c r="X656" i="1"/>
  <c r="X657" i="1"/>
  <c r="X658" i="1"/>
  <c r="X655" i="1"/>
  <c r="X493" i="1"/>
  <c r="X496" i="1"/>
  <c r="X492" i="1"/>
  <c r="X495" i="1"/>
  <c r="X494" i="1"/>
  <c r="X596" i="1"/>
  <c r="X597" i="1"/>
  <c r="X595" i="1"/>
  <c r="X598" i="1"/>
  <c r="X594" i="1"/>
  <c r="X354" i="1"/>
  <c r="X358" i="1"/>
  <c r="X356" i="1"/>
  <c r="X357" i="1"/>
  <c r="X355" i="1"/>
  <c r="X55" i="1"/>
  <c r="X57" i="1"/>
  <c r="X58" i="1"/>
  <c r="X54" i="1"/>
  <c r="X56" i="1"/>
  <c r="X62" i="1"/>
  <c r="X63" i="1"/>
  <c r="X64" i="1"/>
  <c r="X61" i="1"/>
  <c r="X60" i="1"/>
  <c r="X66" i="1"/>
  <c r="X70" i="1"/>
  <c r="X67" i="1"/>
  <c r="X69" i="1"/>
  <c r="X68" i="1"/>
  <c r="X360" i="1"/>
  <c r="X363" i="1"/>
  <c r="X362" i="1"/>
  <c r="X361" i="1"/>
  <c r="X364" i="1"/>
  <c r="X369" i="1"/>
  <c r="X368" i="1"/>
  <c r="X370" i="1"/>
  <c r="X367" i="1"/>
  <c r="X366" i="1"/>
  <c r="X13" i="1"/>
  <c r="X14" i="1"/>
  <c r="X16" i="1"/>
  <c r="X12" i="1"/>
  <c r="X15" i="1"/>
  <c r="X76" i="1"/>
  <c r="X74" i="1"/>
  <c r="X72" i="1"/>
  <c r="X73" i="1"/>
  <c r="X75" i="1"/>
  <c r="X158" i="1"/>
  <c r="X156" i="1"/>
  <c r="X160" i="1"/>
  <c r="X159" i="1"/>
  <c r="X157" i="1"/>
  <c r="X498" i="1"/>
  <c r="X499" i="1"/>
  <c r="X502" i="1"/>
  <c r="X501" i="1"/>
  <c r="X500" i="1"/>
  <c r="X542" i="1"/>
  <c r="X541" i="1"/>
  <c r="X544" i="1"/>
  <c r="X543" i="1"/>
  <c r="X540" i="1"/>
  <c r="X604" i="1"/>
  <c r="X602" i="1"/>
  <c r="X601" i="1"/>
  <c r="X600" i="1"/>
  <c r="X603" i="1"/>
  <c r="X81" i="1"/>
  <c r="X80" i="1"/>
  <c r="X78" i="1"/>
  <c r="X79" i="1"/>
  <c r="X82" i="1"/>
  <c r="X162" i="1"/>
  <c r="X166" i="1"/>
  <c r="X164" i="1"/>
  <c r="X165" i="1"/>
  <c r="X163" i="1"/>
  <c r="X660" i="1"/>
  <c r="X663" i="1"/>
  <c r="X662" i="1"/>
  <c r="X664" i="1"/>
  <c r="X661" i="1"/>
  <c r="X505" i="1"/>
  <c r="X508" i="1"/>
  <c r="X504" i="1"/>
  <c r="X507" i="1"/>
  <c r="X506" i="1"/>
  <c r="X607" i="1"/>
  <c r="X609" i="1"/>
  <c r="X610" i="1"/>
  <c r="X608" i="1"/>
  <c r="X606" i="1"/>
  <c r="X171" i="1"/>
  <c r="X170" i="1"/>
  <c r="X169" i="1"/>
  <c r="X172" i="1"/>
  <c r="X168" i="1"/>
  <c r="X372" i="1"/>
  <c r="X375" i="1"/>
  <c r="X376" i="1"/>
  <c r="X373" i="1"/>
  <c r="X374" i="1"/>
  <c r="X511" i="1"/>
  <c r="X514" i="1"/>
  <c r="X513" i="1"/>
  <c r="X510" i="1"/>
  <c r="X512" i="1"/>
  <c r="X613" i="1"/>
  <c r="X616" i="1"/>
  <c r="X615" i="1"/>
  <c r="X612" i="1"/>
  <c r="X614" i="1"/>
  <c r="X84" i="1"/>
  <c r="X85" i="1"/>
  <c r="X88" i="1"/>
  <c r="X86" i="1"/>
  <c r="X87" i="1"/>
  <c r="X380" i="1"/>
  <c r="X381" i="1"/>
  <c r="X382" i="1"/>
  <c r="X379" i="1"/>
  <c r="X378" i="1"/>
  <c r="X385" i="1"/>
  <c r="X388" i="1"/>
  <c r="X387" i="1"/>
  <c r="X386" i="1"/>
  <c r="X384" i="1"/>
  <c r="X175" i="1"/>
  <c r="X174" i="1"/>
  <c r="X178" i="1"/>
  <c r="X176" i="1"/>
  <c r="X177" i="1"/>
  <c r="X519" i="1"/>
  <c r="X517" i="1"/>
  <c r="X520" i="1"/>
  <c r="X516" i="1"/>
  <c r="X518" i="1"/>
  <c r="X620" i="1"/>
  <c r="X622" i="1"/>
  <c r="X621" i="1"/>
  <c r="X618" i="1"/>
  <c r="X619" i="1"/>
  <c r="X666" i="1"/>
  <c r="X670" i="1"/>
  <c r="X668" i="1"/>
  <c r="X669" i="1"/>
  <c r="X667" i="1"/>
  <c r="X391" i="1"/>
  <c r="X392" i="1"/>
  <c r="X394" i="1"/>
  <c r="X390" i="1"/>
  <c r="X393" i="1"/>
  <c r="X672" i="1"/>
  <c r="X673" i="1"/>
  <c r="X676" i="1"/>
  <c r="X674" i="1"/>
  <c r="X675" i="1"/>
  <c r="X399" i="1"/>
  <c r="X397" i="1"/>
  <c r="X400" i="1"/>
  <c r="X398" i="1"/>
  <c r="X396" i="1"/>
  <c r="X406" i="1"/>
  <c r="X405" i="1"/>
  <c r="X402" i="1"/>
  <c r="X403" i="1"/>
  <c r="X404" i="1"/>
  <c r="X410" i="1"/>
  <c r="X412" i="1"/>
  <c r="X409" i="1"/>
  <c r="X411" i="1"/>
  <c r="X408" i="1"/>
  <c r="X93" i="1"/>
  <c r="X94" i="1"/>
  <c r="X92" i="1"/>
  <c r="X90" i="1"/>
  <c r="X91" i="1"/>
  <c r="X98" i="1"/>
  <c r="X96" i="1"/>
  <c r="X100" i="1"/>
  <c r="X97" i="1"/>
  <c r="X99" i="1"/>
  <c r="X207" i="1"/>
  <c r="X206" i="1"/>
  <c r="X208" i="1"/>
  <c r="X205" i="1"/>
  <c r="X204" i="1"/>
  <c r="X416" i="1"/>
  <c r="X414" i="1"/>
  <c r="X415" i="1"/>
  <c r="X418" i="1"/>
  <c r="X417" i="1"/>
  <c r="X526" i="1"/>
  <c r="X523" i="1"/>
  <c r="X525" i="1"/>
  <c r="X522" i="1"/>
  <c r="X524" i="1"/>
  <c r="X626" i="1"/>
  <c r="X628" i="1"/>
  <c r="X624" i="1"/>
  <c r="X627" i="1"/>
  <c r="X625" i="1"/>
  <c r="X678" i="1"/>
  <c r="X679" i="1"/>
  <c r="X682" i="1"/>
  <c r="X680" i="1"/>
  <c r="X681" i="1"/>
  <c r="X725" i="1"/>
  <c r="X727" i="1"/>
  <c r="X729" i="1"/>
  <c r="X726" i="1"/>
  <c r="X728" i="1"/>
  <c r="X753" i="1"/>
  <c r="X750" i="1"/>
  <c r="X752" i="1"/>
  <c r="X751" i="1"/>
  <c r="X749" i="1"/>
  <c r="X105" i="1"/>
  <c r="X103" i="1"/>
  <c r="X102" i="1"/>
  <c r="X104" i="1"/>
  <c r="X106" i="1"/>
  <c r="X421" i="1"/>
  <c r="X422" i="1"/>
  <c r="X423" i="1"/>
  <c r="X424" i="1"/>
  <c r="X420" i="1"/>
  <c r="X430" i="1"/>
  <c r="X426" i="1"/>
  <c r="X428" i="1"/>
  <c r="X427" i="1"/>
  <c r="X429" i="1"/>
  <c r="X110" i="1"/>
  <c r="X108" i="1"/>
  <c r="X111" i="1"/>
  <c r="X109" i="1"/>
  <c r="X112" i="1"/>
  <c r="X117" i="1"/>
  <c r="X115" i="1"/>
  <c r="X116" i="1"/>
  <c r="X114" i="1"/>
  <c r="X118" i="1"/>
  <c r="X432" i="1"/>
  <c r="X433" i="1"/>
  <c r="X434" i="1"/>
  <c r="X436" i="1"/>
  <c r="X435" i="1"/>
  <c r="X123" i="1"/>
  <c r="X122" i="1"/>
  <c r="X120" i="1"/>
  <c r="X124" i="1"/>
  <c r="X121" i="1"/>
  <c r="X559" i="1"/>
  <c r="X558" i="1"/>
  <c r="X562" i="1"/>
  <c r="X560" i="1"/>
  <c r="X561" i="1"/>
  <c r="X442" i="1"/>
  <c r="X441" i="1"/>
  <c r="X440" i="1"/>
  <c r="X438" i="1"/>
  <c r="X439" i="1"/>
  <c r="X446" i="1"/>
  <c r="X445" i="1"/>
  <c r="X448" i="1"/>
  <c r="X444" i="1"/>
  <c r="X447" i="1"/>
  <c r="X686" i="1"/>
  <c r="X688" i="1"/>
  <c r="X685" i="1"/>
  <c r="X684" i="1"/>
  <c r="X687" i="1"/>
  <c r="X129" i="1"/>
  <c r="X127" i="1"/>
  <c r="X130" i="1"/>
  <c r="X128" i="1"/>
  <c r="X126" i="1"/>
  <c r="X529" i="1"/>
  <c r="X528" i="1"/>
  <c r="X532" i="1"/>
  <c r="X530" i="1"/>
  <c r="X531" i="1"/>
  <c r="X633" i="1"/>
  <c r="X634" i="1"/>
  <c r="X631" i="1"/>
  <c r="X630" i="1"/>
  <c r="X632" i="1"/>
  <c r="X180" i="1"/>
  <c r="X182" i="1"/>
  <c r="X184" i="1"/>
  <c r="X183" i="1"/>
  <c r="X181" i="1"/>
  <c r="X734" i="1"/>
  <c r="X735" i="1"/>
  <c r="X733" i="1"/>
  <c r="X732" i="1"/>
  <c r="X731" i="1"/>
  <c r="X452" i="1"/>
  <c r="X451" i="1"/>
  <c r="X454" i="1"/>
  <c r="X453" i="1"/>
  <c r="X450" i="1"/>
  <c r="X694" i="1"/>
  <c r="X692" i="1"/>
  <c r="X693" i="1"/>
  <c r="X691" i="1"/>
  <c r="X690" i="1"/>
  <c r="X456" i="1"/>
  <c r="X460" i="1"/>
  <c r="X459" i="1"/>
  <c r="X458" i="1"/>
  <c r="X457" i="1"/>
  <c r="X696" i="1"/>
  <c r="X700" i="1"/>
  <c r="X698" i="1"/>
  <c r="X699" i="1"/>
  <c r="X697" i="1"/>
  <c r="X186" i="1"/>
  <c r="X190" i="1"/>
  <c r="X187" i="1"/>
  <c r="X188" i="1"/>
  <c r="X189" i="1"/>
  <c r="X703" i="1"/>
  <c r="X702" i="1"/>
  <c r="X706" i="1"/>
  <c r="X705" i="1"/>
  <c r="X704" i="1"/>
  <c r="X462" i="1"/>
  <c r="X464" i="1"/>
  <c r="X465" i="1"/>
  <c r="X463" i="1"/>
  <c r="X466" i="1"/>
  <c r="X468" i="1"/>
  <c r="X470" i="1"/>
  <c r="X469" i="1"/>
  <c r="X472" i="1"/>
  <c r="X471" i="1"/>
  <c r="X288" i="1"/>
  <c r="X291" i="1"/>
  <c r="X289" i="1"/>
  <c r="X290" i="1"/>
  <c r="X304" i="1"/>
  <c r="X303" i="1"/>
  <c r="X305" i="1"/>
  <c r="X302" i="1"/>
  <c r="X711" i="1"/>
  <c r="X708" i="1"/>
  <c r="X712" i="1"/>
  <c r="X709" i="1"/>
  <c r="X710"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07" i="1"/>
  <c r="K308" i="1"/>
  <c r="K310" i="1"/>
  <c r="K309" i="1"/>
  <c r="K306" i="1"/>
  <c r="K193" i="1"/>
  <c r="K194" i="1"/>
  <c r="K196" i="1"/>
  <c r="K195" i="1"/>
  <c r="K192" i="1"/>
  <c r="K573" i="1"/>
  <c r="K572" i="1"/>
  <c r="K571" i="1"/>
  <c r="K574" i="1"/>
  <c r="K570" i="1"/>
  <c r="K548" i="1"/>
  <c r="K549" i="1"/>
  <c r="K546" i="1"/>
  <c r="K550" i="1"/>
  <c r="K547" i="1"/>
  <c r="K134" i="1"/>
  <c r="K136" i="1"/>
  <c r="K135" i="1"/>
  <c r="K133" i="1"/>
  <c r="K132" i="1"/>
  <c r="K312" i="1"/>
  <c r="K313" i="1"/>
  <c r="K316" i="1"/>
  <c r="K315" i="1"/>
  <c r="K314" i="1"/>
  <c r="K740" i="1"/>
  <c r="K739" i="1"/>
  <c r="K737" i="1"/>
  <c r="K741" i="1"/>
  <c r="K738" i="1"/>
  <c r="K139" i="1"/>
  <c r="K140" i="1"/>
  <c r="K142" i="1"/>
  <c r="K138" i="1"/>
  <c r="K141" i="1"/>
  <c r="K318" i="1"/>
  <c r="K321" i="1"/>
  <c r="K320" i="1"/>
  <c r="K319" i="1"/>
  <c r="K322" i="1"/>
  <c r="K475" i="1"/>
  <c r="K478" i="1"/>
  <c r="K474" i="1"/>
  <c r="K476" i="1"/>
  <c r="K477" i="1"/>
  <c r="K578" i="1"/>
  <c r="K576" i="1"/>
  <c r="K579" i="1"/>
  <c r="K580" i="1"/>
  <c r="K577" i="1"/>
  <c r="K484" i="1"/>
  <c r="K482" i="1"/>
  <c r="K483" i="1"/>
  <c r="K481" i="1"/>
  <c r="K480" i="1"/>
  <c r="K584" i="1"/>
  <c r="K582" i="1"/>
  <c r="K586" i="1"/>
  <c r="K585" i="1"/>
  <c r="K583" i="1"/>
  <c r="K325" i="1"/>
  <c r="K327" i="1"/>
  <c r="K328" i="1"/>
  <c r="K324" i="1"/>
  <c r="K326" i="1"/>
  <c r="K332" i="1"/>
  <c r="K333" i="1"/>
  <c r="K330" i="1"/>
  <c r="K334" i="1"/>
  <c r="K331" i="1"/>
  <c r="K566" i="1"/>
  <c r="K568" i="1"/>
  <c r="K564" i="1"/>
  <c r="K567" i="1"/>
  <c r="K565" i="1"/>
  <c r="K20" i="1"/>
  <c r="K18" i="1"/>
  <c r="K22" i="1"/>
  <c r="K21" i="1"/>
  <c r="K19" i="1"/>
  <c r="K146" i="1"/>
  <c r="K148" i="1"/>
  <c r="K144" i="1"/>
  <c r="K147" i="1"/>
  <c r="K145" i="1"/>
  <c r="K198" i="1"/>
  <c r="K200" i="1"/>
  <c r="K202" i="1"/>
  <c r="K201" i="1"/>
  <c r="K199" i="1"/>
  <c r="K489" i="1"/>
  <c r="K490" i="1"/>
  <c r="K488" i="1"/>
  <c r="K487" i="1"/>
  <c r="K486" i="1"/>
  <c r="K591" i="1"/>
  <c r="K592" i="1"/>
  <c r="K590" i="1"/>
  <c r="K589" i="1"/>
  <c r="K588" i="1"/>
  <c r="K638" i="1"/>
  <c r="K640" i="1"/>
  <c r="K636" i="1"/>
  <c r="K637" i="1"/>
  <c r="K639" i="1"/>
  <c r="K715" i="1"/>
  <c r="K717" i="1"/>
  <c r="K713" i="1"/>
  <c r="K714" i="1"/>
  <c r="K716" i="1"/>
  <c r="K6" i="1"/>
  <c r="K10" i="1"/>
  <c r="K8" i="1"/>
  <c r="K7" i="1"/>
  <c r="K9" i="1"/>
  <c r="K25" i="1"/>
  <c r="K26" i="1"/>
  <c r="K28" i="1"/>
  <c r="K24" i="1"/>
  <c r="K27" i="1"/>
  <c r="K534" i="1"/>
  <c r="K538" i="1"/>
  <c r="K537" i="1"/>
  <c r="K535" i="1"/>
  <c r="K536" i="1"/>
  <c r="K338" i="1"/>
  <c r="K339" i="1"/>
  <c r="K336" i="1"/>
  <c r="K337" i="1"/>
  <c r="K340" i="1"/>
  <c r="K723" i="1"/>
  <c r="K721" i="1"/>
  <c r="K719" i="1"/>
  <c r="K720" i="1"/>
  <c r="K722" i="1"/>
  <c r="K343" i="1"/>
  <c r="K346" i="1"/>
  <c r="K344" i="1"/>
  <c r="K345" i="1"/>
  <c r="K342" i="1"/>
  <c r="K553" i="1"/>
  <c r="K556" i="1"/>
  <c r="K554" i="1"/>
  <c r="K552" i="1"/>
  <c r="K30" i="1"/>
  <c r="K32" i="1"/>
  <c r="K33" i="1"/>
  <c r="K31" i="1"/>
  <c r="K34" i="1"/>
  <c r="K37" i="1"/>
  <c r="K38" i="1"/>
  <c r="K39" i="1"/>
  <c r="K36" i="1"/>
  <c r="K40" i="1"/>
  <c r="K42" i="1"/>
  <c r="K43" i="1"/>
  <c r="K45" i="1"/>
  <c r="K46" i="1"/>
  <c r="K44" i="1"/>
  <c r="K51" i="1"/>
  <c r="K49" i="1"/>
  <c r="K52" i="1"/>
  <c r="K48" i="1"/>
  <c r="K50" i="1"/>
  <c r="K348" i="1"/>
  <c r="K351" i="1"/>
  <c r="K350" i="1"/>
  <c r="K352" i="1"/>
  <c r="K349" i="1"/>
  <c r="K644" i="1"/>
  <c r="K645" i="1"/>
  <c r="K642" i="1"/>
  <c r="K643" i="1"/>
  <c r="K646" i="1"/>
  <c r="K744" i="1"/>
  <c r="K745" i="1"/>
  <c r="K746" i="1"/>
  <c r="K747" i="1"/>
  <c r="K743" i="1"/>
  <c r="K649" i="1"/>
  <c r="K648" i="1"/>
  <c r="K652" i="1"/>
  <c r="K651" i="1"/>
  <c r="K650" i="1"/>
  <c r="K153" i="1"/>
  <c r="K151" i="1"/>
  <c r="K152" i="1"/>
  <c r="K150" i="1"/>
  <c r="K154" i="1"/>
  <c r="K654" i="1"/>
  <c r="K656" i="1"/>
  <c r="K657" i="1"/>
  <c r="K658" i="1"/>
  <c r="K655" i="1"/>
  <c r="K493" i="1"/>
  <c r="K496" i="1"/>
  <c r="K492" i="1"/>
  <c r="K495" i="1"/>
  <c r="K494" i="1"/>
  <c r="K596" i="1"/>
  <c r="K597" i="1"/>
  <c r="K595" i="1"/>
  <c r="K598" i="1"/>
  <c r="K594" i="1"/>
  <c r="K354" i="1"/>
  <c r="K358" i="1"/>
  <c r="K356" i="1"/>
  <c r="K357" i="1"/>
  <c r="K355" i="1"/>
  <c r="K55" i="1"/>
  <c r="K57" i="1"/>
  <c r="K58" i="1"/>
  <c r="K54" i="1"/>
  <c r="K56" i="1"/>
  <c r="K62" i="1"/>
  <c r="K63" i="1"/>
  <c r="K64" i="1"/>
  <c r="K61" i="1"/>
  <c r="K60" i="1"/>
  <c r="K66" i="1"/>
  <c r="K70" i="1"/>
  <c r="K67" i="1"/>
  <c r="K69" i="1"/>
  <c r="K68" i="1"/>
  <c r="K360" i="1"/>
  <c r="K363" i="1"/>
  <c r="K362" i="1"/>
  <c r="K361" i="1"/>
  <c r="K364" i="1"/>
  <c r="K369" i="1"/>
  <c r="K368" i="1"/>
  <c r="K370" i="1"/>
  <c r="K367" i="1"/>
  <c r="K366" i="1"/>
  <c r="K13" i="1"/>
  <c r="K14" i="1"/>
  <c r="K16" i="1"/>
  <c r="K12" i="1"/>
  <c r="K15" i="1"/>
  <c r="K76" i="1"/>
  <c r="K74" i="1"/>
  <c r="K72" i="1"/>
  <c r="K73" i="1"/>
  <c r="K75" i="1"/>
  <c r="K158" i="1"/>
  <c r="K156" i="1"/>
  <c r="K160" i="1"/>
  <c r="K159" i="1"/>
  <c r="K157" i="1"/>
  <c r="K498" i="1"/>
  <c r="K499" i="1"/>
  <c r="K502" i="1"/>
  <c r="K501" i="1"/>
  <c r="K500" i="1"/>
  <c r="K542" i="1"/>
  <c r="K541" i="1"/>
  <c r="K544" i="1"/>
  <c r="K543" i="1"/>
  <c r="K540" i="1"/>
  <c r="K604" i="1"/>
  <c r="K602" i="1"/>
  <c r="K601" i="1"/>
  <c r="K600" i="1"/>
  <c r="K603" i="1"/>
  <c r="K81" i="1"/>
  <c r="K80" i="1"/>
  <c r="K78" i="1"/>
  <c r="K79" i="1"/>
  <c r="K82" i="1"/>
  <c r="K162" i="1"/>
  <c r="K166" i="1"/>
  <c r="K164" i="1"/>
  <c r="K165" i="1"/>
  <c r="K163" i="1"/>
  <c r="K660" i="1"/>
  <c r="K663" i="1"/>
  <c r="K662" i="1"/>
  <c r="K664" i="1"/>
  <c r="K661" i="1"/>
  <c r="K505" i="1"/>
  <c r="K508" i="1"/>
  <c r="K504" i="1"/>
  <c r="K507" i="1"/>
  <c r="K506" i="1"/>
  <c r="K607" i="1"/>
  <c r="K609" i="1"/>
  <c r="K610" i="1"/>
  <c r="K608" i="1"/>
  <c r="K606" i="1"/>
  <c r="K171" i="1"/>
  <c r="K170" i="1"/>
  <c r="K169" i="1"/>
  <c r="K172" i="1"/>
  <c r="K168" i="1"/>
  <c r="K372" i="1"/>
  <c r="K375" i="1"/>
  <c r="K376" i="1"/>
  <c r="K373" i="1"/>
  <c r="K374" i="1"/>
  <c r="K511" i="1"/>
  <c r="K514" i="1"/>
  <c r="K513" i="1"/>
  <c r="K510" i="1"/>
  <c r="K512" i="1"/>
  <c r="K613" i="1"/>
  <c r="K616" i="1"/>
  <c r="K615" i="1"/>
  <c r="K612" i="1"/>
  <c r="K614" i="1"/>
  <c r="K84" i="1"/>
  <c r="K85" i="1"/>
  <c r="K88" i="1"/>
  <c r="K86" i="1"/>
  <c r="K87" i="1"/>
  <c r="K380" i="1"/>
  <c r="K381" i="1"/>
  <c r="K382" i="1"/>
  <c r="K379" i="1"/>
  <c r="K378" i="1"/>
  <c r="K385" i="1"/>
  <c r="K388" i="1"/>
  <c r="K387" i="1"/>
  <c r="K386" i="1"/>
  <c r="K384" i="1"/>
  <c r="K175" i="1"/>
  <c r="K174" i="1"/>
  <c r="K178" i="1"/>
  <c r="K176" i="1"/>
  <c r="K177" i="1"/>
  <c r="K519" i="1"/>
  <c r="K517" i="1"/>
  <c r="K520" i="1"/>
  <c r="K516" i="1"/>
  <c r="K518" i="1"/>
  <c r="K620" i="1"/>
  <c r="K622" i="1"/>
  <c r="K621" i="1"/>
  <c r="K618" i="1"/>
  <c r="K619" i="1"/>
  <c r="K666" i="1"/>
  <c r="K670" i="1"/>
  <c r="K668" i="1"/>
  <c r="K669" i="1"/>
  <c r="K667" i="1"/>
  <c r="K391" i="1"/>
  <c r="K392" i="1"/>
  <c r="K394" i="1"/>
  <c r="K390" i="1"/>
  <c r="K393" i="1"/>
  <c r="K672" i="1"/>
  <c r="K673" i="1"/>
  <c r="K676" i="1"/>
  <c r="K674" i="1"/>
  <c r="K675" i="1"/>
  <c r="K399" i="1"/>
  <c r="K397" i="1"/>
  <c r="K400" i="1"/>
  <c r="K398" i="1"/>
  <c r="K396" i="1"/>
  <c r="K406" i="1"/>
  <c r="K405" i="1"/>
  <c r="K402" i="1"/>
  <c r="K403" i="1"/>
  <c r="K404" i="1"/>
  <c r="K410" i="1"/>
  <c r="K412" i="1"/>
  <c r="K409" i="1"/>
  <c r="K411" i="1"/>
  <c r="K408" i="1"/>
  <c r="K93" i="1"/>
  <c r="K94" i="1"/>
  <c r="K92" i="1"/>
  <c r="K90" i="1"/>
  <c r="K91" i="1"/>
  <c r="K98" i="1"/>
  <c r="K96" i="1"/>
  <c r="K100" i="1"/>
  <c r="K97" i="1"/>
  <c r="K99" i="1"/>
  <c r="K207" i="1"/>
  <c r="K206" i="1"/>
  <c r="K208" i="1"/>
  <c r="K205" i="1"/>
  <c r="K204" i="1"/>
  <c r="K416" i="1"/>
  <c r="K414" i="1"/>
  <c r="K415" i="1"/>
  <c r="K418" i="1"/>
  <c r="K417" i="1"/>
  <c r="K526" i="1"/>
  <c r="K523" i="1"/>
  <c r="K525" i="1"/>
  <c r="K522" i="1"/>
  <c r="K524" i="1"/>
  <c r="K626" i="1"/>
  <c r="K628" i="1"/>
  <c r="K624" i="1"/>
  <c r="K627" i="1"/>
  <c r="K625" i="1"/>
  <c r="K678" i="1"/>
  <c r="K679" i="1"/>
  <c r="K682" i="1"/>
  <c r="K680" i="1"/>
  <c r="K681" i="1"/>
  <c r="K725" i="1"/>
  <c r="K727" i="1"/>
  <c r="K729" i="1"/>
  <c r="K726" i="1"/>
  <c r="K728" i="1"/>
  <c r="K753" i="1"/>
  <c r="K750" i="1"/>
  <c r="K752" i="1"/>
  <c r="K751" i="1"/>
  <c r="K749" i="1"/>
  <c r="K105" i="1"/>
  <c r="K103" i="1"/>
  <c r="K102" i="1"/>
  <c r="K104" i="1"/>
  <c r="K106" i="1"/>
  <c r="K421" i="1"/>
  <c r="K422" i="1"/>
  <c r="K423" i="1"/>
  <c r="K424" i="1"/>
  <c r="K420" i="1"/>
  <c r="K430" i="1"/>
  <c r="K426" i="1"/>
  <c r="K428" i="1"/>
  <c r="K427" i="1"/>
  <c r="K429" i="1"/>
  <c r="K110" i="1"/>
  <c r="K108" i="1"/>
  <c r="K111" i="1"/>
  <c r="K109" i="1"/>
  <c r="K112" i="1"/>
  <c r="K117" i="1"/>
  <c r="K115" i="1"/>
  <c r="K116" i="1"/>
  <c r="K114" i="1"/>
  <c r="K118" i="1"/>
  <c r="K432" i="1"/>
  <c r="K433" i="1"/>
  <c r="K434" i="1"/>
  <c r="K436" i="1"/>
  <c r="K435" i="1"/>
  <c r="K123" i="1"/>
  <c r="K122" i="1"/>
  <c r="K120" i="1"/>
  <c r="K124" i="1"/>
  <c r="K121" i="1"/>
  <c r="K559" i="1"/>
  <c r="K558" i="1"/>
  <c r="K562" i="1"/>
  <c r="K560" i="1"/>
  <c r="K561" i="1"/>
  <c r="K442" i="1"/>
  <c r="K441" i="1"/>
  <c r="K440" i="1"/>
  <c r="K438" i="1"/>
  <c r="K439" i="1"/>
  <c r="K446" i="1"/>
  <c r="K445" i="1"/>
  <c r="K448" i="1"/>
  <c r="K444" i="1"/>
  <c r="K447" i="1"/>
  <c r="K686" i="1"/>
  <c r="K688" i="1"/>
  <c r="K685" i="1"/>
  <c r="K684" i="1"/>
  <c r="K687" i="1"/>
  <c r="K129" i="1"/>
  <c r="K127" i="1"/>
  <c r="K130" i="1"/>
  <c r="K128" i="1"/>
  <c r="K126" i="1"/>
  <c r="K529" i="1"/>
  <c r="K528" i="1"/>
  <c r="K532" i="1"/>
  <c r="K530" i="1"/>
  <c r="K531" i="1"/>
  <c r="K633" i="1"/>
  <c r="K634" i="1"/>
  <c r="K631" i="1"/>
  <c r="K630" i="1"/>
  <c r="K632" i="1"/>
  <c r="K180" i="1"/>
  <c r="K182" i="1"/>
  <c r="K184" i="1"/>
  <c r="K183" i="1"/>
  <c r="K181" i="1"/>
  <c r="K734" i="1"/>
  <c r="K735" i="1"/>
  <c r="K733" i="1"/>
  <c r="K732" i="1"/>
  <c r="K731" i="1"/>
  <c r="K452" i="1"/>
  <c r="K451" i="1"/>
  <c r="K454" i="1"/>
  <c r="K453" i="1"/>
  <c r="K450" i="1"/>
  <c r="K694" i="1"/>
  <c r="K692" i="1"/>
  <c r="K693" i="1"/>
  <c r="K691" i="1"/>
  <c r="K690" i="1"/>
  <c r="K456" i="1"/>
  <c r="K460" i="1"/>
  <c r="K459" i="1"/>
  <c r="K458" i="1"/>
  <c r="K457" i="1"/>
  <c r="K696" i="1"/>
  <c r="K700" i="1"/>
  <c r="K698" i="1"/>
  <c r="K699" i="1"/>
  <c r="K697" i="1"/>
  <c r="K186" i="1"/>
  <c r="K190" i="1"/>
  <c r="K187" i="1"/>
  <c r="K188" i="1"/>
  <c r="K189" i="1"/>
  <c r="K703" i="1"/>
  <c r="K702" i="1"/>
  <c r="K706" i="1"/>
  <c r="K705" i="1"/>
  <c r="K704" i="1"/>
  <c r="K462" i="1"/>
  <c r="K464" i="1"/>
  <c r="K465" i="1"/>
  <c r="K463" i="1"/>
  <c r="K466" i="1"/>
  <c r="K468" i="1"/>
  <c r="K470" i="1"/>
  <c r="K469" i="1"/>
  <c r="K472" i="1"/>
  <c r="K471" i="1"/>
  <c r="K288" i="1"/>
  <c r="K291" i="1"/>
  <c r="K289" i="1"/>
  <c r="K290" i="1"/>
  <c r="K304" i="1"/>
  <c r="K303" i="1"/>
  <c r="K305" i="1"/>
  <c r="K302" i="1"/>
  <c r="K711" i="1"/>
  <c r="K708" i="1"/>
  <c r="K712" i="1"/>
  <c r="K709" i="1"/>
  <c r="K710" i="1"/>
  <c r="Z273" i="1" l="1"/>
  <c r="AA273" i="1"/>
  <c r="AA225" i="1"/>
  <c r="Y219" i="1"/>
  <c r="AA267" i="1"/>
  <c r="Y243" i="1"/>
  <c r="AA219" i="1"/>
  <c r="Z213" i="1"/>
  <c r="Y213" i="1"/>
  <c r="Z261" i="1"/>
  <c r="Y225" i="1"/>
  <c r="Z295" i="1"/>
  <c r="Z225" i="1"/>
  <c r="Z255" i="1"/>
  <c r="Y273" i="1"/>
  <c r="Y237" i="1"/>
  <c r="Y295" i="1"/>
  <c r="Y249" i="1"/>
  <c r="Y300" i="1"/>
  <c r="AA261" i="1"/>
  <c r="Z243" i="1"/>
  <c r="Y231" i="1"/>
  <c r="AA300" i="1"/>
  <c r="Z279" i="1"/>
  <c r="AA285" i="1"/>
  <c r="AA237" i="1"/>
  <c r="AA231" i="1"/>
  <c r="Z219" i="1"/>
  <c r="Y267" i="1"/>
  <c r="Z267" i="1"/>
  <c r="Y255" i="1"/>
  <c r="Z300" i="1"/>
  <c r="Z231" i="1"/>
  <c r="Z285" i="1"/>
  <c r="AA249" i="1"/>
  <c r="AA295" i="1"/>
  <c r="AA243" i="1"/>
  <c r="Y261" i="1"/>
  <c r="AA255" i="1"/>
  <c r="Z249" i="1"/>
  <c r="AA213" i="1"/>
  <c r="AA279" i="1"/>
  <c r="Z237" i="1"/>
  <c r="Y285" i="1"/>
  <c r="Y279" i="1"/>
  <c r="Y228" i="1"/>
  <c r="AA247" i="1"/>
  <c r="Z252" i="1"/>
  <c r="AA296" i="1"/>
  <c r="AA271" i="1"/>
  <c r="AA246" i="1"/>
  <c r="Z284" i="1"/>
  <c r="AA223" i="1"/>
  <c r="AA240" i="1"/>
  <c r="AA234" i="1"/>
  <c r="Y277" i="1"/>
  <c r="AA224" i="1"/>
  <c r="AA284" i="1"/>
  <c r="Z278" i="1"/>
  <c r="AA266" i="1"/>
  <c r="Z266" i="1"/>
  <c r="Y294" i="1"/>
  <c r="Y224" i="1"/>
  <c r="Y254" i="1"/>
  <c r="Z260" i="1"/>
  <c r="Z228" i="1"/>
  <c r="Y234" i="1"/>
  <c r="Z229" i="1"/>
  <c r="AA277" i="1"/>
  <c r="Y247" i="1"/>
  <c r="Z247" i="1"/>
  <c r="Y298" i="1"/>
  <c r="Y223" i="1"/>
  <c r="Z241" i="1"/>
  <c r="Y264" i="1"/>
  <c r="Z264" i="1"/>
  <c r="Y297" i="1"/>
  <c r="Y240" i="1"/>
  <c r="Z292" i="1"/>
  <c r="Z258" i="1"/>
  <c r="Z301" i="1"/>
  <c r="Y212" i="1"/>
  <c r="Z253" i="1"/>
  <c r="AA297" i="1"/>
  <c r="AA216" i="1"/>
  <c r="AA293" i="1"/>
  <c r="AA258" i="1"/>
  <c r="AA236" i="1"/>
  <c r="Z283" i="1"/>
  <c r="AA242" i="1"/>
  <c r="Z230" i="1"/>
  <c r="AA248" i="1"/>
  <c r="Y248" i="1"/>
  <c r="Z224" i="1"/>
  <c r="AA211" i="1"/>
  <c r="Z210" i="1"/>
  <c r="Z217" i="1"/>
  <c r="Y217" i="1"/>
  <c r="Y283" i="1"/>
  <c r="Z234" i="1"/>
  <c r="Y258" i="1"/>
  <c r="Z296" i="1"/>
  <c r="AA265" i="1"/>
  <c r="AA299" i="1"/>
  <c r="AA235" i="1"/>
  <c r="AA264" i="1"/>
  <c r="AA254" i="1"/>
  <c r="AA241" i="1"/>
  <c r="AA294" i="1"/>
  <c r="Y266" i="1"/>
  <c r="AA230" i="1"/>
  <c r="Z218" i="1"/>
  <c r="Y242" i="1"/>
  <c r="Y284" i="1"/>
  <c r="AA283" i="1"/>
  <c r="AA229" i="1"/>
  <c r="Z265" i="1"/>
  <c r="Y241" i="1"/>
  <c r="Z259" i="1"/>
  <c r="Z270" i="1"/>
  <c r="Z297" i="1"/>
  <c r="Y301" i="1"/>
  <c r="Y276" i="1"/>
  <c r="Y230" i="1"/>
  <c r="AA222" i="1"/>
  <c r="AA270" i="1"/>
  <c r="AA301" i="1"/>
  <c r="AA298" i="1"/>
  <c r="Y210" i="1"/>
  <c r="AA259" i="1"/>
  <c r="AA292" i="1"/>
  <c r="Z282" i="1"/>
  <c r="AA218" i="1"/>
  <c r="Z248" i="1"/>
  <c r="AA212" i="1"/>
  <c r="AA278" i="1"/>
  <c r="Y272" i="1"/>
  <c r="Z236" i="1"/>
  <c r="Y218" i="1"/>
  <c r="Y260" i="1"/>
  <c r="Z242" i="1"/>
  <c r="Y271" i="1"/>
  <c r="Z276" i="1"/>
  <c r="AA228" i="1"/>
  <c r="Z277" i="1"/>
  <c r="AA210" i="1"/>
  <c r="Y253" i="1"/>
  <c r="AA253" i="1"/>
  <c r="Y293" i="1"/>
  <c r="Y259" i="1"/>
  <c r="Z223" i="1"/>
  <c r="Y246" i="1"/>
  <c r="Z246" i="1"/>
  <c r="Y292" i="1"/>
  <c r="Y222" i="1"/>
  <c r="Z240" i="1"/>
  <c r="Y296" i="1"/>
  <c r="AA217" i="1"/>
  <c r="Y229" i="1"/>
  <c r="AA260" i="1"/>
  <c r="Z254" i="1"/>
  <c r="Z272" i="1"/>
  <c r="Z299" i="1"/>
  <c r="Y270" i="1"/>
  <c r="AA276" i="1"/>
  <c r="AA282" i="1"/>
  <c r="Z235" i="1"/>
  <c r="Z298" i="1"/>
  <c r="Y252" i="1"/>
  <c r="Y216" i="1"/>
  <c r="Z222" i="1"/>
  <c r="Y278" i="1"/>
  <c r="AA272" i="1"/>
  <c r="Y211" i="1"/>
  <c r="Z212" i="1"/>
  <c r="Y236" i="1"/>
  <c r="Y299" i="1"/>
  <c r="Z294" i="1"/>
  <c r="Y235" i="1"/>
  <c r="Z211" i="1"/>
  <c r="Y265" i="1"/>
  <c r="Z271" i="1"/>
  <c r="Z293" i="1"/>
  <c r="Z216" i="1"/>
  <c r="AA252" i="1"/>
  <c r="Y282" i="1"/>
  <c r="Y205" i="1"/>
  <c r="N225" i="1"/>
  <c r="N300" i="1"/>
  <c r="N279" i="1"/>
  <c r="N285" i="1"/>
  <c r="N231" i="1"/>
  <c r="N243" i="1"/>
  <c r="N237" i="1"/>
  <c r="N273" i="1"/>
  <c r="N255" i="1"/>
  <c r="N261" i="1"/>
  <c r="N249" i="1"/>
  <c r="N219" i="1"/>
  <c r="N213" i="1"/>
  <c r="N267" i="1"/>
  <c r="N295" i="1"/>
  <c r="N266" i="1"/>
  <c r="N223" i="1"/>
  <c r="N212" i="1"/>
  <c r="N235" i="1"/>
  <c r="N224" i="1"/>
  <c r="N284" i="1"/>
  <c r="N253" i="1"/>
  <c r="N293" i="1"/>
  <c r="N230" i="1"/>
  <c r="N278" i="1"/>
  <c r="N277" i="1"/>
  <c r="N298" i="1"/>
  <c r="N265" i="1"/>
  <c r="N299" i="1"/>
  <c r="N218" i="1"/>
  <c r="N241" i="1"/>
  <c r="N236" i="1"/>
  <c r="N229" i="1"/>
  <c r="N242" i="1"/>
  <c r="N254" i="1"/>
  <c r="N247" i="1"/>
  <c r="N294" i="1"/>
  <c r="N260" i="1"/>
  <c r="N259" i="1"/>
  <c r="N272" i="1"/>
  <c r="N271" i="1"/>
  <c r="N248" i="1"/>
  <c r="N217" i="1"/>
  <c r="N283" i="1"/>
  <c r="N211" i="1"/>
  <c r="N317" i="1"/>
  <c r="N311" i="1"/>
  <c r="N383" i="1"/>
  <c r="N353" i="1"/>
  <c r="N347" i="1"/>
  <c r="N335" i="1"/>
  <c r="N341" i="1"/>
  <c r="N323" i="1"/>
  <c r="N377" i="1"/>
  <c r="N371" i="1"/>
  <c r="N359" i="1"/>
  <c r="N365" i="1"/>
  <c r="N329" i="1"/>
  <c r="Z214" i="1"/>
  <c r="AA238" i="1"/>
  <c r="AA244" i="1"/>
  <c r="Y329" i="1"/>
  <c r="Y250" i="1"/>
  <c r="Y238" i="1"/>
  <c r="Y232" i="1"/>
  <c r="Y365" i="1"/>
  <c r="Y317" i="1"/>
  <c r="AA377" i="1"/>
  <c r="AA226" i="1"/>
  <c r="Z347" i="1"/>
  <c r="AA214" i="1"/>
  <c r="AA280" i="1"/>
  <c r="Y280" i="1"/>
  <c r="Z359" i="1"/>
  <c r="Z377" i="1"/>
  <c r="AA286" i="1"/>
  <c r="Y268" i="1"/>
  <c r="AA359" i="1"/>
  <c r="AA365" i="1"/>
  <c r="AA274" i="1"/>
  <c r="Z341" i="1"/>
  <c r="Y311" i="1"/>
  <c r="Z220" i="1"/>
  <c r="Y274" i="1"/>
  <c r="Y214" i="1"/>
  <c r="AA341" i="1"/>
  <c r="AA311" i="1"/>
  <c r="AA329" i="1"/>
  <c r="Y359" i="1"/>
  <c r="AA256" i="1"/>
  <c r="Z335" i="1"/>
  <c r="AA317" i="1"/>
  <c r="AA347" i="1"/>
  <c r="Y353" i="1"/>
  <c r="Z232" i="1"/>
  <c r="AA220" i="1"/>
  <c r="Y286" i="1"/>
  <c r="Z262" i="1"/>
  <c r="Z238" i="1"/>
  <c r="Z286" i="1"/>
  <c r="Z317" i="1"/>
  <c r="Z353" i="1"/>
  <c r="Z329" i="1"/>
  <c r="Y256" i="1"/>
  <c r="Z280" i="1"/>
  <c r="AA268" i="1"/>
  <c r="AA232" i="1"/>
  <c r="Z268" i="1"/>
  <c r="Z274" i="1"/>
  <c r="Y347" i="1"/>
  <c r="Z365" i="1"/>
  <c r="Z311" i="1"/>
  <c r="AA323" i="1"/>
  <c r="Z250" i="1"/>
  <c r="Y244" i="1"/>
  <c r="AA383" i="1"/>
  <c r="Z371" i="1"/>
  <c r="Y383" i="1"/>
  <c r="AA262" i="1"/>
  <c r="Z226" i="1"/>
  <c r="Z244" i="1"/>
  <c r="Y226" i="1"/>
  <c r="Y371" i="1"/>
  <c r="AA353" i="1"/>
  <c r="AA335" i="1"/>
  <c r="Z323" i="1"/>
  <c r="Y335" i="1"/>
  <c r="Y377" i="1"/>
  <c r="AA250" i="1"/>
  <c r="Z256" i="1"/>
  <c r="Y262" i="1"/>
  <c r="Y341" i="1"/>
  <c r="Y323" i="1"/>
  <c r="Z383" i="1"/>
  <c r="Y220" i="1"/>
  <c r="AA371" i="1"/>
  <c r="Y137" i="1"/>
  <c r="AA437" i="1"/>
  <c r="AA473" i="1"/>
  <c r="Z736" i="1"/>
  <c r="AA113" i="1"/>
  <c r="Z724" i="1"/>
  <c r="Y239" i="1"/>
  <c r="Z485" i="1"/>
  <c r="Z11" i="1"/>
  <c r="AA209" i="1"/>
  <c r="AA41" i="1"/>
  <c r="Z401" i="1"/>
  <c r="AA689" i="1"/>
  <c r="Y521" i="1"/>
  <c r="Z29" i="1"/>
  <c r="Z101" i="1"/>
  <c r="Z419" i="1"/>
  <c r="Y485" i="1"/>
  <c r="Y431" i="1"/>
  <c r="Y473" i="1"/>
  <c r="AA161" i="1"/>
  <c r="Z41" i="1"/>
  <c r="Y263" i="1"/>
  <c r="Y689" i="1"/>
  <c r="Y503" i="1"/>
  <c r="Z209" i="1"/>
  <c r="Z257" i="1"/>
  <c r="AA239" i="1"/>
  <c r="AA599" i="1"/>
  <c r="Z155" i="1"/>
  <c r="Z395" i="1"/>
  <c r="Y35" i="1"/>
  <c r="Y581" i="1"/>
  <c r="Z185" i="1"/>
  <c r="Z491" i="1"/>
  <c r="AA677" i="1"/>
  <c r="AA137" i="1"/>
  <c r="AA467" i="1"/>
  <c r="Z17" i="1"/>
  <c r="Z527" i="1"/>
  <c r="Y491" i="1"/>
  <c r="Z748" i="1"/>
  <c r="AA173" i="1"/>
  <c r="Z107" i="1"/>
  <c r="AA29" i="1"/>
  <c r="Y275" i="1"/>
  <c r="Y587" i="1"/>
  <c r="Z89" i="1"/>
  <c r="Z47" i="1"/>
  <c r="AA77" i="1"/>
  <c r="Y419" i="1"/>
  <c r="AA53" i="1"/>
  <c r="Y509" i="1"/>
  <c r="AA191" i="1"/>
  <c r="AA215" i="1"/>
  <c r="Z167" i="1"/>
  <c r="Y413" i="1"/>
  <c r="AA257" i="1"/>
  <c r="Z605" i="1"/>
  <c r="Y533" i="1"/>
  <c r="Z125" i="1"/>
  <c r="AA155" i="1"/>
  <c r="AA497" i="1"/>
  <c r="Y143" i="1"/>
  <c r="Y461" i="1"/>
  <c r="AA95" i="1"/>
  <c r="Z569" i="1"/>
  <c r="Y179" i="1"/>
  <c r="Y557" i="1"/>
  <c r="Z551" i="1"/>
  <c r="Y191" i="1"/>
  <c r="AA425" i="1"/>
  <c r="Z425" i="1"/>
  <c r="Y742" i="1"/>
  <c r="Y605" i="1"/>
  <c r="Z23" i="1"/>
  <c r="Z707" i="1"/>
  <c r="AA275" i="1"/>
  <c r="AA65" i="1"/>
  <c r="Z239" i="1"/>
  <c r="Z437" i="1"/>
  <c r="AA185" i="1"/>
  <c r="AA263" i="1"/>
  <c r="Z689" i="1"/>
  <c r="Z533" i="1"/>
  <c r="AA724" i="1"/>
  <c r="AA221" i="1"/>
  <c r="AA587" i="1"/>
  <c r="AA461" i="1"/>
  <c r="Z137" i="1"/>
  <c r="AA539" i="1"/>
  <c r="Z742" i="1"/>
  <c r="Y107" i="1"/>
  <c r="Y479" i="1"/>
  <c r="Z119" i="1"/>
  <c r="AA449" i="1"/>
  <c r="AA659" i="1"/>
  <c r="AA754" i="1"/>
  <c r="AA653" i="1"/>
  <c r="Y131" i="1"/>
  <c r="Y497" i="1"/>
  <c r="AA593" i="1"/>
  <c r="Z617" i="1"/>
  <c r="Y71" i="1"/>
  <c r="Z593" i="1"/>
  <c r="Z461" i="1"/>
  <c r="AA281" i="1"/>
  <c r="Y185" i="1"/>
  <c r="Z431" i="1"/>
  <c r="Z503" i="1"/>
  <c r="Y389" i="1"/>
  <c r="Y623" i="1"/>
  <c r="AA569" i="1"/>
  <c r="Y563" i="1"/>
  <c r="Y287" i="1"/>
  <c r="Y221" i="1"/>
  <c r="Y515" i="1"/>
  <c r="Z653" i="1"/>
  <c r="Z497" i="1"/>
  <c r="AA245" i="1"/>
  <c r="Y718" i="1"/>
  <c r="Z629" i="1"/>
  <c r="Y736" i="1"/>
  <c r="AA635" i="1"/>
  <c r="AA443" i="1"/>
  <c r="Y754" i="1"/>
  <c r="Y611" i="1"/>
  <c r="AA71" i="1"/>
  <c r="AA89" i="1"/>
  <c r="Z281" i="1"/>
  <c r="AA83" i="1"/>
  <c r="Y215" i="1"/>
  <c r="Z479" i="1"/>
  <c r="AA491" i="1"/>
  <c r="Y724" i="1"/>
  <c r="AA557" i="1"/>
  <c r="AA730" i="1"/>
  <c r="AA269" i="1"/>
  <c r="AA623" i="1"/>
  <c r="Z467" i="1"/>
  <c r="AA167" i="1"/>
  <c r="Z545" i="1"/>
  <c r="Z730" i="1"/>
  <c r="Y53" i="1"/>
  <c r="Z77" i="1"/>
  <c r="Y395" i="1"/>
  <c r="Y125" i="1"/>
  <c r="Z95" i="1"/>
  <c r="AA748" i="1"/>
  <c r="AA695" i="1"/>
  <c r="Y95" i="1"/>
  <c r="Y467" i="1"/>
  <c r="Y23" i="1"/>
  <c r="Y59" i="1"/>
  <c r="Z635" i="1"/>
  <c r="Z149" i="1"/>
  <c r="AA671" i="1"/>
  <c r="AA131" i="1"/>
  <c r="Y629" i="1"/>
  <c r="AA479" i="1"/>
  <c r="Y203" i="1"/>
  <c r="AA455" i="1"/>
  <c r="Z539" i="1"/>
  <c r="AA407" i="1"/>
  <c r="Z641" i="1"/>
  <c r="Y83" i="1"/>
  <c r="AA707" i="1"/>
  <c r="AA521" i="1"/>
  <c r="Y269" i="1"/>
  <c r="Y551" i="1"/>
  <c r="AA563" i="1"/>
  <c r="Z521" i="1"/>
  <c r="Y257" i="1"/>
  <c r="AA533" i="1"/>
  <c r="Y539" i="1"/>
  <c r="Y641" i="1"/>
  <c r="Z665" i="1"/>
  <c r="Z131" i="1"/>
  <c r="Y41" i="1"/>
  <c r="Y449" i="1"/>
  <c r="Y65" i="1"/>
  <c r="Y617" i="1"/>
  <c r="Z83" i="1"/>
  <c r="AA125" i="1"/>
  <c r="Y89" i="1"/>
  <c r="Z275" i="1"/>
  <c r="AA551" i="1"/>
  <c r="Z515" i="1"/>
  <c r="Y748" i="1"/>
  <c r="AA401" i="1"/>
  <c r="Z563" i="1"/>
  <c r="AA736" i="1"/>
  <c r="AA251" i="1"/>
  <c r="AA701" i="1"/>
  <c r="AA581" i="1"/>
  <c r="Z221" i="1"/>
  <c r="AA617" i="1"/>
  <c r="AA389" i="1"/>
  <c r="Y281" i="1"/>
  <c r="Z599" i="1"/>
  <c r="AA431" i="1"/>
  <c r="AA605" i="1"/>
  <c r="AA47" i="1"/>
  <c r="Z269" i="1"/>
  <c r="Z623" i="1"/>
  <c r="AA233" i="1"/>
  <c r="Y17" i="1"/>
  <c r="Z557" i="1"/>
  <c r="AA611" i="1"/>
  <c r="Z143" i="1"/>
  <c r="Y119" i="1"/>
  <c r="Z263" i="1"/>
  <c r="Y635" i="1"/>
  <c r="Y227" i="1"/>
  <c r="AA179" i="1"/>
  <c r="Y659" i="1"/>
  <c r="AA149" i="1"/>
  <c r="Z754" i="1"/>
  <c r="Z455" i="1"/>
  <c r="AA641" i="1"/>
  <c r="Z251" i="1"/>
  <c r="Y683" i="1"/>
  <c r="Y701" i="1"/>
  <c r="Y161" i="1"/>
  <c r="Z179" i="1"/>
  <c r="Y47" i="1"/>
  <c r="Y407" i="1"/>
  <c r="AA227" i="1"/>
  <c r="Z113" i="1"/>
  <c r="Z233" i="1"/>
  <c r="Z35" i="1"/>
  <c r="Y149" i="1"/>
  <c r="Y647" i="1"/>
  <c r="Z581" i="1"/>
  <c r="Y545" i="1"/>
  <c r="Z245" i="1"/>
  <c r="AA575" i="1"/>
  <c r="Z65" i="1"/>
  <c r="Y425" i="1"/>
  <c r="Z677" i="1"/>
  <c r="AA101" i="1"/>
  <c r="Y730" i="1"/>
  <c r="Z659" i="1"/>
  <c r="Y251" i="1"/>
  <c r="Y599" i="1"/>
  <c r="Y695" i="1"/>
  <c r="Y527" i="1"/>
  <c r="Y245" i="1"/>
  <c r="AA35" i="1"/>
  <c r="Y11" i="1"/>
  <c r="AA629" i="1"/>
  <c r="Z671" i="1"/>
  <c r="Z191" i="1"/>
  <c r="AA419" i="1"/>
  <c r="Y173" i="1"/>
  <c r="Y455" i="1"/>
  <c r="Y101" i="1"/>
  <c r="Y653" i="1"/>
  <c r="Y113" i="1"/>
  <c r="AA143" i="1"/>
  <c r="AA119" i="1"/>
  <c r="AA647" i="1"/>
  <c r="Z71" i="1"/>
  <c r="AA742" i="1"/>
  <c r="Z587" i="1"/>
  <c r="Y665" i="1"/>
  <c r="Z227" i="1"/>
  <c r="Z449" i="1"/>
  <c r="Z695" i="1"/>
  <c r="Y707" i="1"/>
  <c r="AA665" i="1"/>
  <c r="Y593" i="1"/>
  <c r="Z443" i="1"/>
  <c r="Y671" i="1"/>
  <c r="Z203" i="1"/>
  <c r="AA395" i="1"/>
  <c r="AA718" i="1"/>
  <c r="AA59" i="1"/>
  <c r="Y401" i="1"/>
  <c r="AA515" i="1"/>
  <c r="Y209" i="1"/>
  <c r="Y443" i="1"/>
  <c r="Z509" i="1"/>
  <c r="Z215" i="1"/>
  <c r="Z575" i="1"/>
  <c r="Z683" i="1"/>
  <c r="AA107" i="1"/>
  <c r="Z611" i="1"/>
  <c r="Y167" i="1"/>
  <c r="Z59" i="1"/>
  <c r="Y575" i="1"/>
  <c r="Z173" i="1"/>
  <c r="Y233" i="1"/>
  <c r="AA683" i="1"/>
  <c r="AA203" i="1"/>
  <c r="AA503" i="1"/>
  <c r="Y77" i="1"/>
  <c r="Z473" i="1"/>
  <c r="AA17" i="1"/>
  <c r="Z53" i="1"/>
  <c r="Z389" i="1"/>
  <c r="Z161" i="1"/>
  <c r="AA413" i="1"/>
  <c r="Z701" i="1"/>
  <c r="Z413" i="1"/>
  <c r="Z647" i="1"/>
  <c r="AA287" i="1"/>
  <c r="Z718" i="1"/>
  <c r="Z407" i="1"/>
  <c r="Z287" i="1"/>
  <c r="AA545" i="1"/>
  <c r="Y155" i="1"/>
  <c r="AA527" i="1"/>
  <c r="Y437" i="1"/>
  <c r="AA11" i="1"/>
  <c r="AA509" i="1"/>
  <c r="Y569" i="1"/>
  <c r="Y29" i="1"/>
  <c r="AA485" i="1"/>
  <c r="AA23" i="1"/>
  <c r="Y677" i="1"/>
  <c r="N188" i="1"/>
  <c r="N182" i="1"/>
  <c r="N129" i="1"/>
  <c r="N122" i="1"/>
  <c r="N110" i="1"/>
  <c r="N91" i="1"/>
  <c r="N67" i="1"/>
  <c r="N56" i="1"/>
  <c r="N37" i="1"/>
  <c r="N338" i="1"/>
  <c r="N331" i="1"/>
  <c r="N327" i="1"/>
  <c r="N320" i="1"/>
  <c r="N313" i="1"/>
  <c r="N742" i="1"/>
  <c r="N736" i="1"/>
  <c r="N718" i="1"/>
  <c r="N683" i="1"/>
  <c r="N245" i="1"/>
  <c r="N611" i="1"/>
  <c r="N203" i="1"/>
  <c r="N671" i="1"/>
  <c r="N491" i="1"/>
  <c r="N107" i="1"/>
  <c r="N155" i="1"/>
  <c r="N125" i="1"/>
  <c r="N173" i="1"/>
  <c r="N641" i="1"/>
  <c r="N509" i="1"/>
  <c r="N35" i="1"/>
  <c r="N533" i="1"/>
  <c r="N449" i="1"/>
  <c r="N119" i="1"/>
  <c r="N431" i="1"/>
  <c r="N389" i="1"/>
  <c r="N269" i="1"/>
  <c r="N689" i="1"/>
  <c r="N665" i="1"/>
  <c r="N748" i="1"/>
  <c r="N425" i="1"/>
  <c r="N101" i="1"/>
  <c r="N413" i="1"/>
  <c r="N287" i="1"/>
  <c r="N479" i="1"/>
  <c r="N497" i="1"/>
  <c r="N545" i="1"/>
  <c r="N701" i="1"/>
  <c r="N617" i="1"/>
  <c r="N659" i="1"/>
  <c r="N563" i="1"/>
  <c r="N485" i="1"/>
  <c r="N179" i="1"/>
  <c r="N575" i="1"/>
  <c r="N593" i="1"/>
  <c r="N395" i="1"/>
  <c r="N653" i="1"/>
  <c r="N263" i="1"/>
  <c r="N29" i="1"/>
  <c r="N131" i="1"/>
  <c r="N623" i="1"/>
  <c r="N281" i="1"/>
  <c r="N17" i="1"/>
  <c r="N41" i="1"/>
  <c r="N599" i="1"/>
  <c r="N515" i="1"/>
  <c r="N581" i="1"/>
  <c r="N521" i="1"/>
  <c r="N185" i="1"/>
  <c r="N473" i="1"/>
  <c r="N257" i="1"/>
  <c r="N629" i="1"/>
  <c r="N467" i="1"/>
  <c r="N77" i="1"/>
  <c r="N569" i="1"/>
  <c r="N161" i="1"/>
  <c r="N455" i="1"/>
  <c r="N65" i="1"/>
  <c r="N527" i="1"/>
  <c r="N251" i="1"/>
  <c r="N677" i="1"/>
  <c r="N71" i="1"/>
  <c r="N551" i="1"/>
  <c r="N233" i="1"/>
  <c r="N539" i="1"/>
  <c r="N53" i="1"/>
  <c r="N275" i="1"/>
  <c r="N23" i="1"/>
  <c r="N221" i="1"/>
  <c r="N635" i="1"/>
  <c r="N239" i="1"/>
  <c r="N227" i="1"/>
  <c r="N143" i="1"/>
  <c r="N95" i="1"/>
  <c r="N407" i="1"/>
  <c r="N754" i="1"/>
  <c r="N503" i="1"/>
  <c r="N83" i="1"/>
  <c r="N137" i="1"/>
  <c r="N89" i="1"/>
  <c r="N209" i="1"/>
  <c r="N461" i="1"/>
  <c r="N557" i="1"/>
  <c r="N443" i="1"/>
  <c r="N730" i="1"/>
  <c r="N437" i="1"/>
  <c r="N191" i="1"/>
  <c r="N605" i="1"/>
  <c r="N647" i="1"/>
  <c r="N59" i="1"/>
  <c r="N47" i="1"/>
  <c r="N419" i="1"/>
  <c r="N215" i="1"/>
  <c r="N401" i="1"/>
  <c r="N695" i="1"/>
  <c r="N11" i="1"/>
  <c r="N113" i="1"/>
  <c r="N587" i="1"/>
  <c r="N197" i="1"/>
  <c r="N724" i="1"/>
  <c r="N149" i="1"/>
  <c r="N167" i="1"/>
  <c r="N707" i="1"/>
  <c r="N205" i="1"/>
  <c r="N98" i="1"/>
  <c r="N85" i="1"/>
  <c r="N15" i="1"/>
  <c r="N69" i="1"/>
  <c r="N62" i="1"/>
  <c r="N44" i="1"/>
  <c r="N38" i="1"/>
  <c r="N339" i="1"/>
  <c r="N200" i="1"/>
  <c r="N21" i="1"/>
  <c r="N319" i="1"/>
  <c r="N139" i="1"/>
  <c r="N309" i="1"/>
  <c r="N183" i="1"/>
  <c r="N111" i="1"/>
  <c r="N103" i="1"/>
  <c r="N176" i="1"/>
  <c r="N164" i="1"/>
  <c r="N159" i="1"/>
  <c r="N68" i="1"/>
  <c r="N63" i="1"/>
  <c r="N51" i="1"/>
  <c r="N39" i="1"/>
  <c r="N27" i="1"/>
  <c r="N19" i="1"/>
  <c r="N140" i="1"/>
  <c r="N315" i="1"/>
  <c r="N134" i="1"/>
  <c r="N127" i="1"/>
  <c r="N181" i="1"/>
  <c r="N128" i="1"/>
  <c r="N165" i="1"/>
  <c r="N74" i="1"/>
  <c r="N49" i="1"/>
  <c r="N201" i="1"/>
  <c r="N193" i="1"/>
  <c r="N104" i="1"/>
  <c r="N93" i="1"/>
  <c r="N61" i="1"/>
  <c r="N32" i="1"/>
  <c r="N199" i="1"/>
  <c r="N117" i="1"/>
  <c r="N99" i="1"/>
  <c r="N170" i="1"/>
  <c r="N73" i="1"/>
  <c r="N13" i="1"/>
  <c r="N57" i="1"/>
  <c r="N152" i="1"/>
  <c r="N33" i="1"/>
  <c r="N333" i="1"/>
  <c r="N141" i="1"/>
  <c r="N133" i="1"/>
  <c r="N105" i="1"/>
  <c r="N121" i="1"/>
  <c r="N177" i="1"/>
  <c r="N157" i="1"/>
  <c r="N153" i="1"/>
  <c r="N326" i="1"/>
  <c r="N97" i="1"/>
  <c r="N87" i="1"/>
  <c r="N163" i="1"/>
  <c r="N55" i="1"/>
  <c r="N135" i="1"/>
  <c r="N115" i="1"/>
  <c r="N207" i="1"/>
  <c r="N92" i="1"/>
  <c r="N169" i="1"/>
  <c r="N79" i="1"/>
  <c r="N75" i="1"/>
  <c r="N14" i="1"/>
  <c r="N50" i="1"/>
  <c r="N43" i="1"/>
  <c r="N31" i="1"/>
  <c r="N25" i="1"/>
  <c r="N147" i="1"/>
  <c r="N20" i="1"/>
  <c r="N195" i="1"/>
  <c r="N307" i="1"/>
  <c r="N189" i="1"/>
  <c r="N289" i="1"/>
  <c r="N109" i="1"/>
  <c r="N86" i="1"/>
  <c r="N81" i="1"/>
  <c r="N337" i="1"/>
  <c r="N146" i="1"/>
  <c r="N314" i="1"/>
  <c r="N290" i="1"/>
  <c r="N171" i="1"/>
  <c r="N80" i="1"/>
  <c r="N151" i="1"/>
  <c r="N332" i="1"/>
  <c r="N194" i="1"/>
  <c r="N187" i="1"/>
  <c r="N123" i="1"/>
  <c r="N116" i="1"/>
  <c r="N206" i="1"/>
  <c r="N175" i="1"/>
  <c r="N158" i="1"/>
  <c r="N45" i="1"/>
  <c r="N26" i="1"/>
  <c r="N145" i="1"/>
  <c r="N325" i="1"/>
  <c r="N321" i="1"/>
  <c r="N308" i="1"/>
  <c r="Y6" i="1"/>
  <c r="Y139" i="1"/>
  <c r="Y661" i="1"/>
  <c r="Y24" i="1"/>
  <c r="Y576" i="1"/>
  <c r="Y166" i="1"/>
  <c r="Y319" i="1"/>
  <c r="Y708" i="1"/>
  <c r="Y288" i="1"/>
  <c r="Y691" i="1"/>
  <c r="Y127" i="1"/>
  <c r="Y108" i="1"/>
  <c r="Y625" i="1"/>
  <c r="Y409" i="1"/>
  <c r="Y620" i="1"/>
  <c r="Y510" i="1"/>
  <c r="Y15" i="1"/>
  <c r="Y356" i="1"/>
  <c r="Y744" i="1"/>
  <c r="Y554" i="1"/>
  <c r="Y339" i="1"/>
  <c r="Y486" i="1"/>
  <c r="Y547" i="1"/>
  <c r="N555" i="1"/>
  <c r="Y321" i="1"/>
  <c r="Y741" i="1"/>
  <c r="Y312" i="1"/>
  <c r="Y546" i="1"/>
  <c r="Y465" i="1"/>
  <c r="Y452" i="1"/>
  <c r="Y444" i="1"/>
  <c r="Y118" i="1"/>
  <c r="Y105" i="1"/>
  <c r="Y523" i="1"/>
  <c r="Y396" i="1"/>
  <c r="Y178" i="1"/>
  <c r="Y160" i="1"/>
  <c r="Y69" i="1"/>
  <c r="Y656" i="1"/>
  <c r="Y44" i="1"/>
  <c r="Y722" i="1"/>
  <c r="Y636" i="1"/>
  <c r="Y566" i="1"/>
  <c r="Y316" i="1"/>
  <c r="Y303" i="1"/>
  <c r="Y470" i="1"/>
  <c r="Y705" i="1"/>
  <c r="Y186" i="1"/>
  <c r="Y459" i="1"/>
  <c r="Y450" i="1"/>
  <c r="Y735" i="1"/>
  <c r="Y630" i="1"/>
  <c r="Y529" i="1"/>
  <c r="Y685" i="1"/>
  <c r="Y439" i="1"/>
  <c r="Y558" i="1"/>
  <c r="Y436" i="1"/>
  <c r="Y117" i="1"/>
  <c r="Y428" i="1"/>
  <c r="Y106" i="1"/>
  <c r="Y750" i="1"/>
  <c r="Y680" i="1"/>
  <c r="Y626" i="1"/>
  <c r="Y415" i="1"/>
  <c r="Y99" i="1"/>
  <c r="Y94" i="1"/>
  <c r="Y403" i="1"/>
  <c r="Y399" i="1"/>
  <c r="Y394" i="1"/>
  <c r="Y619" i="1"/>
  <c r="Y517" i="1"/>
  <c r="Y386" i="1"/>
  <c r="Y380" i="1"/>
  <c r="Y615" i="1"/>
  <c r="Y374" i="1"/>
  <c r="Y170" i="1"/>
  <c r="Y507" i="1"/>
  <c r="Y660" i="1"/>
  <c r="Y78" i="1"/>
  <c r="Y540" i="1"/>
  <c r="Y499" i="1"/>
  <c r="Y73" i="1"/>
  <c r="Y13" i="1"/>
  <c r="Y362" i="1"/>
  <c r="Y60" i="1"/>
  <c r="Y57" i="1"/>
  <c r="Y598" i="1"/>
  <c r="Y493" i="1"/>
  <c r="Y152" i="1"/>
  <c r="Y743" i="1"/>
  <c r="Y645" i="1"/>
  <c r="Y48" i="1"/>
  <c r="Y42" i="1"/>
  <c r="Y33" i="1"/>
  <c r="Y345" i="1"/>
  <c r="Y723" i="1"/>
  <c r="Y537" i="1"/>
  <c r="Y9" i="1"/>
  <c r="Y717" i="1"/>
  <c r="Y589" i="1"/>
  <c r="Y489" i="1"/>
  <c r="Y144" i="1"/>
  <c r="Y565" i="1"/>
  <c r="Y333" i="1"/>
  <c r="Y585" i="1"/>
  <c r="Y484" i="1"/>
  <c r="Y474" i="1"/>
  <c r="Y141" i="1"/>
  <c r="Y739" i="1"/>
  <c r="Y133" i="1"/>
  <c r="Y548" i="1"/>
  <c r="Y700" i="1"/>
  <c r="Y531" i="1"/>
  <c r="Y120" i="1"/>
  <c r="Y729" i="1"/>
  <c r="Y98" i="1"/>
  <c r="Y673" i="1"/>
  <c r="Y85" i="1"/>
  <c r="Y610" i="1"/>
  <c r="Y600" i="1"/>
  <c r="Y368" i="1"/>
  <c r="Y494" i="1"/>
  <c r="Y350" i="1"/>
  <c r="Y200" i="1"/>
  <c r="Y328" i="1"/>
  <c r="Y480" i="1"/>
  <c r="Y572" i="1"/>
  <c r="Y189" i="1"/>
  <c r="Y184" i="1"/>
  <c r="Y442" i="1"/>
  <c r="Y424" i="1"/>
  <c r="Y669" i="1"/>
  <c r="Y378" i="1"/>
  <c r="Y372" i="1"/>
  <c r="Y542" i="1"/>
  <c r="Y62" i="1"/>
  <c r="Y651" i="1"/>
  <c r="Y38" i="1"/>
  <c r="Y21" i="1"/>
  <c r="Y475" i="1"/>
  <c r="Y142" i="1"/>
  <c r="Y314" i="1"/>
  <c r="Y136" i="1"/>
  <c r="Y574" i="1"/>
  <c r="Y710" i="1"/>
  <c r="Y712" i="1"/>
  <c r="Y711" i="1"/>
  <c r="Y305" i="1"/>
  <c r="Y304" i="1"/>
  <c r="Y290" i="1"/>
  <c r="Y291" i="1"/>
  <c r="Y471" i="1"/>
  <c r="Y469" i="1"/>
  <c r="Y468" i="1"/>
  <c r="Y463" i="1"/>
  <c r="Y464" i="1"/>
  <c r="Y704" i="1"/>
  <c r="Y706" i="1"/>
  <c r="Y703" i="1"/>
  <c r="Y188" i="1"/>
  <c r="Y190" i="1"/>
  <c r="Y697" i="1"/>
  <c r="Y698" i="1"/>
  <c r="Y696" i="1"/>
  <c r="Y458" i="1"/>
  <c r="Y460" i="1"/>
  <c r="Y690" i="1"/>
  <c r="Y693" i="1"/>
  <c r="Y694" i="1"/>
  <c r="Y453" i="1"/>
  <c r="Y451" i="1"/>
  <c r="Y731" i="1"/>
  <c r="Y733" i="1"/>
  <c r="Y734" i="1"/>
  <c r="Y183" i="1"/>
  <c r="Y182" i="1"/>
  <c r="Y632" i="1"/>
  <c r="Y631" i="1"/>
  <c r="Y633" i="1"/>
  <c r="Y530" i="1"/>
  <c r="Y528" i="1"/>
  <c r="Y126" i="1"/>
  <c r="Y130" i="1"/>
  <c r="Y129" i="1"/>
  <c r="Y684" i="1"/>
  <c r="Y688" i="1"/>
  <c r="Y447" i="1"/>
  <c r="Y448" i="1"/>
  <c r="Y446" i="1"/>
  <c r="Y438" i="1"/>
  <c r="Y441" i="1"/>
  <c r="Y561" i="1"/>
  <c r="Y562" i="1"/>
  <c r="Y559" i="1"/>
  <c r="Y124" i="1"/>
  <c r="Y122" i="1"/>
  <c r="Y435" i="1"/>
  <c r="Y434" i="1"/>
  <c r="Y432" i="1"/>
  <c r="Y114" i="1"/>
  <c r="Y115" i="1"/>
  <c r="Y112" i="1"/>
  <c r="Y111" i="1"/>
  <c r="Y110" i="1"/>
  <c r="Y427" i="1"/>
  <c r="Y426" i="1"/>
  <c r="Y420" i="1"/>
  <c r="Y423" i="1"/>
  <c r="Y421" i="1"/>
  <c r="Y104" i="1"/>
  <c r="Y103" i="1"/>
  <c r="Y749" i="1"/>
  <c r="Y752" i="1"/>
  <c r="Y753" i="1"/>
  <c r="Y726" i="1"/>
  <c r="Y727" i="1"/>
  <c r="Y681" i="1"/>
  <c r="Y682" i="1"/>
  <c r="Y678" i="1"/>
  <c r="Y627" i="1"/>
  <c r="Y628" i="1"/>
  <c r="Y524" i="1"/>
  <c r="Y525" i="1"/>
  <c r="Y526" i="1"/>
  <c r="Y418" i="1"/>
  <c r="Y414" i="1"/>
  <c r="Y204" i="1"/>
  <c r="Y208" i="1"/>
  <c r="Y207" i="1"/>
  <c r="Y97" i="1"/>
  <c r="Y96" i="1"/>
  <c r="Y91" i="1"/>
  <c r="Y92" i="1"/>
  <c r="Y93" i="1"/>
  <c r="Y411" i="1"/>
  <c r="Y412" i="1"/>
  <c r="Y404" i="1"/>
  <c r="Y402" i="1"/>
  <c r="Y406" i="1"/>
  <c r="Y398" i="1"/>
  <c r="Y397" i="1"/>
  <c r="Y675" i="1"/>
  <c r="Y676" i="1"/>
  <c r="Y672" i="1"/>
  <c r="Y390" i="1"/>
  <c r="Y392" i="1"/>
  <c r="Y667" i="1"/>
  <c r="Y668" i="1"/>
  <c r="Y666" i="1"/>
  <c r="Y618" i="1"/>
  <c r="Y622" i="1"/>
  <c r="Y518" i="1"/>
  <c r="Y520" i="1"/>
  <c r="Y519" i="1"/>
  <c r="Y176" i="1"/>
  <c r="Y174" i="1"/>
  <c r="Y384" i="1"/>
  <c r="Y387" i="1"/>
  <c r="Y385" i="1"/>
  <c r="Y379" i="1"/>
  <c r="Y381" i="1"/>
  <c r="Y87" i="1"/>
  <c r="Y88" i="1"/>
  <c r="Y84" i="1"/>
  <c r="Y612" i="1"/>
  <c r="Y616" i="1"/>
  <c r="Y512" i="1"/>
  <c r="Y513" i="1"/>
  <c r="Y511" i="1"/>
  <c r="Y373" i="1"/>
  <c r="Y375" i="1"/>
  <c r="Y168" i="1"/>
  <c r="Y169" i="1"/>
  <c r="Y171" i="1"/>
  <c r="Y608" i="1"/>
  <c r="Y609" i="1"/>
  <c r="Y506" i="1"/>
  <c r="Y504" i="1"/>
  <c r="Y505" i="1"/>
  <c r="Y664" i="1"/>
  <c r="Y663" i="1"/>
  <c r="Y163" i="1"/>
  <c r="Y164" i="1"/>
  <c r="Y162" i="1"/>
  <c r="Y79" i="1"/>
  <c r="Y80" i="1"/>
  <c r="Y603" i="1"/>
  <c r="Y601" i="1"/>
  <c r="Y604" i="1"/>
  <c r="Y543" i="1"/>
  <c r="Y541" i="1"/>
  <c r="Y500" i="1"/>
  <c r="Y502" i="1"/>
  <c r="Y498" i="1"/>
  <c r="Y159" i="1"/>
  <c r="Y156" i="1"/>
  <c r="Y75" i="1"/>
  <c r="Y72" i="1"/>
  <c r="Y76" i="1"/>
  <c r="Y12" i="1"/>
  <c r="Y14" i="1"/>
  <c r="Y366" i="1"/>
  <c r="Y370" i="1"/>
  <c r="Y369" i="1"/>
  <c r="Y361" i="1"/>
  <c r="Y363" i="1"/>
  <c r="Y68" i="1"/>
  <c r="Y67" i="1"/>
  <c r="Y66" i="1"/>
  <c r="Y61" i="1"/>
  <c r="Y63" i="1"/>
  <c r="Y56" i="1"/>
  <c r="Y58" i="1"/>
  <c r="Y55" i="1"/>
  <c r="Y357" i="1"/>
  <c r="Y358" i="1"/>
  <c r="Y594" i="1"/>
  <c r="Y595" i="1"/>
  <c r="Y596" i="1"/>
  <c r="Y495" i="1"/>
  <c r="Y496" i="1"/>
  <c r="Y655" i="1"/>
  <c r="Y657" i="1"/>
  <c r="Y654" i="1"/>
  <c r="Y150" i="1"/>
  <c r="Y151" i="1"/>
  <c r="Y650" i="1"/>
  <c r="Y652" i="1"/>
  <c r="Y649" i="1"/>
  <c r="Y747" i="1"/>
  <c r="Y745" i="1"/>
  <c r="Y646" i="1"/>
  <c r="Y642" i="1"/>
  <c r="Y644" i="1"/>
  <c r="Y352" i="1"/>
  <c r="Y351" i="1"/>
  <c r="Y50" i="1"/>
  <c r="Y52" i="1"/>
  <c r="Y51" i="1"/>
  <c r="Y46" i="1"/>
  <c r="Y43" i="1"/>
  <c r="Y40" i="1"/>
  <c r="Y39" i="1"/>
  <c r="Y37" i="1"/>
  <c r="Y31" i="1"/>
  <c r="Y32" i="1"/>
  <c r="Y552" i="1"/>
  <c r="Y556" i="1"/>
  <c r="Y342" i="1"/>
  <c r="Y344" i="1"/>
  <c r="Y343" i="1"/>
  <c r="Y720" i="1"/>
  <c r="Y721" i="1"/>
  <c r="Y340" i="1"/>
  <c r="Y336" i="1"/>
  <c r="Y338" i="1"/>
  <c r="Y535" i="1"/>
  <c r="Y538" i="1"/>
  <c r="Y27" i="1"/>
  <c r="Y28" i="1"/>
  <c r="Y25" i="1"/>
  <c r="Y7" i="1"/>
  <c r="Y10" i="1"/>
  <c r="Y716" i="1"/>
  <c r="Y713" i="1"/>
  <c r="Y715" i="1"/>
  <c r="Y637" i="1"/>
  <c r="Y640" i="1"/>
  <c r="Y588" i="1"/>
  <c r="Y590" i="1"/>
  <c r="Y591" i="1"/>
  <c r="Y487" i="1"/>
  <c r="Y490" i="1"/>
  <c r="Y199" i="1"/>
  <c r="Y202" i="1"/>
  <c r="Y198" i="1"/>
  <c r="Y147" i="1"/>
  <c r="Y148" i="1"/>
  <c r="Y19" i="1"/>
  <c r="Y22" i="1"/>
  <c r="Y20" i="1"/>
  <c r="Y567" i="1"/>
  <c r="Y568" i="1"/>
  <c r="Y331" i="1"/>
  <c r="Y330" i="1"/>
  <c r="Y332" i="1"/>
  <c r="Y324" i="1"/>
  <c r="Y327" i="1"/>
  <c r="Y583" i="1"/>
  <c r="Y586" i="1"/>
  <c r="Y584" i="1"/>
  <c r="Y481" i="1"/>
  <c r="Y482" i="1"/>
  <c r="Y577" i="1"/>
  <c r="Y579" i="1"/>
  <c r="Y578" i="1"/>
  <c r="Y476" i="1"/>
  <c r="Y478" i="1"/>
  <c r="Y322" i="1"/>
  <c r="Y320" i="1"/>
  <c r="Y318" i="1"/>
  <c r="Y138" i="1"/>
  <c r="Y140" i="1"/>
  <c r="Y738" i="1"/>
  <c r="Y737" i="1"/>
  <c r="Y740" i="1"/>
  <c r="Y315" i="1"/>
  <c r="Y313" i="1"/>
  <c r="Y132" i="1"/>
  <c r="Y135" i="1"/>
  <c r="Y134" i="1"/>
  <c r="Y550" i="1"/>
  <c r="Y549" i="1"/>
  <c r="Y570" i="1"/>
  <c r="Y571" i="1"/>
  <c r="Y573" i="1"/>
  <c r="Y306" i="1"/>
  <c r="Y310" i="1"/>
  <c r="Y307" i="1"/>
  <c r="Y309" i="1"/>
  <c r="Y308" i="1"/>
  <c r="Y555" i="1"/>
  <c r="Z555" i="1"/>
  <c r="AA555" i="1"/>
  <c r="N9" i="1"/>
  <c r="AA709" i="1"/>
  <c r="Y709" i="1"/>
  <c r="AA302" i="1"/>
  <c r="Y302" i="1"/>
  <c r="AA289" i="1"/>
  <c r="Y289" i="1"/>
  <c r="AA472" i="1"/>
  <c r="Y472" i="1"/>
  <c r="AA466" i="1"/>
  <c r="Y466" i="1"/>
  <c r="AA462" i="1"/>
  <c r="Y462" i="1"/>
  <c r="AA702" i="1"/>
  <c r="Y702" i="1"/>
  <c r="AA187" i="1"/>
  <c r="Y187" i="1"/>
  <c r="AA699" i="1"/>
  <c r="Y699" i="1"/>
  <c r="AA457" i="1"/>
  <c r="Y457" i="1"/>
  <c r="AA456" i="1"/>
  <c r="Y456" i="1"/>
  <c r="AA692" i="1"/>
  <c r="Y692" i="1"/>
  <c r="AA454" i="1"/>
  <c r="Y454" i="1"/>
  <c r="AA732" i="1"/>
  <c r="Y732" i="1"/>
  <c r="AA181" i="1"/>
  <c r="Y181" i="1"/>
  <c r="AA180" i="1"/>
  <c r="Y180" i="1"/>
  <c r="AA634" i="1"/>
  <c r="Y634" i="1"/>
  <c r="AA532" i="1"/>
  <c r="Y532" i="1"/>
  <c r="AA128" i="1"/>
  <c r="Y128" i="1"/>
  <c r="AA687" i="1"/>
  <c r="Y687" i="1"/>
  <c r="AA686" i="1"/>
  <c r="Y686" i="1"/>
  <c r="AA445" i="1"/>
  <c r="Y445" i="1"/>
  <c r="AA440" i="1"/>
  <c r="Y440" i="1"/>
  <c r="AA560" i="1"/>
  <c r="Y560" i="1"/>
  <c r="AA121" i="1"/>
  <c r="Y121" i="1"/>
  <c r="AA123" i="1"/>
  <c r="Y123" i="1"/>
  <c r="AA433" i="1"/>
  <c r="Y433" i="1"/>
  <c r="AA116" i="1"/>
  <c r="Y116" i="1"/>
  <c r="AA109" i="1"/>
  <c r="Y109" i="1"/>
  <c r="AA429" i="1"/>
  <c r="Y429" i="1"/>
  <c r="AA430" i="1"/>
  <c r="Y430" i="1"/>
  <c r="AA422" i="1"/>
  <c r="Y422" i="1"/>
  <c r="AA102" i="1"/>
  <c r="Y102" i="1"/>
  <c r="AA751" i="1"/>
  <c r="Y751" i="1"/>
  <c r="AA728" i="1"/>
  <c r="Y728" i="1"/>
  <c r="AA725" i="1"/>
  <c r="Y725" i="1"/>
  <c r="AA679" i="1"/>
  <c r="Y679" i="1"/>
  <c r="AA624" i="1"/>
  <c r="Y624" i="1"/>
  <c r="AA522" i="1"/>
  <c r="Y522" i="1"/>
  <c r="AA417" i="1"/>
  <c r="Y417" i="1"/>
  <c r="AA416" i="1"/>
  <c r="Y416" i="1"/>
  <c r="AA206" i="1"/>
  <c r="Y206" i="1"/>
  <c r="AA100" i="1"/>
  <c r="Y100" i="1"/>
  <c r="AA90" i="1"/>
  <c r="Y90" i="1"/>
  <c r="AA408" i="1"/>
  <c r="Y408" i="1"/>
  <c r="AA410" i="1"/>
  <c r="Y410" i="1"/>
  <c r="AA405" i="1"/>
  <c r="Y405" i="1"/>
  <c r="AA400" i="1"/>
  <c r="Y400" i="1"/>
  <c r="AA674" i="1"/>
  <c r="Y674" i="1"/>
  <c r="AA393" i="1"/>
  <c r="Y393" i="1"/>
  <c r="AA391" i="1"/>
  <c r="Y391" i="1"/>
  <c r="AA670" i="1"/>
  <c r="Y670" i="1"/>
  <c r="AA621" i="1"/>
  <c r="Y621" i="1"/>
  <c r="AA516" i="1"/>
  <c r="Y516" i="1"/>
  <c r="AA177" i="1"/>
  <c r="Y177" i="1"/>
  <c r="AA175" i="1"/>
  <c r="Y175" i="1"/>
  <c r="AA388" i="1"/>
  <c r="Y388" i="1"/>
  <c r="AA382" i="1"/>
  <c r="Y382" i="1"/>
  <c r="AA86" i="1"/>
  <c r="Y86" i="1"/>
  <c r="AA614" i="1"/>
  <c r="Y614" i="1"/>
  <c r="AA613" i="1"/>
  <c r="Y613" i="1"/>
  <c r="AA514" i="1"/>
  <c r="Y514" i="1"/>
  <c r="AA376" i="1"/>
  <c r="Y376" i="1"/>
  <c r="AA172" i="1"/>
  <c r="Y172" i="1"/>
  <c r="AA606" i="1"/>
  <c r="Y606" i="1"/>
  <c r="AA607" i="1"/>
  <c r="Y607" i="1"/>
  <c r="AA508" i="1"/>
  <c r="Y508" i="1"/>
  <c r="AA662" i="1"/>
  <c r="Y662" i="1"/>
  <c r="AA165" i="1"/>
  <c r="Y165" i="1"/>
  <c r="AA82" i="1"/>
  <c r="Y82" i="1"/>
  <c r="AA81" i="1"/>
  <c r="Y81" i="1"/>
  <c r="AA602" i="1"/>
  <c r="Y602" i="1"/>
  <c r="AA544" i="1"/>
  <c r="Y544" i="1"/>
  <c r="AA501" i="1"/>
  <c r="Y501" i="1"/>
  <c r="AA157" i="1"/>
  <c r="Y157" i="1"/>
  <c r="AA158" i="1"/>
  <c r="Y158" i="1"/>
  <c r="AA74" i="1"/>
  <c r="Y74" i="1"/>
  <c r="AA16" i="1"/>
  <c r="Y16" i="1"/>
  <c r="AA367" i="1"/>
  <c r="Y367" i="1"/>
  <c r="AA364" i="1"/>
  <c r="Y364" i="1"/>
  <c r="AA360" i="1"/>
  <c r="Y360" i="1"/>
  <c r="AA70" i="1"/>
  <c r="Y70" i="1"/>
  <c r="AA64" i="1"/>
  <c r="Y64" i="1"/>
  <c r="AA54" i="1"/>
  <c r="Y54" i="1"/>
  <c r="AA355" i="1"/>
  <c r="Y355" i="1"/>
  <c r="AA354" i="1"/>
  <c r="Y354" i="1"/>
  <c r="AA597" i="1"/>
  <c r="Y597" i="1"/>
  <c r="AA492" i="1"/>
  <c r="Y492" i="1"/>
  <c r="AA658" i="1"/>
  <c r="Y658" i="1"/>
  <c r="AA154" i="1"/>
  <c r="Y154" i="1"/>
  <c r="AA153" i="1"/>
  <c r="Y153" i="1"/>
  <c r="AA648" i="1"/>
  <c r="Y648" i="1"/>
  <c r="AA746" i="1"/>
  <c r="Y746" i="1"/>
  <c r="AA643" i="1"/>
  <c r="Y643" i="1"/>
  <c r="AA349" i="1"/>
  <c r="Y349" i="1"/>
  <c r="AA348" i="1"/>
  <c r="Y348" i="1"/>
  <c r="AA49" i="1"/>
  <c r="Y49" i="1"/>
  <c r="AA45" i="1"/>
  <c r="Y45" i="1"/>
  <c r="AA36" i="1"/>
  <c r="Y36" i="1"/>
  <c r="AA34" i="1"/>
  <c r="Y34" i="1"/>
  <c r="AA30" i="1"/>
  <c r="Y30" i="1"/>
  <c r="AA553" i="1"/>
  <c r="Y553" i="1"/>
  <c r="AA346" i="1"/>
  <c r="Y346" i="1"/>
  <c r="AA719" i="1"/>
  <c r="Y719" i="1"/>
  <c r="AA337" i="1"/>
  <c r="Y337" i="1"/>
  <c r="AA536" i="1"/>
  <c r="Y536" i="1"/>
  <c r="AA534" i="1"/>
  <c r="Y534" i="1"/>
  <c r="AA26" i="1"/>
  <c r="Y26" i="1"/>
  <c r="AA8" i="1"/>
  <c r="Y8" i="1"/>
  <c r="AA714" i="1"/>
  <c r="Y714" i="1"/>
  <c r="AA639" i="1"/>
  <c r="Y639" i="1"/>
  <c r="AA638" i="1"/>
  <c r="Y638" i="1"/>
  <c r="AA592" i="1"/>
  <c r="Y592" i="1"/>
  <c r="AA488" i="1"/>
  <c r="Y488" i="1"/>
  <c r="AA201" i="1"/>
  <c r="Y201" i="1"/>
  <c r="AA145" i="1"/>
  <c r="Y145" i="1"/>
  <c r="AA146" i="1"/>
  <c r="Y146" i="1"/>
  <c r="AA18" i="1"/>
  <c r="Y18" i="1"/>
  <c r="AA564" i="1"/>
  <c r="Y564" i="1"/>
  <c r="AA334" i="1"/>
  <c r="Y334" i="1"/>
  <c r="AA326" i="1"/>
  <c r="Y326" i="1"/>
  <c r="AA325" i="1"/>
  <c r="Y325" i="1"/>
  <c r="AA582" i="1"/>
  <c r="Y582" i="1"/>
  <c r="AA483" i="1"/>
  <c r="Y483" i="1"/>
  <c r="AA580" i="1"/>
  <c r="Y580" i="1"/>
  <c r="AA477" i="1"/>
  <c r="Y477" i="1"/>
  <c r="AA475" i="1"/>
  <c r="AA142" i="1"/>
  <c r="AA314" i="1"/>
  <c r="AA136" i="1"/>
  <c r="AA574" i="1"/>
  <c r="AA710" i="1"/>
  <c r="AA708" i="1"/>
  <c r="AA303" i="1"/>
  <c r="AA288" i="1"/>
  <c r="AA470" i="1"/>
  <c r="AA465" i="1"/>
  <c r="AA705" i="1"/>
  <c r="AA189" i="1"/>
  <c r="AA186" i="1"/>
  <c r="AA700" i="1"/>
  <c r="AA459" i="1"/>
  <c r="AA691" i="1"/>
  <c r="AA450" i="1"/>
  <c r="AA452" i="1"/>
  <c r="AA735" i="1"/>
  <c r="AA184" i="1"/>
  <c r="AA630" i="1"/>
  <c r="AA531" i="1"/>
  <c r="AA529" i="1"/>
  <c r="AA127" i="1"/>
  <c r="AA685" i="1"/>
  <c r="AA444" i="1"/>
  <c r="AA439" i="1"/>
  <c r="AA442" i="1"/>
  <c r="AA558" i="1"/>
  <c r="AA120" i="1"/>
  <c r="AA436" i="1"/>
  <c r="AA118" i="1"/>
  <c r="AA117" i="1"/>
  <c r="AA108" i="1"/>
  <c r="AA428" i="1"/>
  <c r="AA424" i="1"/>
  <c r="AA106" i="1"/>
  <c r="AA105" i="1"/>
  <c r="AA750" i="1"/>
  <c r="AA729" i="1"/>
  <c r="AA680" i="1"/>
  <c r="AA625" i="1"/>
  <c r="AA626" i="1"/>
  <c r="AA523" i="1"/>
  <c r="AA415" i="1"/>
  <c r="AA205" i="1"/>
  <c r="AA99" i="1"/>
  <c r="AA98" i="1"/>
  <c r="AA94" i="1"/>
  <c r="AA409" i="1"/>
  <c r="AA403" i="1"/>
  <c r="AA396" i="1"/>
  <c r="AA399" i="1"/>
  <c r="AA673" i="1"/>
  <c r="AA394" i="1"/>
  <c r="AA669" i="1"/>
  <c r="AA619" i="1"/>
  <c r="AA620" i="1"/>
  <c r="AA517" i="1"/>
  <c r="AA178" i="1"/>
  <c r="AA386" i="1"/>
  <c r="AA378" i="1"/>
  <c r="AA380" i="1"/>
  <c r="AA85" i="1"/>
  <c r="AA615" i="1"/>
  <c r="AA510" i="1"/>
  <c r="AA374" i="1"/>
  <c r="AA372" i="1"/>
  <c r="AA170" i="1"/>
  <c r="AA610" i="1"/>
  <c r="AA507" i="1"/>
  <c r="AA661" i="1"/>
  <c r="AA660" i="1"/>
  <c r="AA166" i="1"/>
  <c r="AA78" i="1"/>
  <c r="AA600" i="1"/>
  <c r="AA540" i="1"/>
  <c r="AA542" i="1"/>
  <c r="AA499" i="1"/>
  <c r="AA160" i="1"/>
  <c r="AA73" i="1"/>
  <c r="AA15" i="1"/>
  <c r="AA13" i="1"/>
  <c r="AA368" i="1"/>
  <c r="AA362" i="1"/>
  <c r="AA69" i="1"/>
  <c r="AA60" i="1"/>
  <c r="AA62" i="1"/>
  <c r="AA57" i="1"/>
  <c r="AA356" i="1"/>
  <c r="AA598" i="1"/>
  <c r="AA494" i="1"/>
  <c r="AA493" i="1"/>
  <c r="AA656" i="1"/>
  <c r="AA152" i="1"/>
  <c r="AA651" i="1"/>
  <c r="AA743" i="1"/>
  <c r="AA744" i="1"/>
  <c r="AA645" i="1"/>
  <c r="AA350" i="1"/>
  <c r="AA48" i="1"/>
  <c r="AA44" i="1"/>
  <c r="AA42" i="1"/>
  <c r="AA38" i="1"/>
  <c r="AA33" i="1"/>
  <c r="AA554" i="1"/>
  <c r="AA345" i="1"/>
  <c r="AA722" i="1"/>
  <c r="AA723" i="1"/>
  <c r="AA339" i="1"/>
  <c r="AA537" i="1"/>
  <c r="AA24" i="1"/>
  <c r="AA9" i="1"/>
  <c r="AA6" i="1"/>
  <c r="AA717" i="1"/>
  <c r="AA636" i="1"/>
  <c r="AA589" i="1"/>
  <c r="AA486" i="1"/>
  <c r="AA489" i="1"/>
  <c r="AA200" i="1"/>
  <c r="AA144" i="1"/>
  <c r="AA21" i="1"/>
  <c r="AA565" i="1"/>
  <c r="AA566" i="1"/>
  <c r="AA333" i="1"/>
  <c r="AA328" i="1"/>
  <c r="AA585" i="1"/>
  <c r="AA480" i="1"/>
  <c r="AA484" i="1"/>
  <c r="AA576" i="1"/>
  <c r="AA474" i="1"/>
  <c r="AA319" i="1"/>
  <c r="AA141" i="1"/>
  <c r="AA139" i="1"/>
  <c r="AA739" i="1"/>
  <c r="AA316" i="1"/>
  <c r="AA133" i="1"/>
  <c r="AA547" i="1"/>
  <c r="AA548" i="1"/>
  <c r="AA572" i="1"/>
  <c r="AA309" i="1"/>
  <c r="AA712" i="1"/>
  <c r="AA305" i="1"/>
  <c r="AA291" i="1"/>
  <c r="AA469" i="1"/>
  <c r="AA463" i="1"/>
  <c r="AA704" i="1"/>
  <c r="AA703" i="1"/>
  <c r="AA190" i="1"/>
  <c r="AA698" i="1"/>
  <c r="AA458" i="1"/>
  <c r="AA690" i="1"/>
  <c r="AA694" i="1"/>
  <c r="AA451" i="1"/>
  <c r="AA733" i="1"/>
  <c r="AA183" i="1"/>
  <c r="AA632" i="1"/>
  <c r="AA633" i="1"/>
  <c r="AA528" i="1"/>
  <c r="AA130" i="1"/>
  <c r="AA684" i="1"/>
  <c r="AA447" i="1"/>
  <c r="AA446" i="1"/>
  <c r="AA441" i="1"/>
  <c r="AA562" i="1"/>
  <c r="AA124" i="1"/>
  <c r="AA435" i="1"/>
  <c r="AA432" i="1"/>
  <c r="AA115" i="1"/>
  <c r="AA111" i="1"/>
  <c r="AA427" i="1"/>
  <c r="AA420" i="1"/>
  <c r="AA421" i="1"/>
  <c r="AA103" i="1"/>
  <c r="AA752" i="1"/>
  <c r="AA726" i="1"/>
  <c r="AA681" i="1"/>
  <c r="AA678" i="1"/>
  <c r="AA628" i="1"/>
  <c r="AA525" i="1"/>
  <c r="AA418" i="1"/>
  <c r="AA204" i="1"/>
  <c r="AA207" i="1"/>
  <c r="AA96" i="1"/>
  <c r="AA92" i="1"/>
  <c r="AA411" i="1"/>
  <c r="AA404" i="1"/>
  <c r="AA406" i="1"/>
  <c r="AA397" i="1"/>
  <c r="AA676" i="1"/>
  <c r="AA390" i="1"/>
  <c r="AA667" i="1"/>
  <c r="AA666" i="1"/>
  <c r="AA622" i="1"/>
  <c r="AA520" i="1"/>
  <c r="AA176" i="1"/>
  <c r="AA384" i="1"/>
  <c r="AA385" i="1"/>
  <c r="AA381" i="1"/>
  <c r="AA88" i="1"/>
  <c r="AA612" i="1"/>
  <c r="AA512" i="1"/>
  <c r="AA511" i="1"/>
  <c r="AA375" i="1"/>
  <c r="AA169" i="1"/>
  <c r="AA608" i="1"/>
  <c r="AA506" i="1"/>
  <c r="AA505" i="1"/>
  <c r="AA663" i="1"/>
  <c r="AA164" i="1"/>
  <c r="AA79" i="1"/>
  <c r="AA603" i="1"/>
  <c r="AA604" i="1"/>
  <c r="AA541" i="1"/>
  <c r="AA502" i="1"/>
  <c r="AA159" i="1"/>
  <c r="AA75" i="1"/>
  <c r="AA76" i="1"/>
  <c r="AA14" i="1"/>
  <c r="AA370" i="1"/>
  <c r="AA361" i="1"/>
  <c r="AA68" i="1"/>
  <c r="AA66" i="1"/>
  <c r="AA63" i="1"/>
  <c r="AA58" i="1"/>
  <c r="AA357" i="1"/>
  <c r="AA594" i="1"/>
  <c r="AA596" i="1"/>
  <c r="AA496" i="1"/>
  <c r="AA657" i="1"/>
  <c r="AA150" i="1"/>
  <c r="AA650" i="1"/>
  <c r="AA649" i="1"/>
  <c r="AA745" i="1"/>
  <c r="AA642" i="1"/>
  <c r="AA352" i="1"/>
  <c r="AA50" i="1"/>
  <c r="AA51" i="1"/>
  <c r="AA43" i="1"/>
  <c r="AA39" i="1"/>
  <c r="AA31" i="1"/>
  <c r="AA552" i="1"/>
  <c r="AA342" i="1"/>
  <c r="AA343" i="1"/>
  <c r="AA721" i="1"/>
  <c r="AA336" i="1"/>
  <c r="AA535" i="1"/>
  <c r="AA27" i="1"/>
  <c r="AA25" i="1"/>
  <c r="AA10" i="1"/>
  <c r="AA713" i="1"/>
  <c r="AA637" i="1"/>
  <c r="AA588" i="1"/>
  <c r="AA591" i="1"/>
  <c r="AA490" i="1"/>
  <c r="AA202" i="1"/>
  <c r="AA147" i="1"/>
  <c r="AA19" i="1"/>
  <c r="AA20" i="1"/>
  <c r="AA568" i="1"/>
  <c r="AA330" i="1"/>
  <c r="AA324" i="1"/>
  <c r="AA583" i="1"/>
  <c r="AA584" i="1"/>
  <c r="AA482" i="1"/>
  <c r="AA579" i="1"/>
  <c r="AA476" i="1"/>
  <c r="AA322" i="1"/>
  <c r="AA318" i="1"/>
  <c r="AA140" i="1"/>
  <c r="AA737" i="1"/>
  <c r="AA315" i="1"/>
  <c r="AA132" i="1"/>
  <c r="AA134" i="1"/>
  <c r="AA549" i="1"/>
  <c r="AA571" i="1"/>
  <c r="AA306" i="1"/>
  <c r="AA307" i="1"/>
  <c r="AA321" i="1"/>
  <c r="AA741" i="1"/>
  <c r="AA312" i="1"/>
  <c r="AA546" i="1"/>
  <c r="AA308" i="1"/>
  <c r="AA711" i="1"/>
  <c r="AA304" i="1"/>
  <c r="AA290" i="1"/>
  <c r="AA471" i="1"/>
  <c r="AA468" i="1"/>
  <c r="AA464" i="1"/>
  <c r="AA706" i="1"/>
  <c r="AA188" i="1"/>
  <c r="AA697" i="1"/>
  <c r="AA696" i="1"/>
  <c r="AA460" i="1"/>
  <c r="AA693" i="1"/>
  <c r="AA453" i="1"/>
  <c r="AA731" i="1"/>
  <c r="AA734" i="1"/>
  <c r="AA182" i="1"/>
  <c r="AA631" i="1"/>
  <c r="AA530" i="1"/>
  <c r="AA126" i="1"/>
  <c r="AA129" i="1"/>
  <c r="AA688" i="1"/>
  <c r="AA448" i="1"/>
  <c r="AA438" i="1"/>
  <c r="AA561" i="1"/>
  <c r="AA559" i="1"/>
  <c r="AA122" i="1"/>
  <c r="AA434" i="1"/>
  <c r="AA114" i="1"/>
  <c r="AA112" i="1"/>
  <c r="AA110" i="1"/>
  <c r="AA426" i="1"/>
  <c r="AA423" i="1"/>
  <c r="AA104" i="1"/>
  <c r="AA749" i="1"/>
  <c r="AA753" i="1"/>
  <c r="AA727" i="1"/>
  <c r="AA682" i="1"/>
  <c r="AA627" i="1"/>
  <c r="AA524" i="1"/>
  <c r="AA526" i="1"/>
  <c r="AA414" i="1"/>
  <c r="AA208" i="1"/>
  <c r="AA97" i="1"/>
  <c r="AA91" i="1"/>
  <c r="AA93" i="1"/>
  <c r="AA412" i="1"/>
  <c r="AA402" i="1"/>
  <c r="AA398" i="1"/>
  <c r="AA675" i="1"/>
  <c r="AA672" i="1"/>
  <c r="AA392" i="1"/>
  <c r="AA668" i="1"/>
  <c r="AA618" i="1"/>
  <c r="AA518" i="1"/>
  <c r="AA519" i="1"/>
  <c r="AA174" i="1"/>
  <c r="AA387" i="1"/>
  <c r="AA379" i="1"/>
  <c r="AA87" i="1"/>
  <c r="AA84" i="1"/>
  <c r="AA616" i="1"/>
  <c r="AA513" i="1"/>
  <c r="AA373" i="1"/>
  <c r="AA168" i="1"/>
  <c r="AA171" i="1"/>
  <c r="AA609" i="1"/>
  <c r="AA504" i="1"/>
  <c r="AA664" i="1"/>
  <c r="AA163" i="1"/>
  <c r="AA162" i="1"/>
  <c r="AA80" i="1"/>
  <c r="AA601" i="1"/>
  <c r="AA543" i="1"/>
  <c r="AA500" i="1"/>
  <c r="AA498" i="1"/>
  <c r="AA156" i="1"/>
  <c r="AA72" i="1"/>
  <c r="AA12" i="1"/>
  <c r="AA366" i="1"/>
  <c r="AA369" i="1"/>
  <c r="AA363" i="1"/>
  <c r="AA67" i="1"/>
  <c r="AA61" i="1"/>
  <c r="AA56" i="1"/>
  <c r="AA55" i="1"/>
  <c r="AA358" i="1"/>
  <c r="AA595" i="1"/>
  <c r="AA495" i="1"/>
  <c r="AA655" i="1"/>
  <c r="AA654" i="1"/>
  <c r="AA151" i="1"/>
  <c r="AA652" i="1"/>
  <c r="AA747" i="1"/>
  <c r="AA646" i="1"/>
  <c r="AA644" i="1"/>
  <c r="AA351" i="1"/>
  <c r="AA52" i="1"/>
  <c r="AA46" i="1"/>
  <c r="AA40" i="1"/>
  <c r="AA37" i="1"/>
  <c r="AA32" i="1"/>
  <c r="AA556" i="1"/>
  <c r="AA344" i="1"/>
  <c r="AA720" i="1"/>
  <c r="AA340" i="1"/>
  <c r="AA338" i="1"/>
  <c r="AA538" i="1"/>
  <c r="AA28" i="1"/>
  <c r="AA7" i="1"/>
  <c r="AA716" i="1"/>
  <c r="AA715" i="1"/>
  <c r="AA640" i="1"/>
  <c r="AA590" i="1"/>
  <c r="AA487" i="1"/>
  <c r="AA199" i="1"/>
  <c r="AA198" i="1"/>
  <c r="AA148" i="1"/>
  <c r="AA22" i="1"/>
  <c r="AA567" i="1"/>
  <c r="AA331" i="1"/>
  <c r="AA332" i="1"/>
  <c r="AA327" i="1"/>
  <c r="AA586" i="1"/>
  <c r="AA481" i="1"/>
  <c r="AA577" i="1"/>
  <c r="AA578" i="1"/>
  <c r="AA478" i="1"/>
  <c r="AA320" i="1"/>
  <c r="AA138" i="1"/>
  <c r="AA738" i="1"/>
  <c r="AA740" i="1"/>
  <c r="AA313" i="1"/>
  <c r="AA135" i="1"/>
  <c r="AA550" i="1"/>
  <c r="AA570" i="1"/>
  <c r="AA573" i="1"/>
  <c r="AA310" i="1"/>
  <c r="Z307" i="1"/>
  <c r="Z549" i="1"/>
  <c r="Z704" i="1"/>
  <c r="Z458" i="1"/>
  <c r="Z733" i="1"/>
  <c r="Z528" i="1"/>
  <c r="Z446" i="1"/>
  <c r="Z435" i="1"/>
  <c r="Z427" i="1"/>
  <c r="Z752" i="1"/>
  <c r="Z628" i="1"/>
  <c r="Z207" i="1"/>
  <c r="Z404" i="1"/>
  <c r="Z390" i="1"/>
  <c r="Z520" i="1"/>
  <c r="Z381" i="1"/>
  <c r="Z511" i="1"/>
  <c r="Z506" i="1"/>
  <c r="Z79" i="1"/>
  <c r="Z502" i="1"/>
  <c r="Z14" i="1"/>
  <c r="Z66" i="1"/>
  <c r="Z594" i="1"/>
  <c r="Z150" i="1"/>
  <c r="Z642" i="1"/>
  <c r="Z43" i="1"/>
  <c r="Z342" i="1"/>
  <c r="Z535" i="1"/>
  <c r="Z713" i="1"/>
  <c r="Z490" i="1"/>
  <c r="Z20" i="1"/>
  <c r="Z583" i="1"/>
  <c r="Z476" i="1"/>
  <c r="Z737" i="1"/>
  <c r="Z309" i="1"/>
  <c r="Z572" i="1"/>
  <c r="Z548" i="1"/>
  <c r="Z547" i="1"/>
  <c r="Z133" i="1"/>
  <c r="Z316" i="1"/>
  <c r="Z739" i="1"/>
  <c r="Z139" i="1"/>
  <c r="Z141" i="1"/>
  <c r="Z319" i="1"/>
  <c r="Z474" i="1"/>
  <c r="Z576" i="1"/>
  <c r="Z484" i="1"/>
  <c r="Z480" i="1"/>
  <c r="Z585" i="1"/>
  <c r="Z328" i="1"/>
  <c r="Z333" i="1"/>
  <c r="Z566" i="1"/>
  <c r="Z565" i="1"/>
  <c r="Z21" i="1"/>
  <c r="Z144" i="1"/>
  <c r="Z200" i="1"/>
  <c r="Z489" i="1"/>
  <c r="Z486" i="1"/>
  <c r="Z589" i="1"/>
  <c r="Z636" i="1"/>
  <c r="Z717" i="1"/>
  <c r="Z6" i="1"/>
  <c r="Z9" i="1"/>
  <c r="Z24" i="1"/>
  <c r="Z537" i="1"/>
  <c r="Z339" i="1"/>
  <c r="Z723" i="1"/>
  <c r="Z722" i="1"/>
  <c r="Z345" i="1"/>
  <c r="Z554" i="1"/>
  <c r="Z33" i="1"/>
  <c r="Z38" i="1"/>
  <c r="Z42" i="1"/>
  <c r="Z44" i="1"/>
  <c r="Z48" i="1"/>
  <c r="Z350" i="1"/>
  <c r="Z645" i="1"/>
  <c r="Z744" i="1"/>
  <c r="Z743" i="1"/>
  <c r="Z651" i="1"/>
  <c r="Z152" i="1"/>
  <c r="Z656" i="1"/>
  <c r="Z493" i="1"/>
  <c r="Z494" i="1"/>
  <c r="Z598" i="1"/>
  <c r="Z356" i="1"/>
  <c r="Z57" i="1"/>
  <c r="Z62" i="1"/>
  <c r="Z60" i="1"/>
  <c r="Z69" i="1"/>
  <c r="Z362" i="1"/>
  <c r="Z368" i="1"/>
  <c r="Z13" i="1"/>
  <c r="Z15" i="1"/>
  <c r="Z73" i="1"/>
  <c r="Z160" i="1"/>
  <c r="Z499" i="1"/>
  <c r="Z542" i="1"/>
  <c r="Z540" i="1"/>
  <c r="Z600" i="1"/>
  <c r="Z78" i="1"/>
  <c r="Z166" i="1"/>
  <c r="Z660" i="1"/>
  <c r="Z661" i="1"/>
  <c r="Z507" i="1"/>
  <c r="Z610" i="1"/>
  <c r="Z170" i="1"/>
  <c r="Z372" i="1"/>
  <c r="Z374" i="1"/>
  <c r="Z510" i="1"/>
  <c r="Z615" i="1"/>
  <c r="Z85" i="1"/>
  <c r="Z380" i="1"/>
  <c r="Z378" i="1"/>
  <c r="Z386" i="1"/>
  <c r="Z178" i="1"/>
  <c r="Z517" i="1"/>
  <c r="Z620" i="1"/>
  <c r="Z619" i="1"/>
  <c r="Z669" i="1"/>
  <c r="Z394" i="1"/>
  <c r="Z673" i="1"/>
  <c r="Z399" i="1"/>
  <c r="Z396" i="1"/>
  <c r="Z403" i="1"/>
  <c r="Z409" i="1"/>
  <c r="Z94" i="1"/>
  <c r="Z98" i="1"/>
  <c r="Z99" i="1"/>
  <c r="Z205" i="1"/>
  <c r="Z415" i="1"/>
  <c r="Z523" i="1"/>
  <c r="Z626" i="1"/>
  <c r="Z625" i="1"/>
  <c r="Z680" i="1"/>
  <c r="Z729" i="1"/>
  <c r="Z750" i="1"/>
  <c r="Z105" i="1"/>
  <c r="Z106" i="1"/>
  <c r="Z424" i="1"/>
  <c r="Z428" i="1"/>
  <c r="Z108" i="1"/>
  <c r="Z117" i="1"/>
  <c r="Z118" i="1"/>
  <c r="Z436" i="1"/>
  <c r="Z120" i="1"/>
  <c r="Z558" i="1"/>
  <c r="Z442" i="1"/>
  <c r="Z439" i="1"/>
  <c r="Z444" i="1"/>
  <c r="Z685" i="1"/>
  <c r="Z127" i="1"/>
  <c r="Z529" i="1"/>
  <c r="Z531" i="1"/>
  <c r="Z630" i="1"/>
  <c r="Z184" i="1"/>
  <c r="Z735" i="1"/>
  <c r="Z452" i="1"/>
  <c r="Z450" i="1"/>
  <c r="Z691" i="1"/>
  <c r="Z459" i="1"/>
  <c r="Z700" i="1"/>
  <c r="Z186" i="1"/>
  <c r="Z189" i="1"/>
  <c r="Z705" i="1"/>
  <c r="Z465" i="1"/>
  <c r="Z470" i="1"/>
  <c r="Z288" i="1"/>
  <c r="Z303" i="1"/>
  <c r="Z708" i="1"/>
  <c r="Z310" i="1"/>
  <c r="Z573" i="1"/>
  <c r="Z570" i="1"/>
  <c r="Z550" i="1"/>
  <c r="Z135" i="1"/>
  <c r="Z313" i="1"/>
  <c r="Z740" i="1"/>
  <c r="Z738" i="1"/>
  <c r="Z138" i="1"/>
  <c r="Z320" i="1"/>
  <c r="Z478" i="1"/>
  <c r="Z578" i="1"/>
  <c r="Z577" i="1"/>
  <c r="Z481" i="1"/>
  <c r="Z586" i="1"/>
  <c r="Z327" i="1"/>
  <c r="Z332" i="1"/>
  <c r="Z331" i="1"/>
  <c r="Z567" i="1"/>
  <c r="Z22" i="1"/>
  <c r="Z148" i="1"/>
  <c r="Z198" i="1"/>
  <c r="Z199" i="1"/>
  <c r="Z487" i="1"/>
  <c r="Z590" i="1"/>
  <c r="Z640" i="1"/>
  <c r="Z715" i="1"/>
  <c r="Z716" i="1"/>
  <c r="Z7" i="1"/>
  <c r="Z28" i="1"/>
  <c r="Z538" i="1"/>
  <c r="Z338" i="1"/>
  <c r="Z340" i="1"/>
  <c r="Z720" i="1"/>
  <c r="Z344" i="1"/>
  <c r="Z556" i="1"/>
  <c r="Z32" i="1"/>
  <c r="Z37" i="1"/>
  <c r="Z40" i="1"/>
  <c r="Z46" i="1"/>
  <c r="Z52" i="1"/>
  <c r="Z351" i="1"/>
  <c r="Z644" i="1"/>
  <c r="Z646" i="1"/>
  <c r="Z747" i="1"/>
  <c r="Z652" i="1"/>
  <c r="Z151" i="1"/>
  <c r="Z654" i="1"/>
  <c r="Z655" i="1"/>
  <c r="Z495" i="1"/>
  <c r="Z595" i="1"/>
  <c r="Z358" i="1"/>
  <c r="Z55" i="1"/>
  <c r="Z56" i="1"/>
  <c r="Z61" i="1"/>
  <c r="Z67" i="1"/>
  <c r="Z363" i="1"/>
  <c r="Z369" i="1"/>
  <c r="Z366" i="1"/>
  <c r="Z12" i="1"/>
  <c r="Z72" i="1"/>
  <c r="Z156" i="1"/>
  <c r="Z498" i="1"/>
  <c r="Z500" i="1"/>
  <c r="Z543" i="1"/>
  <c r="Z601" i="1"/>
  <c r="Z80" i="1"/>
  <c r="Z162" i="1"/>
  <c r="Z163" i="1"/>
  <c r="Z664" i="1"/>
  <c r="Z504" i="1"/>
  <c r="Z609" i="1"/>
  <c r="Z171" i="1"/>
  <c r="Z168" i="1"/>
  <c r="Z373" i="1"/>
  <c r="Z513" i="1"/>
  <c r="Z616" i="1"/>
  <c r="Z84" i="1"/>
  <c r="Z87" i="1"/>
  <c r="Z379" i="1"/>
  <c r="Z387" i="1"/>
  <c r="Z174" i="1"/>
  <c r="Z519" i="1"/>
  <c r="Z518" i="1"/>
  <c r="Z618" i="1"/>
  <c r="Z668" i="1"/>
  <c r="Z392" i="1"/>
  <c r="Z672" i="1"/>
  <c r="Z675" i="1"/>
  <c r="Z398" i="1"/>
  <c r="Z402" i="1"/>
  <c r="Z412" i="1"/>
  <c r="Z93" i="1"/>
  <c r="Z91" i="1"/>
  <c r="Z97" i="1"/>
  <c r="Z208" i="1"/>
  <c r="Z414" i="1"/>
  <c r="Z526" i="1"/>
  <c r="Z524" i="1"/>
  <c r="Z627" i="1"/>
  <c r="Z682" i="1"/>
  <c r="Z727" i="1"/>
  <c r="Z753" i="1"/>
  <c r="Z749" i="1"/>
  <c r="Z104" i="1"/>
  <c r="Z423" i="1"/>
  <c r="Z426" i="1"/>
  <c r="Z110" i="1"/>
  <c r="Z112" i="1"/>
  <c r="Z114" i="1"/>
  <c r="Z434" i="1"/>
  <c r="Z122" i="1"/>
  <c r="Z559" i="1"/>
  <c r="Z561" i="1"/>
  <c r="Z438" i="1"/>
  <c r="Z448" i="1"/>
  <c r="Z688" i="1"/>
  <c r="Z129" i="1"/>
  <c r="Z126" i="1"/>
  <c r="Z530" i="1"/>
  <c r="Z631" i="1"/>
  <c r="Z182" i="1"/>
  <c r="Z734" i="1"/>
  <c r="Z731" i="1"/>
  <c r="Z453" i="1"/>
  <c r="Z693" i="1"/>
  <c r="Z460" i="1"/>
  <c r="Z696" i="1"/>
  <c r="Z697" i="1"/>
  <c r="Z188" i="1"/>
  <c r="Z706" i="1"/>
  <c r="Z464" i="1"/>
  <c r="Z468" i="1"/>
  <c r="Z471" i="1"/>
  <c r="Z290" i="1"/>
  <c r="Z304" i="1"/>
  <c r="Z711" i="1"/>
  <c r="Z710" i="1"/>
  <c r="Z308" i="1"/>
  <c r="Z574" i="1"/>
  <c r="Z546" i="1"/>
  <c r="Z136" i="1"/>
  <c r="Z312" i="1"/>
  <c r="Z314" i="1"/>
  <c r="Z741" i="1"/>
  <c r="Z142" i="1"/>
  <c r="Z321" i="1"/>
  <c r="Z475" i="1"/>
  <c r="Z477" i="1"/>
  <c r="Z580" i="1"/>
  <c r="Z483" i="1"/>
  <c r="Z582" i="1"/>
  <c r="Z325" i="1"/>
  <c r="Z326" i="1"/>
  <c r="Z334" i="1"/>
  <c r="Z564" i="1"/>
  <c r="Z18" i="1"/>
  <c r="Z146" i="1"/>
  <c r="Z145" i="1"/>
  <c r="Z201" i="1"/>
  <c r="Z488" i="1"/>
  <c r="Z592" i="1"/>
  <c r="Z638" i="1"/>
  <c r="Z639" i="1"/>
  <c r="Z714" i="1"/>
  <c r="Z8" i="1"/>
  <c r="Z26" i="1"/>
  <c r="Z534" i="1"/>
  <c r="Z536" i="1"/>
  <c r="Z337" i="1"/>
  <c r="Z719" i="1"/>
  <c r="Z346" i="1"/>
  <c r="Z553" i="1"/>
  <c r="Z30" i="1"/>
  <c r="Z34" i="1"/>
  <c r="Z36" i="1"/>
  <c r="Z45" i="1"/>
  <c r="Z49" i="1"/>
  <c r="Z348" i="1"/>
  <c r="Z349" i="1"/>
  <c r="Z643" i="1"/>
  <c r="Z746" i="1"/>
  <c r="Z648" i="1"/>
  <c r="Z153" i="1"/>
  <c r="Z154" i="1"/>
  <c r="Z658" i="1"/>
  <c r="Z492" i="1"/>
  <c r="Z597" i="1"/>
  <c r="Z354" i="1"/>
  <c r="Z355" i="1"/>
  <c r="Z54" i="1"/>
  <c r="Z64" i="1"/>
  <c r="Z70" i="1"/>
  <c r="Z360" i="1"/>
  <c r="Z364" i="1"/>
  <c r="Z367" i="1"/>
  <c r="Z16" i="1"/>
  <c r="Z74" i="1"/>
  <c r="Z158" i="1"/>
  <c r="Z157" i="1"/>
  <c r="Z501" i="1"/>
  <c r="Z544" i="1"/>
  <c r="Z602" i="1"/>
  <c r="Z81" i="1"/>
  <c r="Z82" i="1"/>
  <c r="Z165" i="1"/>
  <c r="Z662" i="1"/>
  <c r="Z508" i="1"/>
  <c r="Z607" i="1"/>
  <c r="Z606" i="1"/>
  <c r="Z172" i="1"/>
  <c r="Z376" i="1"/>
  <c r="Z514" i="1"/>
  <c r="Z613" i="1"/>
  <c r="Z614" i="1"/>
  <c r="Z86" i="1"/>
  <c r="Z382" i="1"/>
  <c r="Z388" i="1"/>
  <c r="Z175" i="1"/>
  <c r="Z177" i="1"/>
  <c r="Z516" i="1"/>
  <c r="Z621" i="1"/>
  <c r="Z670" i="1"/>
  <c r="Z391" i="1"/>
  <c r="Z393" i="1"/>
  <c r="Z674" i="1"/>
  <c r="Z400" i="1"/>
  <c r="Z405" i="1"/>
  <c r="Z410" i="1"/>
  <c r="Z408" i="1"/>
  <c r="Z90" i="1"/>
  <c r="Z100" i="1"/>
  <c r="Z206" i="1"/>
  <c r="Z416" i="1"/>
  <c r="Z417" i="1"/>
  <c r="Z522" i="1"/>
  <c r="Z624" i="1"/>
  <c r="Z679" i="1"/>
  <c r="Z725" i="1"/>
  <c r="Z728" i="1"/>
  <c r="Z751" i="1"/>
  <c r="Z102" i="1"/>
  <c r="Z422" i="1"/>
  <c r="Z430" i="1"/>
  <c r="Z429" i="1"/>
  <c r="Z109" i="1"/>
  <c r="Z116" i="1"/>
  <c r="Z433" i="1"/>
  <c r="Z123" i="1"/>
  <c r="Z121" i="1"/>
  <c r="Z560" i="1"/>
  <c r="Z440" i="1"/>
  <c r="Z445" i="1"/>
  <c r="Z686" i="1"/>
  <c r="Z687" i="1"/>
  <c r="Z128" i="1"/>
  <c r="Z532" i="1"/>
  <c r="Z634" i="1"/>
  <c r="Z180" i="1"/>
  <c r="Z181" i="1"/>
  <c r="Z732" i="1"/>
  <c r="Z454" i="1"/>
  <c r="Z692" i="1"/>
  <c r="Z456" i="1"/>
  <c r="Z457" i="1"/>
  <c r="Z699" i="1"/>
  <c r="Z187" i="1"/>
  <c r="Z702" i="1"/>
  <c r="Z462" i="1"/>
  <c r="Z466" i="1"/>
  <c r="Z472" i="1"/>
  <c r="Z289" i="1"/>
  <c r="Z302" i="1"/>
  <c r="Z709" i="1"/>
  <c r="Z463" i="1"/>
  <c r="Z698" i="1"/>
  <c r="Z451" i="1"/>
  <c r="Z633" i="1"/>
  <c r="Z447" i="1"/>
  <c r="Z124" i="1"/>
  <c r="Z111" i="1"/>
  <c r="Z103" i="1"/>
  <c r="Z678" i="1"/>
  <c r="Z204" i="1"/>
  <c r="Z411" i="1"/>
  <c r="Z676" i="1"/>
  <c r="Z622" i="1"/>
  <c r="Z385" i="1"/>
  <c r="Z512" i="1"/>
  <c r="Z608" i="1"/>
  <c r="Z164" i="1"/>
  <c r="Z541" i="1"/>
  <c r="Z76" i="1"/>
  <c r="Z68" i="1"/>
  <c r="Z357" i="1"/>
  <c r="Z657" i="1"/>
  <c r="Z745" i="1"/>
  <c r="Z51" i="1"/>
  <c r="Z552" i="1"/>
  <c r="Z336" i="1"/>
  <c r="Z10" i="1"/>
  <c r="Z591" i="1"/>
  <c r="Z19" i="1"/>
  <c r="Z324" i="1"/>
  <c r="Z579" i="1"/>
  <c r="Z140" i="1"/>
  <c r="Z134" i="1"/>
  <c r="Z306" i="1"/>
  <c r="Z305" i="1"/>
  <c r="Z469" i="1"/>
  <c r="Z190" i="1"/>
  <c r="Z694" i="1"/>
  <c r="Z632" i="1"/>
  <c r="Z684" i="1"/>
  <c r="Z562" i="1"/>
  <c r="Z115" i="1"/>
  <c r="Z421" i="1"/>
  <c r="Z681" i="1"/>
  <c r="Z418" i="1"/>
  <c r="Z92" i="1"/>
  <c r="Z397" i="1"/>
  <c r="Z666" i="1"/>
  <c r="Z384" i="1"/>
  <c r="Z612" i="1"/>
  <c r="Z169" i="1"/>
  <c r="Z663" i="1"/>
  <c r="Z604" i="1"/>
  <c r="Z75" i="1"/>
  <c r="Z361" i="1"/>
  <c r="Z58" i="1"/>
  <c r="Z496" i="1"/>
  <c r="Z649" i="1"/>
  <c r="Z50" i="1"/>
  <c r="Z31" i="1"/>
  <c r="Z721" i="1"/>
  <c r="Z25" i="1"/>
  <c r="Z588" i="1"/>
  <c r="Z147" i="1"/>
  <c r="Z330" i="1"/>
  <c r="Z482" i="1"/>
  <c r="Z318" i="1"/>
  <c r="Z132" i="1"/>
  <c r="Z712" i="1"/>
  <c r="Z291" i="1"/>
  <c r="Z703" i="1"/>
  <c r="Z690" i="1"/>
  <c r="Z183" i="1"/>
  <c r="Z130" i="1"/>
  <c r="Z441" i="1"/>
  <c r="Z432" i="1"/>
  <c r="Z420" i="1"/>
  <c r="Z726" i="1"/>
  <c r="Z525" i="1"/>
  <c r="Z96" i="1"/>
  <c r="Z406" i="1"/>
  <c r="Z667" i="1"/>
  <c r="Z176" i="1"/>
  <c r="Z88" i="1"/>
  <c r="Z375" i="1"/>
  <c r="Z505" i="1"/>
  <c r="Z603" i="1"/>
  <c r="Z159" i="1"/>
  <c r="Z370" i="1"/>
  <c r="Z63" i="1"/>
  <c r="Z596" i="1"/>
  <c r="Z650" i="1"/>
  <c r="Z352" i="1"/>
  <c r="Z39" i="1"/>
  <c r="Z343" i="1"/>
  <c r="Z27" i="1"/>
  <c r="Z637" i="1"/>
  <c r="Z202" i="1"/>
  <c r="Z568" i="1"/>
  <c r="Z584" i="1"/>
  <c r="Z322" i="1"/>
  <c r="Z315" i="1"/>
  <c r="Z571" i="1"/>
  <c r="N303" i="1"/>
  <c r="N470" i="1"/>
  <c r="N465" i="1"/>
  <c r="N705" i="1"/>
  <c r="N459" i="1"/>
  <c r="N691" i="1"/>
  <c r="N452" i="1"/>
  <c r="N531" i="1"/>
  <c r="N529" i="1"/>
  <c r="N685" i="1"/>
  <c r="N439" i="1"/>
  <c r="N428" i="1"/>
  <c r="N750" i="1"/>
  <c r="N680" i="1"/>
  <c r="N625" i="1"/>
  <c r="N626" i="1"/>
  <c r="N523" i="1"/>
  <c r="N415" i="1"/>
  <c r="N409" i="1"/>
  <c r="N403" i="1"/>
  <c r="N399" i="1"/>
  <c r="N673" i="1"/>
  <c r="N669" i="1"/>
  <c r="N619" i="1"/>
  <c r="N620" i="1"/>
  <c r="N517" i="1"/>
  <c r="N386" i="1"/>
  <c r="N380" i="1"/>
  <c r="N615" i="1"/>
  <c r="N374" i="1"/>
  <c r="N507" i="1"/>
  <c r="N661" i="1"/>
  <c r="N542" i="1"/>
  <c r="N499" i="1"/>
  <c r="N368" i="1"/>
  <c r="N362" i="1"/>
  <c r="N356" i="1"/>
  <c r="N494" i="1"/>
  <c r="N493" i="1"/>
  <c r="N656" i="1"/>
  <c r="N651" i="1"/>
  <c r="N744" i="1"/>
  <c r="N645" i="1"/>
  <c r="N350" i="1"/>
  <c r="N554" i="1"/>
  <c r="N345" i="1"/>
  <c r="N722" i="1"/>
  <c r="N537" i="1"/>
  <c r="N589" i="1"/>
  <c r="N489" i="1"/>
  <c r="N565" i="1"/>
  <c r="N566" i="1"/>
  <c r="N585" i="1"/>
  <c r="N739" i="1"/>
  <c r="N547" i="1"/>
  <c r="N548" i="1"/>
  <c r="N572" i="1"/>
  <c r="N469" i="1"/>
  <c r="N463" i="1"/>
  <c r="N704" i="1"/>
  <c r="N703" i="1"/>
  <c r="N698" i="1"/>
  <c r="N458" i="1"/>
  <c r="N451" i="1"/>
  <c r="N733" i="1"/>
  <c r="N632" i="1"/>
  <c r="N633" i="1"/>
  <c r="N447" i="1"/>
  <c r="N446" i="1"/>
  <c r="N441" i="1"/>
  <c r="N435" i="1"/>
  <c r="N427" i="1"/>
  <c r="N421" i="1"/>
  <c r="N752" i="1"/>
  <c r="N726" i="1"/>
  <c r="N681" i="1"/>
  <c r="N525" i="1"/>
  <c r="N411" i="1"/>
  <c r="N404" i="1"/>
  <c r="N397" i="1"/>
  <c r="N667" i="1"/>
  <c r="N385" i="1"/>
  <c r="N381" i="1"/>
  <c r="N512" i="1"/>
  <c r="N511" i="1"/>
  <c r="N375" i="1"/>
  <c r="N608" i="1"/>
  <c r="N506" i="1"/>
  <c r="N505" i="1"/>
  <c r="N663" i="1"/>
  <c r="N603" i="1"/>
  <c r="N541" i="1"/>
  <c r="N361" i="1"/>
  <c r="N357" i="1"/>
  <c r="N596" i="1"/>
  <c r="N657" i="1"/>
  <c r="N650" i="1"/>
  <c r="N649" i="1"/>
  <c r="N745" i="1"/>
  <c r="N343" i="1"/>
  <c r="N721" i="1"/>
  <c r="N535" i="1"/>
  <c r="N637" i="1"/>
  <c r="N591" i="1"/>
  <c r="N583" i="1"/>
  <c r="N584" i="1"/>
  <c r="N482" i="1"/>
  <c r="N579" i="1"/>
  <c r="N476" i="1"/>
  <c r="N549" i="1"/>
  <c r="N571" i="1"/>
  <c r="N709" i="1"/>
  <c r="N699" i="1"/>
  <c r="N457" i="1"/>
  <c r="N692" i="1"/>
  <c r="N732" i="1"/>
  <c r="N687" i="1"/>
  <c r="N686" i="1"/>
  <c r="N445" i="1"/>
  <c r="N440" i="1"/>
  <c r="N560" i="1"/>
  <c r="N433" i="1"/>
  <c r="N429" i="1"/>
  <c r="N422" i="1"/>
  <c r="N751" i="1"/>
  <c r="N728" i="1"/>
  <c r="N679" i="1"/>
  <c r="N417" i="1"/>
  <c r="N416" i="1"/>
  <c r="N410" i="1"/>
  <c r="N405" i="1"/>
  <c r="N674" i="1"/>
  <c r="N393" i="1"/>
  <c r="N391" i="1"/>
  <c r="N621" i="1"/>
  <c r="N614" i="1"/>
  <c r="N613" i="1"/>
  <c r="N607" i="1"/>
  <c r="N662" i="1"/>
  <c r="N602" i="1"/>
  <c r="N501" i="1"/>
  <c r="N367" i="1"/>
  <c r="N355" i="1"/>
  <c r="N597" i="1"/>
  <c r="N746" i="1"/>
  <c r="N643" i="1"/>
  <c r="N349" i="1"/>
  <c r="N553" i="1"/>
  <c r="N536" i="1"/>
  <c r="N8" i="1"/>
  <c r="N714" i="1"/>
  <c r="N639" i="1"/>
  <c r="N638" i="1"/>
  <c r="N488" i="1"/>
  <c r="N483" i="1"/>
  <c r="N477" i="1"/>
  <c r="N475" i="1"/>
  <c r="N710" i="1"/>
  <c r="N711" i="1"/>
  <c r="N304" i="1"/>
  <c r="N471" i="1"/>
  <c r="N464" i="1"/>
  <c r="N697" i="1"/>
  <c r="N693" i="1"/>
  <c r="N453" i="1"/>
  <c r="N734" i="1"/>
  <c r="N631" i="1"/>
  <c r="N530" i="1"/>
  <c r="N561" i="1"/>
  <c r="N559" i="1"/>
  <c r="N434" i="1"/>
  <c r="N423" i="1"/>
  <c r="N727" i="1"/>
  <c r="N627" i="1"/>
  <c r="N524" i="1"/>
  <c r="N398" i="1"/>
  <c r="N675" i="1"/>
  <c r="N392" i="1"/>
  <c r="N668" i="1"/>
  <c r="N518" i="1"/>
  <c r="N519" i="1"/>
  <c r="N387" i="1"/>
  <c r="N379" i="1"/>
  <c r="N513" i="1"/>
  <c r="N373" i="1"/>
  <c r="N609" i="1"/>
  <c r="N601" i="1"/>
  <c r="N543" i="1"/>
  <c r="N500" i="1"/>
  <c r="N369" i="1"/>
  <c r="N363" i="1"/>
  <c r="N595" i="1"/>
  <c r="N495" i="1"/>
  <c r="N655" i="1"/>
  <c r="N644" i="1"/>
  <c r="N351" i="1"/>
  <c r="N344" i="1"/>
  <c r="N720" i="1"/>
  <c r="N7" i="1"/>
  <c r="N716" i="1"/>
  <c r="N715" i="1"/>
  <c r="N590" i="1"/>
  <c r="N487" i="1"/>
  <c r="N567" i="1"/>
  <c r="N481" i="1"/>
  <c r="N577" i="1"/>
  <c r="N578" i="1"/>
  <c r="N738" i="1"/>
  <c r="N740" i="1"/>
  <c r="N573" i="1"/>
  <c r="N276" i="1" l="1"/>
  <c r="N268" i="1"/>
  <c r="N282" i="1"/>
  <c r="N262" i="1"/>
  <c r="N232" i="1" s="1"/>
  <c r="N238" i="1"/>
  <c r="N286" i="1"/>
  <c r="N250" i="1" s="1"/>
  <c r="N252" i="1"/>
  <c r="N244" i="1"/>
  <c r="N274" i="1"/>
  <c r="N258" i="1"/>
  <c r="N280" i="1"/>
  <c r="N222" i="1"/>
  <c r="N234" i="1"/>
  <c r="N216" i="1" s="1"/>
  <c r="N240" i="1"/>
  <c r="N270" i="1"/>
  <c r="N264" i="1"/>
  <c r="N246" i="1"/>
  <c r="N228" i="1" s="1"/>
  <c r="N210" i="1" s="1"/>
  <c r="N256" i="1" l="1"/>
  <c r="N220" i="1" s="1"/>
  <c r="N214" i="1"/>
  <c r="N226" i="1" l="1"/>
</calcChain>
</file>

<file path=xl/comments1.xml><?xml version="1.0" encoding="utf-8"?>
<comments xmlns="http://schemas.openxmlformats.org/spreadsheetml/2006/main">
  <authors>
    <author>NREL</author>
  </authors>
  <commentList>
    <comment ref="AT72" authorId="0">
      <text>
        <r>
          <rPr>
            <b/>
            <sz val="9"/>
            <color indexed="81"/>
            <rFont val="Tahoma"/>
            <family val="2"/>
          </rPr>
          <t>NREL:</t>
        </r>
        <r>
          <rPr>
            <sz val="9"/>
            <color indexed="81"/>
            <rFont val="Tahoma"/>
            <family val="2"/>
          </rPr>
          <t xml:space="preserve">
This is huge. I wonder if space type should be kitchen/dining</t>
        </r>
      </text>
    </comment>
    <comment ref="AT73" authorId="0">
      <text>
        <r>
          <rPr>
            <b/>
            <sz val="9"/>
            <color indexed="81"/>
            <rFont val="Tahoma"/>
            <family val="2"/>
          </rPr>
          <t>NREL:</t>
        </r>
        <r>
          <rPr>
            <sz val="9"/>
            <color indexed="81"/>
            <rFont val="Tahoma"/>
            <family val="2"/>
          </rPr>
          <t xml:space="preserve">
This is huge. I wonder if space type should be kitchen/dining</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75" authorId="0">
      <text>
        <r>
          <rPr>
            <b/>
            <sz val="9"/>
            <color indexed="81"/>
            <rFont val="Tahoma"/>
            <family val="2"/>
          </rPr>
          <t>NREL:</t>
        </r>
        <r>
          <rPr>
            <sz val="9"/>
            <color indexed="81"/>
            <rFont val="Tahoma"/>
            <family val="2"/>
          </rPr>
          <t xml:space="preserve">
This is huge. I wonder if space type should be kitchen/dining</t>
        </r>
      </text>
    </comment>
    <comment ref="AT76" authorId="0">
      <text>
        <r>
          <rPr>
            <b/>
            <sz val="9"/>
            <color indexed="81"/>
            <rFont val="Tahoma"/>
            <family val="2"/>
          </rPr>
          <t>NREL:</t>
        </r>
        <r>
          <rPr>
            <sz val="9"/>
            <color indexed="81"/>
            <rFont val="Tahoma"/>
            <family val="2"/>
          </rPr>
          <t xml:space="preserve">
This is huge. I wonder if space type should be kitchen/dining</t>
        </r>
      </text>
    </comment>
    <comment ref="AT77" authorId="0">
      <text>
        <r>
          <rPr>
            <b/>
            <sz val="9"/>
            <color indexed="81"/>
            <rFont val="Tahoma"/>
            <family val="2"/>
          </rPr>
          <t>NREL:</t>
        </r>
        <r>
          <rPr>
            <sz val="9"/>
            <color indexed="81"/>
            <rFont val="Tahoma"/>
            <family val="2"/>
          </rPr>
          <t xml:space="preserve">
This is huge. I wonder if space type should be kitchen/dining</t>
        </r>
      </text>
    </comment>
    <comment ref="AT102" authorId="0">
      <text>
        <r>
          <rPr>
            <b/>
            <sz val="9"/>
            <color indexed="81"/>
            <rFont val="Tahoma"/>
            <family val="2"/>
          </rPr>
          <t>NREL:</t>
        </r>
        <r>
          <rPr>
            <sz val="9"/>
            <color indexed="81"/>
            <rFont val="Tahoma"/>
            <family val="2"/>
          </rPr>
          <t xml:space="preserve">
There is also a 2400 OR with 4x as many people that still shows 2gal/hr.</t>
        </r>
      </text>
    </comment>
    <comment ref="AT103" authorId="0">
      <text>
        <r>
          <rPr>
            <b/>
            <sz val="9"/>
            <color indexed="81"/>
            <rFont val="Tahoma"/>
            <family val="2"/>
          </rPr>
          <t>NREL:</t>
        </r>
        <r>
          <rPr>
            <sz val="9"/>
            <color indexed="81"/>
            <rFont val="Tahoma"/>
            <family val="2"/>
          </rPr>
          <t xml:space="preserve">
There is also a 2400 OR with 4x as many people that still shows 2gal/hr.</t>
        </r>
      </text>
    </comment>
    <comment ref="AT104" authorId="0">
      <text>
        <r>
          <rPr>
            <b/>
            <sz val="9"/>
            <color indexed="81"/>
            <rFont val="Tahoma"/>
            <family val="2"/>
          </rPr>
          <t>NREL:</t>
        </r>
        <r>
          <rPr>
            <sz val="9"/>
            <color indexed="81"/>
            <rFont val="Tahoma"/>
            <family val="2"/>
          </rPr>
          <t xml:space="preserve">
There is also a 2400 OR with 4x as many people that still shows 2gal/hr.</t>
        </r>
      </text>
    </comment>
    <comment ref="AT105" authorId="0">
      <text>
        <r>
          <rPr>
            <b/>
            <sz val="9"/>
            <color indexed="81"/>
            <rFont val="Tahoma"/>
            <family val="2"/>
          </rPr>
          <t>NREL:</t>
        </r>
        <r>
          <rPr>
            <sz val="9"/>
            <color indexed="81"/>
            <rFont val="Tahoma"/>
            <family val="2"/>
          </rPr>
          <t xml:space="preserve">
There is also a 2400 OR with 4x as many people that still shows 2gal/hr.</t>
        </r>
      </text>
    </comment>
    <comment ref="AT106" authorId="0">
      <text>
        <r>
          <rPr>
            <b/>
            <sz val="9"/>
            <color indexed="81"/>
            <rFont val="Tahoma"/>
            <family val="2"/>
          </rPr>
          <t>NREL:</t>
        </r>
        <r>
          <rPr>
            <sz val="9"/>
            <color indexed="81"/>
            <rFont val="Tahoma"/>
            <family val="2"/>
          </rPr>
          <t xml:space="preserve">
There is also a 2400 OR with 4x as many people that still shows 2gal/hr.</t>
        </r>
      </text>
    </comment>
    <comment ref="AT107" authorId="0">
      <text>
        <r>
          <rPr>
            <b/>
            <sz val="9"/>
            <color indexed="81"/>
            <rFont val="Tahoma"/>
            <family val="2"/>
          </rPr>
          <t>NREL:</t>
        </r>
        <r>
          <rPr>
            <sz val="9"/>
            <color indexed="81"/>
            <rFont val="Tahoma"/>
            <family val="2"/>
          </rPr>
          <t xml:space="preserve">
There is also a 2400 OR with 4x as many people that still shows 2gal/hr.</t>
        </r>
      </text>
    </comment>
    <comment ref="AT114" authorId="0">
      <text>
        <r>
          <rPr>
            <b/>
            <sz val="9"/>
            <color indexed="81"/>
            <rFont val="Tahoma"/>
            <family val="2"/>
          </rPr>
          <t>NREL:</t>
        </r>
        <r>
          <rPr>
            <sz val="9"/>
            <color indexed="81"/>
            <rFont val="Tahoma"/>
            <family val="2"/>
          </rPr>
          <t xml:space="preserve">
average size across 8 rooms</t>
        </r>
      </text>
    </comment>
    <comment ref="AT115" authorId="0">
      <text>
        <r>
          <rPr>
            <b/>
            <sz val="9"/>
            <color indexed="81"/>
            <rFont val="Tahoma"/>
            <family val="2"/>
          </rPr>
          <t>NREL:</t>
        </r>
        <r>
          <rPr>
            <sz val="9"/>
            <color indexed="81"/>
            <rFont val="Tahoma"/>
            <family val="2"/>
          </rPr>
          <t xml:space="preserve">
average size across 8 rooms</t>
        </r>
      </text>
    </comment>
    <comment ref="AT116" authorId="0">
      <text>
        <r>
          <rPr>
            <b/>
            <sz val="9"/>
            <color indexed="81"/>
            <rFont val="Tahoma"/>
            <family val="2"/>
          </rPr>
          <t>NREL:</t>
        </r>
        <r>
          <rPr>
            <sz val="9"/>
            <color indexed="81"/>
            <rFont val="Tahoma"/>
            <family val="2"/>
          </rPr>
          <t xml:space="preserve">
average size across 8 rooms</t>
        </r>
      </text>
    </comment>
    <comment ref="AT117" authorId="0">
      <text>
        <r>
          <rPr>
            <b/>
            <sz val="9"/>
            <color indexed="81"/>
            <rFont val="Tahoma"/>
            <family val="2"/>
          </rPr>
          <t>NREL:</t>
        </r>
        <r>
          <rPr>
            <sz val="9"/>
            <color indexed="81"/>
            <rFont val="Tahoma"/>
            <family val="2"/>
          </rPr>
          <t xml:space="preserve">
average size across 8 rooms</t>
        </r>
      </text>
    </comment>
    <comment ref="AT118" authorId="0">
      <text>
        <r>
          <rPr>
            <b/>
            <sz val="9"/>
            <color indexed="81"/>
            <rFont val="Tahoma"/>
            <family val="2"/>
          </rPr>
          <t>NREL:</t>
        </r>
        <r>
          <rPr>
            <sz val="9"/>
            <color indexed="81"/>
            <rFont val="Tahoma"/>
            <family val="2"/>
          </rPr>
          <t xml:space="preserve">
average size across 8 rooms</t>
        </r>
      </text>
    </comment>
    <comment ref="AT119" authorId="0">
      <text>
        <r>
          <rPr>
            <b/>
            <sz val="9"/>
            <color indexed="81"/>
            <rFont val="Tahoma"/>
            <family val="2"/>
          </rPr>
          <t>NREL:</t>
        </r>
        <r>
          <rPr>
            <sz val="9"/>
            <color indexed="81"/>
            <rFont val="Tahoma"/>
            <family val="2"/>
          </rPr>
          <t xml:space="preserve">
average size across 8 rooms</t>
        </r>
      </text>
    </comment>
    <comment ref="BF308" authorId="0">
      <text>
        <r>
          <rPr>
            <b/>
            <sz val="9"/>
            <color indexed="81"/>
            <rFont val="Tahoma"/>
            <family val="2"/>
          </rPr>
          <t>NREL:</t>
        </r>
        <r>
          <rPr>
            <sz val="9"/>
            <color indexed="81"/>
            <rFont val="Tahoma"/>
            <family val="2"/>
          </rPr>
          <t xml:space="preserve">
Typical - ref has different schedule for 2nd and 3rd floor than first</t>
        </r>
      </text>
    </comment>
    <comment ref="F427" authorId="0">
      <text>
        <r>
          <rPr>
            <b/>
            <sz val="9"/>
            <color indexed="81"/>
            <rFont val="Tahoma"/>
            <charset val="1"/>
          </rPr>
          <t>NREL:</t>
        </r>
        <r>
          <rPr>
            <sz val="9"/>
            <color indexed="81"/>
            <rFont val="Tahoma"/>
            <charset val="1"/>
          </rPr>
          <t xml:space="preserve">
Step down and Recovery same as this</t>
        </r>
      </text>
    </comment>
    <comment ref="F481" authorId="0">
      <text>
        <r>
          <rPr>
            <b/>
            <sz val="9"/>
            <color indexed="81"/>
            <rFont val="Tahoma"/>
            <family val="2"/>
          </rPr>
          <t>NREL:</t>
        </r>
        <r>
          <rPr>
            <sz val="9"/>
            <color indexed="81"/>
            <rFont val="Tahoma"/>
            <family val="2"/>
          </rPr>
          <t xml:space="preserve">
Not adjusted for special computer classrroom with slightly higher plug loads</t>
        </r>
      </text>
    </comment>
    <comment ref="BF530"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3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86"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3" authorId="0">
      <text>
        <r>
          <rPr>
            <b/>
            <sz val="9"/>
            <color indexed="81"/>
            <rFont val="Tahoma"/>
            <family val="2"/>
          </rPr>
          <t>NREL:</t>
        </r>
        <r>
          <rPr>
            <sz val="9"/>
            <color indexed="81"/>
            <rFont val="Tahoma"/>
            <family val="2"/>
          </rPr>
          <t xml:space="preserve">
This is for Deli. Bakery only has 0.33 cfm/sf</t>
        </r>
      </text>
    </comment>
    <comment ref="AZ714" authorId="0">
      <text>
        <r>
          <rPr>
            <b/>
            <sz val="9"/>
            <color indexed="81"/>
            <rFont val="Tahoma"/>
            <family val="2"/>
          </rPr>
          <t>NREL:</t>
        </r>
        <r>
          <rPr>
            <sz val="9"/>
            <color indexed="81"/>
            <rFont val="Tahoma"/>
            <family val="2"/>
          </rPr>
          <t xml:space="preserve">
This is for Deli. Bakery only has 0.33 cfm/sf</t>
        </r>
      </text>
    </comment>
    <comment ref="AZ715" authorId="0">
      <text>
        <r>
          <rPr>
            <b/>
            <sz val="9"/>
            <color indexed="81"/>
            <rFont val="Tahoma"/>
            <family val="2"/>
          </rPr>
          <t>NREL:</t>
        </r>
        <r>
          <rPr>
            <sz val="9"/>
            <color indexed="81"/>
            <rFont val="Tahoma"/>
            <family val="2"/>
          </rPr>
          <t xml:space="preserve">
This is for Deli. Bakery only has 0.33 cfm/sf</t>
        </r>
      </text>
    </comment>
    <comment ref="AZ716" authorId="0">
      <text>
        <r>
          <rPr>
            <b/>
            <sz val="9"/>
            <color indexed="81"/>
            <rFont val="Tahoma"/>
            <family val="2"/>
          </rPr>
          <t>NREL:</t>
        </r>
        <r>
          <rPr>
            <sz val="9"/>
            <color indexed="81"/>
            <rFont val="Tahoma"/>
            <family val="2"/>
          </rPr>
          <t xml:space="preserve">
This is for Deli. Bakery only has 0.33 cfm/sf</t>
        </r>
      </text>
    </comment>
    <comment ref="AZ717" authorId="0">
      <text>
        <r>
          <rPr>
            <b/>
            <sz val="9"/>
            <color indexed="81"/>
            <rFont val="Tahoma"/>
            <family val="2"/>
          </rPr>
          <t>NREL:</t>
        </r>
        <r>
          <rPr>
            <sz val="9"/>
            <color indexed="81"/>
            <rFont val="Tahoma"/>
            <family val="2"/>
          </rPr>
          <t xml:space="preserve">
This is for Deli. Bakery only has 0.33 cfm/sf</t>
        </r>
      </text>
    </comment>
    <comment ref="AZ718"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<sst xmlns="http://schemas.openxmlformats.org/spreadsheetml/2006/main" count="35213" uniqueCount="2167">
  <si>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</si>
  <si>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</si>
  <si>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</si>
  <si>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</si>
  <si>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</si>
  <si>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</si>
  <si>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</si>
  <si>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</si>
  <si>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</si>
  <si>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</si>
  <si>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</si>
  <si>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</si>
  <si>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</si>
  <si>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</si>
  <si>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</si>
  <si>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</si>
  <si>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</si>
  <si>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</si>
  <si>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</si>
  <si>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</si>
  <si>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</si>
  <si>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</si>
  <si>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</si>
  <si>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</si>
  <si>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</si>
  <si>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</si>
  <si>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</si>
  <si>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</si>
  <si>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</si>
  <si>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</si>
  <si>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</si>
  <si>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</si>
  <si>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</si>
  <si>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</si>
  <si>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</si>
  <si>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</si>
  <si>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</si>
  <si>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</si>
  <si>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</si>
  <si>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</si>
  <si>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</si>
  <si>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</si>
  <si>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</si>
  <si>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</si>
  <si>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</si>
  <si>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</si>
  <si>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</si>
  <si>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</si>
  <si>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</si>
  <si>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</si>
  <si>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</si>
  <si>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</si>
  <si>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</si>
  <si>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</si>
  <si>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</si>
  <si>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</si>
  <si>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</si>
  <si>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</si>
  <si>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</si>
  <si>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</si>
  <si>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</si>
  <si>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</si>
  <si>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</si>
  <si>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CBECS_1980-2004_Hospital_ER_Trama</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</si>
  <si>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</si>
  <si>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</si>
  <si>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</si>
  <si>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</si>
  <si>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</si>
  <si>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</si>
  <si>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</si>
  <si>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</si>
  <si>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</si>
  <si>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</si>
  <si>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</si>
  <si>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</si>
  <si>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</si>
  <si>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</si>
  <si>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</si>
  <si>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</si>
  <si>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</si>
  <si>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</si>
  <si>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</si>
  <si>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</si>
  <si>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</si>
  <si>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</si>
  <si>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</si>
  <si>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</si>
  <si>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</si>
  <si>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</si>
  <si>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</si>
  <si>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</si>
  <si>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</si>
  <si>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</si>
  <si>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</si>
  <si>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</si>
  <si>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</si>
  <si>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</si>
  <si>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</si>
  <si>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</si>
  <si>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</si>
  <si>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</si>
  <si>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</si>
  <si>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</si>
  <si>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</si>
  <si>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</si>
  <si>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</si>
  <si>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</si>
  <si>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</si>
  <si>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</si>
  <si>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</si>
  <si>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</si>
  <si>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</si>
  <si>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</si>
  <si>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</si>
  <si>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</si>
  <si>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</si>
  <si>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</si>
  <si>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</si>
  <si>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</si>
  <si>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</si>
  <si>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</si>
  <si>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</si>
  <si>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</si>
  <si>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</si>
  <si>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</si>
  <si>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</si>
  <si>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</si>
  <si>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</si>
  <si>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</si>
  <si>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</si>
  <si>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</si>
  <si>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</si>
  <si>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</si>
  <si>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</si>
  <si>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</si>
  <si>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</si>
  <si>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</si>
  <si>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</si>
  <si>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</si>
  <si>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</si>
  <si>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</si>
  <si>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</si>
  <si>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</si>
  <si>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</si>
  <si>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</si>
  <si>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</si>
  <si>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</si>
  <si>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</si>
  <si>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</si>
  <si>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</si>
  <si>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</si>
  <si>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</si>
  <si>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</si>
  <si>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</si>
  <si>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</si>
  <si>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</si>
  <si>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</si>
  <si>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</si>
  <si>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</si>
  <si>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</si>
  <si>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</si>
  <si>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</si>
  <si>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</si>
  <si>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</si>
  <si>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</si>
  <si>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</si>
  <si>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</si>
  <si>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</si>
  <si>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</si>
  <si>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</si>
  <si>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</si>
  <si>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</si>
  <si>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</si>
  <si>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</si>
  <si>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</si>
  <si>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</si>
  <si>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</si>
  <si>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</si>
  <si>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</si>
  <si>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CBECS_Before-1980_Hospital_ER_Trama</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</si>
  <si>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</si>
  <si>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</si>
  <si>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</si>
  <si>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</si>
  <si>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</si>
  <si>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</si>
  <si>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</si>
  <si>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</si>
  <si>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</si>
  <si>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</si>
  <si>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</si>
  <si>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</si>
  <si>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</si>
  <si>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</si>
  <si>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</si>
  <si>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</si>
  <si>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</si>
  <si>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</si>
  <si>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</si>
  <si>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</si>
  <si>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</si>
  <si>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</si>
  <si>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</si>
  <si>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</si>
  <si>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</si>
  <si>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</si>
  <si>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</si>
  <si>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</si>
  <si>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</si>
  <si>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</si>
  <si>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</si>
  <si>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</si>
  <si>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</si>
  <si>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</si>
  <si>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</si>
  <si>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</si>
  <si>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</si>
  <si>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</si>
  <si>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</si>
  <si>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</si>
  <si>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</si>
  <si>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</si>
  <si>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</si>
  <si>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</si>
  <si>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</si>
  <si>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</si>
  <si>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</si>
  <si>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</si>
  <si>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</si>
  <si>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</si>
  <si>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</si>
  <si>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</si>
  <si>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</si>
  <si>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</si>
  <si>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</si>
  <si>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</si>
  <si>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</si>
  <si>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</si>
  <si>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</si>
  <si>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</si>
  <si>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</si>
  <si>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</si>
  <si>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</si>
  <si>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</si>
  <si>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</si>
  <si>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</si>
  <si>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</si>
  <si>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</si>
  <si>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</si>
  <si>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</si>
  <si>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</si>
  <si>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</si>
  <si>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</si>
  <si>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</si>
  <si>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</si>
  <si>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</si>
  <si>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</si>
  <si>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</si>
  <si>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</si>
  <si>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</si>
  <si>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</si>
  <si>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</si>
  <si>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</si>
  <si>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</si>
  <si>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</si>
  <si>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</si>
  <si>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</si>
  <si>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</si>
  <si>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</si>
  <si>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</si>
  <si>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</si>
  <si>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</si>
  <si>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</si>
  <si>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</si>
  <si>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</si>
  <si>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</si>
  <si>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</si>
  <si>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</si>
  <si>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</si>
  <si>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</si>
  <si>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</si>
  <si>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</si>
  <si>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</si>
  <si>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</si>
  <si>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</si>
  <si>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</si>
  <si>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</si>
  <si>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</si>
  <si>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</si>
  <si>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</si>
  <si>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</si>
  <si>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</si>
  <si>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</si>
  <si>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</si>
  <si>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</si>
  <si>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</si>
  <si>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</si>
  <si>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</si>
  <si>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</si>
  <si>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</si>
  <si>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</si>
  <si>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</si>
  <si>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</si>
  <si>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</si>
  <si>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</si>
  <si>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</si>
  <si>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</si>
  <si>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</si>
  <si>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</si>
  <si>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</si>
  <si>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</si>
  <si>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</si>
  <si>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</si>
  <si>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</si>
  <si>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</si>
  <si>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</si>
  <si>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</si>
  <si>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</si>
  <si>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</si>
  <si>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</si>
  <si>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</si>
  <si>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</si>
  <si>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</si>
  <si>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</si>
  <si>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</si>
  <si>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</si>
  <si>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</si>
  <si>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</si>
  <si>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</si>
  <si>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</si>
  <si>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</si>
  <si>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</si>
  <si>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</si>
  <si>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</si>
  <si>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</si>
  <si>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</si>
  <si>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</si>
  <si>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</si>
  <si>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</si>
  <si>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</si>
  <si>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</si>
  <si>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</si>
  <si>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</si>
  <si>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</si>
  <si>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</si>
  <si>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</si>
  <si>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</si>
  <si>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</si>
  <si>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</si>
  <si>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</si>
  <si>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</si>
  <si>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</si>
  <si>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</si>
  <si>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</si>
  <si>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</si>
  <si>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</si>
  <si>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</si>
  <si>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</si>
  <si>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</si>
  <si>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</si>
  <si>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</si>
  <si>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</si>
  <si>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</si>
  <si>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</si>
  <si>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</si>
  <si>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</si>
  <si>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</si>
  <si>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</si>
  <si>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</si>
  <si>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</si>
  <si>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</si>
  <si>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</si>
  <si>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</si>
  <si>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</si>
  <si>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</si>
  <si>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</si>
  <si>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</si>
  <si>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</si>
  <si>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</si>
  <si>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</si>
  <si>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</si>
  <si>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</si>
  <si>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</si>
  <si>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</si>
  <si>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</si>
  <si>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</si>
  <si>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</si>
  <si>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</si>
  <si>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</si>
  <si>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</si>
  <si>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</si>
  <si>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</si>
  <si>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</si>
  <si>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</si>
  <si>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</si>
  <si>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</si>
  <si>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</si>
  <si>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</si>
  <si>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</si>
  <si>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</si>
  <si>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</si>
  <si>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</si>
  <si>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</si>
  <si>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</si>
  <si>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</si>
  <si>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</si>
  <si>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</si>
  <si>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</si>
  <si>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</si>
  <si>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</si>
  <si>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</si>
  <si>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</si>
  <si>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</si>
  <si>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</si>
  <si>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</si>
  <si>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</si>
  <si>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</si>
  <si>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</si>
  <si>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</si>
  <si>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</si>
  <si>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</si>
  <si>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</si>
  <si>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</si>
  <si>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</si>
  <si>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</si>
  <si>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</si>
  <si>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</si>
  <si>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</si>
  <si>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</si>
  <si>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</si>
  <si>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</si>
  <si>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</si>
  <si>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</si>
  <si>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</si>
  <si>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</si>
  <si>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</si>
  <si>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</si>
  <si>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</si>
  <si>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</si>
  <si>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</si>
  <si>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</si>
  <si>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</si>
  <si>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4-8_Hospital_ER_Trama</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</si>
  <si>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</si>
  <si>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</si>
  <si>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</si>
  <si>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</si>
  <si>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</si>
  <si>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</si>
  <si>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</si>
  <si>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</si>
  <si>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</si>
  <si>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</si>
  <si>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</si>
  <si>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</si>
  <si>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</si>
  <si>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</si>
  <si>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</si>
  <si>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</si>
  <si>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</si>
  <si>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</si>
  <si>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</si>
  <si>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</si>
  <si>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</si>
  <si>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</si>
  <si>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</si>
  <si>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</si>
  <si>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</si>
  <si>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</si>
  <si>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ASHRAE_189.1-2009_ClimateZone 1-3_Hospital_ER_Trama</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</si>
  <si>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</si>
  <si>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</si>
  <si>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</si>
  <si>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</si>
  <si>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</si>
  <si>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</si>
  <si>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</si>
  <si>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</si>
  <si>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</si>
  <si>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</si>
  <si>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</si>
  <si>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</si>
  <si>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</si>
  <si>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ASHRAE_90.1-2004_Hospital_ER_Trama</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</si>
  <si>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</si>
  <si>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</si>
  <si>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</si>
  <si>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</si>
  <si>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</si>
  <si>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</si>
  <si>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</si>
  <si>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</si>
  <si>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</si>
  <si>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</si>
  <si>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</si>
  <si>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</si>
  <si>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</si>
  <si>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</si>
  <si>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</si>
  <si>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</si>
  <si>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</si>
  <si>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</si>
  <si>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</si>
  <si>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</si>
  <si>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</si>
  <si>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</si>
  <si>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</si>
  <si>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</si>
  <si>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</si>
  <si>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</si>
  <si>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</si>
  <si>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</si>
  <si>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</si>
  <si>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</si>
  <si>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</si>
  <si>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</si>
  <si>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</si>
  <si>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</si>
  <si>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</si>
  <si>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</si>
  <si>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</si>
  <si>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</si>
  <si>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</si>
  <si>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</si>
  <si>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</si>
  <si>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</si>
  <si>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</si>
  <si>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</si>
  <si>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</si>
  <si>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</si>
  <si>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</si>
  <si>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</si>
  <si>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</si>
  <si>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</si>
  <si>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</si>
  <si>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</si>
  <si>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</si>
  <si>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</si>
  <si>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</si>
  <si>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</si>
  <si>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</si>
  <si>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</si>
  <si>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</si>
  <si>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</si>
  <si>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</si>
  <si>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</si>
  <si>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</si>
  <si>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</si>
  <si>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</si>
  <si>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</si>
  <si>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</si>
  <si>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</si>
  <si>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</si>
  <si>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</si>
  <si>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</si>
  <si>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</si>
  <si>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</si>
  <si>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</si>
  <si>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</si>
  <si>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</si>
  <si>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</si>
  <si>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</si>
  <si>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</si>
  <si>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</si>
  <si>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</si>
  <si>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</si>
  <si>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</si>
  <si>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</si>
  <si>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</si>
  <si>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</si>
  <si>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</si>
  <si>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</si>
  <si>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</si>
  <si>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</si>
  <si>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</si>
  <si>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</si>
  <si>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</si>
  <si>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</si>
  <si>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</si>
  <si>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</si>
  <si>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</si>
  <si>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</si>
  <si>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</si>
  <si>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</si>
  <si>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</si>
  <si>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</si>
  <si>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</si>
  <si>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</si>
  <si>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</si>
  <si>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</si>
  <si>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</si>
  <si>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</si>
  <si>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</si>
  <si>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</si>
  <si>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</si>
  <si>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</si>
  <si>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</si>
  <si>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</si>
  <si>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</si>
  <si>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</si>
  <si>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</si>
  <si>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</si>
  <si>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</si>
  <si>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</si>
  <si>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</si>
  <si>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</si>
  <si>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</si>
  <si>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</si>
  <si>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</si>
  <si>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</si>
  <si>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</si>
  <si>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</si>
  <si>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</si>
  <si>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</si>
  <si>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</si>
  <si>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</si>
  <si>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</si>
  <si>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</si>
  <si>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</si>
  <si>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</si>
  <si>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</si>
  <si>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</si>
  <si>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</si>
  <si>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</si>
  <si>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</si>
  <si>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</si>
  <si>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</si>
  <si>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</si>
  <si>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</si>
  <si>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</si>
  <si>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</si>
  <si>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</si>
  <si>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</si>
  <si>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</si>
  <si>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</si>
  <si>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</si>
  <si>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</si>
  <si>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</si>
  <si>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</si>
  <si>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</si>
  <si>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</si>
  <si>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</si>
  <si>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</si>
  <si>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</si>
  <si>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</si>
  <si>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</si>
  <si>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</si>
  <si>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</si>
  <si>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</si>
  <si>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</si>
  <si>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</si>
  <si>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</si>
  <si>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</si>
  <si>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</si>
  <si>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</si>
  <si>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</si>
  <si>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</si>
  <si>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</si>
  <si>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</si>
  <si>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</si>
  <si>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</si>
  <si>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</si>
  <si>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</si>
  <si>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</si>
  <si>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</si>
  <si>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</si>
  <si>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</si>
  <si>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</si>
  <si>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</si>
  <si>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</si>
  <si>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</si>
  <si>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</si>
  <si>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</si>
  <si>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</si>
  <si>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</si>
  <si>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</si>
  <si>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</si>
  <si>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</si>
  <si>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</si>
  <si>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</si>
  <si>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</si>
  <si>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</si>
  <si>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</si>
  <si>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</si>
  <si>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</si>
  <si>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</si>
  <si>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</si>
  <si>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</si>
  <si>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</si>
  <si>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</si>
  <si>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</si>
  <si>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</si>
  <si>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</si>
  <si>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</si>
  <si>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</si>
  <si>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</si>
  <si>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</si>
  <si>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</si>
  <si>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</si>
  <si>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</si>
  <si>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</si>
  <si>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</si>
  <si>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</si>
  <si>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</si>
  <si>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</si>
  <si>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</si>
  <si>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</si>
  <si>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</si>
  <si>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</si>
  <si>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</si>
  <si>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</si>
  <si>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</si>
  <si>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</si>
  <si>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</si>
  <si>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</si>
  <si>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</si>
  <si>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</si>
  <si>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</si>
  <si>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</si>
  <si>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</si>
  <si>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</si>
  <si>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</si>
  <si>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</si>
  <si>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</si>
  <si>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</si>
  <si>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</si>
  <si>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</si>
  <si>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</si>
  <si>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</si>
  <si>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</si>
  <si>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</si>
  <si>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</si>
  <si>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</si>
  <si>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</si>
  <si>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</si>
  <si>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</si>
  <si>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</si>
  <si>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</si>
  <si>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</si>
  <si>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</si>
  <si>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</si>
  <si>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</si>
  <si>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</si>
  <si>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</si>
  <si>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</si>
  <si>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</si>
  <si>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</si>
  <si>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</si>
  <si>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</si>
  <si>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</si>
  <si>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</si>
  <si>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</si>
  <si>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</si>
  <si>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</si>
  <si>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</si>
  <si>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</si>
  <si>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</si>
  <si>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</si>
  <si>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</si>
  <si>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</si>
  <si>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</si>
  <si>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</si>
  <si>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</si>
  <si>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</si>
  <si>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</si>
  <si>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</si>
  <si>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</si>
  <si>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</si>
  <si>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</si>
  <si>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</si>
  <si>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</si>
  <si>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</si>
  <si>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</si>
  <si>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</si>
  <si>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</si>
  <si>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</si>
  <si>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</si>
  <si>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</si>
  <si>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</si>
  <si>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</si>
  <si>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</si>
  <si>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</si>
  <si>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</si>
  <si>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</si>
  <si>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</si>
  <si>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</si>
  <si>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</si>
  <si>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</si>
  <si>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</si>
  <si>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</si>
  <si>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</si>
  <si>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</si>
  <si>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</si>
  <si>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</si>
  <si>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</si>
  <si>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</si>
  <si>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</si>
  <si>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</si>
  <si>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</si>
  <si>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</si>
  <si>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</si>
  <si>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</si>
  <si>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</si>
  <si>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</si>
  <si>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</si>
  <si>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</si>
  <si>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</si>
  <si>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</si>
  <si>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</si>
  <si>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</si>
  <si>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</si>
  <si>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</si>
  <si>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</si>
  <si>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</si>
  <si>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</si>
  <si>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</si>
  <si>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</si>
  <si>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</si>
  <si>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</si>
  <si>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</si>
  <si>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</si>
  <si>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</si>
  <si>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</si>
  <si>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</si>
  <si>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</si>
  <si>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</si>
  <si>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</si>
  <si>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</si>
  <si>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</si>
  <si>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</si>
  <si>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</si>
  <si>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</si>
  <si>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ER_Trama</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</si>
  <si>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</si>
  <si>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</si>
  <si>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</si>
  <si>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</si>
  <si>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</si>
  <si>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</si>
  <si>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</si>
  <si>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</si>
  <si>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</si>
  <si>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</si>
  <si>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</si>
  <si>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</si>
  <si>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</si>
  <si>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</si>
  <si>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</si>
  <si>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</si>
  <si>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</si>
  <si>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</si>
  <si>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</si>
  <si>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</si>
  <si>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</si>
  <si>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</si>
  <si>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</si>
  <si>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</si>
  <si>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</si>
  <si>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</si>
  <si>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</si>
  <si>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</si>
  <si>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</si>
  <si>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</si>
  <si>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</si>
  <si>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</si>
  <si>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</si>
  <si>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</si>
  <si>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</si>
  <si>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</si>
  <si>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</si>
  <si>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</si>
  <si>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</si>
  <si>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</si>
  <si>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</si>
  <si>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</si>
  <si>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</si>
  <si>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</si>
  <si>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</si>
  <si>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</si>
  <si>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</si>
  <si>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</si>
  <si>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</si>
  <si>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</si>
  <si>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</si>
  <si>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</si>
  <si>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</si>
  <si>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</si>
  <si>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</si>
  <si>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</si>
  <si>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</si>
  <si>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</si>
  <si>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</si>
  <si>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</si>
  <si>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</si>
  <si>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</si>
  <si>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</si>
  <si>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</si>
  <si>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</si>
  <si>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</si>
  <si>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</si>
  <si>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</si>
  <si>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</si>
  <si>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</si>
  <si>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</si>
  <si>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</si>
  <si>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</si>
  <si>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</si>
  <si>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</si>
  <si>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</si>
  <si>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</si>
  <si>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</si>
  <si>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</si>
  <si>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</si>
  <si>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</si>
  <si>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</si>
  <si>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</si>
  <si>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</si>
  <si>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</si>
  <si>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</si>
  <si>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</si>
  <si>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</si>
  <si>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</si>
  <si>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</si>
  <si>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</si>
  <si>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</si>
  <si>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</si>
  <si>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</si>
  <si>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</si>
  <si>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</si>
  <si>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</si>
  <si>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</si>
  <si>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</si>
  <si>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</si>
  <si>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</si>
  <si>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</si>
  <si>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</si>
  <si>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</si>
  <si>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</si>
  <si>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</si>
  <si>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</si>
  <si>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</si>
  <si>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</si>
  <si>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</si>
  <si>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</si>
  <si>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</si>
  <si>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</si>
  <si>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</si>
  <si>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</si>
  <si>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</si>
  <si>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</si>
  <si>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</si>
  <si>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</si>
  <si>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</si>
  <si>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</si>
  <si>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</si>
  <si>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</si>
  <si>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</si>
  <si>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</si>
  <si>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</si>
  <si>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</si>
  <si>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</si>
  <si>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</si>
  <si>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</si>
  <si>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</si>
  <si>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</si>
  <si>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</si>
  <si>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</si>
  <si>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</si>
  <si>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</si>
  <si>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</si>
  <si>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</si>
  <si>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</si>
  <si>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</si>
  <si>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</si>
  <si>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</si>
  <si>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</si>
  <si>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</si>
  <si>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</si>
  <si>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</si>
  <si>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</si>
  <si>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</si>
  <si>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</si>
  <si>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</si>
  <si>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</si>
  <si>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</si>
  <si>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</si>
  <si>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</si>
  <si>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</si>
  <si>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</si>
  <si>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</si>
  <si>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</si>
  <si>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</si>
  <si>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</si>
  <si>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</si>
  <si>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</si>
  <si>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</si>
  <si>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</si>
  <si>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</si>
  <si>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</si>
  <si>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NREL_2009</t>
  </si>
  <si>
    <t>NREL_2004</t>
  </si>
  <si>
    <t>NREL_1980-2004</t>
  </si>
  <si>
    <t>NREL_Before-1980</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</si>
  <si>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</si>
  <si>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</si>
  <si>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</si>
  <si>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</si>
  <si>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</si>
  <si>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</si>
  <si>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</si>
  <si>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</si>
  <si>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</si>
  <si>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</si>
  <si>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</si>
  <si>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</si>
  <si>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</si>
  <si>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</si>
  <si>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</si>
  <si>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</si>
  <si>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</si>
  <si>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</si>
  <si>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</si>
  <si>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</si>
  <si>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</si>
  <si>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</si>
  <si>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</si>
  <si>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</si>
  <si>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</si>
  <si>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</si>
  <si>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</si>
  <si>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</si>
  <si>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</si>
  <si>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</si>
  <si>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</si>
  <si>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</si>
  <si>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</si>
  <si>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</si>
  <si>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</si>
  <si>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</si>
  <si>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</si>
  <si>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</si>
  <si>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</si>
  <si>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</si>
  <si>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</si>
  <si>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</si>
  <si>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</si>
  <si>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</si>
  <si>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</si>
  <si>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</si>
  <si>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</si>
  <si>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</si>
  <si>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</si>
  <si>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</si>
  <si>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</si>
  <si>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</si>
  <si>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</si>
  <si>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</si>
  <si>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Xcel EDA 2007</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</si>
  <si>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</si>
  <si>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</si>
  <si>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</si>
  <si>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</si>
  <si>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</si>
  <si>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</si>
  <si>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</si>
  <si>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</si>
  <si>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</si>
  <si>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</si>
  <si>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</si>
  <si>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</si>
  <si>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</si>
  <si>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</si>
  <si>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</si>
  <si>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</si>
  <si>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</si>
  <si>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</si>
  <si>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</si>
  <si>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</si>
  <si>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</si>
  <si>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</si>
  <si>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</si>
  <si>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</si>
  <si>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</si>
  <si>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</si>
  <si>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</si>
  <si>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</si>
  <si>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</si>
  <si>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</si>
  <si>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</si>
  <si>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</si>
  <si>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</si>
  <si>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</si>
  <si>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</si>
  <si>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</si>
  <si>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</si>
  <si>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</si>
  <si>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</si>
  <si>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</si>
  <si>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</si>
  <si>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</si>
  <si>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</si>
  <si>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</si>
  <si>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</si>
  <si>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</si>
  <si>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</si>
  <si>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</si>
  <si>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</si>
  <si>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</si>
  <si>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</si>
  <si>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</si>
  <si>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</si>
  <si>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</si>
  <si>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</si>
  <si>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</si>
  <si>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</si>
  <si>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</si>
  <si>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</si>
  <si>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</si>
  <si>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</si>
  <si>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</si>
  <si>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</si>
  <si>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</si>
  <si>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</si>
  <si>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</si>
  <si>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</si>
  <si>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</si>
  <si>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</si>
  <si>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</si>
  <si>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</si>
  <si>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</si>
  <si>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</si>
  <si>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</si>
  <si>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</si>
  <si>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</si>
  <si>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</si>
  <si>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</si>
  <si>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</si>
  <si>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</si>
  <si>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</si>
  <si>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</si>
  <si>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</si>
  <si>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</si>
  <si>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</si>
  <si>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</si>
  <si>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</si>
  <si>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</si>
  <si>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</si>
  <si>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</si>
  <si>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</si>
  <si>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</si>
  <si>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</si>
  <si>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</si>
  <si>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</si>
  <si>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</si>
  <si>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</si>
  <si>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</si>
  <si>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</si>
  <si>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</si>
  <si>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</si>
  <si>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</si>
  <si>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</si>
  <si>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</si>
  <si>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</si>
  <si>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</si>
  <si>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</si>
  <si>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</si>
  <si>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</si>
  <si>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</si>
  <si>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</si>
  <si>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</si>
  <si>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</si>
  <si>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</si>
  <si>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</si>
  <si>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</si>
  <si>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</si>
  <si>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</si>
  <si>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</si>
  <si>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</si>
  <si>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</si>
  <si>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</si>
  <si>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</si>
  <si>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</si>
  <si>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</si>
  <si>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</si>
  <si>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</si>
  <si>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</si>
  <si>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</si>
  <si>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</si>
  <si>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</si>
  <si>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</si>
  <si>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</si>
  <si>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</si>
  <si>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</si>
  <si>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</si>
  <si>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</si>
  <si>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</si>
  <si>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</si>
  <si>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</si>
  <si>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</si>
  <si>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</si>
  <si>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</si>
  <si>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</si>
  <si>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</si>
  <si>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</si>
  <si>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</si>
  <si>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</si>
  <si>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</si>
  <si>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</si>
  <si>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</si>
  <si>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</si>
  <si>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</si>
  <si>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</si>
  <si>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</si>
  <si>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</si>
  <si>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</si>
  <si>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</si>
  <si>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</si>
  <si>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</si>
  <si>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</si>
  <si>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</si>
  <si>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</si>
  <si>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</si>
  <si>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</si>
  <si>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</si>
  <si>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</si>
  <si>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</si>
  <si>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</si>
  <si>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</si>
  <si>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</si>
  <si>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</si>
  <si>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</si>
  <si>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</si>
  <si>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</si>
  <si>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</si>
  <si>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</si>
  <si>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</si>
  <si>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</si>
  <si>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</si>
  <si>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</si>
  <si>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</si>
  <si>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</si>
  <si>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</si>
  <si>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</si>
  <si>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</si>
  <si>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</si>
  <si>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</si>
  <si>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</si>
  <si>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</si>
  <si>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</si>
  <si>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</si>
  <si>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</si>
  <si>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</si>
  <si>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</si>
  <si>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</si>
  <si>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</si>
  <si>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</si>
  <si>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</si>
  <si>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</si>
  <si>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</si>
  <si>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</si>
  <si>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</si>
  <si>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</si>
  <si>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</si>
  <si>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</si>
  <si>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</si>
  <si>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</si>
  <si>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</si>
  <si>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</si>
  <si>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</si>
  <si>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</si>
  <si>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</si>
  <si>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</si>
  <si>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</si>
  <si>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</si>
  <si>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</si>
  <si>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</si>
  <si>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</si>
  <si>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</si>
  <si>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</si>
  <si>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</si>
  <si>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</si>
  <si>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</si>
  <si>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</si>
  <si>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</si>
  <si>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</si>
  <si>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</si>
  <si>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</si>
  <si>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</si>
  <si>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</si>
  <si>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</si>
  <si>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</si>
  <si>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</si>
  <si>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</si>
  <si>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</si>
  <si>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</si>
  <si>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</si>
  <si>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</si>
  <si>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</si>
  <si>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</si>
  <si>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</si>
  <si>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</si>
  <si>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</si>
  <si>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</si>
  <si>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</si>
  <si>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</si>
  <si>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</si>
  <si>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</si>
  <si>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</si>
  <si>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</si>
  <si>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</si>
  <si>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</si>
  <si>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</si>
  <si>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</si>
  <si>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</si>
  <si>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</si>
  <si>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</si>
  <si>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</si>
  <si>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</si>
  <si>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</si>
  <si>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</si>
  <si>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</si>
  <si>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</si>
  <si>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</si>
  <si>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</si>
  <si>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</si>
  <si>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</si>
  <si>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</si>
  <si>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</si>
  <si>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</si>
  <si>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</si>
  <si>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</si>
  <si>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</si>
  <si>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</si>
  <si>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</si>
  <si>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</si>
  <si>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</si>
  <si>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</si>
  <si>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</si>
  <si>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</si>
  <si>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</si>
  <si>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</si>
  <si>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</si>
  <si>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</si>
  <si>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</si>
  <si>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</si>
  <si>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</si>
  <si>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</si>
  <si>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</si>
  <si>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</si>
  <si>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</si>
  <si>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</si>
  <si>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</si>
  <si>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</si>
  <si>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</si>
  <si>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</si>
  <si>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</si>
  <si>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</si>
  <si>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</si>
  <si>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</si>
  <si>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</si>
  <si>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</si>
  <si>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</si>
  <si>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</si>
  <si>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</si>
  <si>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</si>
  <si>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</si>
  <si>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</si>
  <si>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</si>
  <si>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</si>
  <si>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</si>
  <si>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</si>
  <si>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</si>
  <si>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</si>
  <si>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</si>
  <si>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</si>
  <si>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</si>
  <si>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</si>
  <si>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</si>
  <si>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</si>
  <si>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</si>
  <si>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</si>
  <si>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</si>
  <si>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</si>
  <si>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</si>
  <si>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</si>
  <si>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</si>
  <si>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</si>
  <si>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</si>
  <si>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</si>
  <si>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</si>
  <si>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</si>
  <si>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</si>
  <si>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</si>
  <si>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</si>
  <si>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</si>
  <si>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</si>
  <si>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</si>
  <si>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</si>
  <si>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</si>
  <si>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</si>
  <si>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</si>
  <si>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</si>
  <si>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</si>
  <si>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</si>
  <si>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</si>
  <si>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</si>
  <si>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</si>
  <si>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</si>
  <si>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</si>
  <si>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</si>
  <si>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</si>
  <si>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</si>
  <si>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</si>
  <si>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</si>
  <si>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</si>
  <si>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</si>
  <si>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</si>
  <si>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</si>
  <si>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</si>
  <si>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</si>
  <si>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</si>
  <si>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</si>
  <si>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</si>
  <si>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</si>
  <si>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</si>
  <si>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</si>
  <si>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</si>
  <si>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</si>
  <si>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</si>
  <si>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</si>
  <si>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</si>
  <si>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</si>
  <si>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</si>
  <si>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</si>
  <si>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</si>
  <si>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</si>
  <si>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</si>
  <si>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</si>
  <si>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</si>
  <si>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</si>
  <si>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</si>
  <si>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</si>
  <si>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</si>
  <si>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</si>
  <si>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</si>
  <si>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</si>
  <si>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</si>
  <si>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</si>
  <si>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</si>
  <si>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</si>
  <si>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</si>
  <si>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</si>
  <si>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</si>
  <si>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</si>
  <si>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</si>
  <si>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</si>
  <si>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</si>
  <si>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</si>
  <si>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</si>
  <si>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</si>
  <si>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</si>
  <si>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</si>
  <si>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</si>
  <si>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</si>
  <si>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</si>
  <si>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</si>
  <si>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</si>
  <si>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</si>
  <si>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</si>
  <si>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</si>
  <si>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</si>
  <si>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</si>
  <si>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</si>
  <si>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</si>
  <si>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</si>
  <si>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</si>
  <si>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</si>
  <si>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</si>
  <si>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</si>
  <si>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</si>
  <si>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</si>
  <si>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</si>
  <si>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</si>
  <si>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</si>
  <si>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</si>
  <si>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</si>
  <si>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</si>
  <si>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</si>
  <si>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</si>
  <si>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</si>
  <si>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</si>
  <si>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</si>
  <si>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</si>
  <si>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</si>
  <si>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</si>
  <si>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</si>
  <si>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</si>
  <si>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</si>
  <si>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</si>
  <si>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</si>
  <si>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</si>
  <si>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</si>
  <si>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</si>
  <si>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</si>
  <si>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</si>
  <si>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</si>
  <si>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</si>
  <si>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</si>
  <si>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</si>
  <si>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</si>
  <si>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</si>
  <si>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</si>
  <si>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</si>
  <si>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</si>
  <si>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</si>
  <si>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</si>
  <si>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</si>
  <si>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</si>
  <si>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</si>
  <si>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</si>
  <si>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</si>
  <si>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</si>
  <si>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</si>
  <si>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</si>
  <si>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</si>
  <si>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</si>
  <si>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</si>
  <si>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</si>
  <si>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</si>
  <si>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</si>
  <si>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</si>
  <si>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</si>
  <si>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</si>
  <si>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</si>
  <si>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</si>
  <si>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</si>
  <si>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</si>
  <si>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</si>
  <si>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</si>
  <si>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</si>
  <si>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</si>
  <si>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</si>
  <si>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</si>
  <si>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</si>
  <si>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</si>
  <si>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</si>
  <si>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</si>
  <si>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</si>
  <si>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</si>
  <si>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</si>
  <si>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</si>
  <si>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</si>
  <si>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</si>
  <si>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</si>
  <si>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</si>
  <si>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</si>
  <si>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</si>
  <si>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</si>
  <si>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</si>
  <si>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</si>
  <si>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</si>
  <si>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</si>
  <si>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</si>
  <si>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</si>
  <si>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</si>
  <si>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</si>
  <si>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</si>
  <si>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</si>
  <si>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</si>
  <si>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</si>
  <si>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</si>
  <si>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</si>
  <si>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</si>
  <si>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</si>
  <si>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</si>
  <si>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</si>
  <si>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</si>
  <si>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</si>
  <si>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</si>
  <si>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</si>
  <si>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</si>
  <si>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</si>
  <si>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</si>
  <si>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</si>
  <si>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</si>
  <si>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</si>
  <si>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</si>
  <si>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</si>
  <si>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</si>
  <si>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</si>
  <si>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</si>
  <si>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</si>
  <si>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</si>
  <si>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</si>
  <si>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</si>
  <si>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</si>
  <si>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</si>
  <si>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</si>
  <si>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</si>
  <si>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</si>
  <si>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</si>
  <si>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</si>
  <si>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</si>
  <si>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</si>
  <si>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</si>
  <si>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</si>
  <si>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</si>
  <si>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</si>
  <si>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</si>
  <si>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</si>
  <si>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</si>
  <si>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</si>
  <si>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</si>
  <si>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</si>
  <si>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</si>
  <si>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</si>
  <si>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</si>
  <si>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</si>
  <si>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</si>
  <si>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</si>
  <si>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</si>
  <si>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</si>
  <si>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</si>
  <si>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</si>
  <si>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</si>
  <si>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</si>
  <si>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</si>
  <si>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</si>
  <si>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</si>
  <si>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</si>
  <si>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</si>
  <si>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</si>
  <si>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</si>
  <si>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</si>
  <si>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</si>
  <si>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</si>
  <si>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</si>
  <si>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</si>
  <si>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</si>
  <si>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</si>
  <si>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</si>
  <si>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</si>
  <si>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</si>
  <si>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</si>
  <si>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</si>
  <si>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</si>
  <si>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</si>
  <si>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</si>
  <si>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</si>
  <si>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</si>
  <si>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</si>
  <si>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</si>
  <si>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</si>
  <si>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</si>
  <si>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</si>
  <si>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</si>
  <si>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</si>
  <si>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</si>
  <si>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</si>
  <si>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</si>
  <si>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</si>
  <si>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</si>
  <si>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</si>
  <si>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</si>
  <si>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</si>
  <si>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</si>
  <si>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</si>
  <si>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</si>
  <si>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</si>
  <si>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</si>
  <si>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</si>
  <si>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</si>
  <si>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</si>
  <si>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</si>
  <si>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</si>
  <si>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</si>
  <si>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</si>
  <si>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</si>
  <si>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</si>
  <si>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</si>
  <si>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</si>
  <si>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</si>
  <si>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</si>
  <si>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</si>
  <si>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</si>
  <si>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</si>
  <si>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</si>
  <si>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</si>
  <si>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</si>
  <si>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</si>
  <si>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</si>
  <si>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</si>
  <si>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</si>
  <si>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</si>
  <si>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</si>
  <si>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</si>
  <si>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</si>
  <si>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</si>
  <si>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</si>
  <si>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</si>
  <si>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</si>
  <si>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</si>
  <si>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</si>
  <si>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</si>
  <si>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</si>
  <si>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</si>
  <si>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</si>
  <si>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</si>
  <si>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</si>
  <si>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</si>
  <si>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</si>
  <si>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</si>
  <si>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</si>
  <si>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</si>
  <si>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</si>
  <si>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</si>
  <si>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</si>
  <si>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</si>
  <si>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</si>
  <si>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</si>
  <si>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</si>
  <si>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</si>
  <si>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</si>
  <si>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</si>
  <si>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</si>
  <si>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</si>
  <si>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</si>
  <si>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</si>
  <si>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</si>
  <si>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</si>
  <si>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</si>
  <si>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</si>
  <si>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</si>
  <si>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</si>
  <si>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</si>
  <si>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</si>
  <si>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</si>
  <si>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</si>
  <si>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</si>
  <si>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</si>
  <si>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</si>
  <si>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</si>
  <si>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</si>
  <si>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</si>
  <si>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</si>
  <si>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</si>
  <si>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</si>
  <si>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</si>
  <si>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</si>
  <si>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</si>
  <si>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</si>
  <si>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</si>
  <si>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</si>
  <si>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</si>
  <si>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</si>
  <si>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</si>
  <si>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</si>
  <si>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</si>
  <si>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</si>
  <si>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</si>
  <si>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</si>
  <si>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</si>
  <si>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</si>
  <si>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</si>
  <si>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</si>
  <si>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</si>
  <si>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</si>
  <si>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</si>
  <si>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</si>
  <si>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</si>
  <si>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</si>
  <si>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</si>
  <si>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</si>
  <si>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</si>
  <si>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</si>
  <si>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</si>
  <si>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</si>
  <si>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</si>
  <si>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</si>
  <si>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</si>
  <si>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</si>
  <si>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</si>
  <si>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</si>
  <si>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</si>
  <si>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</si>
  <si>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</si>
  <si>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</si>
  <si>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</si>
  <si>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</si>
  <si>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</si>
  <si>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</si>
  <si>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</si>
  <si>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</si>
  <si>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</si>
  <si>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</si>
  <si>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</si>
  <si>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</si>
  <si>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</si>
  <si>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</si>
  <si>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</si>
  <si>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</si>
  <si>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</si>
  <si>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</si>
  <si>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</si>
  <si>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</si>
  <si>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</si>
  <si>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</si>
  <si>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</si>
  <si>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</si>
  <si>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</si>
  <si>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</si>
  <si>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</si>
  <si>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</si>
  <si>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</si>
  <si>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</si>
  <si>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</si>
  <si>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</si>
  <si>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</si>
  <si>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</si>
  <si>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</si>
  <si>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</si>
  <si>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</si>
  <si>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</si>
  <si>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NREL_2001</t>
  </si>
  <si>
    <t>CBECS_Before-1980</t>
  </si>
  <si>
    <t>CBECS_1980-2004</t>
  </si>
  <si>
    <t>NREL_2007</t>
  </si>
  <si>
    <t>NREL_1999</t>
  </si>
  <si>
    <t>NREL_HighPerformance_2009</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</si>
  <si>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</si>
  <si>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</si>
  <si>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</si>
  <si>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</si>
  <si>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</si>
  <si>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</si>
  <si>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</si>
  <si>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</si>
  <si>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</si>
  <si>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</si>
  <si>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</si>
  <si>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</si>
  <si>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</si>
  <si>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</si>
  <si>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</si>
  <si>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</si>
  <si>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</si>
  <si>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</si>
  <si>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</si>
  <si>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</si>
  <si>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</si>
  <si>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</si>
  <si>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</si>
  <si>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</si>
  <si>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</si>
  <si>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</si>
  <si>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</si>
  <si>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</si>
  <si>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</si>
  <si>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</si>
  <si>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</si>
  <si>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</si>
  <si>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</si>
  <si>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</si>
  <si>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</si>
  <si>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</si>
  <si>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</si>
  <si>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</si>
  <si>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</si>
  <si>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</si>
  <si>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</si>
  <si>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</si>
  <si>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</si>
  <si>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</si>
  <si>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</si>
  <si>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</si>
  <si>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</si>
  <si>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</si>
  <si>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</si>
  <si>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</si>
  <si>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</si>
  <si>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</si>
  <si>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</si>
  <si>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</si>
  <si>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</si>
  <si>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</si>
  <si>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</si>
  <si>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</si>
  <si>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</si>
  <si>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</si>
  <si>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</si>
  <si>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</si>
  <si>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</si>
  <si>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</si>
  <si>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</si>
  <si>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</si>
  <si>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</si>
  <si>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</si>
  <si>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</si>
  <si>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</si>
  <si>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</si>
  <si>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</si>
  <si>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</si>
  <si>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</si>
  <si>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</si>
  <si>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</si>
  <si>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</si>
  <si>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</si>
  <si>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</si>
  <si>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</si>
  <si>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</si>
  <si>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</si>
  <si>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</si>
  <si>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</si>
  <si>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</si>
  <si>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</si>
  <si>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</si>
  <si>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</si>
  <si>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</si>
  <si>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</si>
  <si>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</si>
  <si>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</si>
  <si>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</si>
  <si>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</si>
  <si>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</si>
  <si>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</si>
  <si>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</si>
  <si>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</si>
  <si>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</si>
  <si>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</si>
  <si>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</si>
  <si>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</si>
  <si>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</si>
  <si>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</si>
  <si>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Numbers for NREL templates were taken from the DOE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</si>
  <si>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for CBECS templates were taken from the DOE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</si>
  <si>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</si>
  <si>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</si>
  <si>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</si>
  <si>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</si>
  <si>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</si>
  <si>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</si>
  <si>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</si>
  <si>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</si>
  <si>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</si>
  <si>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</si>
  <si>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</si>
  <si>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</si>
  <si>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</si>
  <si>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</si>
  <si>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</si>
  <si>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</si>
  <si>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</si>
  <si>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</si>
  <si>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</si>
  <si>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</si>
  <si>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</si>
  <si>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</si>
  <si>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</si>
  <si>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</si>
  <si>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</si>
  <si>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</si>
  <si>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</si>
  <si>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</si>
  <si>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</si>
  <si>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</si>
  <si>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</si>
  <si>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</si>
  <si>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</si>
  <si>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Small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</si>
  <si>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</si>
  <si>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</si>
  <si>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</si>
  <si>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</si>
  <si>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</si>
  <si>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</si>
  <si>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</si>
  <si>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</si>
  <si>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</si>
  <si>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</si>
  <si>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</si>
  <si>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</si>
  <si>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</si>
  <si>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</si>
  <si>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</si>
  <si>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</si>
  <si>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</si>
  <si>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</si>
  <si>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</si>
  <si>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</si>
  <si>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</si>
  <si>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</si>
  <si>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</si>
  <si>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</si>
  <si>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</si>
  <si>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</si>
  <si>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</si>
  <si>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</si>
  <si>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</si>
  <si>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</si>
  <si>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</si>
  <si>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</si>
  <si>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</si>
  <si>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</si>
  <si>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</si>
  <si>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</si>
  <si>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</si>
  <si>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</si>
  <si>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</si>
  <si>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</si>
  <si>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</si>
  <si>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</si>
  <si>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</si>
  <si>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</si>
  <si>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</si>
  <si>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</si>
  <si>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</si>
  <si>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</si>
  <si>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</si>
  <si>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</si>
  <si>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</si>
  <si>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</si>
  <si>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</si>
  <si>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</si>
  <si>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</si>
  <si>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</si>
  <si>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</si>
  <si>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</si>
  <si>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</si>
  <si>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</si>
  <si>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</si>
  <si>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</si>
  <si>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</si>
  <si>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</si>
  <si>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</si>
  <si>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</si>
  <si>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</si>
  <si>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</si>
  <si>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</si>
  <si>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</si>
  <si>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</si>
  <si>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</si>
  <si>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</si>
  <si>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</si>
  <si>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</si>
  <si>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</si>
  <si>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</si>
  <si>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</si>
  <si>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</si>
  <si>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</si>
  <si>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</si>
  <si>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</si>
  <si>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</si>
  <si>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</si>
  <si>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</si>
  <si>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</si>
  <si>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</si>
  <si>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</si>
  <si>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</si>
  <si>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</si>
  <si>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</si>
  <si>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</si>
  <si>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</si>
  <si>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</si>
  <si>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</si>
  <si>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</si>
  <si>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</si>
  <si>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</si>
  <si>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</si>
  <si>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</si>
  <si>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</si>
  <si>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</si>
  <si>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</si>
  <si>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</si>
  <si>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</si>
  <si>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</si>
  <si>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</si>
  <si>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</si>
  <si>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</si>
  <si>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LargeHotel ClgSetp Corridor</t>
  </si>
  <si>
    <t>LargeHotel ClgSetp GuestRoom</t>
  </si>
  <si>
    <t>LargeHotel ClgSetp Kitchen</t>
  </si>
  <si>
    <t>MidriseApartment ClgSetp Office</t>
  </si>
  <si>
    <t>Outpatient ClgSetp OR</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</si>
  <si>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</si>
  <si>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</si>
  <si>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</si>
  <si>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</si>
  <si>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</si>
  <si>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</si>
  <si>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</si>
  <si>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</si>
  <si>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</si>
  <si>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</si>
  <si>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</si>
  <si>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</si>
  <si>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</si>
  <si>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</si>
  <si>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</si>
  <si>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</si>
  <si>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</si>
  <si>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LargeHotel HtgSetp Corridor</t>
  </si>
  <si>
    <t>LargeHotel HtgSetp GuestRoom</t>
  </si>
  <si>
    <t>LargeHotel HtgSetp Kitchen</t>
  </si>
  <si>
    <t>MidriseApartment HtgSetp Office</t>
  </si>
  <si>
    <t>Outpatient HtgSetp OR</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</si>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</sst>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67">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1FA2A9"/>
      <color rgb="FF4EA7DE"/>
      <color rgb="FF7895E6"/>
      <color rgb="FF291FA9"/>
      <color rgb="FF884EDE"/>
      <color rgb="FFCC78E6"/>
      <color rgb="FF78E6C7"/>
      <color rgb="FFA91F9F"/>
      <color rgb="FF4EDE85"/>
      <color rgb="FF1FA92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14" totalsRowShown="0">
  <autoFilter ref="A3:B14"/>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283" totalsRowShown="0">
  <autoFilter ref="A4:K283"/>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40" totalsRowShown="0" headerRowDxfId="2">
  <autoFilter ref="A4:AA240"/>
  <sortState ref="A5:AA240">
    <sortCondition ref="L4:L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17" totalsRowShown="0">
  <autoFilter ref="D4:D17"/>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6" totalsRowShown="0">
  <autoFilter ref="A3:A16"/>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0" totalsRowShown="0">
  <autoFilter ref="A3:AN50"/>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4" totalsRowShown="0" headerRowDxfId="17">
  <autoFilter ref="A5:BF754"/>
  <sortState ref="A6:BF754">
    <sortCondition ref="E5:E754"/>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618" totalsRowShown="0">
  <autoFilter ref="A4:AB618"/>
  <sortState ref="A5:AB701">
    <sortCondition ref="B4:B701"/>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9.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85" zoomScaleNormal="85" workbookViewId="0">
      <pane xSplit="1" ySplit="3" topLeftCell="B4" activePane="bottomRight" state="frozen"/>
      <selection pane="topRight" activeCell="B1" sqref="B1"/>
      <selection pane="bottomLeft" activeCell="A4" sqref="A4"/>
      <selection pane="bottomRight" activeCell="B19" sqref="B19"/>
    </sheetView>
  </sheetViews>
  <sheetFormatPr defaultRowHeight="14.4"/>
  <cols>
    <col min="1" max="1" width="33.6640625" customWidth="1"/>
    <col min="2" max="2" width="255.6640625" bestFit="1" customWidth="1"/>
  </cols>
  <sheetData>
    <row r="1" spans="1:2">
      <c r="A1" t="s">
        <v>1839</v>
      </c>
    </row>
    <row r="2" spans="1:2">
      <c r="A2">
        <v>0</v>
      </c>
      <c r="B2">
        <v>1</v>
      </c>
    </row>
    <row r="3" spans="1:2">
      <c r="A3" t="s">
        <v>1118</v>
      </c>
      <c r="B3" t="s">
        <v>650</v>
      </c>
    </row>
    <row r="4" spans="1:2">
      <c r="A4" s="66" t="s">
        <v>1829</v>
      </c>
      <c r="B4" s="66" t="s">
        <v>1934</v>
      </c>
    </row>
    <row r="5" spans="1:2">
      <c r="A5" s="66" t="s">
        <v>1826</v>
      </c>
      <c r="B5" s="66" t="s">
        <v>1935</v>
      </c>
    </row>
    <row r="6" spans="1:2">
      <c r="A6" s="66" t="s">
        <v>1825</v>
      </c>
      <c r="B6" s="66" t="s">
        <v>1935</v>
      </c>
    </row>
    <row r="7" spans="1:2">
      <c r="A7" s="65" t="s">
        <v>1002</v>
      </c>
      <c r="B7" s="66" t="s">
        <v>1934</v>
      </c>
    </row>
    <row r="8" spans="1:2">
      <c r="A8" s="65" t="s">
        <v>1828</v>
      </c>
      <c r="B8" s="66" t="s">
        <v>1934</v>
      </c>
    </row>
    <row r="9" spans="1:2">
      <c r="A9" s="65" t="s">
        <v>1824</v>
      </c>
      <c r="B9" s="66" t="s">
        <v>1934</v>
      </c>
    </row>
    <row r="10" spans="1:2">
      <c r="A10" s="65" t="s">
        <v>1001</v>
      </c>
      <c r="B10" s="66" t="s">
        <v>1934</v>
      </c>
    </row>
    <row r="11" spans="1:2">
      <c r="A11" s="66" t="s">
        <v>1827</v>
      </c>
      <c r="B11" s="66"/>
    </row>
    <row r="12" spans="1:2">
      <c r="A12" t="s">
        <v>1000</v>
      </c>
      <c r="B12" s="66"/>
    </row>
    <row r="13" spans="1:2">
      <c r="A13" s="65" t="s">
        <v>1003</v>
      </c>
      <c r="B13" s="66"/>
    </row>
    <row r="14" spans="1:2">
      <c r="A14" s="65" t="s">
        <v>1058</v>
      </c>
      <c r="B14" s="66"/>
    </row>
    <row r="17" spans="2:2">
      <c r="B17"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zoomScale="55" zoomScaleNormal="55" workbookViewId="0">
      <pane xSplit="1" ySplit="4" topLeftCell="B244" activePane="bottomRight" state="frozen"/>
      <selection pane="topRight" activeCell="B1" sqref="B1"/>
      <selection pane="bottomLeft" activeCell="A4" sqref="A4"/>
      <selection pane="bottomRight" activeCell="E278" sqref="E278"/>
    </sheetView>
  </sheetViews>
  <sheetFormatPr defaultRowHeight="14.4"/>
  <cols>
    <col min="1" max="1" width="55.6640625" bestFit="1" customWidth="1"/>
    <col min="2" max="3" width="26.44140625" customWidth="1"/>
    <col min="4" max="4" width="23.44140625" bestFit="1" customWidth="1"/>
    <col min="5" max="5" width="29" bestFit="1" customWidth="1"/>
    <col min="6" max="6" width="23.33203125" customWidth="1"/>
    <col min="7" max="7" width="41.44140625" bestFit="1" customWidth="1"/>
    <col min="8" max="8" width="18.88671875" customWidth="1"/>
    <col min="9" max="9" width="17.109375" customWidth="1"/>
    <col min="10" max="10" width="18" customWidth="1"/>
    <col min="11" max="11" width="18.6640625" customWidth="1"/>
  </cols>
  <sheetData>
    <row r="1" spans="1:11">
      <c r="A1" t="s">
        <v>1931</v>
      </c>
    </row>
    <row r="2" spans="1:11">
      <c r="A2">
        <v>0</v>
      </c>
      <c r="B2">
        <v>1</v>
      </c>
      <c r="C2">
        <v>2</v>
      </c>
      <c r="D2">
        <v>3</v>
      </c>
      <c r="E2">
        <v>4</v>
      </c>
      <c r="F2">
        <v>5</v>
      </c>
      <c r="G2">
        <v>6</v>
      </c>
      <c r="H2">
        <v>7</v>
      </c>
      <c r="I2">
        <v>8</v>
      </c>
      <c r="J2">
        <v>9</v>
      </c>
      <c r="K2">
        <v>10</v>
      </c>
    </row>
    <row r="3" spans="1:11">
      <c r="F3" t="s">
        <v>1146</v>
      </c>
      <c r="K3" t="s">
        <v>1147</v>
      </c>
    </row>
    <row r="4" spans="1:11">
      <c r="A4" t="s">
        <v>1118</v>
      </c>
      <c r="B4" t="s">
        <v>1120</v>
      </c>
      <c r="C4" t="s">
        <v>1780</v>
      </c>
      <c r="D4" t="s">
        <v>1072</v>
      </c>
      <c r="E4" t="s">
        <v>1073</v>
      </c>
      <c r="F4" t="s">
        <v>1148</v>
      </c>
      <c r="G4" t="s">
        <v>1149</v>
      </c>
      <c r="H4" t="s">
        <v>1150</v>
      </c>
      <c r="I4" t="s">
        <v>1151</v>
      </c>
      <c r="J4" t="s">
        <v>1152</v>
      </c>
      <c r="K4" t="s">
        <v>1153</v>
      </c>
    </row>
    <row r="5" spans="1:11">
      <c r="A5" t="s">
        <v>1521</v>
      </c>
      <c r="B5" t="s">
        <v>997</v>
      </c>
      <c r="C5" t="s">
        <v>799</v>
      </c>
      <c r="D5" t="s">
        <v>1076</v>
      </c>
      <c r="E5" t="s">
        <v>1081</v>
      </c>
      <c r="F5" t="s">
        <v>1410</v>
      </c>
      <c r="G5" t="s">
        <v>1267</v>
      </c>
      <c r="H5" t="s">
        <v>1410</v>
      </c>
    </row>
    <row r="6" spans="1:11">
      <c r="A6" t="s">
        <v>1590</v>
      </c>
      <c r="B6" t="s">
        <v>997</v>
      </c>
      <c r="C6" t="s">
        <v>1790</v>
      </c>
      <c r="D6" t="s">
        <v>1091</v>
      </c>
      <c r="E6" t="s">
        <v>1788</v>
      </c>
      <c r="F6" t="s">
        <v>1380</v>
      </c>
      <c r="G6" t="s">
        <v>1443</v>
      </c>
      <c r="H6" t="s">
        <v>1365</v>
      </c>
    </row>
    <row r="7" spans="1:11">
      <c r="A7" t="s">
        <v>1697</v>
      </c>
      <c r="B7" t="s">
        <v>997</v>
      </c>
      <c r="C7" t="s">
        <v>1833</v>
      </c>
      <c r="D7" t="s">
        <v>1091</v>
      </c>
      <c r="E7" t="s">
        <v>1788</v>
      </c>
      <c r="F7" t="s">
        <v>1380</v>
      </c>
      <c r="G7" t="s">
        <v>1393</v>
      </c>
      <c r="H7" t="s">
        <v>1365</v>
      </c>
    </row>
    <row r="8" spans="1:11">
      <c r="A8" t="s">
        <v>1483</v>
      </c>
      <c r="B8" t="s">
        <v>997</v>
      </c>
      <c r="C8" t="s">
        <v>1792</v>
      </c>
      <c r="D8" t="s">
        <v>1091</v>
      </c>
      <c r="E8" t="s">
        <v>1788</v>
      </c>
      <c r="F8" t="s">
        <v>1380</v>
      </c>
      <c r="G8" t="s">
        <v>1346</v>
      </c>
      <c r="H8" t="s">
        <v>1365</v>
      </c>
    </row>
    <row r="9" spans="1:11">
      <c r="A9" t="s">
        <v>1700</v>
      </c>
      <c r="B9" t="s">
        <v>997</v>
      </c>
      <c r="C9" t="s">
        <v>1793</v>
      </c>
      <c r="D9" t="s">
        <v>1091</v>
      </c>
      <c r="E9" t="s">
        <v>1788</v>
      </c>
      <c r="F9" t="s">
        <v>1380</v>
      </c>
      <c r="G9" t="s">
        <v>1436</v>
      </c>
      <c r="H9" t="s">
        <v>1365</v>
      </c>
    </row>
    <row r="10" spans="1:11">
      <c r="A10" t="s">
        <v>1721</v>
      </c>
      <c r="B10" t="s">
        <v>997</v>
      </c>
      <c r="C10" t="s">
        <v>1790</v>
      </c>
      <c r="D10" t="s">
        <v>1091</v>
      </c>
      <c r="E10" t="s">
        <v>1789</v>
      </c>
      <c r="F10" t="s">
        <v>1317</v>
      </c>
      <c r="G10" t="s">
        <v>1288</v>
      </c>
    </row>
    <row r="11" spans="1:11">
      <c r="A11" t="s">
        <v>1582</v>
      </c>
      <c r="B11" t="s">
        <v>997</v>
      </c>
      <c r="C11" t="s">
        <v>1833</v>
      </c>
      <c r="D11" t="s">
        <v>1091</v>
      </c>
      <c r="E11" t="s">
        <v>1789</v>
      </c>
      <c r="F11" t="s">
        <v>1317</v>
      </c>
      <c r="G11" t="s">
        <v>1440</v>
      </c>
    </row>
    <row r="12" spans="1:11">
      <c r="A12" t="s">
        <v>1544</v>
      </c>
      <c r="B12" t="s">
        <v>997</v>
      </c>
      <c r="C12" t="s">
        <v>1792</v>
      </c>
      <c r="D12" t="s">
        <v>1091</v>
      </c>
      <c r="E12" t="s">
        <v>1789</v>
      </c>
      <c r="F12" t="s">
        <v>1317</v>
      </c>
      <c r="G12" t="s">
        <v>1291</v>
      </c>
    </row>
    <row r="13" spans="1:11">
      <c r="A13" t="s">
        <v>1717</v>
      </c>
      <c r="B13" t="s">
        <v>997</v>
      </c>
      <c r="C13" t="s">
        <v>1793</v>
      </c>
      <c r="D13" t="s">
        <v>1091</v>
      </c>
      <c r="E13" t="s">
        <v>1789</v>
      </c>
      <c r="F13" t="s">
        <v>1317</v>
      </c>
      <c r="G13" t="s">
        <v>1381</v>
      </c>
    </row>
    <row r="14" spans="1:11">
      <c r="A14" t="s">
        <v>1724</v>
      </c>
      <c r="B14" t="s">
        <v>997</v>
      </c>
      <c r="C14" t="s">
        <v>1790</v>
      </c>
      <c r="D14" t="s">
        <v>1089</v>
      </c>
      <c r="E14" t="s">
        <v>1077</v>
      </c>
      <c r="F14" t="s">
        <v>1274</v>
      </c>
      <c r="G14" t="s">
        <v>1344</v>
      </c>
      <c r="H14" t="s">
        <v>1329</v>
      </c>
      <c r="I14" t="s">
        <v>1410</v>
      </c>
    </row>
    <row r="15" spans="1:11">
      <c r="A15" t="s">
        <v>1559</v>
      </c>
      <c r="B15" t="s">
        <v>997</v>
      </c>
      <c r="C15" t="s">
        <v>1797</v>
      </c>
      <c r="D15" t="s">
        <v>1089</v>
      </c>
      <c r="E15" t="s">
        <v>1077</v>
      </c>
      <c r="F15" t="s">
        <v>1274</v>
      </c>
      <c r="G15" t="s">
        <v>1344</v>
      </c>
      <c r="H15" t="s">
        <v>1453</v>
      </c>
      <c r="I15" t="s">
        <v>1410</v>
      </c>
    </row>
    <row r="16" spans="1:11">
      <c r="A16" t="s">
        <v>1685</v>
      </c>
      <c r="B16" t="s">
        <v>997</v>
      </c>
      <c r="C16" t="s">
        <v>1798</v>
      </c>
      <c r="D16" t="s">
        <v>1089</v>
      </c>
      <c r="E16" t="s">
        <v>1077</v>
      </c>
      <c r="F16" t="s">
        <v>1274</v>
      </c>
      <c r="G16" t="s">
        <v>1344</v>
      </c>
      <c r="H16" t="s">
        <v>1432</v>
      </c>
      <c r="I16" t="s">
        <v>1410</v>
      </c>
    </row>
    <row r="17" spans="1:9">
      <c r="A17" t="s">
        <v>1491</v>
      </c>
      <c r="B17" t="s">
        <v>997</v>
      </c>
      <c r="C17" t="s">
        <v>1799</v>
      </c>
      <c r="D17" t="s">
        <v>1089</v>
      </c>
      <c r="E17" t="s">
        <v>1077</v>
      </c>
      <c r="F17" t="s">
        <v>1274</v>
      </c>
      <c r="G17" t="s">
        <v>1344</v>
      </c>
      <c r="H17" t="s">
        <v>1273</v>
      </c>
      <c r="I17" t="s">
        <v>1410</v>
      </c>
    </row>
    <row r="18" spans="1:9">
      <c r="A18" t="s">
        <v>1570</v>
      </c>
      <c r="B18" t="s">
        <v>997</v>
      </c>
      <c r="C18" t="s">
        <v>1800</v>
      </c>
      <c r="D18" t="s">
        <v>1089</v>
      </c>
      <c r="E18" t="s">
        <v>1077</v>
      </c>
      <c r="F18" t="s">
        <v>1274</v>
      </c>
      <c r="G18" t="s">
        <v>1344</v>
      </c>
      <c r="H18" t="s">
        <v>1259</v>
      </c>
      <c r="I18" t="s">
        <v>1410</v>
      </c>
    </row>
    <row r="19" spans="1:9">
      <c r="A19" t="s">
        <v>1500</v>
      </c>
      <c r="B19" t="s">
        <v>997</v>
      </c>
      <c r="C19" t="s">
        <v>1792</v>
      </c>
      <c r="D19" t="s">
        <v>1089</v>
      </c>
      <c r="E19" t="s">
        <v>1077</v>
      </c>
      <c r="F19" t="s">
        <v>1274</v>
      </c>
      <c r="G19" t="s">
        <v>1344</v>
      </c>
      <c r="H19" t="s">
        <v>1371</v>
      </c>
      <c r="I19" t="s">
        <v>1410</v>
      </c>
    </row>
    <row r="20" spans="1:9">
      <c r="A20" t="s">
        <v>1526</v>
      </c>
      <c r="B20" t="s">
        <v>997</v>
      </c>
      <c r="C20" t="s">
        <v>1793</v>
      </c>
      <c r="D20" t="s">
        <v>1089</v>
      </c>
      <c r="E20" t="s">
        <v>1077</v>
      </c>
      <c r="F20" t="s">
        <v>1274</v>
      </c>
      <c r="G20" t="s">
        <v>1344</v>
      </c>
      <c r="H20" t="s">
        <v>1457</v>
      </c>
      <c r="I20" t="s">
        <v>1410</v>
      </c>
    </row>
    <row r="21" spans="1:9">
      <c r="A21" t="s">
        <v>1602</v>
      </c>
      <c r="B21" t="s">
        <v>997</v>
      </c>
      <c r="C21" t="s">
        <v>1790</v>
      </c>
      <c r="D21" t="s">
        <v>1089</v>
      </c>
      <c r="E21" t="s">
        <v>1077</v>
      </c>
      <c r="F21" t="s">
        <v>1274</v>
      </c>
      <c r="G21" t="s">
        <v>1344</v>
      </c>
      <c r="H21" t="s">
        <v>1453</v>
      </c>
      <c r="I21" t="s">
        <v>1410</v>
      </c>
    </row>
    <row r="22" spans="1:9">
      <c r="A22" t="s">
        <v>1715</v>
      </c>
      <c r="B22" t="s">
        <v>997</v>
      </c>
      <c r="C22" t="s">
        <v>1797</v>
      </c>
      <c r="D22" t="s">
        <v>1089</v>
      </c>
      <c r="E22" t="s">
        <v>1077</v>
      </c>
      <c r="F22" t="s">
        <v>1274</v>
      </c>
      <c r="G22" t="s">
        <v>1344</v>
      </c>
      <c r="H22" t="s">
        <v>1432</v>
      </c>
      <c r="I22" t="s">
        <v>1410</v>
      </c>
    </row>
    <row r="23" spans="1:9">
      <c r="A23" t="s">
        <v>1714</v>
      </c>
      <c r="B23" t="s">
        <v>997</v>
      </c>
      <c r="C23" t="s">
        <v>1798</v>
      </c>
      <c r="D23" t="s">
        <v>1089</v>
      </c>
      <c r="E23" t="s">
        <v>1077</v>
      </c>
      <c r="F23" t="s">
        <v>1274</v>
      </c>
      <c r="G23" t="s">
        <v>1344</v>
      </c>
      <c r="H23" t="s">
        <v>1273</v>
      </c>
      <c r="I23" t="s">
        <v>1410</v>
      </c>
    </row>
    <row r="24" spans="1:9">
      <c r="A24" t="s">
        <v>1727</v>
      </c>
      <c r="B24" t="s">
        <v>997</v>
      </c>
      <c r="C24" t="s">
        <v>1799</v>
      </c>
      <c r="D24" t="s">
        <v>1089</v>
      </c>
      <c r="E24" t="s">
        <v>1077</v>
      </c>
      <c r="F24" t="s">
        <v>1274</v>
      </c>
      <c r="G24" t="s">
        <v>1344</v>
      </c>
      <c r="H24" t="s">
        <v>1259</v>
      </c>
      <c r="I24" t="s">
        <v>1410</v>
      </c>
    </row>
    <row r="25" spans="1:9">
      <c r="A25" t="s">
        <v>1588</v>
      </c>
      <c r="B25" t="s">
        <v>997</v>
      </c>
      <c r="C25" t="s">
        <v>1800</v>
      </c>
      <c r="D25" t="s">
        <v>1089</v>
      </c>
      <c r="E25" t="s">
        <v>1077</v>
      </c>
      <c r="F25" t="s">
        <v>1274</v>
      </c>
      <c r="G25" t="s">
        <v>1344</v>
      </c>
      <c r="H25" t="s">
        <v>1371</v>
      </c>
      <c r="I25" t="s">
        <v>1410</v>
      </c>
    </row>
    <row r="26" spans="1:9">
      <c r="A26" t="s">
        <v>1549</v>
      </c>
      <c r="B26" t="s">
        <v>997</v>
      </c>
      <c r="C26" t="s">
        <v>1792</v>
      </c>
      <c r="D26" t="s">
        <v>1089</v>
      </c>
      <c r="E26" t="s">
        <v>1077</v>
      </c>
      <c r="F26" t="s">
        <v>1274</v>
      </c>
      <c r="G26" t="s">
        <v>1344</v>
      </c>
      <c r="H26" t="s">
        <v>1457</v>
      </c>
      <c r="I26" t="s">
        <v>1410</v>
      </c>
    </row>
    <row r="27" spans="1:9">
      <c r="A27" t="s">
        <v>1603</v>
      </c>
      <c r="B27" t="s">
        <v>997</v>
      </c>
      <c r="C27" t="s">
        <v>1816</v>
      </c>
      <c r="D27" t="s">
        <v>1089</v>
      </c>
      <c r="E27" t="s">
        <v>1077</v>
      </c>
      <c r="F27" t="s">
        <v>1274</v>
      </c>
      <c r="G27" t="s">
        <v>1344</v>
      </c>
      <c r="H27" t="s">
        <v>1457</v>
      </c>
      <c r="I27" t="s">
        <v>1410</v>
      </c>
    </row>
    <row r="28" spans="1:9">
      <c r="A28" t="s">
        <v>1482</v>
      </c>
      <c r="B28" t="s">
        <v>997</v>
      </c>
      <c r="C28" t="s">
        <v>1794</v>
      </c>
      <c r="D28" t="s">
        <v>1089</v>
      </c>
      <c r="E28" t="s">
        <v>1077</v>
      </c>
      <c r="F28" t="s">
        <v>1274</v>
      </c>
      <c r="G28" t="s">
        <v>1344</v>
      </c>
      <c r="H28" t="s">
        <v>1458</v>
      </c>
      <c r="I28" t="s">
        <v>1410</v>
      </c>
    </row>
    <row r="29" spans="1:9">
      <c r="A29" t="s">
        <v>1558</v>
      </c>
      <c r="B29" t="s">
        <v>997</v>
      </c>
      <c r="C29" t="s">
        <v>800</v>
      </c>
      <c r="D29" t="s">
        <v>1089</v>
      </c>
      <c r="E29" t="s">
        <v>1789</v>
      </c>
      <c r="F29" t="s">
        <v>1406</v>
      </c>
      <c r="G29" t="s">
        <v>1301</v>
      </c>
      <c r="H29" t="s">
        <v>1410</v>
      </c>
    </row>
    <row r="30" spans="1:9">
      <c r="A30" t="s">
        <v>1623</v>
      </c>
      <c r="B30" t="s">
        <v>997</v>
      </c>
      <c r="C30" t="s">
        <v>801</v>
      </c>
      <c r="D30" t="s">
        <v>1089</v>
      </c>
      <c r="E30" t="s">
        <v>1789</v>
      </c>
      <c r="F30" t="s">
        <v>1406</v>
      </c>
      <c r="G30" t="s">
        <v>1455</v>
      </c>
      <c r="H30" t="s">
        <v>1410</v>
      </c>
    </row>
    <row r="31" spans="1:9">
      <c r="A31" t="s">
        <v>1678</v>
      </c>
      <c r="B31" t="s">
        <v>997</v>
      </c>
      <c r="C31" t="s">
        <v>800</v>
      </c>
      <c r="D31" t="s">
        <v>1089</v>
      </c>
      <c r="E31" t="s">
        <v>1079</v>
      </c>
      <c r="F31" t="s">
        <v>1318</v>
      </c>
      <c r="G31" t="s">
        <v>1358</v>
      </c>
      <c r="H31" t="s">
        <v>1410</v>
      </c>
    </row>
    <row r="32" spans="1:9">
      <c r="A32" t="s">
        <v>1525</v>
      </c>
      <c r="B32" t="s">
        <v>997</v>
      </c>
      <c r="C32" t="s">
        <v>801</v>
      </c>
      <c r="D32" t="s">
        <v>1089</v>
      </c>
      <c r="E32" t="s">
        <v>1079</v>
      </c>
      <c r="F32" t="s">
        <v>1318</v>
      </c>
      <c r="G32" t="s">
        <v>1446</v>
      </c>
      <c r="H32" t="s">
        <v>1410</v>
      </c>
    </row>
    <row r="33" spans="1:8">
      <c r="A33" t="s">
        <v>1655</v>
      </c>
      <c r="B33" t="s">
        <v>997</v>
      </c>
      <c r="C33" t="s">
        <v>1834</v>
      </c>
      <c r="D33" t="s">
        <v>1089</v>
      </c>
      <c r="E33" t="s">
        <v>1081</v>
      </c>
      <c r="F33" t="s">
        <v>1333</v>
      </c>
      <c r="G33" t="s">
        <v>1299</v>
      </c>
      <c r="H33" t="s">
        <v>1410</v>
      </c>
    </row>
    <row r="34" spans="1:8">
      <c r="A34" t="s">
        <v>1651</v>
      </c>
      <c r="B34" t="s">
        <v>997</v>
      </c>
      <c r="C34" t="s">
        <v>1800</v>
      </c>
      <c r="D34" t="s">
        <v>1089</v>
      </c>
      <c r="E34" t="s">
        <v>1081</v>
      </c>
      <c r="F34" t="s">
        <v>1333</v>
      </c>
      <c r="G34" t="s">
        <v>1357</v>
      </c>
      <c r="H34" t="s">
        <v>1410</v>
      </c>
    </row>
    <row r="35" spans="1:8">
      <c r="A35" t="s">
        <v>1545</v>
      </c>
      <c r="B35" t="s">
        <v>997</v>
      </c>
      <c r="C35" t="s">
        <v>1811</v>
      </c>
      <c r="D35" t="s">
        <v>1089</v>
      </c>
      <c r="E35" t="s">
        <v>1081</v>
      </c>
      <c r="F35" t="s">
        <v>1333</v>
      </c>
      <c r="G35" t="s">
        <v>1385</v>
      </c>
      <c r="H35" t="s">
        <v>1410</v>
      </c>
    </row>
    <row r="36" spans="1:8">
      <c r="A36" t="s">
        <v>1701</v>
      </c>
      <c r="B36" t="s">
        <v>997</v>
      </c>
      <c r="C36" t="s">
        <v>1790</v>
      </c>
      <c r="D36" t="s">
        <v>1093</v>
      </c>
      <c r="F36" t="s">
        <v>1445</v>
      </c>
    </row>
    <row r="37" spans="1:8">
      <c r="A37" t="s">
        <v>1614</v>
      </c>
      <c r="B37" t="s">
        <v>997</v>
      </c>
      <c r="C37" t="s">
        <v>1797</v>
      </c>
      <c r="D37" t="s">
        <v>1093</v>
      </c>
      <c r="F37" t="s">
        <v>1425</v>
      </c>
    </row>
    <row r="38" spans="1:8">
      <c r="A38" t="s">
        <v>1712</v>
      </c>
      <c r="B38" t="s">
        <v>997</v>
      </c>
      <c r="C38" t="s">
        <v>1798</v>
      </c>
      <c r="D38" t="s">
        <v>1093</v>
      </c>
      <c r="F38" t="s">
        <v>1356</v>
      </c>
    </row>
    <row r="39" spans="1:8">
      <c r="A39" t="s">
        <v>1583</v>
      </c>
      <c r="B39" t="s">
        <v>997</v>
      </c>
      <c r="C39" t="s">
        <v>1822</v>
      </c>
      <c r="D39" t="s">
        <v>1093</v>
      </c>
      <c r="F39" t="s">
        <v>1302</v>
      </c>
    </row>
    <row r="40" spans="1:8">
      <c r="A40" t="s">
        <v>1645</v>
      </c>
      <c r="B40" t="s">
        <v>997</v>
      </c>
      <c r="C40" t="s">
        <v>1792</v>
      </c>
      <c r="D40" t="s">
        <v>1093</v>
      </c>
      <c r="F40" t="s">
        <v>1235</v>
      </c>
    </row>
    <row r="41" spans="1:8">
      <c r="A41" t="s">
        <v>1688</v>
      </c>
      <c r="B41" t="s">
        <v>997</v>
      </c>
      <c r="C41" t="s">
        <v>1793</v>
      </c>
      <c r="D41" t="s">
        <v>1093</v>
      </c>
      <c r="F41" t="s">
        <v>1253</v>
      </c>
    </row>
    <row r="42" spans="1:8">
      <c r="A42" t="s">
        <v>1729</v>
      </c>
      <c r="B42" t="s">
        <v>997</v>
      </c>
      <c r="C42" t="s">
        <v>1822</v>
      </c>
      <c r="D42" t="s">
        <v>1093</v>
      </c>
      <c r="F42" t="s">
        <v>1235</v>
      </c>
    </row>
    <row r="43" spans="1:8">
      <c r="A43" t="s">
        <v>1477</v>
      </c>
      <c r="B43" t="s">
        <v>754</v>
      </c>
      <c r="C43" t="s">
        <v>1823</v>
      </c>
      <c r="D43" t="s">
        <v>1076</v>
      </c>
      <c r="E43" t="s">
        <v>1081</v>
      </c>
      <c r="F43" t="s">
        <v>1410</v>
      </c>
      <c r="G43" t="s">
        <v>1353</v>
      </c>
      <c r="H43" t="s">
        <v>1410</v>
      </c>
    </row>
    <row r="44" spans="1:8">
      <c r="A44" t="s">
        <v>1478</v>
      </c>
      <c r="B44" t="s">
        <v>754</v>
      </c>
      <c r="C44" t="s">
        <v>1811</v>
      </c>
      <c r="D44" t="s">
        <v>1076</v>
      </c>
      <c r="E44" t="s">
        <v>1081</v>
      </c>
      <c r="F44" t="s">
        <v>1410</v>
      </c>
      <c r="G44" t="s">
        <v>1309</v>
      </c>
      <c r="H44" t="s">
        <v>1410</v>
      </c>
    </row>
    <row r="45" spans="1:8">
      <c r="A45" t="s">
        <v>1684</v>
      </c>
      <c r="B45" t="s">
        <v>754</v>
      </c>
      <c r="C45" t="s">
        <v>1834</v>
      </c>
      <c r="D45" t="s">
        <v>1091</v>
      </c>
      <c r="E45" t="s">
        <v>1788</v>
      </c>
      <c r="F45" t="s">
        <v>1380</v>
      </c>
      <c r="G45" t="s">
        <v>1354</v>
      </c>
      <c r="H45" t="s">
        <v>1365</v>
      </c>
    </row>
    <row r="46" spans="1:8">
      <c r="A46" t="s">
        <v>1497</v>
      </c>
      <c r="B46" t="s">
        <v>754</v>
      </c>
      <c r="C46" t="s">
        <v>1802</v>
      </c>
      <c r="D46" t="s">
        <v>1091</v>
      </c>
      <c r="E46" t="s">
        <v>1788</v>
      </c>
      <c r="F46" t="s">
        <v>1380</v>
      </c>
      <c r="G46" t="s">
        <v>1403</v>
      </c>
      <c r="H46" t="s">
        <v>1365</v>
      </c>
    </row>
    <row r="47" spans="1:8">
      <c r="A47" t="s">
        <v>1689</v>
      </c>
      <c r="B47" t="s">
        <v>754</v>
      </c>
      <c r="C47" t="s">
        <v>1802</v>
      </c>
      <c r="D47" t="s">
        <v>1091</v>
      </c>
      <c r="E47" t="s">
        <v>1788</v>
      </c>
      <c r="F47" t="s">
        <v>1380</v>
      </c>
      <c r="G47" t="s">
        <v>1403</v>
      </c>
      <c r="H47" t="s">
        <v>1365</v>
      </c>
    </row>
    <row r="48" spans="1:8">
      <c r="A48" t="s">
        <v>1637</v>
      </c>
      <c r="B48" t="s">
        <v>754</v>
      </c>
      <c r="C48" t="s">
        <v>1816</v>
      </c>
      <c r="D48" t="s">
        <v>1091</v>
      </c>
      <c r="E48" t="s">
        <v>1788</v>
      </c>
      <c r="F48" t="s">
        <v>1380</v>
      </c>
      <c r="G48" t="s">
        <v>1354</v>
      </c>
      <c r="H48" t="s">
        <v>1365</v>
      </c>
    </row>
    <row r="49" spans="1:9">
      <c r="A49" t="s">
        <v>1546</v>
      </c>
      <c r="B49" t="s">
        <v>754</v>
      </c>
      <c r="C49" t="s">
        <v>1794</v>
      </c>
      <c r="D49" t="s">
        <v>1091</v>
      </c>
      <c r="E49" t="s">
        <v>1788</v>
      </c>
      <c r="F49" t="s">
        <v>1380</v>
      </c>
      <c r="G49" t="s">
        <v>1439</v>
      </c>
      <c r="H49" t="s">
        <v>1365</v>
      </c>
    </row>
    <row r="50" spans="1:9">
      <c r="A50" t="s">
        <v>1638</v>
      </c>
      <c r="B50" t="s">
        <v>754</v>
      </c>
      <c r="C50" t="s">
        <v>1790</v>
      </c>
      <c r="D50" t="s">
        <v>1091</v>
      </c>
      <c r="E50" t="s">
        <v>1789</v>
      </c>
      <c r="F50" t="s">
        <v>1317</v>
      </c>
    </row>
    <row r="51" spans="1:9">
      <c r="A51" t="s">
        <v>1577</v>
      </c>
      <c r="B51" t="s">
        <v>754</v>
      </c>
      <c r="C51" t="s">
        <v>1797</v>
      </c>
      <c r="D51" t="s">
        <v>1091</v>
      </c>
      <c r="E51" t="s">
        <v>1789</v>
      </c>
      <c r="F51" t="s">
        <v>1317</v>
      </c>
      <c r="G51" t="s">
        <v>1340</v>
      </c>
    </row>
    <row r="52" spans="1:9">
      <c r="A52" t="s">
        <v>1719</v>
      </c>
      <c r="B52" t="s">
        <v>754</v>
      </c>
      <c r="C52" t="s">
        <v>1830</v>
      </c>
      <c r="D52" t="s">
        <v>1091</v>
      </c>
      <c r="E52" t="s">
        <v>1789</v>
      </c>
      <c r="F52" t="s">
        <v>1317</v>
      </c>
      <c r="G52" t="s">
        <v>1394</v>
      </c>
    </row>
    <row r="53" spans="1:9">
      <c r="A53" t="s">
        <v>1475</v>
      </c>
      <c r="B53" t="s">
        <v>754</v>
      </c>
      <c r="C53" t="s">
        <v>1802</v>
      </c>
      <c r="D53" t="s">
        <v>1091</v>
      </c>
      <c r="E53" t="s">
        <v>1789</v>
      </c>
      <c r="F53" t="s">
        <v>1317</v>
      </c>
      <c r="G53" t="s">
        <v>1247</v>
      </c>
    </row>
    <row r="54" spans="1:9">
      <c r="A54" t="s">
        <v>1487</v>
      </c>
      <c r="B54" t="s">
        <v>754</v>
      </c>
      <c r="C54" t="s">
        <v>1816</v>
      </c>
      <c r="D54" t="s">
        <v>1091</v>
      </c>
      <c r="E54" t="s">
        <v>1789</v>
      </c>
      <c r="F54" t="s">
        <v>1317</v>
      </c>
      <c r="G54" t="s">
        <v>1394</v>
      </c>
    </row>
    <row r="55" spans="1:9">
      <c r="A55" t="s">
        <v>1631</v>
      </c>
      <c r="B55" t="s">
        <v>754</v>
      </c>
      <c r="C55" t="s">
        <v>1794</v>
      </c>
      <c r="D55" t="s">
        <v>1091</v>
      </c>
      <c r="E55" t="s">
        <v>1789</v>
      </c>
      <c r="F55" t="s">
        <v>1317</v>
      </c>
      <c r="G55" t="s">
        <v>1423</v>
      </c>
    </row>
    <row r="56" spans="1:9">
      <c r="A56" t="s">
        <v>1730</v>
      </c>
      <c r="B56" t="s">
        <v>754</v>
      </c>
      <c r="C56" t="s">
        <v>1791</v>
      </c>
      <c r="D56" t="s">
        <v>1089</v>
      </c>
      <c r="E56" t="s">
        <v>1077</v>
      </c>
      <c r="F56" t="s">
        <v>1274</v>
      </c>
      <c r="G56" t="s">
        <v>1241</v>
      </c>
      <c r="H56" t="s">
        <v>1410</v>
      </c>
    </row>
    <row r="57" spans="1:9">
      <c r="A57" t="s">
        <v>1518</v>
      </c>
      <c r="B57" t="s">
        <v>754</v>
      </c>
      <c r="C57" t="s">
        <v>1830</v>
      </c>
      <c r="D57" t="s">
        <v>1089</v>
      </c>
      <c r="E57" t="s">
        <v>1077</v>
      </c>
      <c r="F57" t="s">
        <v>1274</v>
      </c>
      <c r="G57" t="s">
        <v>1241</v>
      </c>
      <c r="H57" t="s">
        <v>1348</v>
      </c>
      <c r="I57" t="s">
        <v>1410</v>
      </c>
    </row>
    <row r="58" spans="1:9">
      <c r="A58" t="s">
        <v>1569</v>
      </c>
      <c r="B58" t="s">
        <v>754</v>
      </c>
      <c r="C58" t="s">
        <v>1800</v>
      </c>
      <c r="D58" t="s">
        <v>1089</v>
      </c>
      <c r="E58" t="s">
        <v>1077</v>
      </c>
      <c r="F58" t="s">
        <v>1274</v>
      </c>
      <c r="G58" t="s">
        <v>1241</v>
      </c>
      <c r="H58" t="s">
        <v>1266</v>
      </c>
      <c r="I58" t="s">
        <v>1410</v>
      </c>
    </row>
    <row r="59" spans="1:9">
      <c r="A59" t="s">
        <v>1677</v>
      </c>
      <c r="B59" t="s">
        <v>754</v>
      </c>
      <c r="C59" t="s">
        <v>1792</v>
      </c>
      <c r="D59" t="s">
        <v>1089</v>
      </c>
      <c r="E59" t="s">
        <v>1077</v>
      </c>
      <c r="F59" t="s">
        <v>1274</v>
      </c>
      <c r="G59" t="s">
        <v>1241</v>
      </c>
      <c r="H59" t="s">
        <v>1263</v>
      </c>
      <c r="I59" t="s">
        <v>1410</v>
      </c>
    </row>
    <row r="60" spans="1:9">
      <c r="A60" t="s">
        <v>1661</v>
      </c>
      <c r="B60" t="s">
        <v>754</v>
      </c>
      <c r="C60" t="s">
        <v>1816</v>
      </c>
      <c r="D60" t="s">
        <v>1089</v>
      </c>
      <c r="E60" t="s">
        <v>1077</v>
      </c>
      <c r="F60" t="s">
        <v>1274</v>
      </c>
      <c r="G60" t="s">
        <v>1241</v>
      </c>
      <c r="H60" t="s">
        <v>1328</v>
      </c>
      <c r="I60" t="s">
        <v>1410</v>
      </c>
    </row>
    <row r="61" spans="1:9">
      <c r="A61" t="s">
        <v>1591</v>
      </c>
      <c r="B61" t="s">
        <v>754</v>
      </c>
      <c r="C61" t="s">
        <v>1794</v>
      </c>
      <c r="D61" t="s">
        <v>1089</v>
      </c>
      <c r="E61" t="s">
        <v>1077</v>
      </c>
      <c r="F61" t="s">
        <v>1274</v>
      </c>
      <c r="G61" t="s">
        <v>1241</v>
      </c>
      <c r="H61" t="s">
        <v>1304</v>
      </c>
      <c r="I61" t="s">
        <v>1410</v>
      </c>
    </row>
    <row r="62" spans="1:9">
      <c r="A62" t="s">
        <v>1593</v>
      </c>
      <c r="B62" t="s">
        <v>754</v>
      </c>
      <c r="C62" t="s">
        <v>1791</v>
      </c>
      <c r="D62" t="s">
        <v>1089</v>
      </c>
      <c r="E62" t="s">
        <v>1077</v>
      </c>
      <c r="F62" t="s">
        <v>1274</v>
      </c>
      <c r="G62" t="s">
        <v>1241</v>
      </c>
      <c r="H62" t="s">
        <v>1348</v>
      </c>
      <c r="I62" t="s">
        <v>1410</v>
      </c>
    </row>
    <row r="63" spans="1:9">
      <c r="A63" t="s">
        <v>1664</v>
      </c>
      <c r="B63" t="s">
        <v>754</v>
      </c>
      <c r="C63" t="s">
        <v>1798</v>
      </c>
      <c r="D63" t="s">
        <v>1089</v>
      </c>
      <c r="E63" t="s">
        <v>1077</v>
      </c>
      <c r="F63" t="s">
        <v>1274</v>
      </c>
      <c r="G63" t="s">
        <v>1241</v>
      </c>
      <c r="H63" t="s">
        <v>1266</v>
      </c>
      <c r="I63" t="s">
        <v>1410</v>
      </c>
    </row>
    <row r="64" spans="1:9">
      <c r="A64" t="s">
        <v>1687</v>
      </c>
      <c r="B64" t="s">
        <v>754</v>
      </c>
      <c r="C64" t="s">
        <v>1799</v>
      </c>
      <c r="D64" t="s">
        <v>1089</v>
      </c>
      <c r="E64" t="s">
        <v>1077</v>
      </c>
      <c r="F64" t="s">
        <v>1274</v>
      </c>
      <c r="G64" t="s">
        <v>1241</v>
      </c>
      <c r="H64" t="s">
        <v>1263</v>
      </c>
      <c r="I64" t="s">
        <v>1410</v>
      </c>
    </row>
    <row r="65" spans="1:9">
      <c r="A65" t="s">
        <v>1563</v>
      </c>
      <c r="B65" t="s">
        <v>754</v>
      </c>
      <c r="C65" t="s">
        <v>1802</v>
      </c>
      <c r="D65" t="s">
        <v>1089</v>
      </c>
      <c r="E65" t="s">
        <v>1077</v>
      </c>
      <c r="F65" t="s">
        <v>1274</v>
      </c>
      <c r="G65" t="s">
        <v>1241</v>
      </c>
      <c r="H65" t="s">
        <v>1328</v>
      </c>
      <c r="I65" t="s">
        <v>1410</v>
      </c>
    </row>
    <row r="66" spans="1:9">
      <c r="A66" t="s">
        <v>1663</v>
      </c>
      <c r="B66" t="s">
        <v>754</v>
      </c>
      <c r="C66" t="s">
        <v>1816</v>
      </c>
      <c r="D66" t="s">
        <v>1089</v>
      </c>
      <c r="E66" t="s">
        <v>1077</v>
      </c>
      <c r="F66" t="s">
        <v>1274</v>
      </c>
      <c r="G66" t="s">
        <v>1241</v>
      </c>
      <c r="H66" t="s">
        <v>1304</v>
      </c>
      <c r="I66" t="s">
        <v>1410</v>
      </c>
    </row>
    <row r="67" spans="1:9">
      <c r="A67" t="s">
        <v>1670</v>
      </c>
      <c r="B67" t="s">
        <v>754</v>
      </c>
      <c r="C67" t="s">
        <v>1794</v>
      </c>
      <c r="D67" t="s">
        <v>1089</v>
      </c>
      <c r="E67" t="s">
        <v>1077</v>
      </c>
      <c r="F67" t="s">
        <v>1274</v>
      </c>
      <c r="G67" t="s">
        <v>1241</v>
      </c>
      <c r="H67" t="s">
        <v>1416</v>
      </c>
      <c r="I67" t="s">
        <v>1410</v>
      </c>
    </row>
    <row r="68" spans="1:9">
      <c r="A68" t="s">
        <v>1516</v>
      </c>
      <c r="B68" t="s">
        <v>754</v>
      </c>
      <c r="C68" t="s">
        <v>1790</v>
      </c>
      <c r="D68" t="s">
        <v>1089</v>
      </c>
      <c r="E68" t="s">
        <v>1789</v>
      </c>
      <c r="F68" t="s">
        <v>1406</v>
      </c>
      <c r="G68" t="s">
        <v>1410</v>
      </c>
    </row>
    <row r="69" spans="1:9">
      <c r="A69" t="s">
        <v>1564</v>
      </c>
      <c r="B69" t="s">
        <v>754</v>
      </c>
      <c r="C69" t="s">
        <v>1838</v>
      </c>
      <c r="D69" t="s">
        <v>1089</v>
      </c>
      <c r="E69" t="s">
        <v>1789</v>
      </c>
      <c r="F69" t="s">
        <v>1406</v>
      </c>
      <c r="G69" t="s">
        <v>1271</v>
      </c>
      <c r="H69" t="s">
        <v>1410</v>
      </c>
    </row>
    <row r="70" spans="1:9">
      <c r="A70" t="s">
        <v>1683</v>
      </c>
      <c r="B70" t="s">
        <v>754</v>
      </c>
      <c r="C70" t="s">
        <v>1799</v>
      </c>
      <c r="D70" t="s">
        <v>1089</v>
      </c>
      <c r="E70" t="s">
        <v>1789</v>
      </c>
      <c r="F70" t="s">
        <v>1406</v>
      </c>
      <c r="G70" t="s">
        <v>1251</v>
      </c>
      <c r="H70" t="s">
        <v>1410</v>
      </c>
    </row>
    <row r="71" spans="1:9">
      <c r="A71" t="s">
        <v>1551</v>
      </c>
      <c r="B71" t="s">
        <v>754</v>
      </c>
      <c r="C71" t="s">
        <v>1800</v>
      </c>
      <c r="D71" t="s">
        <v>1089</v>
      </c>
      <c r="E71" t="s">
        <v>1789</v>
      </c>
      <c r="F71" t="s">
        <v>1406</v>
      </c>
      <c r="G71" t="s">
        <v>1437</v>
      </c>
      <c r="H71" t="s">
        <v>1410</v>
      </c>
    </row>
    <row r="72" spans="1:9">
      <c r="A72" t="s">
        <v>1658</v>
      </c>
      <c r="B72" t="s">
        <v>754</v>
      </c>
      <c r="C72" t="s">
        <v>1811</v>
      </c>
      <c r="D72" t="s">
        <v>1089</v>
      </c>
      <c r="E72" t="s">
        <v>1789</v>
      </c>
      <c r="F72" t="s">
        <v>1406</v>
      </c>
      <c r="G72" t="s">
        <v>1284</v>
      </c>
      <c r="H72" t="s">
        <v>1410</v>
      </c>
    </row>
    <row r="73" spans="1:9">
      <c r="A73" t="s">
        <v>1529</v>
      </c>
      <c r="B73" t="s">
        <v>754</v>
      </c>
      <c r="C73" t="s">
        <v>1834</v>
      </c>
      <c r="D73" t="s">
        <v>1089</v>
      </c>
      <c r="E73" t="s">
        <v>1079</v>
      </c>
      <c r="F73" t="s">
        <v>1333</v>
      </c>
      <c r="G73" t="s">
        <v>1307</v>
      </c>
      <c r="H73" t="s">
        <v>1410</v>
      </c>
    </row>
    <row r="74" spans="1:9">
      <c r="A74" t="s">
        <v>1620</v>
      </c>
      <c r="B74" t="s">
        <v>754</v>
      </c>
      <c r="C74" t="s">
        <v>1802</v>
      </c>
      <c r="D74" t="s">
        <v>1089</v>
      </c>
      <c r="E74" t="s">
        <v>1079</v>
      </c>
      <c r="F74" t="s">
        <v>1333</v>
      </c>
      <c r="G74" t="s">
        <v>1456</v>
      </c>
      <c r="H74" t="s">
        <v>1410</v>
      </c>
    </row>
    <row r="75" spans="1:9">
      <c r="A75" t="s">
        <v>1508</v>
      </c>
      <c r="B75" t="s">
        <v>754</v>
      </c>
      <c r="C75" t="s">
        <v>1793</v>
      </c>
      <c r="D75" t="s">
        <v>1089</v>
      </c>
      <c r="E75" t="s">
        <v>1079</v>
      </c>
      <c r="F75" t="s">
        <v>1333</v>
      </c>
      <c r="G75" t="s">
        <v>1343</v>
      </c>
      <c r="H75" t="s">
        <v>1410</v>
      </c>
    </row>
    <row r="76" spans="1:9">
      <c r="A76" t="s">
        <v>1506</v>
      </c>
      <c r="B76" t="s">
        <v>754</v>
      </c>
      <c r="C76" t="s">
        <v>1798</v>
      </c>
      <c r="D76" t="s">
        <v>1089</v>
      </c>
      <c r="E76" t="s">
        <v>1079</v>
      </c>
      <c r="F76" t="s">
        <v>1333</v>
      </c>
      <c r="G76" t="s">
        <v>1456</v>
      </c>
      <c r="H76" t="s">
        <v>1410</v>
      </c>
    </row>
    <row r="77" spans="1:9">
      <c r="A77" t="s">
        <v>1566</v>
      </c>
      <c r="B77" t="s">
        <v>754</v>
      </c>
      <c r="C77" t="s">
        <v>1832</v>
      </c>
      <c r="D77" t="s">
        <v>1089</v>
      </c>
      <c r="E77" t="s">
        <v>1079</v>
      </c>
      <c r="F77" t="s">
        <v>1333</v>
      </c>
      <c r="G77" t="s">
        <v>1343</v>
      </c>
      <c r="H77" t="s">
        <v>1410</v>
      </c>
    </row>
    <row r="78" spans="1:9">
      <c r="A78" t="s">
        <v>1575</v>
      </c>
      <c r="B78" t="s">
        <v>754</v>
      </c>
      <c r="C78" t="s">
        <v>1794</v>
      </c>
      <c r="D78" t="s">
        <v>1089</v>
      </c>
      <c r="E78" t="s">
        <v>1079</v>
      </c>
      <c r="F78" t="s">
        <v>1333</v>
      </c>
      <c r="G78" t="s">
        <v>1398</v>
      </c>
      <c r="H78" t="s">
        <v>1410</v>
      </c>
    </row>
    <row r="79" spans="1:9">
      <c r="A79" t="s">
        <v>1552</v>
      </c>
      <c r="B79" t="s">
        <v>754</v>
      </c>
      <c r="C79" t="s">
        <v>1837</v>
      </c>
      <c r="D79" t="s">
        <v>1089</v>
      </c>
      <c r="E79" t="s">
        <v>1081</v>
      </c>
      <c r="F79" t="s">
        <v>1333</v>
      </c>
      <c r="G79" t="s">
        <v>1234</v>
      </c>
      <c r="H79" t="s">
        <v>1410</v>
      </c>
    </row>
    <row r="80" spans="1:9">
      <c r="A80" t="s">
        <v>1608</v>
      </c>
      <c r="B80" t="s">
        <v>754</v>
      </c>
      <c r="C80" t="s">
        <v>1794</v>
      </c>
      <c r="D80" t="s">
        <v>1089</v>
      </c>
      <c r="E80" t="s">
        <v>1081</v>
      </c>
      <c r="F80" t="s">
        <v>1333</v>
      </c>
      <c r="G80" t="s">
        <v>1339</v>
      </c>
      <c r="H80" t="s">
        <v>1410</v>
      </c>
    </row>
    <row r="81" spans="1:8">
      <c r="A81" t="s">
        <v>1567</v>
      </c>
      <c r="B81" t="s">
        <v>754</v>
      </c>
      <c r="C81" t="s">
        <v>1791</v>
      </c>
      <c r="D81" t="s">
        <v>1093</v>
      </c>
      <c r="F81" t="s">
        <v>1283</v>
      </c>
    </row>
    <row r="82" spans="1:8">
      <c r="A82" t="s">
        <v>1654</v>
      </c>
      <c r="B82" t="s">
        <v>754</v>
      </c>
      <c r="C82" t="s">
        <v>1831</v>
      </c>
      <c r="D82" t="s">
        <v>1093</v>
      </c>
      <c r="F82" t="s">
        <v>1325</v>
      </c>
    </row>
    <row r="83" spans="1:8">
      <c r="A83" t="s">
        <v>1520</v>
      </c>
      <c r="B83" t="s">
        <v>754</v>
      </c>
      <c r="C83" t="s">
        <v>1812</v>
      </c>
      <c r="D83" t="s">
        <v>1093</v>
      </c>
      <c r="F83" t="s">
        <v>1297</v>
      </c>
    </row>
    <row r="84" spans="1:8">
      <c r="A84" t="s">
        <v>1703</v>
      </c>
      <c r="B84" t="s">
        <v>754</v>
      </c>
      <c r="C84" t="s">
        <v>1832</v>
      </c>
      <c r="D84" t="s">
        <v>1093</v>
      </c>
      <c r="F84" t="s">
        <v>1282</v>
      </c>
    </row>
    <row r="85" spans="1:8">
      <c r="A85" t="s">
        <v>1473</v>
      </c>
      <c r="B85" t="s">
        <v>754</v>
      </c>
      <c r="C85" t="s">
        <v>1816</v>
      </c>
      <c r="D85" t="s">
        <v>1093</v>
      </c>
      <c r="F85" t="s">
        <v>1337</v>
      </c>
    </row>
    <row r="86" spans="1:8">
      <c r="A86" t="s">
        <v>1532</v>
      </c>
      <c r="B86" t="s">
        <v>754</v>
      </c>
      <c r="C86" t="s">
        <v>1794</v>
      </c>
      <c r="D86" t="s">
        <v>1093</v>
      </c>
      <c r="F86" t="s">
        <v>1351</v>
      </c>
    </row>
    <row r="87" spans="1:8">
      <c r="A87" t="s">
        <v>1485</v>
      </c>
      <c r="B87" t="s">
        <v>754</v>
      </c>
      <c r="C87" t="s">
        <v>1812</v>
      </c>
      <c r="D87" t="s">
        <v>1093</v>
      </c>
      <c r="F87" t="s">
        <v>1460</v>
      </c>
    </row>
    <row r="88" spans="1:8">
      <c r="A88" t="s">
        <v>1618</v>
      </c>
      <c r="B88" t="s">
        <v>754</v>
      </c>
      <c r="C88" t="s">
        <v>1832</v>
      </c>
      <c r="D88" t="s">
        <v>1093</v>
      </c>
      <c r="F88" t="s">
        <v>1265</v>
      </c>
    </row>
    <row r="89" spans="1:8">
      <c r="A89" t="s">
        <v>1668</v>
      </c>
      <c r="B89" t="s">
        <v>754</v>
      </c>
      <c r="C89" t="s">
        <v>1816</v>
      </c>
      <c r="D89" t="s">
        <v>1093</v>
      </c>
      <c r="F89" t="s">
        <v>1441</v>
      </c>
    </row>
    <row r="90" spans="1:8">
      <c r="A90" t="s">
        <v>1556</v>
      </c>
      <c r="B90" t="s">
        <v>754</v>
      </c>
      <c r="C90" t="s">
        <v>1794</v>
      </c>
      <c r="D90" t="s">
        <v>1093</v>
      </c>
      <c r="F90" t="s">
        <v>1224</v>
      </c>
    </row>
    <row r="91" spans="1:8">
      <c r="A91" t="s">
        <v>1557</v>
      </c>
      <c r="B91" t="s">
        <v>754</v>
      </c>
      <c r="C91" t="s">
        <v>1831</v>
      </c>
      <c r="D91" t="s">
        <v>1093</v>
      </c>
      <c r="F91" t="s">
        <v>1265</v>
      </c>
    </row>
    <row r="92" spans="1:8">
      <c r="A92" t="s">
        <v>1686</v>
      </c>
      <c r="B92" t="s">
        <v>754</v>
      </c>
      <c r="C92" t="s">
        <v>1831</v>
      </c>
      <c r="D92" t="s">
        <v>1093</v>
      </c>
      <c r="F92" t="s">
        <v>1282</v>
      </c>
    </row>
    <row r="93" spans="1:8">
      <c r="A93" t="s">
        <v>1594</v>
      </c>
      <c r="B93" t="s">
        <v>754</v>
      </c>
      <c r="C93" t="s">
        <v>799</v>
      </c>
      <c r="D93" t="s">
        <v>1093</v>
      </c>
      <c r="F93" t="s">
        <v>1360</v>
      </c>
    </row>
    <row r="94" spans="1:8">
      <c r="A94" t="s">
        <v>1574</v>
      </c>
      <c r="C94" t="s">
        <v>799</v>
      </c>
      <c r="D94" t="s">
        <v>1080</v>
      </c>
      <c r="E94" t="s">
        <v>1081</v>
      </c>
      <c r="F94" t="s">
        <v>1380</v>
      </c>
      <c r="G94" t="s">
        <v>1365</v>
      </c>
    </row>
    <row r="95" spans="1:8">
      <c r="A95" t="s">
        <v>1632</v>
      </c>
      <c r="C95" t="s">
        <v>1790</v>
      </c>
      <c r="D95" t="s">
        <v>1076</v>
      </c>
      <c r="E95" t="s">
        <v>1081</v>
      </c>
      <c r="F95" t="s">
        <v>1410</v>
      </c>
      <c r="G95" t="s">
        <v>1461</v>
      </c>
      <c r="H95" t="s">
        <v>1410</v>
      </c>
    </row>
    <row r="96" spans="1:8">
      <c r="A96" t="s">
        <v>1468</v>
      </c>
      <c r="C96" t="s">
        <v>1795</v>
      </c>
      <c r="D96" t="s">
        <v>1076</v>
      </c>
      <c r="E96" t="s">
        <v>1081</v>
      </c>
      <c r="F96" t="s">
        <v>1410</v>
      </c>
      <c r="G96" t="s">
        <v>1412</v>
      </c>
      <c r="H96" t="s">
        <v>1410</v>
      </c>
    </row>
    <row r="97" spans="1:8">
      <c r="A97" t="s">
        <v>1543</v>
      </c>
      <c r="C97" t="s">
        <v>1813</v>
      </c>
      <c r="D97" t="s">
        <v>1076</v>
      </c>
      <c r="E97" t="s">
        <v>1081</v>
      </c>
      <c r="F97" t="s">
        <v>1410</v>
      </c>
      <c r="G97" t="s">
        <v>1254</v>
      </c>
      <c r="H97" t="s">
        <v>1410</v>
      </c>
    </row>
    <row r="98" spans="1:8">
      <c r="A98" t="s">
        <v>1578</v>
      </c>
      <c r="C98" t="s">
        <v>1801</v>
      </c>
      <c r="D98" t="s">
        <v>1076</v>
      </c>
      <c r="E98" t="s">
        <v>1081</v>
      </c>
      <c r="F98" t="s">
        <v>1410</v>
      </c>
      <c r="G98" t="s">
        <v>1342</v>
      </c>
      <c r="H98" t="s">
        <v>1410</v>
      </c>
    </row>
    <row r="99" spans="1:8">
      <c r="A99" t="s">
        <v>1723</v>
      </c>
      <c r="C99" t="s">
        <v>1796</v>
      </c>
      <c r="D99" t="s">
        <v>1076</v>
      </c>
      <c r="E99" t="s">
        <v>1081</v>
      </c>
      <c r="F99" t="s">
        <v>1410</v>
      </c>
      <c r="G99" t="s">
        <v>1322</v>
      </c>
      <c r="H99" t="s">
        <v>1410</v>
      </c>
    </row>
    <row r="100" spans="1:8">
      <c r="A100" t="s">
        <v>1628</v>
      </c>
      <c r="C100" t="s">
        <v>1796</v>
      </c>
      <c r="D100" t="s">
        <v>1076</v>
      </c>
      <c r="E100" t="s">
        <v>1081</v>
      </c>
      <c r="F100" t="s">
        <v>1410</v>
      </c>
      <c r="G100" t="s">
        <v>1239</v>
      </c>
      <c r="H100" t="s">
        <v>1410</v>
      </c>
    </row>
    <row r="101" spans="1:8">
      <c r="A101" t="s">
        <v>1471</v>
      </c>
      <c r="C101" t="s">
        <v>1808</v>
      </c>
      <c r="D101" t="s">
        <v>1076</v>
      </c>
      <c r="E101" t="s">
        <v>1081</v>
      </c>
      <c r="F101" t="s">
        <v>1410</v>
      </c>
      <c r="G101" t="s">
        <v>1286</v>
      </c>
      <c r="H101" t="s">
        <v>1410</v>
      </c>
    </row>
    <row r="102" spans="1:8">
      <c r="A102" t="s">
        <v>1565</v>
      </c>
      <c r="C102" t="s">
        <v>1809</v>
      </c>
      <c r="D102" t="s">
        <v>1076</v>
      </c>
      <c r="E102" t="s">
        <v>1081</v>
      </c>
      <c r="F102" t="s">
        <v>1410</v>
      </c>
      <c r="G102" t="s">
        <v>1281</v>
      </c>
      <c r="H102" t="s">
        <v>1410</v>
      </c>
    </row>
    <row r="103" spans="1:8">
      <c r="A103" t="s">
        <v>1626</v>
      </c>
      <c r="C103" t="s">
        <v>1810</v>
      </c>
      <c r="D103" t="s">
        <v>1076</v>
      </c>
      <c r="E103" t="s">
        <v>1081</v>
      </c>
      <c r="F103" t="s">
        <v>1410</v>
      </c>
      <c r="G103" t="s">
        <v>1240</v>
      </c>
      <c r="H103" t="s">
        <v>1410</v>
      </c>
    </row>
    <row r="104" spans="1:8">
      <c r="A104" t="s">
        <v>1597</v>
      </c>
      <c r="C104" t="s">
        <v>1803</v>
      </c>
      <c r="D104" t="s">
        <v>1076</v>
      </c>
      <c r="E104" t="s">
        <v>1081</v>
      </c>
      <c r="F104" t="s">
        <v>1410</v>
      </c>
      <c r="G104" t="s">
        <v>1388</v>
      </c>
      <c r="H104" t="s">
        <v>1410</v>
      </c>
    </row>
    <row r="105" spans="1:8">
      <c r="A105" t="s">
        <v>1476</v>
      </c>
      <c r="C105" t="s">
        <v>1804</v>
      </c>
      <c r="D105" t="s">
        <v>1076</v>
      </c>
      <c r="E105" t="s">
        <v>1081</v>
      </c>
      <c r="F105" t="s">
        <v>1410</v>
      </c>
      <c r="G105" t="s">
        <v>1323</v>
      </c>
      <c r="H105" t="s">
        <v>1410</v>
      </c>
    </row>
    <row r="106" spans="1:8">
      <c r="A106" t="s">
        <v>1464</v>
      </c>
      <c r="C106" t="s">
        <v>1806</v>
      </c>
      <c r="D106" t="s">
        <v>1076</v>
      </c>
      <c r="E106" t="s">
        <v>1081</v>
      </c>
      <c r="F106" t="s">
        <v>1410</v>
      </c>
      <c r="G106" t="s">
        <v>1255</v>
      </c>
      <c r="H106" t="s">
        <v>1410</v>
      </c>
    </row>
    <row r="107" spans="1:8">
      <c r="A107" t="s">
        <v>1726</v>
      </c>
      <c r="C107" t="s">
        <v>1807</v>
      </c>
      <c r="D107" t="s">
        <v>1076</v>
      </c>
      <c r="E107" t="s">
        <v>1081</v>
      </c>
      <c r="F107" t="s">
        <v>1410</v>
      </c>
      <c r="G107" t="s">
        <v>1435</v>
      </c>
      <c r="H107" t="s">
        <v>1410</v>
      </c>
    </row>
    <row r="108" spans="1:8">
      <c r="A108" t="s">
        <v>1587</v>
      </c>
      <c r="C108" t="s">
        <v>1816</v>
      </c>
      <c r="D108" t="s">
        <v>1076</v>
      </c>
      <c r="E108" t="s">
        <v>1081</v>
      </c>
      <c r="F108" t="s">
        <v>1410</v>
      </c>
      <c r="G108" t="s">
        <v>1395</v>
      </c>
      <c r="H108" t="s">
        <v>1410</v>
      </c>
    </row>
    <row r="109" spans="1:8">
      <c r="A109" t="s">
        <v>1611</v>
      </c>
      <c r="C109" t="s">
        <v>1794</v>
      </c>
      <c r="D109" t="s">
        <v>1076</v>
      </c>
      <c r="E109" t="s">
        <v>1081</v>
      </c>
      <c r="F109" t="s">
        <v>1410</v>
      </c>
      <c r="G109" t="s">
        <v>1392</v>
      </c>
      <c r="H109" t="s">
        <v>1410</v>
      </c>
    </row>
    <row r="110" spans="1:8">
      <c r="A110" t="s">
        <v>1639</v>
      </c>
      <c r="C110" t="s">
        <v>1790</v>
      </c>
      <c r="D110" t="s">
        <v>1091</v>
      </c>
      <c r="E110" t="s">
        <v>1788</v>
      </c>
      <c r="F110" t="s">
        <v>1380</v>
      </c>
      <c r="G110" t="s">
        <v>1336</v>
      </c>
      <c r="H110" t="s">
        <v>1365</v>
      </c>
    </row>
    <row r="111" spans="1:8">
      <c r="A111" t="s">
        <v>1554</v>
      </c>
      <c r="C111" t="s">
        <v>1795</v>
      </c>
      <c r="D111" t="s">
        <v>1091</v>
      </c>
      <c r="E111" t="s">
        <v>1788</v>
      </c>
      <c r="F111" t="s">
        <v>1380</v>
      </c>
      <c r="G111" t="s">
        <v>1376</v>
      </c>
      <c r="H111" t="s">
        <v>1365</v>
      </c>
    </row>
    <row r="112" spans="1:8">
      <c r="A112" t="s">
        <v>1466</v>
      </c>
      <c r="C112" t="s">
        <v>1813</v>
      </c>
      <c r="D112" t="s">
        <v>1091</v>
      </c>
      <c r="E112" t="s">
        <v>1788</v>
      </c>
      <c r="F112" t="s">
        <v>1380</v>
      </c>
      <c r="G112" t="s">
        <v>1250</v>
      </c>
      <c r="H112" t="s">
        <v>1365</v>
      </c>
    </row>
    <row r="113" spans="1:8">
      <c r="A113" t="s">
        <v>1523</v>
      </c>
      <c r="C113" t="s">
        <v>1801</v>
      </c>
      <c r="D113" t="s">
        <v>1091</v>
      </c>
      <c r="E113" t="s">
        <v>1788</v>
      </c>
      <c r="F113" t="s">
        <v>1380</v>
      </c>
      <c r="G113" t="s">
        <v>1389</v>
      </c>
      <c r="H113" t="s">
        <v>1365</v>
      </c>
    </row>
    <row r="114" spans="1:8">
      <c r="A114" t="s">
        <v>1675</v>
      </c>
      <c r="C114" t="s">
        <v>1796</v>
      </c>
      <c r="D114" t="s">
        <v>1091</v>
      </c>
      <c r="E114" t="s">
        <v>1788</v>
      </c>
      <c r="F114" t="s">
        <v>1380</v>
      </c>
      <c r="G114" t="s">
        <v>1364</v>
      </c>
      <c r="H114" t="s">
        <v>1365</v>
      </c>
    </row>
    <row r="115" spans="1:8">
      <c r="A115" t="s">
        <v>1720</v>
      </c>
      <c r="C115" t="s">
        <v>1796</v>
      </c>
      <c r="D115" t="s">
        <v>1091</v>
      </c>
      <c r="E115" t="s">
        <v>1788</v>
      </c>
      <c r="F115" t="s">
        <v>1380</v>
      </c>
      <c r="G115" t="s">
        <v>1296</v>
      </c>
      <c r="H115" t="s">
        <v>1365</v>
      </c>
    </row>
    <row r="116" spans="1:8">
      <c r="A116" t="s">
        <v>1492</v>
      </c>
      <c r="C116" t="s">
        <v>1812</v>
      </c>
      <c r="D116" t="s">
        <v>1091</v>
      </c>
      <c r="E116" t="s">
        <v>1788</v>
      </c>
      <c r="F116" t="s">
        <v>1380</v>
      </c>
      <c r="G116" t="s">
        <v>1306</v>
      </c>
      <c r="H116" t="s">
        <v>1365</v>
      </c>
    </row>
    <row r="117" spans="1:8">
      <c r="A117" t="s">
        <v>1530</v>
      </c>
      <c r="C117" t="s">
        <v>1808</v>
      </c>
      <c r="D117" t="s">
        <v>1091</v>
      </c>
      <c r="E117" t="s">
        <v>1788</v>
      </c>
      <c r="F117" t="s">
        <v>1380</v>
      </c>
      <c r="G117" t="s">
        <v>1421</v>
      </c>
      <c r="H117" t="s">
        <v>1365</v>
      </c>
    </row>
    <row r="118" spans="1:8">
      <c r="A118" t="s">
        <v>1652</v>
      </c>
      <c r="C118" t="s">
        <v>1809</v>
      </c>
      <c r="D118" t="s">
        <v>1091</v>
      </c>
      <c r="E118" t="s">
        <v>1788</v>
      </c>
      <c r="F118" t="s">
        <v>1380</v>
      </c>
      <c r="G118" t="s">
        <v>1258</v>
      </c>
      <c r="H118" t="s">
        <v>1365</v>
      </c>
    </row>
    <row r="119" spans="1:8">
      <c r="A119" t="s">
        <v>1734</v>
      </c>
      <c r="C119" t="s">
        <v>1810</v>
      </c>
      <c r="D119" t="s">
        <v>1091</v>
      </c>
      <c r="E119" t="s">
        <v>1788</v>
      </c>
      <c r="F119" t="s">
        <v>1380</v>
      </c>
      <c r="G119" t="s">
        <v>1396</v>
      </c>
      <c r="H119" t="s">
        <v>1365</v>
      </c>
    </row>
    <row r="120" spans="1:8">
      <c r="A120" t="s">
        <v>1498</v>
      </c>
      <c r="C120" t="s">
        <v>1803</v>
      </c>
      <c r="D120" t="s">
        <v>1091</v>
      </c>
      <c r="E120" t="s">
        <v>1788</v>
      </c>
      <c r="F120" t="s">
        <v>1380</v>
      </c>
      <c r="G120" t="s">
        <v>1387</v>
      </c>
      <c r="H120" t="s">
        <v>1365</v>
      </c>
    </row>
    <row r="121" spans="1:8">
      <c r="A121" t="s">
        <v>1606</v>
      </c>
      <c r="C121" t="s">
        <v>1804</v>
      </c>
      <c r="D121" t="s">
        <v>1091</v>
      </c>
      <c r="E121" t="s">
        <v>1788</v>
      </c>
      <c r="F121" t="s">
        <v>1380</v>
      </c>
      <c r="G121" t="s">
        <v>1229</v>
      </c>
      <c r="H121" t="s">
        <v>1365</v>
      </c>
    </row>
    <row r="122" spans="1:8">
      <c r="A122" t="s">
        <v>1489</v>
      </c>
      <c r="C122" t="s">
        <v>1804</v>
      </c>
      <c r="D122" t="s">
        <v>1091</v>
      </c>
      <c r="E122" t="s">
        <v>1788</v>
      </c>
      <c r="F122" t="s">
        <v>1380</v>
      </c>
      <c r="G122" t="s">
        <v>1229</v>
      </c>
      <c r="H122" t="s">
        <v>1365</v>
      </c>
    </row>
    <row r="123" spans="1:8">
      <c r="A123" t="s">
        <v>1501</v>
      </c>
      <c r="C123" t="s">
        <v>1806</v>
      </c>
      <c r="D123" t="s">
        <v>1091</v>
      </c>
      <c r="E123" t="s">
        <v>1788</v>
      </c>
      <c r="F123" t="s">
        <v>1380</v>
      </c>
      <c r="G123" t="s">
        <v>1442</v>
      </c>
      <c r="H123" t="s">
        <v>1365</v>
      </c>
    </row>
    <row r="124" spans="1:8">
      <c r="A124" t="s">
        <v>1479</v>
      </c>
      <c r="C124" t="s">
        <v>1807</v>
      </c>
      <c r="D124" t="s">
        <v>1091</v>
      </c>
      <c r="E124" t="s">
        <v>1788</v>
      </c>
      <c r="F124" t="s">
        <v>1380</v>
      </c>
      <c r="G124" t="s">
        <v>1276</v>
      </c>
      <c r="H124" t="s">
        <v>1365</v>
      </c>
    </row>
    <row r="125" spans="1:8">
      <c r="A125" t="s">
        <v>1494</v>
      </c>
      <c r="C125" t="s">
        <v>1816</v>
      </c>
      <c r="D125" t="s">
        <v>1091</v>
      </c>
      <c r="E125" t="s">
        <v>1788</v>
      </c>
      <c r="F125" t="s">
        <v>1380</v>
      </c>
      <c r="G125" t="s">
        <v>1252</v>
      </c>
      <c r="H125" t="s">
        <v>1365</v>
      </c>
    </row>
    <row r="126" spans="1:8">
      <c r="A126" t="s">
        <v>1470</v>
      </c>
      <c r="C126" t="s">
        <v>1794</v>
      </c>
      <c r="D126" t="s">
        <v>1091</v>
      </c>
      <c r="E126" t="s">
        <v>1788</v>
      </c>
      <c r="F126" t="s">
        <v>1380</v>
      </c>
      <c r="G126" t="s">
        <v>1459</v>
      </c>
      <c r="H126" t="s">
        <v>1365</v>
      </c>
    </row>
    <row r="127" spans="1:8">
      <c r="A127" t="s">
        <v>1722</v>
      </c>
      <c r="C127" t="s">
        <v>1790</v>
      </c>
      <c r="D127" t="s">
        <v>1091</v>
      </c>
      <c r="E127" t="s">
        <v>1789</v>
      </c>
      <c r="F127" t="s">
        <v>1317</v>
      </c>
      <c r="G127" t="s">
        <v>1316</v>
      </c>
    </row>
    <row r="128" spans="1:8">
      <c r="A128" t="s">
        <v>1648</v>
      </c>
      <c r="C128" t="s">
        <v>1795</v>
      </c>
      <c r="D128" t="s">
        <v>1091</v>
      </c>
      <c r="E128" t="s">
        <v>1789</v>
      </c>
      <c r="F128" t="s">
        <v>1317</v>
      </c>
      <c r="G128" t="s">
        <v>1327</v>
      </c>
    </row>
    <row r="129" spans="1:9">
      <c r="A129" t="s">
        <v>1586</v>
      </c>
      <c r="C129" t="s">
        <v>1813</v>
      </c>
      <c r="D129" t="s">
        <v>1091</v>
      </c>
      <c r="E129" t="s">
        <v>1789</v>
      </c>
      <c r="F129" t="s">
        <v>1317</v>
      </c>
      <c r="G129" t="s">
        <v>1290</v>
      </c>
    </row>
    <row r="130" spans="1:9">
      <c r="A130" t="s">
        <v>1707</v>
      </c>
      <c r="C130" t="s">
        <v>1801</v>
      </c>
      <c r="D130" t="s">
        <v>1091</v>
      </c>
      <c r="E130" t="s">
        <v>1789</v>
      </c>
      <c r="F130" t="s">
        <v>1317</v>
      </c>
      <c r="G130" t="s">
        <v>1438</v>
      </c>
    </row>
    <row r="131" spans="1:9">
      <c r="A131" t="s">
        <v>1656</v>
      </c>
      <c r="C131" t="s">
        <v>1796</v>
      </c>
      <c r="D131" t="s">
        <v>1091</v>
      </c>
      <c r="E131" t="s">
        <v>1789</v>
      </c>
      <c r="F131" t="s">
        <v>1317</v>
      </c>
      <c r="G131" t="s">
        <v>1311</v>
      </c>
    </row>
    <row r="132" spans="1:9">
      <c r="A132" t="s">
        <v>1490</v>
      </c>
      <c r="C132" t="s">
        <v>1796</v>
      </c>
      <c r="D132" t="s">
        <v>1091</v>
      </c>
      <c r="E132" t="s">
        <v>1789</v>
      </c>
      <c r="F132" t="s">
        <v>1317</v>
      </c>
      <c r="G132" t="s">
        <v>1449</v>
      </c>
    </row>
    <row r="133" spans="1:9">
      <c r="A133" t="s">
        <v>1699</v>
      </c>
      <c r="C133" t="s">
        <v>1812</v>
      </c>
      <c r="D133" t="s">
        <v>1091</v>
      </c>
      <c r="E133" t="s">
        <v>1789</v>
      </c>
      <c r="F133" t="s">
        <v>1317</v>
      </c>
      <c r="G133" t="s">
        <v>1341</v>
      </c>
    </row>
    <row r="134" spans="1:9">
      <c r="A134" t="s">
        <v>1547</v>
      </c>
      <c r="C134" t="s">
        <v>1808</v>
      </c>
      <c r="D134" t="s">
        <v>1091</v>
      </c>
      <c r="E134" t="s">
        <v>1789</v>
      </c>
      <c r="F134" t="s">
        <v>1317</v>
      </c>
      <c r="G134" t="s">
        <v>1417</v>
      </c>
    </row>
    <row r="135" spans="1:9">
      <c r="A135" t="s">
        <v>1542</v>
      </c>
      <c r="C135" t="s">
        <v>1809</v>
      </c>
      <c r="D135" t="s">
        <v>1091</v>
      </c>
      <c r="E135" t="s">
        <v>1789</v>
      </c>
      <c r="F135" t="s">
        <v>1317</v>
      </c>
      <c r="G135" t="s">
        <v>1447</v>
      </c>
    </row>
    <row r="136" spans="1:9">
      <c r="A136" t="s">
        <v>1642</v>
      </c>
      <c r="C136" t="s">
        <v>1810</v>
      </c>
      <c r="D136" t="s">
        <v>1091</v>
      </c>
      <c r="E136" t="s">
        <v>1789</v>
      </c>
      <c r="F136" t="s">
        <v>1317</v>
      </c>
      <c r="G136" t="s">
        <v>1347</v>
      </c>
    </row>
    <row r="137" spans="1:9">
      <c r="A137" t="s">
        <v>1665</v>
      </c>
      <c r="C137" t="s">
        <v>1803</v>
      </c>
      <c r="D137" t="s">
        <v>1091</v>
      </c>
      <c r="E137" t="s">
        <v>1789</v>
      </c>
      <c r="F137" t="s">
        <v>1317</v>
      </c>
      <c r="G137" t="s">
        <v>1269</v>
      </c>
    </row>
    <row r="138" spans="1:9">
      <c r="A138" t="s">
        <v>1596</v>
      </c>
      <c r="C138" t="s">
        <v>1804</v>
      </c>
      <c r="D138" t="s">
        <v>1091</v>
      </c>
      <c r="E138" t="s">
        <v>1789</v>
      </c>
      <c r="F138" t="s">
        <v>1317</v>
      </c>
      <c r="G138" t="s">
        <v>1269</v>
      </c>
    </row>
    <row r="139" spans="1:9">
      <c r="A139" t="s">
        <v>1705</v>
      </c>
      <c r="C139" t="s">
        <v>1806</v>
      </c>
      <c r="D139" t="s">
        <v>1091</v>
      </c>
      <c r="E139" t="s">
        <v>1789</v>
      </c>
      <c r="F139" t="s">
        <v>1317</v>
      </c>
      <c r="G139" t="s">
        <v>1399</v>
      </c>
    </row>
    <row r="140" spans="1:9">
      <c r="A140" t="s">
        <v>1505</v>
      </c>
      <c r="C140" t="s">
        <v>1807</v>
      </c>
      <c r="D140" t="s">
        <v>1091</v>
      </c>
      <c r="E140" t="s">
        <v>1789</v>
      </c>
      <c r="F140" t="s">
        <v>1317</v>
      </c>
      <c r="G140" t="s">
        <v>1378</v>
      </c>
    </row>
    <row r="141" spans="1:9">
      <c r="A141" t="s">
        <v>1553</v>
      </c>
      <c r="C141" t="s">
        <v>1816</v>
      </c>
      <c r="D141" t="s">
        <v>1091</v>
      </c>
      <c r="E141" t="s">
        <v>1789</v>
      </c>
      <c r="F141" t="s">
        <v>1317</v>
      </c>
      <c r="G141" t="s">
        <v>1298</v>
      </c>
    </row>
    <row r="142" spans="1:9">
      <c r="A142" t="s">
        <v>1738</v>
      </c>
      <c r="C142" t="s">
        <v>1794</v>
      </c>
      <c r="D142" t="s">
        <v>1091</v>
      </c>
      <c r="E142" t="s">
        <v>1789</v>
      </c>
      <c r="F142" t="s">
        <v>1317</v>
      </c>
      <c r="G142" t="s">
        <v>1382</v>
      </c>
    </row>
    <row r="143" spans="1:9">
      <c r="A143" t="s">
        <v>1496</v>
      </c>
      <c r="C143" t="s">
        <v>1790</v>
      </c>
      <c r="D143" t="s">
        <v>1089</v>
      </c>
      <c r="E143" t="s">
        <v>1077</v>
      </c>
      <c r="F143" t="s">
        <v>1274</v>
      </c>
      <c r="G143" t="s">
        <v>1241</v>
      </c>
      <c r="H143" t="s">
        <v>1410</v>
      </c>
    </row>
    <row r="144" spans="1:9">
      <c r="A144" t="s">
        <v>1584</v>
      </c>
      <c r="C144" t="s">
        <v>1795</v>
      </c>
      <c r="D144" t="s">
        <v>1089</v>
      </c>
      <c r="E144" t="s">
        <v>1077</v>
      </c>
      <c r="F144" t="s">
        <v>1274</v>
      </c>
      <c r="G144" t="s">
        <v>1241</v>
      </c>
      <c r="H144" t="s">
        <v>1315</v>
      </c>
      <c r="I144" t="s">
        <v>1410</v>
      </c>
    </row>
    <row r="145" spans="1:9">
      <c r="A145" t="s">
        <v>1540</v>
      </c>
      <c r="C145" t="s">
        <v>1813</v>
      </c>
      <c r="D145" t="s">
        <v>1089</v>
      </c>
      <c r="E145" t="s">
        <v>1077</v>
      </c>
      <c r="F145" t="s">
        <v>1274</v>
      </c>
      <c r="G145" t="s">
        <v>1241</v>
      </c>
      <c r="H145" t="s">
        <v>1422</v>
      </c>
      <c r="I145" t="s">
        <v>1410</v>
      </c>
    </row>
    <row r="146" spans="1:9">
      <c r="A146" t="s">
        <v>1706</v>
      </c>
      <c r="C146" t="s">
        <v>1801</v>
      </c>
      <c r="D146" t="s">
        <v>1089</v>
      </c>
      <c r="E146" t="s">
        <v>1077</v>
      </c>
      <c r="F146" t="s">
        <v>1274</v>
      </c>
      <c r="G146" t="s">
        <v>1241</v>
      </c>
      <c r="H146" t="s">
        <v>1370</v>
      </c>
      <c r="I146" t="s">
        <v>1410</v>
      </c>
    </row>
    <row r="147" spans="1:9">
      <c r="A147" t="s">
        <v>1502</v>
      </c>
      <c r="C147" t="s">
        <v>1796</v>
      </c>
      <c r="D147" t="s">
        <v>1089</v>
      </c>
      <c r="E147" t="s">
        <v>1077</v>
      </c>
      <c r="F147" t="s">
        <v>1274</v>
      </c>
      <c r="G147" t="s">
        <v>1241</v>
      </c>
      <c r="H147" t="s">
        <v>1410</v>
      </c>
    </row>
    <row r="148" spans="1:9">
      <c r="A148" t="s">
        <v>1573</v>
      </c>
      <c r="C148" t="s">
        <v>1796</v>
      </c>
      <c r="D148" t="s">
        <v>1089</v>
      </c>
      <c r="E148" t="s">
        <v>1077</v>
      </c>
      <c r="F148" t="s">
        <v>1274</v>
      </c>
      <c r="G148" t="s">
        <v>1241</v>
      </c>
      <c r="H148" t="s">
        <v>1370</v>
      </c>
      <c r="I148" t="s">
        <v>1410</v>
      </c>
    </row>
    <row r="149" spans="1:9">
      <c r="A149" t="s">
        <v>1673</v>
      </c>
      <c r="C149" t="s">
        <v>1812</v>
      </c>
      <c r="D149" t="s">
        <v>1089</v>
      </c>
      <c r="E149" t="s">
        <v>1077</v>
      </c>
      <c r="F149" t="s">
        <v>1274</v>
      </c>
      <c r="G149" t="s">
        <v>1241</v>
      </c>
      <c r="H149" t="s">
        <v>1410</v>
      </c>
    </row>
    <row r="150" spans="1:9">
      <c r="A150" t="s">
        <v>1462</v>
      </c>
      <c r="C150" t="s">
        <v>1808</v>
      </c>
      <c r="D150" t="s">
        <v>1089</v>
      </c>
      <c r="E150" t="s">
        <v>1077</v>
      </c>
      <c r="F150" t="s">
        <v>1274</v>
      </c>
      <c r="G150" t="s">
        <v>1241</v>
      </c>
      <c r="H150" t="s">
        <v>1377</v>
      </c>
      <c r="I150" t="s">
        <v>1410</v>
      </c>
    </row>
    <row r="151" spans="1:9">
      <c r="A151" t="s">
        <v>1503</v>
      </c>
      <c r="C151" t="s">
        <v>1809</v>
      </c>
      <c r="D151" t="s">
        <v>1089</v>
      </c>
      <c r="E151" t="s">
        <v>1077</v>
      </c>
      <c r="F151" t="s">
        <v>1274</v>
      </c>
      <c r="G151" t="s">
        <v>1241</v>
      </c>
      <c r="H151" t="s">
        <v>1391</v>
      </c>
      <c r="I151" t="s">
        <v>1410</v>
      </c>
    </row>
    <row r="152" spans="1:9">
      <c r="A152" t="s">
        <v>1609</v>
      </c>
      <c r="C152" t="s">
        <v>1836</v>
      </c>
      <c r="D152" t="s">
        <v>1089</v>
      </c>
      <c r="E152" t="s">
        <v>1077</v>
      </c>
      <c r="F152" t="s">
        <v>1274</v>
      </c>
      <c r="G152" t="s">
        <v>1241</v>
      </c>
      <c r="H152" t="s">
        <v>1257</v>
      </c>
      <c r="I152" t="s">
        <v>1410</v>
      </c>
    </row>
    <row r="153" spans="1:9">
      <c r="A153" t="s">
        <v>1731</v>
      </c>
      <c r="C153" t="s">
        <v>1804</v>
      </c>
      <c r="D153" t="s">
        <v>1089</v>
      </c>
      <c r="E153" t="s">
        <v>1077</v>
      </c>
      <c r="F153" t="s">
        <v>1274</v>
      </c>
      <c r="G153" t="s">
        <v>1241</v>
      </c>
      <c r="H153" t="s">
        <v>1277</v>
      </c>
      <c r="I153" t="s">
        <v>1410</v>
      </c>
    </row>
    <row r="154" spans="1:9">
      <c r="A154" t="s">
        <v>1657</v>
      </c>
      <c r="C154" t="s">
        <v>1806</v>
      </c>
      <c r="D154" t="s">
        <v>1089</v>
      </c>
      <c r="E154" t="s">
        <v>1077</v>
      </c>
      <c r="F154" t="s">
        <v>1274</v>
      </c>
      <c r="G154" t="s">
        <v>1241</v>
      </c>
      <c r="H154" t="s">
        <v>1416</v>
      </c>
      <c r="I154" t="s">
        <v>1410</v>
      </c>
    </row>
    <row r="155" spans="1:9">
      <c r="A155" t="s">
        <v>1538</v>
      </c>
      <c r="C155" t="s">
        <v>1807</v>
      </c>
      <c r="D155" t="s">
        <v>1089</v>
      </c>
      <c r="E155" t="s">
        <v>1077</v>
      </c>
      <c r="F155" t="s">
        <v>1274</v>
      </c>
      <c r="G155" t="s">
        <v>1241</v>
      </c>
      <c r="H155" t="s">
        <v>1275</v>
      </c>
      <c r="I155" t="s">
        <v>1410</v>
      </c>
    </row>
    <row r="156" spans="1:9">
      <c r="A156" t="s">
        <v>1607</v>
      </c>
      <c r="C156" t="s">
        <v>1816</v>
      </c>
      <c r="D156" t="s">
        <v>1089</v>
      </c>
      <c r="E156" t="s">
        <v>1077</v>
      </c>
      <c r="F156" t="s">
        <v>1274</v>
      </c>
      <c r="G156" t="s">
        <v>1241</v>
      </c>
      <c r="H156" t="s">
        <v>1245</v>
      </c>
      <c r="I156" t="s">
        <v>1410</v>
      </c>
    </row>
    <row r="157" spans="1:9">
      <c r="A157" t="s">
        <v>1659</v>
      </c>
      <c r="C157" t="s">
        <v>1794</v>
      </c>
      <c r="D157" t="s">
        <v>1089</v>
      </c>
      <c r="E157" t="s">
        <v>1077</v>
      </c>
      <c r="F157" t="s">
        <v>1274</v>
      </c>
      <c r="G157" t="s">
        <v>1241</v>
      </c>
      <c r="H157" t="s">
        <v>1373</v>
      </c>
      <c r="I157" t="s">
        <v>1410</v>
      </c>
    </row>
    <row r="158" spans="1:9">
      <c r="A158" t="s">
        <v>1725</v>
      </c>
      <c r="C158" t="s">
        <v>1790</v>
      </c>
      <c r="D158" t="s">
        <v>1089</v>
      </c>
      <c r="E158" t="s">
        <v>1789</v>
      </c>
      <c r="F158" t="s">
        <v>1406</v>
      </c>
      <c r="G158" t="s">
        <v>1410</v>
      </c>
    </row>
    <row r="159" spans="1:9">
      <c r="A159" t="s">
        <v>1649</v>
      </c>
      <c r="C159" t="s">
        <v>1795</v>
      </c>
      <c r="D159" t="s">
        <v>1089</v>
      </c>
      <c r="E159" t="s">
        <v>1789</v>
      </c>
      <c r="F159" t="s">
        <v>1406</v>
      </c>
      <c r="G159" t="s">
        <v>1414</v>
      </c>
      <c r="H159" t="s">
        <v>1410</v>
      </c>
    </row>
    <row r="160" spans="1:9">
      <c r="A160" t="s">
        <v>1711</v>
      </c>
      <c r="C160" t="s">
        <v>1813</v>
      </c>
      <c r="D160" t="s">
        <v>1089</v>
      </c>
      <c r="E160" t="s">
        <v>1789</v>
      </c>
      <c r="F160" t="s">
        <v>1406</v>
      </c>
      <c r="G160" t="s">
        <v>1367</v>
      </c>
      <c r="H160" t="s">
        <v>1410</v>
      </c>
    </row>
    <row r="161" spans="1:8">
      <c r="A161" t="s">
        <v>1522</v>
      </c>
      <c r="C161" t="s">
        <v>1801</v>
      </c>
      <c r="D161" t="s">
        <v>1089</v>
      </c>
      <c r="E161" t="s">
        <v>1789</v>
      </c>
      <c r="F161" t="s">
        <v>1406</v>
      </c>
      <c r="G161" t="s">
        <v>1431</v>
      </c>
      <c r="H161" t="s">
        <v>1410</v>
      </c>
    </row>
    <row r="162" spans="1:8">
      <c r="A162" t="s">
        <v>1728</v>
      </c>
      <c r="C162" t="s">
        <v>1796</v>
      </c>
      <c r="D162" t="s">
        <v>1089</v>
      </c>
      <c r="E162" t="s">
        <v>1789</v>
      </c>
      <c r="F162" t="s">
        <v>1406</v>
      </c>
      <c r="G162" t="s">
        <v>1454</v>
      </c>
      <c r="H162" t="s">
        <v>1410</v>
      </c>
    </row>
    <row r="163" spans="1:8">
      <c r="A163" t="s">
        <v>1709</v>
      </c>
      <c r="C163" t="s">
        <v>1796</v>
      </c>
      <c r="D163" t="s">
        <v>1089</v>
      </c>
      <c r="E163" t="s">
        <v>1789</v>
      </c>
      <c r="F163" t="s">
        <v>1406</v>
      </c>
      <c r="G163" t="s">
        <v>1451</v>
      </c>
      <c r="H163" t="s">
        <v>1410</v>
      </c>
    </row>
    <row r="164" spans="1:8">
      <c r="A164" t="s">
        <v>1571</v>
      </c>
      <c r="C164" t="s">
        <v>1812</v>
      </c>
      <c r="D164" t="s">
        <v>1089</v>
      </c>
      <c r="E164" t="s">
        <v>1789</v>
      </c>
      <c r="F164" t="s">
        <v>1406</v>
      </c>
      <c r="G164" t="s">
        <v>1431</v>
      </c>
      <c r="H164" t="s">
        <v>1410</v>
      </c>
    </row>
    <row r="165" spans="1:8">
      <c r="A165" t="s">
        <v>1680</v>
      </c>
      <c r="C165" t="s">
        <v>1808</v>
      </c>
      <c r="D165" t="s">
        <v>1089</v>
      </c>
      <c r="E165" t="s">
        <v>1789</v>
      </c>
      <c r="F165" t="s">
        <v>1406</v>
      </c>
      <c r="G165" t="s">
        <v>1368</v>
      </c>
      <c r="H165" t="s">
        <v>1410</v>
      </c>
    </row>
    <row r="166" spans="1:8">
      <c r="A166" t="s">
        <v>1536</v>
      </c>
      <c r="C166" t="s">
        <v>1809</v>
      </c>
      <c r="D166" t="s">
        <v>1089</v>
      </c>
      <c r="E166" t="s">
        <v>1789</v>
      </c>
      <c r="F166" t="s">
        <v>1406</v>
      </c>
      <c r="G166" t="s">
        <v>1450</v>
      </c>
      <c r="H166" t="s">
        <v>1410</v>
      </c>
    </row>
    <row r="167" spans="1:8">
      <c r="A167" t="s">
        <v>1592</v>
      </c>
      <c r="C167" t="s">
        <v>1810</v>
      </c>
      <c r="D167" t="s">
        <v>1089</v>
      </c>
      <c r="E167" t="s">
        <v>1789</v>
      </c>
      <c r="F167" t="s">
        <v>1406</v>
      </c>
      <c r="G167" t="s">
        <v>1293</v>
      </c>
      <c r="H167" t="s">
        <v>1410</v>
      </c>
    </row>
    <row r="168" spans="1:8">
      <c r="A168" t="s">
        <v>1647</v>
      </c>
      <c r="C168" t="s">
        <v>1800</v>
      </c>
      <c r="D168" t="s">
        <v>1089</v>
      </c>
      <c r="E168" t="s">
        <v>1789</v>
      </c>
      <c r="F168" t="s">
        <v>1406</v>
      </c>
      <c r="G168" t="s">
        <v>1415</v>
      </c>
      <c r="H168" t="s">
        <v>1410</v>
      </c>
    </row>
    <row r="169" spans="1:8">
      <c r="A169" t="s">
        <v>1580</v>
      </c>
      <c r="C169" t="s">
        <v>1806</v>
      </c>
      <c r="D169" t="s">
        <v>1089</v>
      </c>
      <c r="E169" t="s">
        <v>1789</v>
      </c>
      <c r="F169" t="s">
        <v>1406</v>
      </c>
      <c r="G169" t="s">
        <v>1359</v>
      </c>
      <c r="H169" t="s">
        <v>1410</v>
      </c>
    </row>
    <row r="170" spans="1:8">
      <c r="A170" t="s">
        <v>1585</v>
      </c>
      <c r="C170" t="s">
        <v>1807</v>
      </c>
      <c r="D170" t="s">
        <v>1089</v>
      </c>
      <c r="E170" t="s">
        <v>1789</v>
      </c>
      <c r="F170" t="s">
        <v>1406</v>
      </c>
      <c r="G170" t="s">
        <v>1409</v>
      </c>
      <c r="H170" t="s">
        <v>1410</v>
      </c>
    </row>
    <row r="171" spans="1:8">
      <c r="A171" t="s">
        <v>1735</v>
      </c>
      <c r="C171" t="s">
        <v>1816</v>
      </c>
      <c r="D171" t="s">
        <v>1089</v>
      </c>
      <c r="E171" t="s">
        <v>1789</v>
      </c>
      <c r="F171" t="s">
        <v>1406</v>
      </c>
      <c r="G171" t="s">
        <v>1226</v>
      </c>
      <c r="H171" t="s">
        <v>1410</v>
      </c>
    </row>
    <row r="172" spans="1:8">
      <c r="A172" t="s">
        <v>1600</v>
      </c>
      <c r="C172" t="s">
        <v>1794</v>
      </c>
      <c r="D172" t="s">
        <v>1089</v>
      </c>
      <c r="E172" t="s">
        <v>1789</v>
      </c>
      <c r="F172" t="s">
        <v>1406</v>
      </c>
      <c r="G172" t="s">
        <v>1220</v>
      </c>
      <c r="H172" t="s">
        <v>1410</v>
      </c>
    </row>
    <row r="173" spans="1:8">
      <c r="A173" t="s">
        <v>1616</v>
      </c>
      <c r="C173" t="s">
        <v>1790</v>
      </c>
      <c r="D173" t="s">
        <v>1089</v>
      </c>
      <c r="E173" t="s">
        <v>1079</v>
      </c>
      <c r="F173" t="s">
        <v>1333</v>
      </c>
      <c r="G173" t="s">
        <v>1410</v>
      </c>
    </row>
    <row r="174" spans="1:8">
      <c r="A174" t="s">
        <v>1576</v>
      </c>
      <c r="C174" t="s">
        <v>1795</v>
      </c>
      <c r="D174" t="s">
        <v>1089</v>
      </c>
      <c r="E174" t="s">
        <v>1079</v>
      </c>
      <c r="F174" t="s">
        <v>1333</v>
      </c>
      <c r="G174" t="s">
        <v>1308</v>
      </c>
      <c r="H174" t="s">
        <v>1410</v>
      </c>
    </row>
    <row r="175" spans="1:8">
      <c r="A175" t="s">
        <v>1561</v>
      </c>
      <c r="C175" t="s">
        <v>1813</v>
      </c>
      <c r="D175" t="s">
        <v>1089</v>
      </c>
      <c r="E175" t="s">
        <v>1079</v>
      </c>
      <c r="F175" t="s">
        <v>1333</v>
      </c>
      <c r="G175" t="s">
        <v>1262</v>
      </c>
      <c r="H175" t="s">
        <v>1410</v>
      </c>
    </row>
    <row r="176" spans="1:8">
      <c r="A176" t="s">
        <v>1519</v>
      </c>
      <c r="C176" t="s">
        <v>1813</v>
      </c>
      <c r="D176" t="s">
        <v>1089</v>
      </c>
      <c r="E176" t="s">
        <v>1079</v>
      </c>
      <c r="F176" t="s">
        <v>1333</v>
      </c>
      <c r="G176" t="s">
        <v>1262</v>
      </c>
      <c r="H176" t="s">
        <v>1410</v>
      </c>
    </row>
    <row r="177" spans="1:8">
      <c r="A177" t="s">
        <v>1676</v>
      </c>
      <c r="C177" t="s">
        <v>1801</v>
      </c>
      <c r="D177" t="s">
        <v>1089</v>
      </c>
      <c r="E177" t="s">
        <v>1079</v>
      </c>
      <c r="F177" t="s">
        <v>1333</v>
      </c>
      <c r="G177" t="s">
        <v>1408</v>
      </c>
      <c r="H177" t="s">
        <v>1410</v>
      </c>
    </row>
    <row r="178" spans="1:8">
      <c r="A178" t="s">
        <v>1636</v>
      </c>
      <c r="C178" t="s">
        <v>1796</v>
      </c>
      <c r="D178" t="s">
        <v>1089</v>
      </c>
      <c r="E178" t="s">
        <v>1079</v>
      </c>
      <c r="F178" t="s">
        <v>1333</v>
      </c>
      <c r="G178" t="s">
        <v>1313</v>
      </c>
      <c r="H178" t="s">
        <v>1410</v>
      </c>
    </row>
    <row r="179" spans="1:8">
      <c r="A179" t="s">
        <v>1533</v>
      </c>
      <c r="C179" t="s">
        <v>1796</v>
      </c>
      <c r="D179" t="s">
        <v>1089</v>
      </c>
      <c r="E179" t="s">
        <v>1079</v>
      </c>
      <c r="F179" t="s">
        <v>1333</v>
      </c>
      <c r="G179" t="s">
        <v>1428</v>
      </c>
      <c r="H179" t="s">
        <v>1410</v>
      </c>
    </row>
    <row r="180" spans="1:8">
      <c r="A180" t="s">
        <v>1514</v>
      </c>
      <c r="C180" t="s">
        <v>1812</v>
      </c>
      <c r="D180" t="s">
        <v>1089</v>
      </c>
      <c r="E180" t="s">
        <v>1079</v>
      </c>
      <c r="F180" t="s">
        <v>1333</v>
      </c>
      <c r="G180" t="s">
        <v>1408</v>
      </c>
      <c r="H180" t="s">
        <v>1410</v>
      </c>
    </row>
    <row r="181" spans="1:8">
      <c r="A181" t="s">
        <v>1613</v>
      </c>
      <c r="C181" t="s">
        <v>1808</v>
      </c>
      <c r="D181" t="s">
        <v>1089</v>
      </c>
      <c r="E181" t="s">
        <v>1079</v>
      </c>
      <c r="F181" t="s">
        <v>1333</v>
      </c>
      <c r="G181" t="s">
        <v>1362</v>
      </c>
      <c r="H181" t="s">
        <v>1410</v>
      </c>
    </row>
    <row r="182" spans="1:8">
      <c r="A182" t="s">
        <v>1486</v>
      </c>
      <c r="C182" t="s">
        <v>1809</v>
      </c>
      <c r="D182" t="s">
        <v>1089</v>
      </c>
      <c r="E182" t="s">
        <v>1079</v>
      </c>
      <c r="F182" t="s">
        <v>1333</v>
      </c>
      <c r="G182" t="s">
        <v>1231</v>
      </c>
      <c r="H182" t="s">
        <v>1410</v>
      </c>
    </row>
    <row r="183" spans="1:8">
      <c r="A183" t="s">
        <v>1510</v>
      </c>
      <c r="C183" t="s">
        <v>1810</v>
      </c>
      <c r="D183" t="s">
        <v>1089</v>
      </c>
      <c r="E183" t="s">
        <v>1079</v>
      </c>
      <c r="F183" t="s">
        <v>1333</v>
      </c>
      <c r="G183" t="s">
        <v>1448</v>
      </c>
      <c r="H183" t="s">
        <v>1410</v>
      </c>
    </row>
    <row r="184" spans="1:8">
      <c r="A184" t="s">
        <v>1629</v>
      </c>
      <c r="C184" t="s">
        <v>1800</v>
      </c>
      <c r="D184" t="s">
        <v>1089</v>
      </c>
      <c r="E184" t="s">
        <v>1079</v>
      </c>
      <c r="F184" t="s">
        <v>1333</v>
      </c>
      <c r="G184" t="s">
        <v>1345</v>
      </c>
      <c r="H184" t="s">
        <v>1410</v>
      </c>
    </row>
    <row r="185" spans="1:8">
      <c r="A185" t="s">
        <v>1572</v>
      </c>
      <c r="C185" t="s">
        <v>1806</v>
      </c>
      <c r="D185" t="s">
        <v>1089</v>
      </c>
      <c r="E185" t="s">
        <v>1079</v>
      </c>
      <c r="F185" t="s">
        <v>1333</v>
      </c>
      <c r="G185" t="s">
        <v>1372</v>
      </c>
      <c r="H185" t="s">
        <v>1410</v>
      </c>
    </row>
    <row r="186" spans="1:8">
      <c r="A186" t="s">
        <v>1474</v>
      </c>
      <c r="C186" t="s">
        <v>1807</v>
      </c>
      <c r="D186" t="s">
        <v>1089</v>
      </c>
      <c r="E186" t="s">
        <v>1079</v>
      </c>
      <c r="F186" t="s">
        <v>1333</v>
      </c>
      <c r="G186" t="s">
        <v>1390</v>
      </c>
      <c r="H186" t="s">
        <v>1410</v>
      </c>
    </row>
    <row r="187" spans="1:8">
      <c r="A187" t="s">
        <v>1718</v>
      </c>
      <c r="C187" t="s">
        <v>1816</v>
      </c>
      <c r="D187" t="s">
        <v>1089</v>
      </c>
      <c r="E187" t="s">
        <v>1079</v>
      </c>
      <c r="F187" t="s">
        <v>1333</v>
      </c>
      <c r="G187" t="s">
        <v>1264</v>
      </c>
      <c r="H187" t="s">
        <v>1410</v>
      </c>
    </row>
    <row r="188" spans="1:8">
      <c r="A188" t="s">
        <v>1511</v>
      </c>
      <c r="C188" t="s">
        <v>1794</v>
      </c>
      <c r="D188" t="s">
        <v>1089</v>
      </c>
      <c r="E188" t="s">
        <v>1079</v>
      </c>
      <c r="F188" t="s">
        <v>1333</v>
      </c>
      <c r="G188" t="s">
        <v>1411</v>
      </c>
      <c r="H188" t="s">
        <v>1410</v>
      </c>
    </row>
    <row r="189" spans="1:8">
      <c r="A189" t="s">
        <v>1624</v>
      </c>
      <c r="C189" t="s">
        <v>1790</v>
      </c>
      <c r="D189" t="s">
        <v>1089</v>
      </c>
      <c r="E189" t="s">
        <v>1081</v>
      </c>
      <c r="F189" t="s">
        <v>1333</v>
      </c>
      <c r="G189" t="s">
        <v>1410</v>
      </c>
    </row>
    <row r="190" spans="1:8">
      <c r="A190" t="s">
        <v>1524</v>
      </c>
      <c r="C190" t="s">
        <v>1795</v>
      </c>
      <c r="D190" t="s">
        <v>1089</v>
      </c>
      <c r="E190" t="s">
        <v>1081</v>
      </c>
      <c r="F190" t="s">
        <v>1333</v>
      </c>
      <c r="G190" t="s">
        <v>1418</v>
      </c>
      <c r="H190" t="s">
        <v>1410</v>
      </c>
    </row>
    <row r="191" spans="1:8">
      <c r="A191" t="s">
        <v>1601</v>
      </c>
      <c r="C191" t="s">
        <v>1813</v>
      </c>
      <c r="D191" t="s">
        <v>1089</v>
      </c>
      <c r="E191" t="s">
        <v>1081</v>
      </c>
      <c r="F191" t="s">
        <v>1333</v>
      </c>
      <c r="G191" t="s">
        <v>1272</v>
      </c>
      <c r="H191" t="s">
        <v>1410</v>
      </c>
    </row>
    <row r="192" spans="1:8">
      <c r="A192" t="s">
        <v>1650</v>
      </c>
      <c r="C192" t="s">
        <v>1801</v>
      </c>
      <c r="D192" t="s">
        <v>1089</v>
      </c>
      <c r="E192" t="s">
        <v>1081</v>
      </c>
      <c r="F192" t="s">
        <v>1333</v>
      </c>
      <c r="G192" t="s">
        <v>1375</v>
      </c>
      <c r="H192" t="s">
        <v>1410</v>
      </c>
    </row>
    <row r="193" spans="1:8">
      <c r="A193" t="s">
        <v>1509</v>
      </c>
      <c r="C193" t="s">
        <v>1796</v>
      </c>
      <c r="D193" t="s">
        <v>1089</v>
      </c>
      <c r="E193" t="s">
        <v>1081</v>
      </c>
      <c r="F193" t="s">
        <v>1333</v>
      </c>
      <c r="G193" t="s">
        <v>1404</v>
      </c>
      <c r="H193" t="s">
        <v>1410</v>
      </c>
    </row>
    <row r="194" spans="1:8">
      <c r="A194" t="s">
        <v>1710</v>
      </c>
      <c r="C194" t="s">
        <v>1796</v>
      </c>
      <c r="D194" t="s">
        <v>1089</v>
      </c>
      <c r="E194" t="s">
        <v>1081</v>
      </c>
      <c r="F194" t="s">
        <v>1333</v>
      </c>
      <c r="G194" t="s">
        <v>1405</v>
      </c>
      <c r="H194" t="s">
        <v>1410</v>
      </c>
    </row>
    <row r="195" spans="1:8">
      <c r="A195" t="s">
        <v>1617</v>
      </c>
      <c r="C195" t="s">
        <v>1812</v>
      </c>
      <c r="D195" t="s">
        <v>1089</v>
      </c>
      <c r="E195" t="s">
        <v>1081</v>
      </c>
      <c r="F195" t="s">
        <v>1333</v>
      </c>
      <c r="G195" t="s">
        <v>1375</v>
      </c>
      <c r="H195" t="s">
        <v>1410</v>
      </c>
    </row>
    <row r="196" spans="1:8">
      <c r="A196" t="s">
        <v>1671</v>
      </c>
      <c r="C196" t="s">
        <v>1808</v>
      </c>
      <c r="D196" t="s">
        <v>1089</v>
      </c>
      <c r="E196" t="s">
        <v>1081</v>
      </c>
      <c r="F196" t="s">
        <v>1333</v>
      </c>
      <c r="G196" t="s">
        <v>1234</v>
      </c>
      <c r="H196" t="s">
        <v>1410</v>
      </c>
    </row>
    <row r="197" spans="1:8">
      <c r="A197" t="s">
        <v>1568</v>
      </c>
      <c r="C197" t="s">
        <v>1809</v>
      </c>
      <c r="D197" t="s">
        <v>1089</v>
      </c>
      <c r="E197" t="s">
        <v>1081</v>
      </c>
      <c r="F197" t="s">
        <v>1333</v>
      </c>
      <c r="G197" t="s">
        <v>1350</v>
      </c>
      <c r="H197" t="s">
        <v>1410</v>
      </c>
    </row>
    <row r="198" spans="1:8">
      <c r="A198" t="s">
        <v>1527</v>
      </c>
      <c r="C198" t="s">
        <v>1810</v>
      </c>
      <c r="D198" t="s">
        <v>1089</v>
      </c>
      <c r="E198" t="s">
        <v>1081</v>
      </c>
      <c r="F198" t="s">
        <v>1333</v>
      </c>
      <c r="G198" t="s">
        <v>1310</v>
      </c>
      <c r="H198" t="s">
        <v>1410</v>
      </c>
    </row>
    <row r="199" spans="1:8">
      <c r="A199" t="s">
        <v>1541</v>
      </c>
      <c r="C199" t="s">
        <v>1800</v>
      </c>
      <c r="D199" t="s">
        <v>1089</v>
      </c>
      <c r="E199" t="s">
        <v>1081</v>
      </c>
      <c r="F199" t="s">
        <v>1333</v>
      </c>
      <c r="G199" t="s">
        <v>1384</v>
      </c>
      <c r="H199" t="s">
        <v>1410</v>
      </c>
    </row>
    <row r="200" spans="1:8">
      <c r="A200" t="s">
        <v>1733</v>
      </c>
      <c r="C200" t="s">
        <v>1806</v>
      </c>
      <c r="D200" t="s">
        <v>1089</v>
      </c>
      <c r="E200" t="s">
        <v>1081</v>
      </c>
      <c r="F200" t="s">
        <v>1333</v>
      </c>
      <c r="G200" t="s">
        <v>1427</v>
      </c>
      <c r="H200" t="s">
        <v>1410</v>
      </c>
    </row>
    <row r="201" spans="1:8">
      <c r="A201" t="s">
        <v>1534</v>
      </c>
      <c r="C201" t="s">
        <v>1807</v>
      </c>
      <c r="D201" t="s">
        <v>1089</v>
      </c>
      <c r="E201" t="s">
        <v>1081</v>
      </c>
      <c r="F201" t="s">
        <v>1333</v>
      </c>
      <c r="G201" t="s">
        <v>1369</v>
      </c>
      <c r="H201" t="s">
        <v>1410</v>
      </c>
    </row>
    <row r="202" spans="1:8">
      <c r="A202" t="s">
        <v>1713</v>
      </c>
      <c r="C202" t="s">
        <v>1816</v>
      </c>
      <c r="D202" t="s">
        <v>1089</v>
      </c>
      <c r="E202" t="s">
        <v>1081</v>
      </c>
      <c r="F202" t="s">
        <v>1333</v>
      </c>
      <c r="G202" t="s">
        <v>1295</v>
      </c>
      <c r="H202" t="s">
        <v>1410</v>
      </c>
    </row>
    <row r="203" spans="1:8">
      <c r="A203" t="s">
        <v>1641</v>
      </c>
      <c r="C203" t="s">
        <v>1794</v>
      </c>
      <c r="D203" t="s">
        <v>1089</v>
      </c>
      <c r="E203" t="s">
        <v>1081</v>
      </c>
      <c r="F203" t="s">
        <v>1333</v>
      </c>
      <c r="G203" t="s">
        <v>1246</v>
      </c>
      <c r="H203" t="s">
        <v>1410</v>
      </c>
    </row>
    <row r="204" spans="1:8">
      <c r="A204" t="s">
        <v>1537</v>
      </c>
      <c r="C204" t="s">
        <v>1791</v>
      </c>
      <c r="D204" t="s">
        <v>1093</v>
      </c>
      <c r="F204" t="s">
        <v>1283</v>
      </c>
    </row>
    <row r="205" spans="1:8">
      <c r="A205" t="s">
        <v>1528</v>
      </c>
      <c r="C205" t="s">
        <v>1801</v>
      </c>
      <c r="D205" t="s">
        <v>1093</v>
      </c>
      <c r="F205" t="s">
        <v>1249</v>
      </c>
    </row>
    <row r="206" spans="1:8">
      <c r="A206" t="s">
        <v>1679</v>
      </c>
      <c r="C206" t="s">
        <v>1796</v>
      </c>
      <c r="D206" t="s">
        <v>1093</v>
      </c>
      <c r="F206" t="s">
        <v>1283</v>
      </c>
    </row>
    <row r="207" spans="1:8">
      <c r="A207" t="s">
        <v>1669</v>
      </c>
      <c r="C207" t="s">
        <v>1796</v>
      </c>
      <c r="D207" t="s">
        <v>1093</v>
      </c>
      <c r="F207" t="s">
        <v>1248</v>
      </c>
    </row>
    <row r="208" spans="1:8">
      <c r="A208" t="s">
        <v>1622</v>
      </c>
      <c r="C208" t="s">
        <v>1812</v>
      </c>
      <c r="D208" t="s">
        <v>1093</v>
      </c>
      <c r="F208" t="s">
        <v>1233</v>
      </c>
    </row>
    <row r="209" spans="1:8">
      <c r="A209" t="s">
        <v>1579</v>
      </c>
      <c r="C209" t="s">
        <v>1808</v>
      </c>
      <c r="D209" t="s">
        <v>1093</v>
      </c>
      <c r="F209" t="s">
        <v>1256</v>
      </c>
    </row>
    <row r="210" spans="1:8">
      <c r="A210" t="s">
        <v>1555</v>
      </c>
      <c r="C210" t="s">
        <v>1809</v>
      </c>
      <c r="D210" t="s">
        <v>1093</v>
      </c>
      <c r="F210" t="s">
        <v>1280</v>
      </c>
    </row>
    <row r="211" spans="1:8">
      <c r="A211" t="s">
        <v>1515</v>
      </c>
      <c r="C211" t="s">
        <v>1810</v>
      </c>
      <c r="D211" t="s">
        <v>1093</v>
      </c>
      <c r="F211" t="s">
        <v>1233</v>
      </c>
    </row>
    <row r="212" spans="1:8">
      <c r="A212" t="s">
        <v>1737</v>
      </c>
      <c r="C212" t="s">
        <v>1800</v>
      </c>
      <c r="D212" t="s">
        <v>1093</v>
      </c>
      <c r="F212" t="s">
        <v>1335</v>
      </c>
    </row>
    <row r="213" spans="1:8">
      <c r="A213" t="s">
        <v>1535</v>
      </c>
      <c r="C213" t="s">
        <v>1792</v>
      </c>
      <c r="D213" t="s">
        <v>1093</v>
      </c>
      <c r="F213" t="s">
        <v>1334</v>
      </c>
    </row>
    <row r="214" spans="1:8">
      <c r="A214" t="s">
        <v>1472</v>
      </c>
      <c r="C214" t="s">
        <v>1816</v>
      </c>
      <c r="D214" t="s">
        <v>1093</v>
      </c>
      <c r="F214" t="s">
        <v>1413</v>
      </c>
    </row>
    <row r="215" spans="1:8">
      <c r="A215" t="s">
        <v>1635</v>
      </c>
      <c r="C215" t="s">
        <v>1794</v>
      </c>
      <c r="D215" t="s">
        <v>1093</v>
      </c>
      <c r="F215" t="s">
        <v>1332</v>
      </c>
    </row>
    <row r="216" spans="1:8">
      <c r="A216" t="s">
        <v>1695</v>
      </c>
      <c r="C216" t="s">
        <v>799</v>
      </c>
      <c r="D216" t="s">
        <v>1093</v>
      </c>
      <c r="F216" t="s">
        <v>1283</v>
      </c>
    </row>
    <row r="217" spans="1:8">
      <c r="A217" t="s">
        <v>1672</v>
      </c>
      <c r="C217" t="s">
        <v>800</v>
      </c>
      <c r="D217" t="s">
        <v>1076</v>
      </c>
      <c r="E217" t="s">
        <v>1081</v>
      </c>
      <c r="F217" t="s">
        <v>1410</v>
      </c>
      <c r="G217" t="s">
        <v>1239</v>
      </c>
      <c r="H217" t="s">
        <v>1410</v>
      </c>
    </row>
    <row r="218" spans="1:8">
      <c r="A218" t="s">
        <v>1517</v>
      </c>
      <c r="C218" t="s">
        <v>1808</v>
      </c>
      <c r="D218" t="s">
        <v>1076</v>
      </c>
      <c r="E218" t="s">
        <v>1081</v>
      </c>
      <c r="F218" t="s">
        <v>1410</v>
      </c>
      <c r="G218" t="s">
        <v>1321</v>
      </c>
      <c r="H218" t="s">
        <v>1410</v>
      </c>
    </row>
    <row r="219" spans="1:8">
      <c r="A219" t="s">
        <v>1704</v>
      </c>
      <c r="C219" t="s">
        <v>1809</v>
      </c>
      <c r="D219" t="s">
        <v>1076</v>
      </c>
      <c r="E219" t="s">
        <v>1081</v>
      </c>
      <c r="F219" t="s">
        <v>1410</v>
      </c>
      <c r="G219" t="s">
        <v>1294</v>
      </c>
      <c r="H219" t="s">
        <v>1410</v>
      </c>
    </row>
    <row r="220" spans="1:8">
      <c r="A220" t="s">
        <v>1644</v>
      </c>
      <c r="C220" t="s">
        <v>1810</v>
      </c>
      <c r="D220" t="s">
        <v>1076</v>
      </c>
      <c r="E220" t="s">
        <v>1081</v>
      </c>
      <c r="F220" t="s">
        <v>1410</v>
      </c>
      <c r="G220" t="s">
        <v>1386</v>
      </c>
      <c r="H220" t="s">
        <v>1410</v>
      </c>
    </row>
    <row r="221" spans="1:8">
      <c r="A221" t="s">
        <v>1610</v>
      </c>
      <c r="C221" t="s">
        <v>1803</v>
      </c>
      <c r="D221" t="s">
        <v>1076</v>
      </c>
      <c r="E221" t="s">
        <v>1081</v>
      </c>
      <c r="F221" t="s">
        <v>1410</v>
      </c>
      <c r="G221" t="s">
        <v>1279</v>
      </c>
      <c r="H221" t="s">
        <v>1410</v>
      </c>
    </row>
    <row r="222" spans="1:8">
      <c r="A222" t="s">
        <v>1513</v>
      </c>
      <c r="C222" t="s">
        <v>1804</v>
      </c>
      <c r="D222" t="s">
        <v>1076</v>
      </c>
      <c r="E222" t="s">
        <v>1081</v>
      </c>
      <c r="F222" t="s">
        <v>1410</v>
      </c>
      <c r="G222" t="s">
        <v>1349</v>
      </c>
      <c r="H222" t="s">
        <v>1410</v>
      </c>
    </row>
    <row r="223" spans="1:8">
      <c r="A223" t="s">
        <v>1621</v>
      </c>
      <c r="C223" t="s">
        <v>1792</v>
      </c>
      <c r="D223" t="s">
        <v>1076</v>
      </c>
      <c r="E223" t="s">
        <v>1081</v>
      </c>
      <c r="F223" t="s">
        <v>1410</v>
      </c>
      <c r="G223" t="s">
        <v>1281</v>
      </c>
      <c r="H223" t="s">
        <v>1410</v>
      </c>
    </row>
    <row r="224" spans="1:8">
      <c r="A224" t="s">
        <v>1531</v>
      </c>
      <c r="C224" t="s">
        <v>1816</v>
      </c>
      <c r="D224" t="s">
        <v>1076</v>
      </c>
      <c r="E224" t="s">
        <v>1081</v>
      </c>
      <c r="F224" t="s">
        <v>1410</v>
      </c>
      <c r="G224" t="s">
        <v>1383</v>
      </c>
      <c r="H224" t="s">
        <v>1410</v>
      </c>
    </row>
    <row r="225" spans="1:9">
      <c r="A225" t="s">
        <v>1667</v>
      </c>
      <c r="C225" t="s">
        <v>1794</v>
      </c>
      <c r="D225" t="s">
        <v>1076</v>
      </c>
      <c r="E225" t="s">
        <v>1081</v>
      </c>
      <c r="F225" t="s">
        <v>1410</v>
      </c>
      <c r="G225" t="s">
        <v>1281</v>
      </c>
      <c r="H225" t="s">
        <v>1410</v>
      </c>
    </row>
    <row r="226" spans="1:9">
      <c r="A226" t="s">
        <v>1465</v>
      </c>
      <c r="C226" t="s">
        <v>800</v>
      </c>
      <c r="D226" t="s">
        <v>1091</v>
      </c>
      <c r="E226" t="s">
        <v>1788</v>
      </c>
      <c r="F226" t="s">
        <v>1380</v>
      </c>
      <c r="G226" t="s">
        <v>1296</v>
      </c>
      <c r="H226" t="s">
        <v>1365</v>
      </c>
    </row>
    <row r="227" spans="1:9">
      <c r="A227" t="s">
        <v>1696</v>
      </c>
      <c r="C227" t="s">
        <v>1808</v>
      </c>
      <c r="D227" t="s">
        <v>1091</v>
      </c>
      <c r="E227" t="s">
        <v>1788</v>
      </c>
      <c r="F227" t="s">
        <v>1380</v>
      </c>
      <c r="G227" t="s">
        <v>1407</v>
      </c>
      <c r="H227" t="s">
        <v>1365</v>
      </c>
    </row>
    <row r="228" spans="1:9">
      <c r="A228" t="s">
        <v>1598</v>
      </c>
      <c r="C228" t="s">
        <v>1809</v>
      </c>
      <c r="D228" t="s">
        <v>1091</v>
      </c>
      <c r="E228" t="s">
        <v>1788</v>
      </c>
      <c r="F228" t="s">
        <v>1380</v>
      </c>
      <c r="G228" t="s">
        <v>1294</v>
      </c>
      <c r="H228" t="s">
        <v>1365</v>
      </c>
    </row>
    <row r="229" spans="1:9">
      <c r="A229" t="s">
        <v>1481</v>
      </c>
      <c r="C229" t="s">
        <v>1810</v>
      </c>
      <c r="D229" t="s">
        <v>1091</v>
      </c>
      <c r="E229" t="s">
        <v>1788</v>
      </c>
      <c r="F229" t="s">
        <v>1380</v>
      </c>
      <c r="G229" t="s">
        <v>1386</v>
      </c>
      <c r="H229" t="s">
        <v>1365</v>
      </c>
    </row>
    <row r="230" spans="1:9">
      <c r="A230" t="s">
        <v>1595</v>
      </c>
      <c r="C230" t="s">
        <v>1803</v>
      </c>
      <c r="D230" t="s">
        <v>1091</v>
      </c>
      <c r="E230" t="s">
        <v>1788</v>
      </c>
      <c r="F230" t="s">
        <v>1380</v>
      </c>
      <c r="G230" t="s">
        <v>1279</v>
      </c>
      <c r="H230" t="s">
        <v>1365</v>
      </c>
    </row>
    <row r="231" spans="1:9">
      <c r="A231" t="s">
        <v>1732</v>
      </c>
      <c r="C231" t="s">
        <v>1804</v>
      </c>
      <c r="D231" t="s">
        <v>1091</v>
      </c>
      <c r="E231" t="s">
        <v>1788</v>
      </c>
      <c r="F231" t="s">
        <v>1380</v>
      </c>
      <c r="G231" t="s">
        <v>1300</v>
      </c>
      <c r="H231" t="s">
        <v>1365</v>
      </c>
    </row>
    <row r="232" spans="1:9">
      <c r="A232" t="s">
        <v>1484</v>
      </c>
      <c r="C232" t="s">
        <v>1792</v>
      </c>
      <c r="D232" t="s">
        <v>1091</v>
      </c>
      <c r="E232" t="s">
        <v>1788</v>
      </c>
      <c r="F232" t="s">
        <v>1380</v>
      </c>
      <c r="G232" t="s">
        <v>1258</v>
      </c>
      <c r="H232" t="s">
        <v>1365</v>
      </c>
    </row>
    <row r="233" spans="1:9">
      <c r="A233" t="s">
        <v>1691</v>
      </c>
      <c r="C233" t="s">
        <v>1816</v>
      </c>
      <c r="D233" t="s">
        <v>1091</v>
      </c>
      <c r="E233" t="s">
        <v>1788</v>
      </c>
      <c r="F233" t="s">
        <v>1380</v>
      </c>
      <c r="G233" t="s">
        <v>1303</v>
      </c>
      <c r="H233" t="s">
        <v>1365</v>
      </c>
    </row>
    <row r="234" spans="1:9">
      <c r="A234" t="s">
        <v>1633</v>
      </c>
      <c r="C234" t="s">
        <v>1816</v>
      </c>
      <c r="D234" t="s">
        <v>1091</v>
      </c>
      <c r="E234" t="s">
        <v>1788</v>
      </c>
      <c r="F234" t="s">
        <v>1380</v>
      </c>
      <c r="G234" t="s">
        <v>1303</v>
      </c>
      <c r="H234" t="s">
        <v>1365</v>
      </c>
    </row>
    <row r="235" spans="1:9">
      <c r="A235" t="s">
        <v>1692</v>
      </c>
      <c r="C235" t="s">
        <v>1794</v>
      </c>
      <c r="D235" t="s">
        <v>1091</v>
      </c>
      <c r="E235" t="s">
        <v>1788</v>
      </c>
      <c r="F235" t="s">
        <v>1380</v>
      </c>
      <c r="G235" t="s">
        <v>1258</v>
      </c>
      <c r="H235" t="s">
        <v>1365</v>
      </c>
    </row>
    <row r="236" spans="1:9">
      <c r="A236" t="s">
        <v>1694</v>
      </c>
      <c r="C236" t="s">
        <v>1791</v>
      </c>
      <c r="D236" t="s">
        <v>1089</v>
      </c>
      <c r="E236" t="s">
        <v>1077</v>
      </c>
      <c r="F236" t="s">
        <v>1274</v>
      </c>
      <c r="G236" t="s">
        <v>1241</v>
      </c>
      <c r="H236" t="s">
        <v>1243</v>
      </c>
      <c r="I236" t="s">
        <v>1410</v>
      </c>
    </row>
    <row r="237" spans="1:9">
      <c r="A237" t="s">
        <v>1493</v>
      </c>
      <c r="C237" t="s">
        <v>1801</v>
      </c>
      <c r="D237" t="s">
        <v>1089</v>
      </c>
      <c r="E237" t="s">
        <v>1077</v>
      </c>
      <c r="F237" t="s">
        <v>1274</v>
      </c>
      <c r="G237" t="s">
        <v>1241</v>
      </c>
      <c r="H237" t="s">
        <v>1237</v>
      </c>
      <c r="I237" t="s">
        <v>1410</v>
      </c>
    </row>
    <row r="238" spans="1:9">
      <c r="A238" t="s">
        <v>1604</v>
      </c>
      <c r="C238" t="s">
        <v>1796</v>
      </c>
      <c r="D238" t="s">
        <v>1089</v>
      </c>
      <c r="E238" t="s">
        <v>1077</v>
      </c>
      <c r="F238" t="s">
        <v>1274</v>
      </c>
      <c r="G238" t="s">
        <v>1241</v>
      </c>
      <c r="H238" t="s">
        <v>1243</v>
      </c>
      <c r="I238" t="s">
        <v>1410</v>
      </c>
    </row>
    <row r="239" spans="1:9">
      <c r="A239" t="s">
        <v>1682</v>
      </c>
      <c r="C239" t="s">
        <v>1812</v>
      </c>
      <c r="D239" t="s">
        <v>1089</v>
      </c>
      <c r="E239" t="s">
        <v>1077</v>
      </c>
      <c r="F239" t="s">
        <v>1274</v>
      </c>
      <c r="G239" t="s">
        <v>1241</v>
      </c>
      <c r="H239" t="s">
        <v>1278</v>
      </c>
      <c r="I239" t="s">
        <v>1410</v>
      </c>
    </row>
    <row r="240" spans="1:9">
      <c r="A240" t="s">
        <v>1666</v>
      </c>
      <c r="C240" t="s">
        <v>1808</v>
      </c>
      <c r="D240" t="s">
        <v>1089</v>
      </c>
      <c r="E240" t="s">
        <v>1077</v>
      </c>
      <c r="F240" t="s">
        <v>1274</v>
      </c>
      <c r="G240" t="s">
        <v>1241</v>
      </c>
      <c r="H240" t="s">
        <v>1223</v>
      </c>
      <c r="I240" t="s">
        <v>1410</v>
      </c>
    </row>
    <row r="241" spans="1:9">
      <c r="A241" t="s">
        <v>1612</v>
      </c>
      <c r="C241" t="s">
        <v>1809</v>
      </c>
      <c r="D241" t="s">
        <v>1089</v>
      </c>
      <c r="E241" t="s">
        <v>1077</v>
      </c>
      <c r="F241" t="s">
        <v>1274</v>
      </c>
      <c r="G241" t="s">
        <v>1241</v>
      </c>
      <c r="H241" t="s">
        <v>1324</v>
      </c>
      <c r="I241" t="s">
        <v>1410</v>
      </c>
    </row>
    <row r="242" spans="1:9">
      <c r="A242" t="s">
        <v>1736</v>
      </c>
      <c r="C242" t="s">
        <v>1810</v>
      </c>
      <c r="D242" t="s">
        <v>1089</v>
      </c>
      <c r="E242" t="s">
        <v>1077</v>
      </c>
      <c r="F242" t="s">
        <v>1274</v>
      </c>
      <c r="G242" t="s">
        <v>1241</v>
      </c>
      <c r="H242" t="s">
        <v>1227</v>
      </c>
      <c r="I242" t="s">
        <v>1410</v>
      </c>
    </row>
    <row r="243" spans="1:9">
      <c r="A243" t="s">
        <v>1507</v>
      </c>
      <c r="C243" t="s">
        <v>1803</v>
      </c>
      <c r="D243" t="s">
        <v>1089</v>
      </c>
      <c r="E243" t="s">
        <v>1077</v>
      </c>
      <c r="F243" t="s">
        <v>1274</v>
      </c>
      <c r="G243" t="s">
        <v>1241</v>
      </c>
      <c r="H243" t="s">
        <v>1305</v>
      </c>
      <c r="I243" t="s">
        <v>1410</v>
      </c>
    </row>
    <row r="244" spans="1:9">
      <c r="A244" t="s">
        <v>1646</v>
      </c>
      <c r="C244" t="s">
        <v>1804</v>
      </c>
      <c r="D244" t="s">
        <v>1089</v>
      </c>
      <c r="E244" t="s">
        <v>1077</v>
      </c>
      <c r="F244" t="s">
        <v>1274</v>
      </c>
      <c r="G244" t="s">
        <v>1241</v>
      </c>
      <c r="H244" t="s">
        <v>1270</v>
      </c>
      <c r="I244" t="s">
        <v>1410</v>
      </c>
    </row>
    <row r="245" spans="1:9">
      <c r="A245" t="s">
        <v>1674</v>
      </c>
      <c r="C245" t="s">
        <v>1792</v>
      </c>
      <c r="D245" t="s">
        <v>1089</v>
      </c>
      <c r="E245" t="s">
        <v>1077</v>
      </c>
      <c r="F245" t="s">
        <v>1274</v>
      </c>
      <c r="G245" t="s">
        <v>1241</v>
      </c>
      <c r="H245" t="s">
        <v>1444</v>
      </c>
      <c r="I245" t="s">
        <v>1410</v>
      </c>
    </row>
    <row r="246" spans="1:9">
      <c r="A246" t="s">
        <v>1630</v>
      </c>
      <c r="C246" t="s">
        <v>1816</v>
      </c>
      <c r="D246" t="s">
        <v>1089</v>
      </c>
      <c r="E246" t="s">
        <v>1077</v>
      </c>
      <c r="F246" t="s">
        <v>1274</v>
      </c>
      <c r="G246" t="s">
        <v>1241</v>
      </c>
      <c r="H246" t="s">
        <v>1397</v>
      </c>
      <c r="I246" t="s">
        <v>1410</v>
      </c>
    </row>
    <row r="247" spans="1:9">
      <c r="A247" t="s">
        <v>1512</v>
      </c>
      <c r="C247" t="s">
        <v>1794</v>
      </c>
      <c r="D247" t="s">
        <v>1089</v>
      </c>
      <c r="E247" t="s">
        <v>1077</v>
      </c>
      <c r="F247" t="s">
        <v>1274</v>
      </c>
      <c r="G247" t="s">
        <v>1241</v>
      </c>
      <c r="H247" t="s">
        <v>1352</v>
      </c>
      <c r="I247" t="s">
        <v>1410</v>
      </c>
    </row>
    <row r="248" spans="1:9">
      <c r="A248" t="s">
        <v>1643</v>
      </c>
      <c r="C248" t="s">
        <v>1791</v>
      </c>
      <c r="D248" t="s">
        <v>1089</v>
      </c>
      <c r="E248" t="s">
        <v>1789</v>
      </c>
      <c r="F248" t="s">
        <v>1406</v>
      </c>
      <c r="G248" t="s">
        <v>1261</v>
      </c>
      <c r="H248" t="s">
        <v>1410</v>
      </c>
    </row>
    <row r="249" spans="1:9">
      <c r="A249" t="s">
        <v>1480</v>
      </c>
      <c r="C249" t="s">
        <v>1801</v>
      </c>
      <c r="D249" t="s">
        <v>1089</v>
      </c>
      <c r="E249" t="s">
        <v>1789</v>
      </c>
      <c r="F249" t="s">
        <v>1406</v>
      </c>
      <c r="G249" t="s">
        <v>1228</v>
      </c>
      <c r="H249" t="s">
        <v>1410</v>
      </c>
    </row>
    <row r="250" spans="1:9">
      <c r="A250" t="s">
        <v>1662</v>
      </c>
      <c r="C250" t="s">
        <v>1796</v>
      </c>
      <c r="D250" t="s">
        <v>1089</v>
      </c>
      <c r="E250" t="s">
        <v>1789</v>
      </c>
      <c r="F250" t="s">
        <v>1406</v>
      </c>
      <c r="G250" t="s">
        <v>1261</v>
      </c>
      <c r="H250" t="s">
        <v>1410</v>
      </c>
    </row>
    <row r="251" spans="1:9">
      <c r="A251" t="s">
        <v>1560</v>
      </c>
      <c r="C251" t="s">
        <v>1812</v>
      </c>
      <c r="D251" t="s">
        <v>1089</v>
      </c>
      <c r="E251" t="s">
        <v>1789</v>
      </c>
      <c r="F251" t="s">
        <v>1406</v>
      </c>
      <c r="G251" t="s">
        <v>1228</v>
      </c>
      <c r="H251" t="s">
        <v>1410</v>
      </c>
    </row>
    <row r="252" spans="1:9">
      <c r="A252" t="s">
        <v>1716</v>
      </c>
      <c r="C252" t="s">
        <v>1808</v>
      </c>
      <c r="D252" t="s">
        <v>1089</v>
      </c>
      <c r="E252" t="s">
        <v>1789</v>
      </c>
      <c r="F252" t="s">
        <v>1406</v>
      </c>
      <c r="G252" t="s">
        <v>1312</v>
      </c>
      <c r="H252" t="s">
        <v>1410</v>
      </c>
    </row>
    <row r="253" spans="1:9">
      <c r="A253" t="s">
        <v>1681</v>
      </c>
      <c r="C253" t="s">
        <v>1809</v>
      </c>
      <c r="D253" t="s">
        <v>1089</v>
      </c>
      <c r="E253" t="s">
        <v>1789</v>
      </c>
      <c r="F253" t="s">
        <v>1406</v>
      </c>
      <c r="G253" t="s">
        <v>1271</v>
      </c>
      <c r="H253" t="s">
        <v>1410</v>
      </c>
    </row>
    <row r="254" spans="1:9">
      <c r="A254" t="s">
        <v>1708</v>
      </c>
      <c r="C254" t="s">
        <v>1810</v>
      </c>
      <c r="D254" t="s">
        <v>1089</v>
      </c>
      <c r="E254" t="s">
        <v>1789</v>
      </c>
      <c r="F254" t="s">
        <v>1406</v>
      </c>
      <c r="G254" t="s">
        <v>1330</v>
      </c>
      <c r="H254" t="s">
        <v>1410</v>
      </c>
    </row>
    <row r="255" spans="1:9">
      <c r="A255" t="s">
        <v>1504</v>
      </c>
      <c r="C255" t="s">
        <v>1803</v>
      </c>
      <c r="D255" t="s">
        <v>1089</v>
      </c>
      <c r="E255" t="s">
        <v>1789</v>
      </c>
      <c r="F255" t="s">
        <v>1406</v>
      </c>
      <c r="G255" t="s">
        <v>1424</v>
      </c>
      <c r="H255" t="s">
        <v>1410</v>
      </c>
    </row>
    <row r="256" spans="1:9">
      <c r="A256" t="s">
        <v>1581</v>
      </c>
      <c r="C256" t="s">
        <v>1804</v>
      </c>
      <c r="D256" t="s">
        <v>1089</v>
      </c>
      <c r="E256" t="s">
        <v>1789</v>
      </c>
      <c r="F256" t="s">
        <v>1406</v>
      </c>
      <c r="G256" t="s">
        <v>1429</v>
      </c>
      <c r="H256" t="s">
        <v>1410</v>
      </c>
    </row>
    <row r="257" spans="1:8">
      <c r="A257" t="s">
        <v>1690</v>
      </c>
      <c r="C257" t="s">
        <v>1792</v>
      </c>
      <c r="D257" t="s">
        <v>1089</v>
      </c>
      <c r="E257" t="s">
        <v>1789</v>
      </c>
      <c r="F257" t="s">
        <v>1406</v>
      </c>
      <c r="G257" t="s">
        <v>1292</v>
      </c>
      <c r="H257" t="s">
        <v>1410</v>
      </c>
    </row>
    <row r="258" spans="1:8">
      <c r="A258" t="s">
        <v>1562</v>
      </c>
      <c r="C258" t="s">
        <v>1816</v>
      </c>
      <c r="D258" t="s">
        <v>1089</v>
      </c>
      <c r="E258" t="s">
        <v>1789</v>
      </c>
      <c r="F258" t="s">
        <v>1406</v>
      </c>
      <c r="G258" t="s">
        <v>1285</v>
      </c>
      <c r="H258" t="s">
        <v>1410</v>
      </c>
    </row>
    <row r="259" spans="1:8">
      <c r="A259" t="s">
        <v>1627</v>
      </c>
      <c r="C259" t="s">
        <v>1794</v>
      </c>
      <c r="D259" t="s">
        <v>1089</v>
      </c>
      <c r="E259" t="s">
        <v>1789</v>
      </c>
      <c r="F259" t="s">
        <v>1406</v>
      </c>
      <c r="G259" t="s">
        <v>1426</v>
      </c>
      <c r="H259" t="s">
        <v>1410</v>
      </c>
    </row>
    <row r="260" spans="1:8">
      <c r="A260" t="s">
        <v>1660</v>
      </c>
      <c r="C260" t="s">
        <v>1821</v>
      </c>
      <c r="D260" t="s">
        <v>1089</v>
      </c>
      <c r="E260" t="s">
        <v>1079</v>
      </c>
      <c r="F260" t="s">
        <v>1333</v>
      </c>
      <c r="G260" t="s">
        <v>1452</v>
      </c>
      <c r="H260" t="s">
        <v>1410</v>
      </c>
    </row>
    <row r="261" spans="1:8">
      <c r="A261" t="s">
        <v>1605</v>
      </c>
      <c r="C261" t="s">
        <v>1812</v>
      </c>
      <c r="D261" t="s">
        <v>1089</v>
      </c>
      <c r="E261" t="s">
        <v>1079</v>
      </c>
      <c r="F261" t="s">
        <v>1333</v>
      </c>
      <c r="G261" t="s">
        <v>1379</v>
      </c>
      <c r="H261" t="s">
        <v>1410</v>
      </c>
    </row>
    <row r="262" spans="1:8">
      <c r="A262" t="s">
        <v>1467</v>
      </c>
      <c r="C262" t="s">
        <v>1808</v>
      </c>
      <c r="D262" t="s">
        <v>1089</v>
      </c>
      <c r="E262" t="s">
        <v>1079</v>
      </c>
      <c r="F262" t="s">
        <v>1333</v>
      </c>
      <c r="G262" t="s">
        <v>1338</v>
      </c>
      <c r="H262" t="s">
        <v>1410</v>
      </c>
    </row>
    <row r="263" spans="1:8">
      <c r="A263" t="s">
        <v>1640</v>
      </c>
      <c r="C263" t="s">
        <v>1809</v>
      </c>
      <c r="D263" t="s">
        <v>1089</v>
      </c>
      <c r="E263" t="s">
        <v>1079</v>
      </c>
      <c r="F263" t="s">
        <v>1333</v>
      </c>
      <c r="G263" t="s">
        <v>1314</v>
      </c>
      <c r="H263" t="s">
        <v>1410</v>
      </c>
    </row>
    <row r="264" spans="1:8">
      <c r="A264" t="s">
        <v>1499</v>
      </c>
      <c r="C264" t="s">
        <v>1810</v>
      </c>
      <c r="D264" t="s">
        <v>1089</v>
      </c>
      <c r="E264" t="s">
        <v>1079</v>
      </c>
      <c r="F264" t="s">
        <v>1333</v>
      </c>
      <c r="G264" t="s">
        <v>1366</v>
      </c>
      <c r="H264" t="s">
        <v>1410</v>
      </c>
    </row>
    <row r="265" spans="1:8">
      <c r="A265" t="s">
        <v>1548</v>
      </c>
      <c r="C265" t="s">
        <v>1803</v>
      </c>
      <c r="D265" t="s">
        <v>1089</v>
      </c>
      <c r="E265" t="s">
        <v>1079</v>
      </c>
      <c r="F265" t="s">
        <v>1333</v>
      </c>
      <c r="G265" t="s">
        <v>1287</v>
      </c>
      <c r="H265" t="s">
        <v>1410</v>
      </c>
    </row>
    <row r="266" spans="1:8">
      <c r="A266" t="s">
        <v>1653</v>
      </c>
      <c r="C266" t="s">
        <v>1804</v>
      </c>
      <c r="D266" t="s">
        <v>1089</v>
      </c>
      <c r="E266" t="s">
        <v>1079</v>
      </c>
      <c r="F266" t="s">
        <v>1333</v>
      </c>
      <c r="G266" t="s">
        <v>1242</v>
      </c>
      <c r="H266" t="s">
        <v>1410</v>
      </c>
    </row>
    <row r="267" spans="1:8">
      <c r="A267" t="s">
        <v>1589</v>
      </c>
      <c r="C267" t="s">
        <v>1792</v>
      </c>
      <c r="D267" t="s">
        <v>1089</v>
      </c>
      <c r="E267" t="s">
        <v>1079</v>
      </c>
      <c r="F267" t="s">
        <v>1333</v>
      </c>
      <c r="G267" t="s">
        <v>1260</v>
      </c>
      <c r="H267" t="s">
        <v>1410</v>
      </c>
    </row>
    <row r="268" spans="1:8">
      <c r="A268" t="s">
        <v>1599</v>
      </c>
      <c r="C268" t="s">
        <v>1816</v>
      </c>
      <c r="D268" t="s">
        <v>1089</v>
      </c>
      <c r="E268" t="s">
        <v>1079</v>
      </c>
      <c r="F268" t="s">
        <v>1333</v>
      </c>
      <c r="G268" t="s">
        <v>1355</v>
      </c>
      <c r="H268" t="s">
        <v>1410</v>
      </c>
    </row>
    <row r="269" spans="1:8">
      <c r="A269" t="s">
        <v>1693</v>
      </c>
      <c r="C269" t="s">
        <v>1794</v>
      </c>
      <c r="D269" t="s">
        <v>1089</v>
      </c>
      <c r="E269" t="s">
        <v>1079</v>
      </c>
      <c r="F269" t="s">
        <v>1333</v>
      </c>
      <c r="G269" t="s">
        <v>1232</v>
      </c>
      <c r="H269" t="s">
        <v>1410</v>
      </c>
    </row>
    <row r="270" spans="1:8">
      <c r="A270" t="s">
        <v>1625</v>
      </c>
      <c r="C270" t="s">
        <v>1834</v>
      </c>
      <c r="D270" t="s">
        <v>1093</v>
      </c>
      <c r="F270" t="s">
        <v>1289</v>
      </c>
    </row>
    <row r="271" spans="1:8">
      <c r="A271" t="s">
        <v>1615</v>
      </c>
      <c r="C271" t="s">
        <v>1835</v>
      </c>
      <c r="D271" t="s">
        <v>1093</v>
      </c>
      <c r="F271" t="s">
        <v>1430</v>
      </c>
    </row>
    <row r="272" spans="1:8">
      <c r="A272" t="s">
        <v>1463</v>
      </c>
      <c r="C272" t="s">
        <v>799</v>
      </c>
      <c r="D272" t="s">
        <v>1093</v>
      </c>
      <c r="F272" t="s">
        <v>1289</v>
      </c>
    </row>
    <row r="273" spans="1:8">
      <c r="A273" t="s">
        <v>1488</v>
      </c>
      <c r="C273" t="s">
        <v>799</v>
      </c>
      <c r="D273" t="s">
        <v>1095</v>
      </c>
      <c r="F273" t="s">
        <v>1268</v>
      </c>
      <c r="G273" t="s">
        <v>1400</v>
      </c>
    </row>
    <row r="274" spans="1:8">
      <c r="A274" t="s">
        <v>1550</v>
      </c>
      <c r="C274" t="s">
        <v>799</v>
      </c>
      <c r="D274" t="s">
        <v>1087</v>
      </c>
      <c r="F274" t="s">
        <v>1244</v>
      </c>
    </row>
    <row r="275" spans="1:8">
      <c r="A275" t="s">
        <v>1495</v>
      </c>
      <c r="C275" t="s">
        <v>799</v>
      </c>
      <c r="D275" t="s">
        <v>1087</v>
      </c>
      <c r="F275" t="s">
        <v>1326</v>
      </c>
    </row>
    <row r="276" spans="1:8">
      <c r="A276" t="s">
        <v>1619</v>
      </c>
      <c r="C276" t="s">
        <v>799</v>
      </c>
      <c r="D276" t="s">
        <v>1087</v>
      </c>
      <c r="F276" t="s">
        <v>1244</v>
      </c>
      <c r="G276" t="s">
        <v>1374</v>
      </c>
    </row>
    <row r="277" spans="1:8">
      <c r="A277" t="s">
        <v>1634</v>
      </c>
      <c r="C277" t="s">
        <v>799</v>
      </c>
      <c r="D277" t="s">
        <v>1087</v>
      </c>
      <c r="F277" t="s">
        <v>1326</v>
      </c>
      <c r="G277" t="s">
        <v>1374</v>
      </c>
    </row>
    <row r="278" spans="1:8">
      <c r="A278" t="s">
        <v>1702</v>
      </c>
      <c r="C278" t="s">
        <v>799</v>
      </c>
      <c r="D278" t="s">
        <v>1104</v>
      </c>
      <c r="F278" t="s">
        <v>1320</v>
      </c>
      <c r="G278" t="s">
        <v>1401</v>
      </c>
      <c r="H278" t="s">
        <v>1363</v>
      </c>
    </row>
    <row r="279" spans="1:8">
      <c r="A279" t="s">
        <v>1143</v>
      </c>
      <c r="C279" t="s">
        <v>799</v>
      </c>
      <c r="D279" t="s">
        <v>1107</v>
      </c>
      <c r="F279" t="s">
        <v>1238</v>
      </c>
    </row>
    <row r="280" spans="1:8">
      <c r="A280" t="s">
        <v>1698</v>
      </c>
      <c r="C280" t="s">
        <v>799</v>
      </c>
      <c r="D280" t="s">
        <v>1102</v>
      </c>
      <c r="F280" t="s">
        <v>1363</v>
      </c>
      <c r="G280" t="s">
        <v>1401</v>
      </c>
      <c r="H280" t="s">
        <v>1320</v>
      </c>
    </row>
    <row r="281" spans="1:8">
      <c r="A281" t="s">
        <v>1469</v>
      </c>
      <c r="C281" t="s">
        <v>799</v>
      </c>
      <c r="D281" t="s">
        <v>1105</v>
      </c>
      <c r="F281" t="s">
        <v>1238</v>
      </c>
    </row>
    <row r="282" spans="1:8">
      <c r="A282" t="s">
        <v>1539</v>
      </c>
      <c r="C282" t="s">
        <v>799</v>
      </c>
      <c r="D282" t="s">
        <v>1103</v>
      </c>
      <c r="F282" t="s">
        <v>1222</v>
      </c>
      <c r="G282" t="s">
        <v>1434</v>
      </c>
      <c r="H282" t="s">
        <v>1222</v>
      </c>
    </row>
    <row r="283" spans="1:8">
      <c r="A283" t="s">
        <v>1142</v>
      </c>
      <c r="C283" t="s">
        <v>799</v>
      </c>
      <c r="D283" t="s">
        <v>1106</v>
      </c>
      <c r="F283" t="s">
        <v>1361</v>
      </c>
    </row>
  </sheetData>
  <dataValidations count="5">
    <dataValidation type="list" allowBlank="1" showInputMessage="1" showErrorMessage="1" sqref="F5:K283">
      <formula1>INDIRECT("MaterialsTable[Name]")</formula1>
    </dataValidation>
    <dataValidation type="list" allowBlank="1" showInputMessage="1" showErrorMessage="1" sqref="E5:E283">
      <formula1>INDIRECT("StandardsConstructionTypeLookup[Name]")</formula1>
    </dataValidation>
    <dataValidation type="list" allowBlank="1" showInputMessage="1" showErrorMessage="1" sqref="D5:D283">
      <formula1>INDIRECT("IntendedSurfaceTypeLookup[Name]")</formula1>
    </dataValidation>
    <dataValidation type="list" allowBlank="1" showInputMessage="1" showErrorMessage="1" sqref="B5:B93">
      <formula1>INDIRECT("StandardsTable[Name]")</formula1>
    </dataValidation>
    <dataValidation type="list" allowBlank="1" showInputMessage="1" showErrorMessage="1" sqref="C5:C283">
      <formula1>INDIRECT("ClimateZoneSetsTable[Name]")</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0"/>
  <sheetViews>
    <sheetView zoomScale="55" zoomScaleNormal="55" workbookViewId="0">
      <pane xSplit="1" ySplit="4" topLeftCell="B5" activePane="bottomRight" state="frozen"/>
      <selection pane="topRight" activeCell="B1" sqref="B1"/>
      <selection pane="bottomLeft" activeCell="A4" sqref="A4"/>
      <selection pane="bottomRight" activeCell="E252" sqref="E252"/>
    </sheetView>
  </sheetViews>
  <sheetFormatPr defaultRowHeight="14.4"/>
  <cols>
    <col min="1" max="1" width="41.44140625" bestFit="1" customWidth="1"/>
    <col min="2" max="3" width="25.44140625" customWidth="1"/>
    <col min="4" max="4" width="18.88671875" customWidth="1"/>
    <col min="5" max="5" width="32.6640625" customWidth="1"/>
    <col min="6" max="6" width="29.44140625" customWidth="1"/>
    <col min="7" max="7" width="20.109375" customWidth="1"/>
    <col min="8" max="8" width="26.5546875" customWidth="1"/>
    <col min="9" max="9" width="24" customWidth="1"/>
    <col min="10" max="10" width="19.109375" customWidth="1"/>
    <col min="11" max="12" width="21.109375" customWidth="1"/>
    <col min="13" max="13" width="24.88671875" customWidth="1"/>
    <col min="14" max="14" width="27.5546875" customWidth="1"/>
    <col min="15" max="15" width="22.6640625" customWidth="1"/>
    <col min="16" max="16" width="50.6640625" bestFit="1" customWidth="1" collapsed="1"/>
    <col min="17" max="17" width="40" bestFit="1" customWidth="1"/>
    <col min="18" max="18" width="47.5546875" bestFit="1" customWidth="1"/>
    <col min="19" max="19" width="46.109375" bestFit="1" customWidth="1"/>
    <col min="20" max="20" width="41.88671875" bestFit="1" customWidth="1"/>
    <col min="21" max="21" width="49.44140625" bestFit="1" customWidth="1"/>
    <col min="22" max="22" width="47.88671875" bestFit="1" customWidth="1"/>
    <col min="23" max="23" width="42.88671875" bestFit="1" customWidth="1"/>
    <col min="24" max="24" width="43.33203125" bestFit="1" customWidth="1"/>
    <col min="25" max="25" width="42.5546875" bestFit="1" customWidth="1"/>
    <col min="26" max="26" width="55.33203125" bestFit="1" customWidth="1"/>
    <col min="27" max="27" width="16.33203125" bestFit="1" customWidth="1"/>
  </cols>
  <sheetData>
    <row r="1" spans="1:27">
      <c r="A1" t="s">
        <v>1932</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1154</v>
      </c>
      <c r="D3" s="64"/>
      <c r="E3" s="64"/>
      <c r="F3" s="64"/>
      <c r="G3" s="64"/>
      <c r="H3" s="64"/>
      <c r="I3" s="64"/>
      <c r="J3" s="64"/>
      <c r="K3" s="64"/>
      <c r="L3" s="64"/>
      <c r="M3" s="62" t="s">
        <v>1155</v>
      </c>
      <c r="N3" s="62"/>
      <c r="O3" s="62"/>
      <c r="P3" s="63" t="s">
        <v>1156</v>
      </c>
      <c r="Q3" s="63"/>
      <c r="R3" s="63"/>
      <c r="S3" s="63"/>
      <c r="T3" s="63"/>
      <c r="U3" s="63"/>
      <c r="V3" s="63"/>
      <c r="W3" s="63"/>
      <c r="X3" s="63"/>
      <c r="Y3" s="63"/>
      <c r="Z3" s="63"/>
      <c r="AA3" s="63"/>
    </row>
    <row r="4" spans="1:27">
      <c r="A4" t="s">
        <v>1118</v>
      </c>
      <c r="B4" t="s">
        <v>1157</v>
      </c>
      <c r="C4" t="s">
        <v>1941</v>
      </c>
      <c r="D4" s="1" t="s">
        <v>1158</v>
      </c>
      <c r="E4" s="1" t="s">
        <v>1159</v>
      </c>
      <c r="F4" s="1" t="s">
        <v>1160</v>
      </c>
      <c r="G4" s="1" t="s">
        <v>1161</v>
      </c>
      <c r="H4" s="1" t="s">
        <v>1162</v>
      </c>
      <c r="I4" s="1" t="s">
        <v>1163</v>
      </c>
      <c r="J4" s="1" t="s">
        <v>1164</v>
      </c>
      <c r="K4" s="1" t="s">
        <v>1165</v>
      </c>
      <c r="L4" s="1" t="s">
        <v>1786</v>
      </c>
      <c r="M4" s="1" t="s">
        <v>1166</v>
      </c>
      <c r="N4" s="1" t="s">
        <v>1167</v>
      </c>
      <c r="O4" s="1" t="s">
        <v>1168</v>
      </c>
      <c r="P4" t="s">
        <v>1169</v>
      </c>
      <c r="Q4" s="1" t="s">
        <v>1170</v>
      </c>
      <c r="R4" s="1" t="s">
        <v>1171</v>
      </c>
      <c r="S4" s="1" t="s">
        <v>1172</v>
      </c>
      <c r="T4" s="1" t="s">
        <v>1173</v>
      </c>
      <c r="U4" s="1" t="s">
        <v>1174</v>
      </c>
      <c r="V4" s="1" t="s">
        <v>1175</v>
      </c>
      <c r="W4" s="1" t="s">
        <v>1176</v>
      </c>
      <c r="X4" s="1" t="s">
        <v>1177</v>
      </c>
      <c r="Y4" s="1" t="s">
        <v>1178</v>
      </c>
      <c r="Z4" s="1" t="s">
        <v>1179</v>
      </c>
      <c r="AA4" s="1" t="s">
        <v>1180</v>
      </c>
    </row>
    <row r="5" spans="1:27">
      <c r="A5" t="s">
        <v>1220</v>
      </c>
      <c r="B5" t="s">
        <v>1221</v>
      </c>
      <c r="C5" t="s">
        <v>1942</v>
      </c>
      <c r="D5">
        <v>6.7386538089222103</v>
      </c>
      <c r="E5">
        <v>0.339740118127283</v>
      </c>
      <c r="F5">
        <v>2.9434263033527102</v>
      </c>
      <c r="G5">
        <v>16.543409552678298</v>
      </c>
      <c r="H5">
        <v>0.19986624629788899</v>
      </c>
      <c r="I5">
        <v>0.9</v>
      </c>
      <c r="J5">
        <v>0.7</v>
      </c>
      <c r="K5">
        <v>0.7</v>
      </c>
    </row>
    <row r="6" spans="1:27">
      <c r="A6" t="s">
        <v>1222</v>
      </c>
      <c r="B6" t="s">
        <v>1221</v>
      </c>
      <c r="C6" t="s">
        <v>1943</v>
      </c>
      <c r="D6">
        <v>0.74803149606299202</v>
      </c>
      <c r="E6">
        <v>1.10935548776256</v>
      </c>
      <c r="F6">
        <v>0.90142430540176599</v>
      </c>
      <c r="G6">
        <v>49.942368460915702</v>
      </c>
      <c r="H6">
        <v>0.26034202732397099</v>
      </c>
      <c r="I6">
        <v>0.9</v>
      </c>
      <c r="J6">
        <v>0.7</v>
      </c>
      <c r="K6">
        <v>0.7</v>
      </c>
    </row>
    <row r="7" spans="1:27">
      <c r="A7" t="s">
        <v>1223</v>
      </c>
      <c r="B7" t="s">
        <v>1221</v>
      </c>
      <c r="C7" t="s">
        <v>1942</v>
      </c>
      <c r="D7">
        <v>1.0972641241013601</v>
      </c>
      <c r="E7">
        <v>0.339740118127283</v>
      </c>
      <c r="F7">
        <v>2.9434263033527102</v>
      </c>
      <c r="G7">
        <v>16.543409552678298</v>
      </c>
      <c r="H7">
        <v>0.19986624629788899</v>
      </c>
      <c r="I7">
        <v>0.9</v>
      </c>
      <c r="J7">
        <v>0.7</v>
      </c>
      <c r="K7">
        <v>0.7</v>
      </c>
    </row>
    <row r="8" spans="1:27">
      <c r="A8" t="s">
        <v>1224</v>
      </c>
      <c r="B8" t="s">
        <v>1225</v>
      </c>
      <c r="M8">
        <v>0.46997820278562202</v>
      </c>
      <c r="N8">
        <v>0.49</v>
      </c>
      <c r="O8">
        <v>0.38</v>
      </c>
    </row>
    <row r="9" spans="1:27">
      <c r="A9" t="s">
        <v>1226</v>
      </c>
      <c r="B9" t="s">
        <v>1221</v>
      </c>
      <c r="C9" t="s">
        <v>1942</v>
      </c>
      <c r="D9">
        <v>5.0463831671442101</v>
      </c>
      <c r="E9">
        <v>0.339740118127283</v>
      </c>
      <c r="F9">
        <v>2.9434263033527102</v>
      </c>
      <c r="G9">
        <v>16.543409552678298</v>
      </c>
      <c r="H9">
        <v>0.19986624629788899</v>
      </c>
      <c r="I9">
        <v>0.9</v>
      </c>
      <c r="J9">
        <v>0.7</v>
      </c>
      <c r="K9">
        <v>0.7</v>
      </c>
    </row>
    <row r="10" spans="1:27">
      <c r="A10" t="s">
        <v>1227</v>
      </c>
      <c r="B10" t="s">
        <v>1221</v>
      </c>
      <c r="C10" t="s">
        <v>1942</v>
      </c>
      <c r="D10">
        <v>1.1299853961722901</v>
      </c>
      <c r="E10">
        <v>0.339740118127283</v>
      </c>
      <c r="F10">
        <v>2.9434263033527102</v>
      </c>
      <c r="G10">
        <v>16.543409552678298</v>
      </c>
      <c r="H10">
        <v>0.19986624629788899</v>
      </c>
      <c r="I10">
        <v>0.9</v>
      </c>
      <c r="J10">
        <v>0.7</v>
      </c>
      <c r="K10">
        <v>0.7</v>
      </c>
    </row>
    <row r="11" spans="1:27">
      <c r="A11" t="s">
        <v>1228</v>
      </c>
      <c r="B11" t="s">
        <v>1221</v>
      </c>
      <c r="C11" t="s">
        <v>1942</v>
      </c>
      <c r="D11">
        <v>0.69854936442229498</v>
      </c>
      <c r="E11">
        <v>0.339740118127283</v>
      </c>
      <c r="F11">
        <v>2.9434263033527102</v>
      </c>
      <c r="G11">
        <v>16.543409552678298</v>
      </c>
      <c r="H11">
        <v>0.19986624629788899</v>
      </c>
      <c r="I11">
        <v>0.9</v>
      </c>
      <c r="J11">
        <v>0.7</v>
      </c>
      <c r="K11">
        <v>0.7</v>
      </c>
    </row>
    <row r="12" spans="1:27">
      <c r="A12" t="s">
        <v>1229</v>
      </c>
      <c r="B12" t="s">
        <v>1221</v>
      </c>
      <c r="C12" t="s">
        <v>1942</v>
      </c>
      <c r="D12">
        <v>6.2822637007957498</v>
      </c>
      <c r="E12">
        <v>0.339740118127283</v>
      </c>
      <c r="F12">
        <v>2.9434263033527102</v>
      </c>
      <c r="G12">
        <v>16.543409552678298</v>
      </c>
      <c r="H12">
        <v>0.19986624629788899</v>
      </c>
      <c r="I12">
        <v>0.9</v>
      </c>
      <c r="J12">
        <v>0.7</v>
      </c>
      <c r="K12">
        <v>0.7</v>
      </c>
    </row>
    <row r="13" spans="1:27">
      <c r="A13" t="s">
        <v>1230</v>
      </c>
      <c r="B13" t="s">
        <v>1221</v>
      </c>
      <c r="C13" t="s">
        <v>1942</v>
      </c>
      <c r="D13">
        <v>2</v>
      </c>
      <c r="E13">
        <v>0.208004153955479</v>
      </c>
      <c r="F13">
        <v>4.80759629547609</v>
      </c>
      <c r="G13">
        <v>2.68440230477422</v>
      </c>
      <c r="H13">
        <v>0.28900353491927</v>
      </c>
      <c r="I13">
        <v>0.9</v>
      </c>
      <c r="J13">
        <v>0.7</v>
      </c>
      <c r="K13">
        <v>0.7</v>
      </c>
    </row>
    <row r="14" spans="1:27">
      <c r="A14" t="s">
        <v>1231</v>
      </c>
      <c r="B14" t="s">
        <v>1221</v>
      </c>
      <c r="C14" t="s">
        <v>1942</v>
      </c>
      <c r="D14">
        <v>2.7802654509814801</v>
      </c>
      <c r="E14">
        <v>0.339740118127283</v>
      </c>
      <c r="F14">
        <v>2.9434263033527102</v>
      </c>
      <c r="G14">
        <v>16.543409552678298</v>
      </c>
      <c r="H14">
        <v>0.19986624629788899</v>
      </c>
      <c r="I14">
        <v>0.9</v>
      </c>
      <c r="J14">
        <v>0.7</v>
      </c>
      <c r="K14">
        <v>0.7</v>
      </c>
    </row>
    <row r="15" spans="1:27">
      <c r="A15" t="s">
        <v>1232</v>
      </c>
      <c r="B15" t="s">
        <v>1221</v>
      </c>
      <c r="C15" t="s">
        <v>1942</v>
      </c>
      <c r="D15">
        <v>2.1007537009752402</v>
      </c>
      <c r="E15">
        <v>0.339740118127283</v>
      </c>
      <c r="F15">
        <v>2.9434263033527102</v>
      </c>
      <c r="G15">
        <v>16.543409552678298</v>
      </c>
      <c r="H15">
        <v>0.19986624629788899</v>
      </c>
      <c r="I15">
        <v>0.9</v>
      </c>
      <c r="J15">
        <v>0.7</v>
      </c>
      <c r="K15">
        <v>0.7</v>
      </c>
    </row>
    <row r="16" spans="1:27">
      <c r="A16" t="s">
        <v>1233</v>
      </c>
      <c r="B16" t="s">
        <v>1225</v>
      </c>
      <c r="M16">
        <v>0.71996660852265604</v>
      </c>
      <c r="N16">
        <v>0.39</v>
      </c>
      <c r="O16">
        <v>0.25</v>
      </c>
    </row>
    <row r="17" spans="1:27">
      <c r="A17" t="s">
        <v>1234</v>
      </c>
      <c r="B17" t="s">
        <v>1221</v>
      </c>
      <c r="C17" t="s">
        <v>1942</v>
      </c>
      <c r="D17">
        <v>3.2001884425583702</v>
      </c>
      <c r="E17">
        <v>0.339740118127283</v>
      </c>
      <c r="F17">
        <v>2.9434263033527102</v>
      </c>
      <c r="G17">
        <v>16.543409552678298</v>
      </c>
      <c r="H17">
        <v>0.19986624629788899</v>
      </c>
      <c r="I17">
        <v>0.9</v>
      </c>
      <c r="J17">
        <v>0.7</v>
      </c>
      <c r="K17">
        <v>0.7</v>
      </c>
    </row>
    <row r="18" spans="1:27">
      <c r="A18" t="s">
        <v>1235</v>
      </c>
      <c r="B18" t="s">
        <v>1236</v>
      </c>
      <c r="D18">
        <v>0.118110236220472</v>
      </c>
      <c r="E18">
        <v>9.2215174920262502E-2</v>
      </c>
      <c r="F18">
        <v>10.844202170246801</v>
      </c>
      <c r="P18" t="s">
        <v>1787</v>
      </c>
      <c r="Q18">
        <v>0.38009999999999999</v>
      </c>
      <c r="R18">
        <v>0.56989999999999996</v>
      </c>
      <c r="S18">
        <v>0.56989999999999996</v>
      </c>
      <c r="T18">
        <v>0.50790000000000002</v>
      </c>
      <c r="U18">
        <v>0.44209999999999999</v>
      </c>
      <c r="V18">
        <v>0.44209999999999999</v>
      </c>
      <c r="W18">
        <v>0</v>
      </c>
      <c r="X18">
        <v>0.9</v>
      </c>
      <c r="Y18">
        <v>0.9</v>
      </c>
      <c r="Z18">
        <v>1</v>
      </c>
      <c r="AA18" t="b">
        <v>0</v>
      </c>
    </row>
    <row r="19" spans="1:27">
      <c r="A19" t="s">
        <v>1237</v>
      </c>
      <c r="B19" t="s">
        <v>1221</v>
      </c>
      <c r="C19" t="s">
        <v>1942</v>
      </c>
      <c r="D19">
        <v>0.69854936442229498</v>
      </c>
      <c r="E19">
        <v>0.339740118127283</v>
      </c>
      <c r="F19">
        <v>2.9434263033527102</v>
      </c>
      <c r="G19">
        <v>16.543409552678298</v>
      </c>
      <c r="H19">
        <v>0.19986624629788899</v>
      </c>
      <c r="I19">
        <v>0.9</v>
      </c>
      <c r="J19">
        <v>0.7</v>
      </c>
      <c r="K19">
        <v>0.7</v>
      </c>
    </row>
    <row r="20" spans="1:27">
      <c r="A20" t="s">
        <v>1238</v>
      </c>
      <c r="B20" t="s">
        <v>1221</v>
      </c>
      <c r="C20" t="s">
        <v>1943</v>
      </c>
      <c r="D20">
        <v>1</v>
      </c>
      <c r="E20">
        <v>1.0400207697774</v>
      </c>
      <c r="F20">
        <v>0.96151925909521696</v>
      </c>
      <c r="G20">
        <v>37.956200030295904</v>
      </c>
      <c r="H20">
        <v>0.389318811502818</v>
      </c>
      <c r="I20">
        <v>0.9</v>
      </c>
      <c r="J20">
        <v>0.7</v>
      </c>
      <c r="K20">
        <v>0.7</v>
      </c>
    </row>
    <row r="21" spans="1:27">
      <c r="A21" t="s">
        <v>1239</v>
      </c>
      <c r="B21" t="s">
        <v>1221</v>
      </c>
      <c r="C21" t="s">
        <v>1942</v>
      </c>
      <c r="D21">
        <v>2.6224456425269</v>
      </c>
      <c r="E21">
        <v>0.339740118127283</v>
      </c>
      <c r="F21">
        <v>2.9434263033527102</v>
      </c>
      <c r="G21">
        <v>16.543409552678298</v>
      </c>
      <c r="H21">
        <v>0.19986624629788899</v>
      </c>
      <c r="I21">
        <v>0.9</v>
      </c>
      <c r="J21">
        <v>0.7</v>
      </c>
      <c r="K21">
        <v>0.7</v>
      </c>
    </row>
    <row r="22" spans="1:27">
      <c r="A22" t="s">
        <v>1240</v>
      </c>
      <c r="B22" t="s">
        <v>1221</v>
      </c>
      <c r="C22" t="s">
        <v>1942</v>
      </c>
      <c r="D22">
        <v>4.5335724394194497</v>
      </c>
      <c r="E22">
        <v>0.339740118127283</v>
      </c>
      <c r="F22">
        <v>2.9434263033527102</v>
      </c>
      <c r="G22">
        <v>16.543409552678298</v>
      </c>
      <c r="H22">
        <v>0.19986624629788899</v>
      </c>
      <c r="I22">
        <v>0.9</v>
      </c>
      <c r="J22">
        <v>0.7</v>
      </c>
      <c r="K22">
        <v>0.7</v>
      </c>
    </row>
    <row r="23" spans="1:27">
      <c r="A23" t="s">
        <v>1241</v>
      </c>
      <c r="B23" t="s">
        <v>1221</v>
      </c>
      <c r="C23" t="s">
        <v>1944</v>
      </c>
      <c r="D23">
        <v>8</v>
      </c>
      <c r="E23">
        <v>9.0897815278544503</v>
      </c>
      <c r="F23">
        <v>0.11001364520540199</v>
      </c>
      <c r="G23">
        <v>139.838631690564</v>
      </c>
      <c r="H23">
        <v>0.19986624629788899</v>
      </c>
      <c r="I23">
        <v>0.9</v>
      </c>
      <c r="J23">
        <v>0.7</v>
      </c>
      <c r="K23">
        <v>0.7</v>
      </c>
    </row>
    <row r="24" spans="1:27">
      <c r="A24" t="s">
        <v>1242</v>
      </c>
      <c r="B24" t="s">
        <v>1221</v>
      </c>
      <c r="C24" t="s">
        <v>1942</v>
      </c>
      <c r="D24">
        <v>1.4929916388578599</v>
      </c>
      <c r="E24">
        <v>0.339740118127283</v>
      </c>
      <c r="F24">
        <v>2.9434263033527102</v>
      </c>
      <c r="G24">
        <v>16.543409552678298</v>
      </c>
      <c r="H24">
        <v>0.19986624629788899</v>
      </c>
      <c r="I24">
        <v>0.9</v>
      </c>
      <c r="J24">
        <v>0.7</v>
      </c>
      <c r="K24">
        <v>0.7</v>
      </c>
    </row>
    <row r="25" spans="1:27">
      <c r="A25" t="s">
        <v>1243</v>
      </c>
      <c r="B25" t="s">
        <v>1221</v>
      </c>
      <c r="C25" t="s">
        <v>1942</v>
      </c>
      <c r="D25">
        <v>0.66572270983262205</v>
      </c>
      <c r="E25">
        <v>0.339740118127283</v>
      </c>
      <c r="F25">
        <v>2.9434263033527102</v>
      </c>
      <c r="G25">
        <v>16.543409552678298</v>
      </c>
      <c r="H25">
        <v>0.19986624629788899</v>
      </c>
      <c r="I25">
        <v>0.9</v>
      </c>
      <c r="J25">
        <v>0.7</v>
      </c>
      <c r="K25">
        <v>0.7</v>
      </c>
    </row>
    <row r="26" spans="1:27">
      <c r="A26" t="s">
        <v>1244</v>
      </c>
      <c r="B26" t="s">
        <v>1221</v>
      </c>
      <c r="C26" t="s">
        <v>1944</v>
      </c>
      <c r="D26">
        <v>4</v>
      </c>
      <c r="E26">
        <v>9.0897815278544503</v>
      </c>
      <c r="F26">
        <v>0.11001364520540199</v>
      </c>
      <c r="G26">
        <v>139.838631690564</v>
      </c>
      <c r="H26">
        <v>0.19986624629788899</v>
      </c>
      <c r="I26">
        <v>0.9</v>
      </c>
      <c r="J26">
        <v>0.7</v>
      </c>
      <c r="K26">
        <v>0.7</v>
      </c>
    </row>
    <row r="27" spans="1:27">
      <c r="A27" t="s">
        <v>1245</v>
      </c>
      <c r="B27" t="s">
        <v>1221</v>
      </c>
      <c r="C27" t="s">
        <v>1942</v>
      </c>
      <c r="D27">
        <v>4.7582916959714199</v>
      </c>
      <c r="E27">
        <v>0.339740118127283</v>
      </c>
      <c r="F27">
        <v>2.9434263033527102</v>
      </c>
      <c r="G27">
        <v>16.543409552678298</v>
      </c>
      <c r="H27">
        <v>0.19986624629788899</v>
      </c>
      <c r="I27">
        <v>0.9</v>
      </c>
      <c r="J27">
        <v>0.7</v>
      </c>
      <c r="K27">
        <v>0.7</v>
      </c>
    </row>
    <row r="28" spans="1:27">
      <c r="A28" t="s">
        <v>1246</v>
      </c>
      <c r="B28" t="s">
        <v>1221</v>
      </c>
      <c r="C28" t="s">
        <v>1942</v>
      </c>
      <c r="D28">
        <v>6.9328372565752003</v>
      </c>
      <c r="E28">
        <v>0.339740118127283</v>
      </c>
      <c r="F28">
        <v>2.9434263033527102</v>
      </c>
      <c r="G28">
        <v>16.543409552678298</v>
      </c>
      <c r="H28">
        <v>0.19986624629788899</v>
      </c>
      <c r="I28">
        <v>0.9</v>
      </c>
      <c r="J28">
        <v>0.7</v>
      </c>
      <c r="K28">
        <v>0.7</v>
      </c>
    </row>
    <row r="29" spans="1:27">
      <c r="A29" t="s">
        <v>1247</v>
      </c>
      <c r="B29" t="s">
        <v>1221</v>
      </c>
      <c r="C29" t="s">
        <v>1942</v>
      </c>
      <c r="D29">
        <v>3.2375640082385102</v>
      </c>
      <c r="E29">
        <v>0.339740118127283</v>
      </c>
      <c r="F29">
        <v>2.9434263033527102</v>
      </c>
      <c r="G29">
        <v>16.543409552678298</v>
      </c>
      <c r="H29">
        <v>0.19986624629788899</v>
      </c>
      <c r="I29">
        <v>0.9</v>
      </c>
      <c r="J29">
        <v>0.7</v>
      </c>
      <c r="K29">
        <v>0.7</v>
      </c>
    </row>
    <row r="30" spans="1:27">
      <c r="A30" t="s">
        <v>1248</v>
      </c>
      <c r="B30" t="s">
        <v>1225</v>
      </c>
      <c r="M30">
        <v>1.0284834727046701</v>
      </c>
      <c r="N30">
        <v>0.44</v>
      </c>
      <c r="O30">
        <v>0.27</v>
      </c>
    </row>
    <row r="31" spans="1:27">
      <c r="A31" t="s">
        <v>1249</v>
      </c>
      <c r="B31" t="s">
        <v>1225</v>
      </c>
      <c r="M31">
        <v>0.71996660852265604</v>
      </c>
      <c r="N31">
        <v>0.25</v>
      </c>
      <c r="O31">
        <v>0.13</v>
      </c>
    </row>
    <row r="32" spans="1:27">
      <c r="A32" t="s">
        <v>1250</v>
      </c>
      <c r="B32" t="s">
        <v>1221</v>
      </c>
      <c r="C32" t="s">
        <v>1942</v>
      </c>
      <c r="D32">
        <v>6.9010567601993298</v>
      </c>
      <c r="E32">
        <v>0.339740118127283</v>
      </c>
      <c r="F32">
        <v>2.9434263033527102</v>
      </c>
      <c r="G32">
        <v>16.543409552678298</v>
      </c>
      <c r="H32">
        <v>0.19986624629788899</v>
      </c>
      <c r="I32">
        <v>0.9</v>
      </c>
      <c r="J32">
        <v>0.7</v>
      </c>
      <c r="K32">
        <v>0.7</v>
      </c>
    </row>
    <row r="33" spans="1:27">
      <c r="A33" t="s">
        <v>1251</v>
      </c>
      <c r="B33" t="s">
        <v>1221</v>
      </c>
      <c r="C33" t="s">
        <v>1942</v>
      </c>
      <c r="D33">
        <v>1.72401485779821</v>
      </c>
      <c r="E33">
        <v>0.339740118127283</v>
      </c>
      <c r="F33">
        <v>2.9434263033527102</v>
      </c>
      <c r="G33">
        <v>16.543409552678298</v>
      </c>
      <c r="H33">
        <v>0.19986624629788899</v>
      </c>
      <c r="I33">
        <v>0.9</v>
      </c>
      <c r="J33">
        <v>0.7</v>
      </c>
      <c r="K33">
        <v>0.7</v>
      </c>
    </row>
    <row r="34" spans="1:27">
      <c r="A34" t="s">
        <v>1252</v>
      </c>
      <c r="B34" t="s">
        <v>1221</v>
      </c>
      <c r="C34" t="s">
        <v>1942</v>
      </c>
      <c r="D34">
        <v>8.0089563526007908</v>
      </c>
      <c r="E34">
        <v>0.339740118127283</v>
      </c>
      <c r="F34">
        <v>2.9434263033527102</v>
      </c>
      <c r="G34">
        <v>16.543409552678298</v>
      </c>
      <c r="H34">
        <v>0.19986624629788899</v>
      </c>
      <c r="I34">
        <v>0.9</v>
      </c>
      <c r="J34">
        <v>0.7</v>
      </c>
      <c r="K34">
        <v>0.7</v>
      </c>
    </row>
    <row r="35" spans="1:27">
      <c r="A35" t="s">
        <v>1253</v>
      </c>
      <c r="B35" t="s">
        <v>1236</v>
      </c>
      <c r="D35">
        <v>0.118110236220472</v>
      </c>
      <c r="E35">
        <v>6.1707899006792202E-2</v>
      </c>
      <c r="F35">
        <v>16.205380771267698</v>
      </c>
      <c r="P35" t="s">
        <v>1787</v>
      </c>
      <c r="Q35">
        <v>0.42959999999999998</v>
      </c>
      <c r="R35">
        <v>0.52039999999999997</v>
      </c>
      <c r="S35">
        <v>0.52039999999999997</v>
      </c>
      <c r="T35">
        <v>0.45029999999999998</v>
      </c>
      <c r="U35">
        <v>0.49969999999999998</v>
      </c>
      <c r="V35">
        <v>0.49969999999999998</v>
      </c>
      <c r="W35">
        <v>0</v>
      </c>
      <c r="X35">
        <v>0.9</v>
      </c>
      <c r="Y35">
        <v>0.9</v>
      </c>
      <c r="Z35">
        <v>1</v>
      </c>
      <c r="AA35" t="b">
        <v>0</v>
      </c>
    </row>
    <row r="36" spans="1:27">
      <c r="A36" t="s">
        <v>1254</v>
      </c>
      <c r="B36" t="s">
        <v>1221</v>
      </c>
      <c r="C36" t="s">
        <v>1942</v>
      </c>
      <c r="D36">
        <v>6.6108841751722096</v>
      </c>
      <c r="E36">
        <v>0.339740118127283</v>
      </c>
      <c r="F36">
        <v>2.9434263033527102</v>
      </c>
      <c r="G36">
        <v>16.543409552678298</v>
      </c>
      <c r="H36">
        <v>0.19986624629788899</v>
      </c>
      <c r="I36">
        <v>0.9</v>
      </c>
      <c r="J36">
        <v>0.7</v>
      </c>
      <c r="K36">
        <v>0.7</v>
      </c>
    </row>
    <row r="37" spans="1:27">
      <c r="A37" t="s">
        <v>1255</v>
      </c>
      <c r="B37" t="s">
        <v>1221</v>
      </c>
      <c r="C37" t="s">
        <v>1942</v>
      </c>
      <c r="D37">
        <v>6.8803417693715403</v>
      </c>
      <c r="E37">
        <v>0.339740118127283</v>
      </c>
      <c r="F37">
        <v>2.9434263033527102</v>
      </c>
      <c r="G37">
        <v>16.543409552678298</v>
      </c>
      <c r="H37">
        <v>0.19986624629788899</v>
      </c>
      <c r="I37">
        <v>0.9</v>
      </c>
      <c r="J37">
        <v>0.7</v>
      </c>
      <c r="K37">
        <v>0.7</v>
      </c>
    </row>
    <row r="38" spans="1:27">
      <c r="A38" t="s">
        <v>1256</v>
      </c>
      <c r="B38" t="s">
        <v>1225</v>
      </c>
      <c r="M38">
        <v>0.58997263753939799</v>
      </c>
      <c r="N38">
        <v>0.36</v>
      </c>
      <c r="O38">
        <v>0.27</v>
      </c>
    </row>
    <row r="39" spans="1:27">
      <c r="A39" t="s">
        <v>1257</v>
      </c>
      <c r="B39" t="s">
        <v>1221</v>
      </c>
      <c r="C39" t="s">
        <v>1942</v>
      </c>
      <c r="D39">
        <v>2.5860820033285199</v>
      </c>
      <c r="E39">
        <v>0.339740118127283</v>
      </c>
      <c r="F39">
        <v>2.9434263033527102</v>
      </c>
      <c r="G39">
        <v>16.543409552678298</v>
      </c>
      <c r="H39">
        <v>0.19986624629788899</v>
      </c>
      <c r="I39">
        <v>0.9</v>
      </c>
      <c r="J39">
        <v>0.7</v>
      </c>
      <c r="K39">
        <v>0.7</v>
      </c>
    </row>
    <row r="40" spans="1:27">
      <c r="A40" t="s">
        <v>1258</v>
      </c>
      <c r="B40" t="s">
        <v>1221</v>
      </c>
      <c r="C40" t="s">
        <v>1942</v>
      </c>
      <c r="D40">
        <v>5.27363363011807</v>
      </c>
      <c r="E40">
        <v>0.339740118127283</v>
      </c>
      <c r="F40">
        <v>2.9434263033527102</v>
      </c>
      <c r="G40">
        <v>16.543409552678298</v>
      </c>
      <c r="H40">
        <v>0.19986624629788899</v>
      </c>
      <c r="I40">
        <v>0.9</v>
      </c>
      <c r="J40">
        <v>0.7</v>
      </c>
      <c r="K40">
        <v>0.7</v>
      </c>
    </row>
    <row r="41" spans="1:27">
      <c r="A41" t="s">
        <v>1259</v>
      </c>
      <c r="B41" t="s">
        <v>1221</v>
      </c>
      <c r="C41" t="s">
        <v>1942</v>
      </c>
      <c r="D41">
        <v>3.1259842519685002</v>
      </c>
      <c r="E41">
        <v>0.29952598169589001</v>
      </c>
      <c r="F41">
        <v>3.3386085385250599</v>
      </c>
      <c r="G41">
        <v>5.6809444124291604</v>
      </c>
      <c r="H41">
        <v>0.19991401547721399</v>
      </c>
      <c r="I41">
        <v>0.9</v>
      </c>
      <c r="J41">
        <v>0.5</v>
      </c>
      <c r="K41">
        <v>0.5</v>
      </c>
    </row>
    <row r="42" spans="1:27">
      <c r="A42" t="s">
        <v>1260</v>
      </c>
      <c r="B42" t="s">
        <v>1221</v>
      </c>
      <c r="C42" t="s">
        <v>1942</v>
      </c>
      <c r="D42">
        <v>1.7258506664890401</v>
      </c>
      <c r="E42">
        <v>0.339740118127283</v>
      </c>
      <c r="F42">
        <v>2.9434263033527102</v>
      </c>
      <c r="G42">
        <v>16.543409552678298</v>
      </c>
      <c r="H42">
        <v>0.19986624629788899</v>
      </c>
      <c r="I42">
        <v>0.9</v>
      </c>
      <c r="J42">
        <v>0.7</v>
      </c>
      <c r="K42">
        <v>0.7</v>
      </c>
    </row>
    <row r="43" spans="1:27">
      <c r="A43" t="s">
        <v>1261</v>
      </c>
      <c r="B43" t="s">
        <v>1221</v>
      </c>
      <c r="C43" t="s">
        <v>1942</v>
      </c>
      <c r="D43">
        <v>0.66572270983262205</v>
      </c>
      <c r="E43">
        <v>0.339740118127283</v>
      </c>
      <c r="F43">
        <v>2.9434263033527102</v>
      </c>
      <c r="G43">
        <v>16.543409552678298</v>
      </c>
      <c r="H43">
        <v>0.19986624629788899</v>
      </c>
      <c r="I43">
        <v>0.9</v>
      </c>
      <c r="J43">
        <v>0.7</v>
      </c>
      <c r="K43">
        <v>0.7</v>
      </c>
    </row>
    <row r="44" spans="1:27">
      <c r="A44" t="s">
        <v>1262</v>
      </c>
      <c r="B44" t="s">
        <v>1221</v>
      </c>
      <c r="C44" t="s">
        <v>1942</v>
      </c>
      <c r="D44">
        <v>0.79835618012994902</v>
      </c>
      <c r="E44">
        <v>0.339740118127283</v>
      </c>
      <c r="F44">
        <v>2.9434263033527102</v>
      </c>
      <c r="G44">
        <v>16.543409552678298</v>
      </c>
      <c r="H44">
        <v>0.19986624629788899</v>
      </c>
      <c r="I44">
        <v>0.9</v>
      </c>
      <c r="J44">
        <v>0.7</v>
      </c>
      <c r="K44">
        <v>0.7</v>
      </c>
    </row>
    <row r="45" spans="1:27">
      <c r="A45" t="s">
        <v>1263</v>
      </c>
      <c r="B45" t="s">
        <v>1221</v>
      </c>
      <c r="C45" t="s">
        <v>1942</v>
      </c>
      <c r="D45">
        <v>2.4554066667888499</v>
      </c>
      <c r="E45">
        <v>0.339740118127283</v>
      </c>
      <c r="F45">
        <v>2.9434263033527102</v>
      </c>
      <c r="G45">
        <v>16.543409552678298</v>
      </c>
      <c r="H45">
        <v>0.19986624629788899</v>
      </c>
      <c r="I45">
        <v>0.9</v>
      </c>
      <c r="J45">
        <v>0.7</v>
      </c>
      <c r="K45">
        <v>0.7</v>
      </c>
    </row>
    <row r="46" spans="1:27">
      <c r="A46" t="s">
        <v>1264</v>
      </c>
      <c r="B46" t="s">
        <v>1221</v>
      </c>
      <c r="C46" t="s">
        <v>1942</v>
      </c>
      <c r="D46">
        <v>5.2405666147971699</v>
      </c>
      <c r="E46">
        <v>0.339740118127283</v>
      </c>
      <c r="F46">
        <v>2.9434263033527102</v>
      </c>
      <c r="G46">
        <v>16.543409552678298</v>
      </c>
      <c r="H46">
        <v>0.19986624629788899</v>
      </c>
      <c r="I46">
        <v>0.9</v>
      </c>
      <c r="J46">
        <v>0.7</v>
      </c>
      <c r="K46">
        <v>0.7</v>
      </c>
    </row>
    <row r="47" spans="1:27">
      <c r="A47" t="s">
        <v>1265</v>
      </c>
      <c r="B47" t="s">
        <v>1225</v>
      </c>
      <c r="M47">
        <v>0.51997588393302896</v>
      </c>
      <c r="N47">
        <v>0.39</v>
      </c>
      <c r="O47">
        <v>0.27</v>
      </c>
    </row>
    <row r="48" spans="1:27">
      <c r="A48" t="s">
        <v>1266</v>
      </c>
      <c r="B48" t="s">
        <v>1221</v>
      </c>
      <c r="C48" t="s">
        <v>1942</v>
      </c>
      <c r="D48">
        <v>1.9507661395015501</v>
      </c>
      <c r="E48">
        <v>0.339740118127283</v>
      </c>
      <c r="F48">
        <v>2.9434263033527102</v>
      </c>
      <c r="G48">
        <v>16.543409552678298</v>
      </c>
      <c r="H48">
        <v>0.19986624629788899</v>
      </c>
      <c r="I48">
        <v>0.9</v>
      </c>
      <c r="J48">
        <v>0.7</v>
      </c>
      <c r="K48">
        <v>0.7</v>
      </c>
    </row>
    <row r="49" spans="1:15">
      <c r="A49" t="s">
        <v>1267</v>
      </c>
      <c r="B49" t="s">
        <v>1221</v>
      </c>
      <c r="C49" t="s">
        <v>1942</v>
      </c>
      <c r="D49">
        <v>9.3661417322834595</v>
      </c>
      <c r="E49">
        <v>0.339740118127283</v>
      </c>
      <c r="F49">
        <v>2.9434263033527102</v>
      </c>
      <c r="G49">
        <v>16.543409552678298</v>
      </c>
      <c r="H49">
        <v>0.19986624629788899</v>
      </c>
      <c r="I49">
        <v>0.9</v>
      </c>
      <c r="J49">
        <v>0.7</v>
      </c>
      <c r="K49">
        <v>0.7</v>
      </c>
    </row>
    <row r="50" spans="1:15">
      <c r="A50" t="s">
        <v>1268</v>
      </c>
      <c r="B50" t="s">
        <v>1221</v>
      </c>
      <c r="C50" t="s">
        <v>1945</v>
      </c>
      <c r="D50">
        <v>3.1496062992125998E-2</v>
      </c>
      <c r="E50">
        <v>313.94760303680403</v>
      </c>
      <c r="F50">
        <v>3.1852448954125998E-3</v>
      </c>
      <c r="G50">
        <v>488.43636354775498</v>
      </c>
      <c r="H50">
        <v>0.119422948313748</v>
      </c>
      <c r="I50">
        <v>0.9</v>
      </c>
      <c r="J50">
        <v>0.7</v>
      </c>
      <c r="K50">
        <v>0.7</v>
      </c>
    </row>
    <row r="51" spans="1:15">
      <c r="A51" t="s">
        <v>1269</v>
      </c>
      <c r="B51" t="s">
        <v>1221</v>
      </c>
      <c r="C51" t="s">
        <v>1942</v>
      </c>
      <c r="D51">
        <v>6.1454143292144501</v>
      </c>
      <c r="E51">
        <v>0.339740118127283</v>
      </c>
      <c r="F51">
        <v>2.9434263033527102</v>
      </c>
      <c r="G51">
        <v>16.543409552678298</v>
      </c>
      <c r="H51">
        <v>0.19986624629788899</v>
      </c>
      <c r="I51">
        <v>0.9</v>
      </c>
      <c r="J51">
        <v>0.7</v>
      </c>
      <c r="K51">
        <v>0.7</v>
      </c>
    </row>
    <row r="52" spans="1:15">
      <c r="A52" t="s">
        <v>1270</v>
      </c>
      <c r="B52" t="s">
        <v>1221</v>
      </c>
      <c r="C52" t="s">
        <v>1942</v>
      </c>
      <c r="D52">
        <v>1.2988081912048901</v>
      </c>
      <c r="E52">
        <v>0.339740118127283</v>
      </c>
      <c r="F52">
        <v>2.9434263033527102</v>
      </c>
      <c r="G52">
        <v>16.543409552678298</v>
      </c>
      <c r="H52">
        <v>0.19986624629788899</v>
      </c>
      <c r="I52">
        <v>0.9</v>
      </c>
      <c r="J52">
        <v>0.7</v>
      </c>
      <c r="K52">
        <v>0.7</v>
      </c>
    </row>
    <row r="53" spans="1:15">
      <c r="A53" t="s">
        <v>1271</v>
      </c>
      <c r="B53" t="s">
        <v>1221</v>
      </c>
      <c r="C53" t="s">
        <v>1942</v>
      </c>
      <c r="D53">
        <v>1.03502257396645</v>
      </c>
      <c r="E53">
        <v>0.339740118127283</v>
      </c>
      <c r="F53">
        <v>2.9434263033527102</v>
      </c>
      <c r="G53">
        <v>16.543409552678298</v>
      </c>
      <c r="H53">
        <v>0.19986624629788899</v>
      </c>
      <c r="I53">
        <v>0.9</v>
      </c>
      <c r="J53">
        <v>0.7</v>
      </c>
      <c r="K53">
        <v>0.7</v>
      </c>
    </row>
    <row r="54" spans="1:15">
      <c r="A54" t="s">
        <v>1272</v>
      </c>
      <c r="B54" t="s">
        <v>1221</v>
      </c>
      <c r="C54" t="s">
        <v>1942</v>
      </c>
      <c r="D54">
        <v>0.79835618012994902</v>
      </c>
      <c r="E54">
        <v>0.339740118127283</v>
      </c>
      <c r="F54">
        <v>2.9434263033527102</v>
      </c>
      <c r="G54">
        <v>16.543409552678298</v>
      </c>
      <c r="H54">
        <v>0.19986624629788899</v>
      </c>
      <c r="I54">
        <v>0.9</v>
      </c>
      <c r="J54">
        <v>0.7</v>
      </c>
      <c r="K54">
        <v>0.7</v>
      </c>
    </row>
    <row r="55" spans="1:15">
      <c r="A55" t="s">
        <v>1273</v>
      </c>
      <c r="B55" t="s">
        <v>1221</v>
      </c>
      <c r="C55" t="s">
        <v>1942</v>
      </c>
      <c r="D55">
        <v>2.6811023622047201</v>
      </c>
      <c r="E55">
        <v>0.29952598169589001</v>
      </c>
      <c r="F55">
        <v>3.3386085385250599</v>
      </c>
      <c r="G55">
        <v>5.6809444124291604</v>
      </c>
      <c r="H55">
        <v>0.19991401547721399</v>
      </c>
      <c r="I55">
        <v>0.9</v>
      </c>
      <c r="J55">
        <v>0.5</v>
      </c>
      <c r="K55">
        <v>0.5</v>
      </c>
    </row>
    <row r="56" spans="1:15">
      <c r="A56" t="s">
        <v>1274</v>
      </c>
      <c r="B56" t="s">
        <v>1221</v>
      </c>
      <c r="C56" t="s">
        <v>1945</v>
      </c>
      <c r="D56">
        <v>0.99606299212598404</v>
      </c>
      <c r="E56">
        <v>4.7965757902133497</v>
      </c>
      <c r="F56">
        <v>0.208482059647705</v>
      </c>
      <c r="G56">
        <v>115.991150750477</v>
      </c>
      <c r="H56">
        <v>0.19991401547721399</v>
      </c>
      <c r="I56">
        <v>0.9</v>
      </c>
      <c r="J56">
        <v>0.92</v>
      </c>
      <c r="K56">
        <v>0.92</v>
      </c>
    </row>
    <row r="57" spans="1:15">
      <c r="A57" t="s">
        <v>1275</v>
      </c>
      <c r="B57" t="s">
        <v>1221</v>
      </c>
      <c r="C57" t="s">
        <v>1942</v>
      </c>
      <c r="D57">
        <v>3.4892305318178201</v>
      </c>
      <c r="E57">
        <v>0.339740118127283</v>
      </c>
      <c r="F57">
        <v>2.9434263033527102</v>
      </c>
      <c r="G57">
        <v>16.543409552678298</v>
      </c>
      <c r="H57">
        <v>0.19986624629788899</v>
      </c>
      <c r="I57">
        <v>0.9</v>
      </c>
      <c r="J57">
        <v>0.7</v>
      </c>
      <c r="K57">
        <v>0.7</v>
      </c>
    </row>
    <row r="58" spans="1:15">
      <c r="A58" t="s">
        <v>1276</v>
      </c>
      <c r="B58" t="s">
        <v>1221</v>
      </c>
      <c r="C58" t="s">
        <v>1942</v>
      </c>
      <c r="D58">
        <v>6.5541771661843704</v>
      </c>
      <c r="E58">
        <v>0.339740118127283</v>
      </c>
      <c r="F58">
        <v>2.9434263033527102</v>
      </c>
      <c r="G58">
        <v>16.543409552678298</v>
      </c>
      <c r="H58">
        <v>0.19986624629788899</v>
      </c>
      <c r="I58">
        <v>0.9</v>
      </c>
      <c r="J58">
        <v>0.7</v>
      </c>
      <c r="K58">
        <v>0.7</v>
      </c>
    </row>
    <row r="59" spans="1:15">
      <c r="A59" t="s">
        <v>1277</v>
      </c>
      <c r="B59" t="s">
        <v>1221</v>
      </c>
      <c r="C59" t="s">
        <v>1942</v>
      </c>
      <c r="D59">
        <v>1.61535093189103</v>
      </c>
      <c r="E59">
        <v>0.339740118127283</v>
      </c>
      <c r="F59">
        <v>2.9434263033527102</v>
      </c>
      <c r="G59">
        <v>16.543409552678298</v>
      </c>
      <c r="H59">
        <v>0.19986624629788899</v>
      </c>
      <c r="I59">
        <v>0.9</v>
      </c>
      <c r="J59">
        <v>0.7</v>
      </c>
      <c r="K59">
        <v>0.7</v>
      </c>
    </row>
    <row r="60" spans="1:15">
      <c r="A60" t="s">
        <v>1278</v>
      </c>
      <c r="B60" t="s">
        <v>1221</v>
      </c>
      <c r="C60" t="s">
        <v>1942</v>
      </c>
      <c r="D60">
        <v>0.70529055241839</v>
      </c>
      <c r="E60">
        <v>0.339740118127283</v>
      </c>
      <c r="F60">
        <v>2.9434263033527102</v>
      </c>
      <c r="G60">
        <v>16.543409552678298</v>
      </c>
      <c r="H60">
        <v>0.19986624629788899</v>
      </c>
      <c r="I60">
        <v>0.9</v>
      </c>
      <c r="J60">
        <v>0.7</v>
      </c>
      <c r="K60">
        <v>0.7</v>
      </c>
    </row>
    <row r="61" spans="1:15">
      <c r="A61" t="s">
        <v>1279</v>
      </c>
      <c r="B61" t="s">
        <v>1221</v>
      </c>
      <c r="C61" t="s">
        <v>1942</v>
      </c>
      <c r="D61">
        <v>4.3392153960393296</v>
      </c>
      <c r="E61">
        <v>0.339740118127283</v>
      </c>
      <c r="F61">
        <v>2.9434263033527102</v>
      </c>
      <c r="G61">
        <v>16.543409552678298</v>
      </c>
      <c r="H61">
        <v>0.19986624629788899</v>
      </c>
      <c r="I61">
        <v>0.9</v>
      </c>
      <c r="J61">
        <v>0.7</v>
      </c>
      <c r="K61">
        <v>0.7</v>
      </c>
    </row>
    <row r="62" spans="1:15">
      <c r="A62" t="s">
        <v>1280</v>
      </c>
      <c r="B62" t="s">
        <v>1225</v>
      </c>
      <c r="M62">
        <v>0.71996660852265604</v>
      </c>
      <c r="N62">
        <v>0.36</v>
      </c>
      <c r="O62">
        <v>0.23</v>
      </c>
    </row>
    <row r="63" spans="1:15">
      <c r="A63" t="s">
        <v>1281</v>
      </c>
      <c r="B63" t="s">
        <v>1221</v>
      </c>
      <c r="C63" t="s">
        <v>1942</v>
      </c>
      <c r="D63">
        <v>4.9834610450909498</v>
      </c>
      <c r="E63">
        <v>0.339740118127283</v>
      </c>
      <c r="F63">
        <v>2.9434263033527102</v>
      </c>
      <c r="G63">
        <v>16.543409552678298</v>
      </c>
      <c r="H63">
        <v>0.19986624629788899</v>
      </c>
      <c r="I63">
        <v>0.9</v>
      </c>
      <c r="J63">
        <v>0.7</v>
      </c>
      <c r="K63">
        <v>0.7</v>
      </c>
    </row>
    <row r="64" spans="1:15">
      <c r="A64" t="s">
        <v>1282</v>
      </c>
      <c r="B64" t="s">
        <v>1225</v>
      </c>
      <c r="M64">
        <v>0.56997356508043595</v>
      </c>
      <c r="N64">
        <v>0.39</v>
      </c>
      <c r="O64">
        <v>0.31</v>
      </c>
    </row>
    <row r="65" spans="1:15">
      <c r="A65" t="s">
        <v>1283</v>
      </c>
      <c r="B65" t="s">
        <v>1225</v>
      </c>
      <c r="M65">
        <v>1.0284834727046701</v>
      </c>
      <c r="N65">
        <v>0.25</v>
      </c>
      <c r="O65">
        <v>0.11</v>
      </c>
    </row>
    <row r="66" spans="1:15">
      <c r="A66" t="s">
        <v>1284</v>
      </c>
      <c r="B66" t="s">
        <v>1221</v>
      </c>
      <c r="C66" t="s">
        <v>1942</v>
      </c>
      <c r="D66">
        <v>2.1952124126169599</v>
      </c>
      <c r="E66">
        <v>0.339740118127283</v>
      </c>
      <c r="F66">
        <v>2.9434263033527102</v>
      </c>
      <c r="G66">
        <v>16.543409552678298</v>
      </c>
      <c r="H66">
        <v>0.19986624629788899</v>
      </c>
      <c r="I66">
        <v>0.9</v>
      </c>
      <c r="J66">
        <v>0.7</v>
      </c>
      <c r="K66">
        <v>0.7</v>
      </c>
    </row>
    <row r="67" spans="1:15">
      <c r="A67" t="s">
        <v>1285</v>
      </c>
      <c r="B67" t="s">
        <v>1221</v>
      </c>
      <c r="C67" t="s">
        <v>1942</v>
      </c>
      <c r="D67">
        <v>1.6867282165555499</v>
      </c>
      <c r="E67">
        <v>0.339740118127283</v>
      </c>
      <c r="F67">
        <v>2.9434263033527102</v>
      </c>
      <c r="G67">
        <v>16.543409552678298</v>
      </c>
      <c r="H67">
        <v>0.19986624629788899</v>
      </c>
      <c r="I67">
        <v>0.9</v>
      </c>
      <c r="J67">
        <v>0.7</v>
      </c>
      <c r="K67">
        <v>0.7</v>
      </c>
    </row>
    <row r="68" spans="1:15">
      <c r="A68" t="s">
        <v>1286</v>
      </c>
      <c r="B68" t="s">
        <v>1221</v>
      </c>
      <c r="C68" t="s">
        <v>1942</v>
      </c>
      <c r="D68">
        <v>5.0827468063426</v>
      </c>
      <c r="E68">
        <v>0.339740118127283</v>
      </c>
      <c r="F68">
        <v>2.9434263033527102</v>
      </c>
      <c r="G68">
        <v>16.543409552678298</v>
      </c>
      <c r="H68">
        <v>0.19986624629788899</v>
      </c>
      <c r="I68">
        <v>0.9</v>
      </c>
      <c r="J68">
        <v>0.7</v>
      </c>
      <c r="K68">
        <v>0.7</v>
      </c>
    </row>
    <row r="69" spans="1:15">
      <c r="A69" t="s">
        <v>1287</v>
      </c>
      <c r="B69" t="s">
        <v>1221</v>
      </c>
      <c r="C69" t="s">
        <v>1942</v>
      </c>
      <c r="D69">
        <v>1.5606289766113099</v>
      </c>
      <c r="E69">
        <v>0.339740118127283</v>
      </c>
      <c r="F69">
        <v>2.9434263033527102</v>
      </c>
      <c r="G69">
        <v>16.543409552678298</v>
      </c>
      <c r="H69">
        <v>0.19986624629788899</v>
      </c>
      <c r="I69">
        <v>0.9</v>
      </c>
      <c r="J69">
        <v>0.7</v>
      </c>
      <c r="K69">
        <v>0.7</v>
      </c>
    </row>
    <row r="70" spans="1:15">
      <c r="A70" t="s">
        <v>1288</v>
      </c>
      <c r="B70" t="s">
        <v>1221</v>
      </c>
      <c r="C70" t="s">
        <v>1942</v>
      </c>
      <c r="D70">
        <v>7.3543307086614202</v>
      </c>
      <c r="E70">
        <v>0.339740118127283</v>
      </c>
      <c r="F70">
        <v>2.9434263033527102</v>
      </c>
      <c r="G70">
        <v>16.543409552678298</v>
      </c>
      <c r="H70">
        <v>0.19986624629788899</v>
      </c>
      <c r="I70">
        <v>0.9</v>
      </c>
      <c r="J70">
        <v>0.7</v>
      </c>
      <c r="K70">
        <v>0.7</v>
      </c>
    </row>
    <row r="71" spans="1:15">
      <c r="A71" t="s">
        <v>1289</v>
      </c>
      <c r="B71" t="s">
        <v>1225</v>
      </c>
      <c r="M71">
        <v>1.0284834727046701</v>
      </c>
      <c r="N71">
        <v>0.54</v>
      </c>
      <c r="O71">
        <v>0.38</v>
      </c>
    </row>
    <row r="72" spans="1:15">
      <c r="A72" t="s">
        <v>1290</v>
      </c>
      <c r="B72" t="s">
        <v>1221</v>
      </c>
      <c r="C72" t="s">
        <v>1942</v>
      </c>
      <c r="D72">
        <v>7.0155990830339796</v>
      </c>
      <c r="E72">
        <v>0.339740118127283</v>
      </c>
      <c r="F72">
        <v>2.9434263033527102</v>
      </c>
      <c r="G72">
        <v>16.543409552678298</v>
      </c>
      <c r="H72">
        <v>0.19986624629788899</v>
      </c>
      <c r="I72">
        <v>0.9</v>
      </c>
      <c r="J72">
        <v>0.7</v>
      </c>
      <c r="K72">
        <v>0.7</v>
      </c>
    </row>
    <row r="73" spans="1:15">
      <c r="A73" t="s">
        <v>1291</v>
      </c>
      <c r="B73" t="s">
        <v>1221</v>
      </c>
      <c r="C73" t="s">
        <v>1942</v>
      </c>
      <c r="D73">
        <v>10.354330708661401</v>
      </c>
      <c r="E73">
        <v>0.339740118127283</v>
      </c>
      <c r="F73">
        <v>2.9434263033527102</v>
      </c>
      <c r="G73">
        <v>16.543409552678298</v>
      </c>
      <c r="H73">
        <v>0.19986624629788899</v>
      </c>
      <c r="I73">
        <v>0.9</v>
      </c>
      <c r="J73">
        <v>0.7</v>
      </c>
      <c r="K73">
        <v>0.7</v>
      </c>
    </row>
    <row r="74" spans="1:15">
      <c r="A74" t="s">
        <v>1292</v>
      </c>
      <c r="B74" t="s">
        <v>1221</v>
      </c>
      <c r="C74" t="s">
        <v>1942</v>
      </c>
      <c r="D74">
        <v>1.53166721883607</v>
      </c>
      <c r="E74">
        <v>0.339740118127283</v>
      </c>
      <c r="F74">
        <v>2.9434263033527102</v>
      </c>
      <c r="G74">
        <v>16.543409552678298</v>
      </c>
      <c r="H74">
        <v>0.19986624629788899</v>
      </c>
      <c r="I74">
        <v>0.9</v>
      </c>
      <c r="J74">
        <v>0.7</v>
      </c>
      <c r="K74">
        <v>0.7</v>
      </c>
    </row>
    <row r="75" spans="1:15">
      <c r="A75" t="s">
        <v>1293</v>
      </c>
      <c r="B75" t="s">
        <v>1221</v>
      </c>
      <c r="C75" t="s">
        <v>1942</v>
      </c>
      <c r="D75">
        <v>2.8815218946355801</v>
      </c>
      <c r="E75">
        <v>0.339740118127283</v>
      </c>
      <c r="F75">
        <v>2.9434263033527102</v>
      </c>
      <c r="G75">
        <v>16.543409552678298</v>
      </c>
      <c r="H75">
        <v>0.19986624629788899</v>
      </c>
      <c r="I75">
        <v>0.9</v>
      </c>
      <c r="J75">
        <v>0.7</v>
      </c>
      <c r="K75">
        <v>0.7</v>
      </c>
    </row>
    <row r="76" spans="1:15">
      <c r="A76" t="s">
        <v>1294</v>
      </c>
      <c r="B76" t="s">
        <v>1221</v>
      </c>
      <c r="C76" t="s">
        <v>1942</v>
      </c>
      <c r="D76">
        <v>3.3325412191308899</v>
      </c>
      <c r="E76">
        <v>0.339740118127283</v>
      </c>
      <c r="F76">
        <v>2.9434263033527102</v>
      </c>
      <c r="G76">
        <v>16.543409552678298</v>
      </c>
      <c r="H76">
        <v>0.19986624629788899</v>
      </c>
      <c r="I76">
        <v>0.9</v>
      </c>
      <c r="J76">
        <v>0.7</v>
      </c>
      <c r="K76">
        <v>0.7</v>
      </c>
    </row>
    <row r="77" spans="1:15">
      <c r="A77" t="s">
        <v>1295</v>
      </c>
      <c r="B77" t="s">
        <v>1221</v>
      </c>
      <c r="C77" t="s">
        <v>1942</v>
      </c>
      <c r="D77">
        <v>5.2405666147971699</v>
      </c>
      <c r="E77">
        <v>0.339740118127283</v>
      </c>
      <c r="F77">
        <v>2.9434263033527102</v>
      </c>
      <c r="G77">
        <v>16.543409552678298</v>
      </c>
      <c r="H77">
        <v>0.19986624629788899</v>
      </c>
      <c r="I77">
        <v>0.9</v>
      </c>
      <c r="J77">
        <v>0.7</v>
      </c>
      <c r="K77">
        <v>0.7</v>
      </c>
    </row>
    <row r="78" spans="1:15">
      <c r="A78" t="s">
        <v>1296</v>
      </c>
      <c r="B78" t="s">
        <v>1221</v>
      </c>
      <c r="C78" t="s">
        <v>1942</v>
      </c>
      <c r="D78">
        <v>2.9126182275539998</v>
      </c>
      <c r="E78">
        <v>0.339740118127283</v>
      </c>
      <c r="F78">
        <v>2.9434263033527102</v>
      </c>
      <c r="G78">
        <v>16.543409552678298</v>
      </c>
      <c r="H78">
        <v>0.19986624629788899</v>
      </c>
      <c r="I78">
        <v>0.9</v>
      </c>
      <c r="J78">
        <v>0.7</v>
      </c>
      <c r="K78">
        <v>0.7</v>
      </c>
    </row>
    <row r="79" spans="1:15">
      <c r="A79" t="s">
        <v>1297</v>
      </c>
      <c r="B79" t="s">
        <v>1225</v>
      </c>
      <c r="M79">
        <v>1.0284834727046701</v>
      </c>
      <c r="N79">
        <v>0.39</v>
      </c>
      <c r="O79">
        <v>0.22</v>
      </c>
    </row>
    <row r="80" spans="1:15">
      <c r="A80" t="s">
        <v>1298</v>
      </c>
      <c r="B80" t="s">
        <v>1221</v>
      </c>
      <c r="C80" t="s">
        <v>1942</v>
      </c>
      <c r="D80">
        <v>8.1234986754354299</v>
      </c>
      <c r="E80">
        <v>0.339740118127283</v>
      </c>
      <c r="F80">
        <v>2.9434263033527102</v>
      </c>
      <c r="G80">
        <v>16.543409552678298</v>
      </c>
      <c r="H80">
        <v>0.19986624629788899</v>
      </c>
      <c r="I80">
        <v>0.9</v>
      </c>
      <c r="J80">
        <v>0.7</v>
      </c>
      <c r="K80">
        <v>0.7</v>
      </c>
    </row>
    <row r="81" spans="1:27">
      <c r="A81" t="s">
        <v>1299</v>
      </c>
      <c r="B81" t="s">
        <v>1221</v>
      </c>
      <c r="C81" t="s">
        <v>1942</v>
      </c>
      <c r="D81">
        <v>4.3464566929133897</v>
      </c>
      <c r="E81">
        <v>0.312006230933219</v>
      </c>
      <c r="F81">
        <v>3.2050641969840599</v>
      </c>
      <c r="G81">
        <v>16.543409552678298</v>
      </c>
      <c r="H81">
        <v>0.19986624629788899</v>
      </c>
      <c r="I81">
        <v>0.9</v>
      </c>
      <c r="J81">
        <v>0.7</v>
      </c>
      <c r="K81">
        <v>0.7</v>
      </c>
    </row>
    <row r="82" spans="1:27">
      <c r="A82" t="s">
        <v>1300</v>
      </c>
      <c r="B82" t="s">
        <v>1221</v>
      </c>
      <c r="C82" t="s">
        <v>1942</v>
      </c>
      <c r="D82">
        <v>4.0908558382885003</v>
      </c>
      <c r="E82">
        <v>0.339740118127283</v>
      </c>
      <c r="F82">
        <v>2.9434263033527102</v>
      </c>
      <c r="G82">
        <v>16.543409552678298</v>
      </c>
      <c r="H82">
        <v>0.19986624629788899</v>
      </c>
      <c r="I82">
        <v>0.9</v>
      </c>
      <c r="J82">
        <v>0.7</v>
      </c>
      <c r="K82">
        <v>0.7</v>
      </c>
    </row>
    <row r="83" spans="1:27">
      <c r="A83" t="s">
        <v>1301</v>
      </c>
      <c r="B83" t="s">
        <v>1221</v>
      </c>
      <c r="C83" t="s">
        <v>1942</v>
      </c>
      <c r="D83">
        <v>3.5314960629921299</v>
      </c>
      <c r="E83">
        <v>0.312006230933219</v>
      </c>
      <c r="F83">
        <v>3.2050641969840599</v>
      </c>
      <c r="G83">
        <v>16.543409552678298</v>
      </c>
      <c r="H83">
        <v>0.19986624629788899</v>
      </c>
      <c r="I83">
        <v>0.9</v>
      </c>
      <c r="J83">
        <v>0.7</v>
      </c>
      <c r="K83">
        <v>0.7</v>
      </c>
    </row>
    <row r="84" spans="1:27">
      <c r="A84" t="s">
        <v>1302</v>
      </c>
      <c r="B84" t="s">
        <v>1236</v>
      </c>
      <c r="D84">
        <v>0.118110236220472</v>
      </c>
      <c r="E84">
        <v>9.2215174920262502E-2</v>
      </c>
      <c r="F84">
        <v>10.844202170246801</v>
      </c>
      <c r="P84" t="s">
        <v>1787</v>
      </c>
      <c r="Q84">
        <v>0.33110000000000001</v>
      </c>
      <c r="R84">
        <v>0.61890000000000001</v>
      </c>
      <c r="S84">
        <v>0.61890000000000001</v>
      </c>
      <c r="T84">
        <v>0.44</v>
      </c>
      <c r="U84">
        <v>0.51</v>
      </c>
      <c r="V84">
        <v>0.51</v>
      </c>
      <c r="W84">
        <v>0</v>
      </c>
      <c r="X84">
        <v>0.9</v>
      </c>
      <c r="Y84">
        <v>0.9</v>
      </c>
      <c r="Z84">
        <v>1</v>
      </c>
      <c r="AA84" t="b">
        <v>0</v>
      </c>
    </row>
    <row r="85" spans="1:27">
      <c r="A85" t="s">
        <v>1303</v>
      </c>
      <c r="B85" t="s">
        <v>1221</v>
      </c>
      <c r="C85" t="s">
        <v>1942</v>
      </c>
      <c r="D85">
        <v>5.1776573942414599</v>
      </c>
      <c r="E85">
        <v>0.339740118127283</v>
      </c>
      <c r="F85">
        <v>2.9434263033527102</v>
      </c>
      <c r="G85">
        <v>16.543409552678298</v>
      </c>
      <c r="H85">
        <v>0.19986624629788899</v>
      </c>
      <c r="I85">
        <v>0.9</v>
      </c>
      <c r="J85">
        <v>0.7</v>
      </c>
      <c r="K85">
        <v>0.7</v>
      </c>
    </row>
    <row r="86" spans="1:27">
      <c r="A86" t="s">
        <v>1304</v>
      </c>
      <c r="B86" t="s">
        <v>1221</v>
      </c>
      <c r="C86" t="s">
        <v>1942</v>
      </c>
      <c r="D86">
        <v>3.4354716908363199</v>
      </c>
      <c r="E86">
        <v>0.339740118127283</v>
      </c>
      <c r="F86">
        <v>2.9434263033527102</v>
      </c>
      <c r="G86">
        <v>16.543409552678298</v>
      </c>
      <c r="H86">
        <v>0.19986624629788899</v>
      </c>
      <c r="I86">
        <v>0.9</v>
      </c>
      <c r="J86">
        <v>0.7</v>
      </c>
      <c r="K86">
        <v>0.7</v>
      </c>
    </row>
    <row r="87" spans="1:27">
      <c r="A87" t="s">
        <v>1305</v>
      </c>
      <c r="B87" t="s">
        <v>1221</v>
      </c>
      <c r="C87" t="s">
        <v>1942</v>
      </c>
      <c r="D87">
        <v>1.3664455289583399</v>
      </c>
      <c r="E87">
        <v>0.339740118127283</v>
      </c>
      <c r="F87">
        <v>2.9434263033527102</v>
      </c>
      <c r="G87">
        <v>16.543409552678298</v>
      </c>
      <c r="H87">
        <v>0.19986624629788899</v>
      </c>
      <c r="I87">
        <v>0.9</v>
      </c>
      <c r="J87">
        <v>0.7</v>
      </c>
      <c r="K87">
        <v>0.7</v>
      </c>
    </row>
    <row r="88" spans="1:27">
      <c r="A88" t="s">
        <v>1306</v>
      </c>
      <c r="B88" t="s">
        <v>1221</v>
      </c>
      <c r="C88" t="s">
        <v>1942</v>
      </c>
      <c r="D88">
        <v>3.3759216934673399</v>
      </c>
      <c r="E88">
        <v>0.339740118127283</v>
      </c>
      <c r="F88">
        <v>2.9434263033527102</v>
      </c>
      <c r="G88">
        <v>16.543409552678298</v>
      </c>
      <c r="H88">
        <v>0.19986624629788899</v>
      </c>
      <c r="I88">
        <v>0.9</v>
      </c>
      <c r="J88">
        <v>0.7</v>
      </c>
      <c r="K88">
        <v>0.7</v>
      </c>
    </row>
    <row r="89" spans="1:27">
      <c r="A89" t="s">
        <v>1307</v>
      </c>
      <c r="B89" t="s">
        <v>1221</v>
      </c>
      <c r="C89" t="s">
        <v>1942</v>
      </c>
      <c r="D89">
        <v>2.1226734330708701</v>
      </c>
      <c r="E89">
        <v>0.339740118127283</v>
      </c>
      <c r="F89">
        <v>2.9434263033527102</v>
      </c>
      <c r="G89">
        <v>16.543409552678298</v>
      </c>
      <c r="H89">
        <v>0.19986624629788899</v>
      </c>
      <c r="I89">
        <v>0.9</v>
      </c>
      <c r="J89">
        <v>0.7</v>
      </c>
      <c r="K89">
        <v>0.7</v>
      </c>
    </row>
    <row r="90" spans="1:27">
      <c r="A90" t="s">
        <v>1308</v>
      </c>
      <c r="B90" t="s">
        <v>1221</v>
      </c>
      <c r="C90" t="s">
        <v>1942</v>
      </c>
      <c r="D90">
        <v>1.6477458676377501</v>
      </c>
      <c r="E90">
        <v>0.339740118127283</v>
      </c>
      <c r="F90">
        <v>2.9434263033527102</v>
      </c>
      <c r="G90">
        <v>16.543409552678298</v>
      </c>
      <c r="H90">
        <v>0.19986624629788899</v>
      </c>
      <c r="I90">
        <v>0.9</v>
      </c>
      <c r="J90">
        <v>0.7</v>
      </c>
      <c r="K90">
        <v>0.7</v>
      </c>
    </row>
    <row r="91" spans="1:27">
      <c r="A91" t="s">
        <v>1309</v>
      </c>
      <c r="B91" t="s">
        <v>1221</v>
      </c>
      <c r="C91" t="s">
        <v>1942</v>
      </c>
      <c r="D91">
        <v>11.913762139788201</v>
      </c>
      <c r="E91">
        <v>0.339740118127283</v>
      </c>
      <c r="F91">
        <v>2.9434263033527102</v>
      </c>
      <c r="G91">
        <v>16.543409552678298</v>
      </c>
      <c r="H91">
        <v>0.19986624629788899</v>
      </c>
      <c r="I91">
        <v>0.9</v>
      </c>
      <c r="J91">
        <v>0.7</v>
      </c>
      <c r="K91">
        <v>0.7</v>
      </c>
    </row>
    <row r="92" spans="1:27">
      <c r="A92" t="s">
        <v>1310</v>
      </c>
      <c r="B92" t="s">
        <v>1221</v>
      </c>
      <c r="C92" t="s">
        <v>1942</v>
      </c>
      <c r="D92">
        <v>3.0757053422885501</v>
      </c>
      <c r="E92">
        <v>0.339740118127283</v>
      </c>
      <c r="F92">
        <v>2.9434263033527102</v>
      </c>
      <c r="G92">
        <v>16.543409552678298</v>
      </c>
      <c r="H92">
        <v>0.19986624629788899</v>
      </c>
      <c r="I92">
        <v>0.9</v>
      </c>
      <c r="J92">
        <v>0.7</v>
      </c>
      <c r="K92">
        <v>0.7</v>
      </c>
    </row>
    <row r="93" spans="1:27">
      <c r="A93" t="s">
        <v>1311</v>
      </c>
      <c r="B93" t="s">
        <v>1221</v>
      </c>
      <c r="C93" t="s">
        <v>1942</v>
      </c>
      <c r="D93">
        <v>6.7078491962557898</v>
      </c>
      <c r="E93">
        <v>0.339740118127283</v>
      </c>
      <c r="F93">
        <v>2.9434263033527102</v>
      </c>
      <c r="G93">
        <v>16.543409552678298</v>
      </c>
      <c r="H93">
        <v>0.19986624629788899</v>
      </c>
      <c r="I93">
        <v>0.9</v>
      </c>
      <c r="J93">
        <v>0.7</v>
      </c>
      <c r="K93">
        <v>0.7</v>
      </c>
    </row>
    <row r="94" spans="1:27">
      <c r="A94" t="s">
        <v>1312</v>
      </c>
      <c r="B94" t="s">
        <v>1221</v>
      </c>
      <c r="C94" t="s">
        <v>1942</v>
      </c>
      <c r="D94">
        <v>1.0972641241013601</v>
      </c>
      <c r="E94">
        <v>0.339740118127283</v>
      </c>
      <c r="F94">
        <v>2.9434263033527102</v>
      </c>
      <c r="G94">
        <v>16.543409552678298</v>
      </c>
      <c r="H94">
        <v>0.19986624629788899</v>
      </c>
      <c r="I94">
        <v>0.9</v>
      </c>
      <c r="J94">
        <v>0.7</v>
      </c>
      <c r="K94">
        <v>0.7</v>
      </c>
    </row>
    <row r="95" spans="1:27">
      <c r="A95" t="s">
        <v>1313</v>
      </c>
      <c r="B95" t="s">
        <v>1221</v>
      </c>
      <c r="C95" t="s">
        <v>1942</v>
      </c>
      <c r="D95">
        <v>1.50618091971978</v>
      </c>
      <c r="E95">
        <v>0.339740118127283</v>
      </c>
      <c r="F95">
        <v>2.9434263033527102</v>
      </c>
      <c r="G95">
        <v>16.543409552678298</v>
      </c>
      <c r="H95">
        <v>0.19986624629788899</v>
      </c>
      <c r="I95">
        <v>0.9</v>
      </c>
      <c r="J95">
        <v>0.7</v>
      </c>
      <c r="K95">
        <v>0.7</v>
      </c>
    </row>
    <row r="96" spans="1:27">
      <c r="A96" t="s">
        <v>1314</v>
      </c>
      <c r="B96" t="s">
        <v>1221</v>
      </c>
      <c r="C96" t="s">
        <v>1942</v>
      </c>
      <c r="D96">
        <v>1.2292060216194101</v>
      </c>
      <c r="E96">
        <v>0.339740118127283</v>
      </c>
      <c r="F96">
        <v>2.9434263033527102</v>
      </c>
      <c r="G96">
        <v>16.543409552678298</v>
      </c>
      <c r="H96">
        <v>0.19986624629788899</v>
      </c>
      <c r="I96">
        <v>0.9</v>
      </c>
      <c r="J96">
        <v>0.7</v>
      </c>
      <c r="K96">
        <v>0.7</v>
      </c>
    </row>
    <row r="97" spans="1:15">
      <c r="A97" t="s">
        <v>1315</v>
      </c>
      <c r="B97" t="s">
        <v>1221</v>
      </c>
      <c r="C97" t="s">
        <v>1942</v>
      </c>
      <c r="D97">
        <v>0.18780523860060999</v>
      </c>
      <c r="E97">
        <v>0.339740118127283</v>
      </c>
      <c r="F97">
        <v>2.9434263033527102</v>
      </c>
      <c r="G97">
        <v>16.543409552678298</v>
      </c>
      <c r="H97">
        <v>0.19986624629788899</v>
      </c>
      <c r="I97">
        <v>0.9</v>
      </c>
      <c r="J97">
        <v>0.7</v>
      </c>
      <c r="K97">
        <v>0.7</v>
      </c>
    </row>
    <row r="98" spans="1:15">
      <c r="A98" t="s">
        <v>1316</v>
      </c>
      <c r="B98" t="s">
        <v>1221</v>
      </c>
      <c r="C98" t="s">
        <v>1942</v>
      </c>
      <c r="D98">
        <v>4.22089740850772</v>
      </c>
      <c r="E98">
        <v>0.339740118127283</v>
      </c>
      <c r="F98">
        <v>2.9434263033527102</v>
      </c>
      <c r="G98">
        <v>16.543409552678298</v>
      </c>
      <c r="H98">
        <v>0.19986624629788899</v>
      </c>
      <c r="I98">
        <v>0.9</v>
      </c>
      <c r="J98">
        <v>0.7</v>
      </c>
      <c r="K98">
        <v>0.7</v>
      </c>
    </row>
    <row r="99" spans="1:15">
      <c r="A99" t="s">
        <v>1317</v>
      </c>
      <c r="B99" t="s">
        <v>1221</v>
      </c>
      <c r="C99" t="s">
        <v>1943</v>
      </c>
      <c r="D99">
        <v>5.9055118110236199E-2</v>
      </c>
      <c r="E99">
        <v>312.04783176401003</v>
      </c>
      <c r="F99">
        <v>3.2046369120624502E-3</v>
      </c>
      <c r="G99">
        <v>479.44673722479098</v>
      </c>
      <c r="H99">
        <v>9.99331231489443E-2</v>
      </c>
      <c r="I99">
        <v>0.9</v>
      </c>
      <c r="J99">
        <v>0.3</v>
      </c>
      <c r="K99">
        <v>0.3</v>
      </c>
    </row>
    <row r="100" spans="1:15">
      <c r="A100" t="s">
        <v>1318</v>
      </c>
      <c r="B100" t="s">
        <v>1319</v>
      </c>
      <c r="E100">
        <v>6.24012461866438</v>
      </c>
      <c r="F100">
        <v>0.16025320984920299</v>
      </c>
      <c r="G100">
        <v>4.3699572403301197E-2</v>
      </c>
      <c r="H100">
        <v>1.67192127639247E-4</v>
      </c>
      <c r="I100">
        <v>0.9</v>
      </c>
      <c r="J100">
        <v>0.7</v>
      </c>
      <c r="K100">
        <v>0.7</v>
      </c>
    </row>
    <row r="101" spans="1:15">
      <c r="A101" t="s">
        <v>1320</v>
      </c>
      <c r="B101" t="s">
        <v>1221</v>
      </c>
      <c r="C101" t="s">
        <v>1942</v>
      </c>
      <c r="D101">
        <v>4</v>
      </c>
      <c r="E101">
        <v>3.67474005321347</v>
      </c>
      <c r="F101">
        <v>0.27212809219675999</v>
      </c>
      <c r="G101">
        <v>79.907789537465106</v>
      </c>
      <c r="H101">
        <v>0.20063055316709699</v>
      </c>
      <c r="I101">
        <v>0.9</v>
      </c>
      <c r="J101">
        <v>0.7</v>
      </c>
      <c r="K101">
        <v>0.7</v>
      </c>
    </row>
    <row r="102" spans="1:15">
      <c r="A102" t="s">
        <v>1321</v>
      </c>
      <c r="B102" t="s">
        <v>1221</v>
      </c>
      <c r="C102" t="s">
        <v>1942</v>
      </c>
      <c r="D102">
        <v>3.1755366018342999</v>
      </c>
      <c r="E102">
        <v>0.339740118127283</v>
      </c>
      <c r="F102">
        <v>2.9434263033527102</v>
      </c>
      <c r="G102">
        <v>16.543409552678298</v>
      </c>
      <c r="H102">
        <v>0.19986624629788899</v>
      </c>
      <c r="I102">
        <v>0.9</v>
      </c>
      <c r="J102">
        <v>0.7</v>
      </c>
      <c r="K102">
        <v>0.7</v>
      </c>
    </row>
    <row r="103" spans="1:15">
      <c r="A103" t="s">
        <v>1322</v>
      </c>
      <c r="B103" t="s">
        <v>1221</v>
      </c>
      <c r="C103" t="s">
        <v>1942</v>
      </c>
      <c r="D103">
        <v>6.3031342883940198</v>
      </c>
      <c r="E103">
        <v>0.339740118127283</v>
      </c>
      <c r="F103">
        <v>2.9434263033527102</v>
      </c>
      <c r="G103">
        <v>16.543409552678298</v>
      </c>
      <c r="H103">
        <v>0.19986624629788899</v>
      </c>
      <c r="I103">
        <v>0.9</v>
      </c>
      <c r="J103">
        <v>0.7</v>
      </c>
      <c r="K103">
        <v>0.7</v>
      </c>
    </row>
    <row r="104" spans="1:15">
      <c r="A104" t="s">
        <v>1323</v>
      </c>
      <c r="B104" t="s">
        <v>1221</v>
      </c>
      <c r="C104" t="s">
        <v>1942</v>
      </c>
      <c r="D104">
        <v>5.9920911157686199</v>
      </c>
      <c r="E104">
        <v>0.339740118127283</v>
      </c>
      <c r="F104">
        <v>2.9434263033527102</v>
      </c>
      <c r="G104">
        <v>16.543409552678298</v>
      </c>
      <c r="H104">
        <v>0.19986624629788899</v>
      </c>
      <c r="I104">
        <v>0.9</v>
      </c>
      <c r="J104">
        <v>0.7</v>
      </c>
      <c r="K104">
        <v>0.7</v>
      </c>
    </row>
    <row r="105" spans="1:15">
      <c r="A105" t="s">
        <v>1324</v>
      </c>
      <c r="B105" t="s">
        <v>1221</v>
      </c>
      <c r="C105" t="s">
        <v>1942</v>
      </c>
      <c r="D105">
        <v>1.03502257396645</v>
      </c>
      <c r="E105">
        <v>0.339740118127283</v>
      </c>
      <c r="F105">
        <v>2.9434263033527102</v>
      </c>
      <c r="G105">
        <v>16.543409552678298</v>
      </c>
      <c r="H105">
        <v>0.19986624629788899</v>
      </c>
      <c r="I105">
        <v>0.9</v>
      </c>
      <c r="J105">
        <v>0.7</v>
      </c>
      <c r="K105">
        <v>0.7</v>
      </c>
    </row>
    <row r="106" spans="1:15">
      <c r="A106" t="s">
        <v>1325</v>
      </c>
      <c r="B106" t="s">
        <v>1225</v>
      </c>
      <c r="M106">
        <v>0.56997356508043595</v>
      </c>
      <c r="N106">
        <v>0.25</v>
      </c>
      <c r="O106">
        <v>0.16</v>
      </c>
    </row>
    <row r="107" spans="1:15">
      <c r="A107" t="s">
        <v>1326</v>
      </c>
      <c r="B107" t="s">
        <v>1221</v>
      </c>
      <c r="C107" t="s">
        <v>1944</v>
      </c>
      <c r="D107">
        <v>8</v>
      </c>
      <c r="E107">
        <v>9.0897815278544503</v>
      </c>
      <c r="F107">
        <v>0.11001364520540199</v>
      </c>
      <c r="G107">
        <v>139.838631690564</v>
      </c>
      <c r="H107">
        <v>0.19986624629788899</v>
      </c>
      <c r="I107">
        <v>0.9</v>
      </c>
      <c r="J107">
        <v>0.7</v>
      </c>
      <c r="K107">
        <v>0.7</v>
      </c>
    </row>
    <row r="108" spans="1:15">
      <c r="A108" t="s">
        <v>1327</v>
      </c>
      <c r="B108" t="s">
        <v>1221</v>
      </c>
      <c r="C108" t="s">
        <v>1942</v>
      </c>
      <c r="D108">
        <v>4.7774180882834996</v>
      </c>
      <c r="E108">
        <v>0.339740118127283</v>
      </c>
      <c r="F108">
        <v>2.9434263033527102</v>
      </c>
      <c r="G108">
        <v>16.543409552678298</v>
      </c>
      <c r="H108">
        <v>0.19986624629788899</v>
      </c>
      <c r="I108">
        <v>0.9</v>
      </c>
      <c r="J108">
        <v>0.7</v>
      </c>
      <c r="K108">
        <v>0.7</v>
      </c>
    </row>
    <row r="109" spans="1:15">
      <c r="A109" t="s">
        <v>1328</v>
      </c>
      <c r="B109" t="s">
        <v>1221</v>
      </c>
      <c r="C109" t="s">
        <v>1942</v>
      </c>
      <c r="D109">
        <v>2.9635885311097598</v>
      </c>
      <c r="E109">
        <v>0.339740118127283</v>
      </c>
      <c r="F109">
        <v>2.9434263033527102</v>
      </c>
      <c r="G109">
        <v>16.543409552678298</v>
      </c>
      <c r="H109">
        <v>0.19986624629788899</v>
      </c>
      <c r="I109">
        <v>0.9</v>
      </c>
      <c r="J109">
        <v>0.7</v>
      </c>
      <c r="K109">
        <v>0.7</v>
      </c>
    </row>
    <row r="110" spans="1:15">
      <c r="A110" t="s">
        <v>1329</v>
      </c>
      <c r="B110" t="s">
        <v>1221</v>
      </c>
      <c r="C110" t="s">
        <v>1942</v>
      </c>
      <c r="D110">
        <v>1.3267716535433101</v>
      </c>
      <c r="E110">
        <v>0.29952598169589001</v>
      </c>
      <c r="F110">
        <v>3.3386085385250599</v>
      </c>
      <c r="G110">
        <v>5.6809444124291604</v>
      </c>
      <c r="H110">
        <v>0.19991401547721399</v>
      </c>
      <c r="I110">
        <v>0.9</v>
      </c>
      <c r="J110">
        <v>0.5</v>
      </c>
      <c r="K110">
        <v>0.5</v>
      </c>
    </row>
    <row r="111" spans="1:15">
      <c r="A111" t="s">
        <v>1330</v>
      </c>
      <c r="B111" t="s">
        <v>1221</v>
      </c>
      <c r="C111" t="s">
        <v>1942</v>
      </c>
      <c r="D111">
        <v>1.1299853961722901</v>
      </c>
      <c r="E111">
        <v>0.339740118127283</v>
      </c>
      <c r="F111">
        <v>2.9434263033527102</v>
      </c>
      <c r="G111">
        <v>16.543409552678298</v>
      </c>
      <c r="H111">
        <v>0.19986624629788899</v>
      </c>
      <c r="I111">
        <v>0.9</v>
      </c>
      <c r="J111">
        <v>0.7</v>
      </c>
      <c r="K111">
        <v>0.7</v>
      </c>
    </row>
    <row r="112" spans="1:15">
      <c r="A112" t="s">
        <v>1331</v>
      </c>
      <c r="B112" t="s">
        <v>1221</v>
      </c>
      <c r="C112" t="s">
        <v>1942</v>
      </c>
      <c r="D112">
        <v>8</v>
      </c>
      <c r="E112">
        <v>13.5202700071062</v>
      </c>
      <c r="F112">
        <v>7.3963019930401303E-2</v>
      </c>
      <c r="G112">
        <v>139.838631690564</v>
      </c>
      <c r="H112">
        <v>0.214961306964746</v>
      </c>
      <c r="I112">
        <v>0.9</v>
      </c>
      <c r="J112">
        <v>0.7</v>
      </c>
      <c r="K112">
        <v>0.7</v>
      </c>
    </row>
    <row r="113" spans="1:15">
      <c r="A113" t="s">
        <v>1332</v>
      </c>
      <c r="B113" t="s">
        <v>1225</v>
      </c>
      <c r="M113">
        <v>0.51997588393302896</v>
      </c>
      <c r="N113">
        <v>0.61499999999999999</v>
      </c>
      <c r="O113">
        <v>0.54</v>
      </c>
    </row>
    <row r="114" spans="1:15">
      <c r="A114" t="s">
        <v>1333</v>
      </c>
      <c r="B114" t="s">
        <v>1221</v>
      </c>
      <c r="C114" t="s">
        <v>1943</v>
      </c>
      <c r="D114">
        <v>0.39370078740157499</v>
      </c>
      <c r="E114">
        <v>0.76268189783675799</v>
      </c>
      <c r="F114">
        <v>1.31116262603893</v>
      </c>
      <c r="G114">
        <v>33.9995158889799</v>
      </c>
      <c r="H114">
        <v>0.28900353491927</v>
      </c>
      <c r="I114">
        <v>0.9</v>
      </c>
      <c r="J114">
        <v>0.78</v>
      </c>
      <c r="K114">
        <v>0.78</v>
      </c>
    </row>
    <row r="115" spans="1:15">
      <c r="A115" t="s">
        <v>1334</v>
      </c>
      <c r="B115" t="s">
        <v>1225</v>
      </c>
      <c r="M115">
        <v>0.51997588393302896</v>
      </c>
      <c r="N115">
        <v>0.39</v>
      </c>
      <c r="O115">
        <v>0.31</v>
      </c>
    </row>
    <row r="116" spans="1:15">
      <c r="A116" t="s">
        <v>1335</v>
      </c>
      <c r="B116" t="s">
        <v>1225</v>
      </c>
      <c r="M116">
        <v>0.58997263753939799</v>
      </c>
      <c r="N116">
        <v>0.39</v>
      </c>
      <c r="O116">
        <v>0.31</v>
      </c>
    </row>
    <row r="117" spans="1:15">
      <c r="A117" t="s">
        <v>1336</v>
      </c>
      <c r="B117" t="s">
        <v>1221</v>
      </c>
      <c r="C117" t="s">
        <v>1942</v>
      </c>
      <c r="D117">
        <v>4.10635508567323</v>
      </c>
      <c r="E117">
        <v>0.339740118127283</v>
      </c>
      <c r="F117">
        <v>2.9434263033527102</v>
      </c>
      <c r="G117">
        <v>16.543409552678298</v>
      </c>
      <c r="H117">
        <v>0.19986624629788899</v>
      </c>
      <c r="I117">
        <v>0.9</v>
      </c>
      <c r="J117">
        <v>0.7</v>
      </c>
      <c r="K117">
        <v>0.7</v>
      </c>
    </row>
    <row r="118" spans="1:15">
      <c r="A118" t="s">
        <v>1337</v>
      </c>
      <c r="B118" t="s">
        <v>1225</v>
      </c>
      <c r="M118">
        <v>0.56997356508043595</v>
      </c>
      <c r="N118">
        <v>0.49</v>
      </c>
      <c r="O118">
        <v>0.41</v>
      </c>
    </row>
    <row r="119" spans="1:15">
      <c r="A119" t="s">
        <v>1338</v>
      </c>
      <c r="B119" t="s">
        <v>1221</v>
      </c>
      <c r="C119" t="s">
        <v>1942</v>
      </c>
      <c r="D119">
        <v>1.2914475717543299</v>
      </c>
      <c r="E119">
        <v>0.339740118127283</v>
      </c>
      <c r="F119">
        <v>2.9434263033527102</v>
      </c>
      <c r="G119">
        <v>16.543409552678298</v>
      </c>
      <c r="H119">
        <v>0.19986624629788899</v>
      </c>
      <c r="I119">
        <v>0.9</v>
      </c>
      <c r="J119">
        <v>0.7</v>
      </c>
      <c r="K119">
        <v>0.7</v>
      </c>
    </row>
    <row r="120" spans="1:15">
      <c r="A120" t="s">
        <v>1339</v>
      </c>
      <c r="B120" t="s">
        <v>1221</v>
      </c>
      <c r="C120" t="s">
        <v>1942</v>
      </c>
      <c r="D120">
        <v>6.0445866029722399</v>
      </c>
      <c r="E120">
        <v>0.339740118127283</v>
      </c>
      <c r="F120">
        <v>2.9434263033527102</v>
      </c>
      <c r="G120">
        <v>16.543409552678298</v>
      </c>
      <c r="H120">
        <v>0.19986624629788899</v>
      </c>
      <c r="I120">
        <v>0.9</v>
      </c>
      <c r="J120">
        <v>0.7</v>
      </c>
      <c r="K120">
        <v>0.7</v>
      </c>
    </row>
    <row r="121" spans="1:15">
      <c r="A121" t="s">
        <v>1340</v>
      </c>
      <c r="B121" t="s">
        <v>1221</v>
      </c>
      <c r="C121" t="s">
        <v>1942</v>
      </c>
      <c r="D121">
        <v>1.6640681177413901</v>
      </c>
      <c r="E121">
        <v>0.339740118127283</v>
      </c>
      <c r="F121">
        <v>2.9434263033527102</v>
      </c>
      <c r="G121">
        <v>16.543409552678298</v>
      </c>
      <c r="H121">
        <v>0.19986624629788899</v>
      </c>
      <c r="I121">
        <v>0.9</v>
      </c>
      <c r="J121">
        <v>0.7</v>
      </c>
      <c r="K121">
        <v>0.7</v>
      </c>
    </row>
    <row r="122" spans="1:15">
      <c r="A122" t="s">
        <v>1341</v>
      </c>
      <c r="B122" t="s">
        <v>1221</v>
      </c>
      <c r="C122" t="s">
        <v>1942</v>
      </c>
      <c r="D122">
        <v>3.4904640163019902</v>
      </c>
      <c r="E122">
        <v>0.339740118127283</v>
      </c>
      <c r="F122">
        <v>2.9434263033527102</v>
      </c>
      <c r="G122">
        <v>16.543409552678298</v>
      </c>
      <c r="H122">
        <v>0.19986624629788899</v>
      </c>
      <c r="I122">
        <v>0.9</v>
      </c>
      <c r="J122">
        <v>0.7</v>
      </c>
      <c r="K122">
        <v>0.7</v>
      </c>
    </row>
    <row r="123" spans="1:15">
      <c r="A123" t="s">
        <v>1342</v>
      </c>
      <c r="B123" t="s">
        <v>1221</v>
      </c>
      <c r="C123" t="s">
        <v>1942</v>
      </c>
      <c r="D123">
        <v>3.94371848976126</v>
      </c>
      <c r="E123">
        <v>0.339740118127283</v>
      </c>
      <c r="F123">
        <v>2.9434263033527102</v>
      </c>
      <c r="G123">
        <v>16.543409552678298</v>
      </c>
      <c r="H123">
        <v>0.19986624629788899</v>
      </c>
      <c r="I123">
        <v>0.9</v>
      </c>
      <c r="J123">
        <v>0.7</v>
      </c>
      <c r="K123">
        <v>0.7</v>
      </c>
    </row>
    <row r="124" spans="1:15">
      <c r="A124" t="s">
        <v>1343</v>
      </c>
      <c r="B124" t="s">
        <v>1221</v>
      </c>
      <c r="C124" t="s">
        <v>1942</v>
      </c>
      <c r="D124">
        <v>4.6913922478740604</v>
      </c>
      <c r="E124">
        <v>0.339740118127283</v>
      </c>
      <c r="F124">
        <v>2.9434263033527102</v>
      </c>
      <c r="G124">
        <v>16.543409552678298</v>
      </c>
      <c r="H124">
        <v>0.19986624629788899</v>
      </c>
      <c r="I124">
        <v>0.9</v>
      </c>
      <c r="J124">
        <v>0.7</v>
      </c>
      <c r="K124">
        <v>0.7</v>
      </c>
    </row>
    <row r="125" spans="1:15">
      <c r="A125" t="s">
        <v>1344</v>
      </c>
      <c r="B125" t="s">
        <v>1221</v>
      </c>
      <c r="C125" t="s">
        <v>1942</v>
      </c>
      <c r="D125">
        <v>8.0039370078740202</v>
      </c>
      <c r="E125">
        <v>11.9921328227132</v>
      </c>
      <c r="F125">
        <v>8.3388002349839604E-2</v>
      </c>
      <c r="G125">
        <v>140.02591557229201</v>
      </c>
      <c r="H125">
        <v>0.19991401547721399</v>
      </c>
      <c r="I125">
        <v>0.9</v>
      </c>
      <c r="J125">
        <v>0.65</v>
      </c>
      <c r="K125">
        <v>0.65</v>
      </c>
    </row>
    <row r="126" spans="1:15">
      <c r="A126" t="s">
        <v>1345</v>
      </c>
      <c r="B126" t="s">
        <v>1221</v>
      </c>
      <c r="C126" t="s">
        <v>1942</v>
      </c>
      <c r="D126">
        <v>3.52607103025663</v>
      </c>
      <c r="E126">
        <v>0.339740118127283</v>
      </c>
      <c r="F126">
        <v>2.9434263033527102</v>
      </c>
      <c r="G126">
        <v>16.543409552678298</v>
      </c>
      <c r="H126">
        <v>0.19986624629788899</v>
      </c>
      <c r="I126">
        <v>0.9</v>
      </c>
      <c r="J126">
        <v>0.7</v>
      </c>
      <c r="K126">
        <v>0.7</v>
      </c>
    </row>
    <row r="127" spans="1:15">
      <c r="A127" t="s">
        <v>1346</v>
      </c>
      <c r="B127" t="s">
        <v>1221</v>
      </c>
      <c r="C127" t="s">
        <v>1942</v>
      </c>
      <c r="D127">
        <v>10.240157480315</v>
      </c>
      <c r="E127">
        <v>0.339740118127283</v>
      </c>
      <c r="F127">
        <v>2.9434263033527102</v>
      </c>
      <c r="G127">
        <v>16.543409552678298</v>
      </c>
      <c r="H127">
        <v>0.19986624629788899</v>
      </c>
      <c r="I127">
        <v>0.9</v>
      </c>
      <c r="J127">
        <v>0.7</v>
      </c>
      <c r="K127">
        <v>0.7</v>
      </c>
    </row>
    <row r="128" spans="1:15">
      <c r="A128" t="s">
        <v>1347</v>
      </c>
      <c r="B128" t="s">
        <v>1221</v>
      </c>
      <c r="C128" t="s">
        <v>1942</v>
      </c>
      <c r="D128">
        <v>4.9382873472811797</v>
      </c>
      <c r="E128">
        <v>0.339740118127283</v>
      </c>
      <c r="F128">
        <v>2.9434263033527102</v>
      </c>
      <c r="G128">
        <v>16.543409552678298</v>
      </c>
      <c r="H128">
        <v>0.19986624629788899</v>
      </c>
      <c r="I128">
        <v>0.9</v>
      </c>
      <c r="J128">
        <v>0.7</v>
      </c>
      <c r="K128">
        <v>0.7</v>
      </c>
    </row>
    <row r="129" spans="1:27">
      <c r="A129" t="s">
        <v>1348</v>
      </c>
      <c r="B129" t="s">
        <v>1221</v>
      </c>
      <c r="C129" t="s">
        <v>1942</v>
      </c>
      <c r="D129">
        <v>1.4385621606027501</v>
      </c>
      <c r="E129">
        <v>0.339740118127283</v>
      </c>
      <c r="F129">
        <v>2.9434263033527102</v>
      </c>
      <c r="G129">
        <v>16.543409552678298</v>
      </c>
      <c r="H129">
        <v>0.19986624629788899</v>
      </c>
      <c r="I129">
        <v>0.9</v>
      </c>
      <c r="J129">
        <v>0.7</v>
      </c>
      <c r="K129">
        <v>0.7</v>
      </c>
    </row>
    <row r="130" spans="1:27">
      <c r="A130" t="s">
        <v>1349</v>
      </c>
      <c r="B130" t="s">
        <v>1221</v>
      </c>
      <c r="C130" t="s">
        <v>1942</v>
      </c>
      <c r="D130">
        <v>3.8006832532614001</v>
      </c>
      <c r="E130">
        <v>0.339740118127283</v>
      </c>
      <c r="F130">
        <v>2.9434263033527102</v>
      </c>
      <c r="G130">
        <v>16.543409552678298</v>
      </c>
      <c r="H130">
        <v>0.19986624629788899</v>
      </c>
      <c r="I130">
        <v>0.9</v>
      </c>
      <c r="J130">
        <v>0.7</v>
      </c>
      <c r="K130">
        <v>0.7</v>
      </c>
    </row>
    <row r="131" spans="1:27">
      <c r="A131" t="s">
        <v>1350</v>
      </c>
      <c r="B131" t="s">
        <v>1221</v>
      </c>
      <c r="C131" t="s">
        <v>1942</v>
      </c>
      <c r="D131">
        <v>2.7802654509814801</v>
      </c>
      <c r="E131">
        <v>0.339740118127283</v>
      </c>
      <c r="F131">
        <v>2.9434263033527102</v>
      </c>
      <c r="G131">
        <v>16.543409552678298</v>
      </c>
      <c r="H131">
        <v>0.19986624629788899</v>
      </c>
      <c r="I131">
        <v>0.9</v>
      </c>
      <c r="J131">
        <v>0.7</v>
      </c>
      <c r="K131">
        <v>0.7</v>
      </c>
    </row>
    <row r="132" spans="1:27">
      <c r="A132" t="s">
        <v>1351</v>
      </c>
      <c r="B132" t="s">
        <v>1225</v>
      </c>
      <c r="M132">
        <v>0.459978666556141</v>
      </c>
      <c r="N132">
        <v>0.3</v>
      </c>
      <c r="O132">
        <v>0.21</v>
      </c>
    </row>
    <row r="133" spans="1:27">
      <c r="A133" t="s">
        <v>1352</v>
      </c>
      <c r="B133" t="s">
        <v>1221</v>
      </c>
      <c r="C133" t="s">
        <v>1942</v>
      </c>
      <c r="D133">
        <v>1.9065702533222799</v>
      </c>
      <c r="E133">
        <v>0.339740118127283</v>
      </c>
      <c r="F133">
        <v>2.9434263033527102</v>
      </c>
      <c r="G133">
        <v>16.543409552678298</v>
      </c>
      <c r="H133">
        <v>0.19986624629788899</v>
      </c>
      <c r="I133">
        <v>0.9</v>
      </c>
      <c r="J133">
        <v>0.7</v>
      </c>
      <c r="K133">
        <v>0.7</v>
      </c>
    </row>
    <row r="134" spans="1:27">
      <c r="A134" t="s">
        <v>1353</v>
      </c>
      <c r="B134" t="s">
        <v>1221</v>
      </c>
      <c r="C134" t="s">
        <v>1942</v>
      </c>
      <c r="D134">
        <v>11.9137621397881</v>
      </c>
      <c r="E134">
        <v>0.339740118127283</v>
      </c>
      <c r="F134">
        <v>2.9434263033527102</v>
      </c>
      <c r="G134">
        <v>16.543409552678298</v>
      </c>
      <c r="H134">
        <v>0.19986624629788899</v>
      </c>
      <c r="I134">
        <v>0.9</v>
      </c>
      <c r="J134">
        <v>0.7</v>
      </c>
      <c r="K134">
        <v>0.7</v>
      </c>
    </row>
    <row r="135" spans="1:27">
      <c r="A135" t="s">
        <v>1354</v>
      </c>
      <c r="B135" t="s">
        <v>1221</v>
      </c>
      <c r="C135" t="s">
        <v>1942</v>
      </c>
      <c r="D135">
        <v>4.9080098743977203</v>
      </c>
      <c r="E135">
        <v>0.339740118127283</v>
      </c>
      <c r="F135">
        <v>2.9434263033527102</v>
      </c>
      <c r="G135">
        <v>16.543409552678298</v>
      </c>
      <c r="H135">
        <v>0.19986624629788899</v>
      </c>
      <c r="I135">
        <v>0.9</v>
      </c>
      <c r="J135">
        <v>0.7</v>
      </c>
      <c r="K135">
        <v>0.7</v>
      </c>
    </row>
    <row r="136" spans="1:27">
      <c r="A136" t="s">
        <v>1355</v>
      </c>
      <c r="B136" t="s">
        <v>1221</v>
      </c>
      <c r="C136" t="s">
        <v>1942</v>
      </c>
      <c r="D136">
        <v>1.88091166420852</v>
      </c>
      <c r="E136">
        <v>0.339740118127283</v>
      </c>
      <c r="F136">
        <v>2.9434263033527102</v>
      </c>
      <c r="G136">
        <v>16.543409552678298</v>
      </c>
      <c r="H136">
        <v>0.19986624629788899</v>
      </c>
      <c r="I136">
        <v>0.9</v>
      </c>
      <c r="J136">
        <v>0.7</v>
      </c>
      <c r="K136">
        <v>0.7</v>
      </c>
    </row>
    <row r="137" spans="1:27">
      <c r="A137" t="s">
        <v>1356</v>
      </c>
      <c r="B137" t="s">
        <v>1236</v>
      </c>
      <c r="D137">
        <v>0.118110236220472</v>
      </c>
      <c r="E137">
        <v>0.13312265853150701</v>
      </c>
      <c r="F137">
        <v>7.5118692116813799</v>
      </c>
      <c r="P137" t="s">
        <v>1787</v>
      </c>
      <c r="Q137">
        <v>0.23250000000000001</v>
      </c>
      <c r="R137">
        <v>0.71750000000000003</v>
      </c>
      <c r="S137">
        <v>0.71750000000000003</v>
      </c>
      <c r="T137">
        <v>0.31919999999999998</v>
      </c>
      <c r="U137">
        <v>0.63080000000000003</v>
      </c>
      <c r="V137">
        <v>0.63080000000000003</v>
      </c>
      <c r="W137">
        <v>0</v>
      </c>
      <c r="X137">
        <v>0.9</v>
      </c>
      <c r="Y137">
        <v>0.9</v>
      </c>
      <c r="Z137">
        <v>1</v>
      </c>
      <c r="AA137" t="b">
        <v>0</v>
      </c>
    </row>
    <row r="138" spans="1:27">
      <c r="A138" t="s">
        <v>1357</v>
      </c>
      <c r="B138" t="s">
        <v>1221</v>
      </c>
      <c r="C138" t="s">
        <v>1942</v>
      </c>
      <c r="D138">
        <v>5.5314960629921304</v>
      </c>
      <c r="E138">
        <v>0.312006230933219</v>
      </c>
      <c r="F138">
        <v>3.2050641969840599</v>
      </c>
      <c r="G138">
        <v>16.543409552678298</v>
      </c>
      <c r="H138">
        <v>0.19986624629788899</v>
      </c>
      <c r="I138">
        <v>0.9</v>
      </c>
      <c r="J138">
        <v>0.7</v>
      </c>
      <c r="K138">
        <v>0.7</v>
      </c>
    </row>
    <row r="139" spans="1:27">
      <c r="A139" t="s">
        <v>1358</v>
      </c>
      <c r="B139" t="s">
        <v>1221</v>
      </c>
      <c r="C139" t="s">
        <v>1942</v>
      </c>
      <c r="D139">
        <v>3.0748031496063</v>
      </c>
      <c r="E139">
        <v>0.312006230933219</v>
      </c>
      <c r="F139">
        <v>3.2050641969840599</v>
      </c>
      <c r="G139">
        <v>16.543409552678298</v>
      </c>
      <c r="H139">
        <v>0.19986624629788899</v>
      </c>
      <c r="I139">
        <v>0.9</v>
      </c>
      <c r="J139">
        <v>0.7</v>
      </c>
      <c r="K139">
        <v>0.7</v>
      </c>
    </row>
    <row r="140" spans="1:27">
      <c r="A140" t="s">
        <v>1359</v>
      </c>
      <c r="B140" t="s">
        <v>1221</v>
      </c>
      <c r="C140" t="s">
        <v>1942</v>
      </c>
      <c r="D140">
        <v>4.4155367148837801</v>
      </c>
      <c r="E140">
        <v>0.339740118127283</v>
      </c>
      <c r="F140">
        <v>2.9434263033527102</v>
      </c>
      <c r="G140">
        <v>16.543409552678298</v>
      </c>
      <c r="H140">
        <v>0.19986624629788899</v>
      </c>
      <c r="I140">
        <v>0.9</v>
      </c>
      <c r="J140">
        <v>0.7</v>
      </c>
      <c r="K140">
        <v>0.7</v>
      </c>
    </row>
    <row r="141" spans="1:27">
      <c r="A141" t="s">
        <v>1360</v>
      </c>
      <c r="B141" t="s">
        <v>1225</v>
      </c>
      <c r="M141">
        <v>1.0284834727046701</v>
      </c>
      <c r="N141">
        <v>0.7</v>
      </c>
      <c r="O141">
        <v>0.6</v>
      </c>
    </row>
    <row r="142" spans="1:27">
      <c r="A142" t="s">
        <v>1361</v>
      </c>
      <c r="B142" t="s">
        <v>1236</v>
      </c>
      <c r="D142">
        <v>0.118110236220472</v>
      </c>
      <c r="E142">
        <v>6.24012461866438</v>
      </c>
      <c r="F142">
        <v>0.16025320984920299</v>
      </c>
      <c r="P142" t="s">
        <v>1787</v>
      </c>
      <c r="Q142">
        <v>0.83699999999999997</v>
      </c>
      <c r="R142">
        <v>7.4999999999999997E-2</v>
      </c>
      <c r="S142">
        <v>7.4999999999999997E-2</v>
      </c>
      <c r="T142">
        <v>0.89800000000000002</v>
      </c>
      <c r="U142">
        <v>8.1000000000000003E-2</v>
      </c>
      <c r="V142">
        <v>8.1000000000000003E-2</v>
      </c>
      <c r="W142">
        <v>0</v>
      </c>
      <c r="X142">
        <v>0.84</v>
      </c>
      <c r="Y142">
        <v>0.84</v>
      </c>
      <c r="Z142">
        <v>1</v>
      </c>
      <c r="AA142" t="b">
        <v>0</v>
      </c>
    </row>
    <row r="143" spans="1:27">
      <c r="A143" t="s">
        <v>1362</v>
      </c>
      <c r="B143" t="s">
        <v>1221</v>
      </c>
      <c r="C143" t="s">
        <v>1942</v>
      </c>
      <c r="D143">
        <v>3.2001884425583702</v>
      </c>
      <c r="E143">
        <v>0.339740118127283</v>
      </c>
      <c r="F143">
        <v>2.9434263033527102</v>
      </c>
      <c r="G143">
        <v>16.543409552678298</v>
      </c>
      <c r="H143">
        <v>0.19986624629788899</v>
      </c>
      <c r="I143">
        <v>0.9</v>
      </c>
      <c r="J143">
        <v>0.7</v>
      </c>
      <c r="K143">
        <v>0.7</v>
      </c>
    </row>
    <row r="144" spans="1:27">
      <c r="A144" t="s">
        <v>1363</v>
      </c>
      <c r="B144" t="s">
        <v>1221</v>
      </c>
      <c r="C144" t="s">
        <v>1943</v>
      </c>
      <c r="D144">
        <v>0.75196850393700798</v>
      </c>
      <c r="E144">
        <v>0.416008307910959</v>
      </c>
      <c r="F144">
        <v>2.4037981477380401</v>
      </c>
      <c r="G144">
        <v>22.973489492021201</v>
      </c>
      <c r="H144">
        <v>0.14091907901022299</v>
      </c>
      <c r="I144">
        <v>0.9</v>
      </c>
      <c r="J144">
        <v>0.7</v>
      </c>
      <c r="K144">
        <v>0.7</v>
      </c>
    </row>
    <row r="145" spans="1:11">
      <c r="A145" t="s">
        <v>1364</v>
      </c>
      <c r="B145" t="s">
        <v>1221</v>
      </c>
      <c r="C145" t="s">
        <v>1942</v>
      </c>
      <c r="D145">
        <v>6.59330687342114</v>
      </c>
      <c r="E145">
        <v>0.339740118127283</v>
      </c>
      <c r="F145">
        <v>2.9434263033527102</v>
      </c>
      <c r="G145">
        <v>16.543409552678298</v>
      </c>
      <c r="H145">
        <v>0.19986624629788899</v>
      </c>
      <c r="I145">
        <v>0.9</v>
      </c>
      <c r="J145">
        <v>0.7</v>
      </c>
      <c r="K145">
        <v>0.7</v>
      </c>
    </row>
    <row r="146" spans="1:11">
      <c r="A146" t="s">
        <v>1365</v>
      </c>
      <c r="B146" t="s">
        <v>1221</v>
      </c>
      <c r="C146" t="s">
        <v>1943</v>
      </c>
      <c r="D146">
        <v>5.9055118110236199E-2</v>
      </c>
      <c r="E146">
        <v>312.04783176401003</v>
      </c>
      <c r="F146">
        <v>3.2046369120624502E-3</v>
      </c>
      <c r="G146">
        <v>479.44673722479098</v>
      </c>
      <c r="H146">
        <v>9.99331231489443E-2</v>
      </c>
      <c r="I146">
        <v>0.9</v>
      </c>
      <c r="J146">
        <v>0.7</v>
      </c>
      <c r="K146">
        <v>0.3</v>
      </c>
    </row>
    <row r="147" spans="1:11">
      <c r="A147" t="s">
        <v>1366</v>
      </c>
      <c r="B147" t="s">
        <v>1221</v>
      </c>
      <c r="C147" t="s">
        <v>1942</v>
      </c>
      <c r="D147">
        <v>1.3241688438252599</v>
      </c>
      <c r="E147">
        <v>0.339740118127283</v>
      </c>
      <c r="F147">
        <v>2.9434263033527102</v>
      </c>
      <c r="G147">
        <v>16.543409552678298</v>
      </c>
      <c r="H147">
        <v>0.19986624629788899</v>
      </c>
      <c r="I147">
        <v>0.9</v>
      </c>
      <c r="J147">
        <v>0.7</v>
      </c>
      <c r="K147">
        <v>0.7</v>
      </c>
    </row>
    <row r="148" spans="1:11">
      <c r="A148" t="s">
        <v>1367</v>
      </c>
      <c r="B148" t="s">
        <v>1221</v>
      </c>
      <c r="C148" t="s">
        <v>1942</v>
      </c>
      <c r="D148">
        <v>0.604172732476984</v>
      </c>
      <c r="E148">
        <v>0.339740118127283</v>
      </c>
      <c r="F148">
        <v>2.9434263033527102</v>
      </c>
      <c r="G148">
        <v>16.543409552678298</v>
      </c>
      <c r="H148">
        <v>0.19986624629788899</v>
      </c>
      <c r="I148">
        <v>0.9</v>
      </c>
      <c r="J148">
        <v>0.7</v>
      </c>
      <c r="K148">
        <v>0.7</v>
      </c>
    </row>
    <row r="149" spans="1:11">
      <c r="A149" t="s">
        <v>1368</v>
      </c>
      <c r="B149" t="s">
        <v>1221</v>
      </c>
      <c r="C149" t="s">
        <v>1942</v>
      </c>
      <c r="D149">
        <v>3.00600499490541</v>
      </c>
      <c r="E149">
        <v>0.339740118127283</v>
      </c>
      <c r="F149">
        <v>2.9434263033527102</v>
      </c>
      <c r="G149">
        <v>16.543409552678298</v>
      </c>
      <c r="H149">
        <v>0.19986624629788899</v>
      </c>
      <c r="I149">
        <v>0.9</v>
      </c>
      <c r="J149">
        <v>0.7</v>
      </c>
      <c r="K149">
        <v>0.7</v>
      </c>
    </row>
    <row r="150" spans="1:11">
      <c r="A150" t="s">
        <v>1369</v>
      </c>
      <c r="B150" t="s">
        <v>1221</v>
      </c>
      <c r="C150" t="s">
        <v>1942</v>
      </c>
      <c r="D150">
        <v>4.1015382982158304</v>
      </c>
      <c r="E150">
        <v>0.339740118127283</v>
      </c>
      <c r="F150">
        <v>2.9434263033527102</v>
      </c>
      <c r="G150">
        <v>16.543409552678298</v>
      </c>
      <c r="H150">
        <v>0.19986624629788899</v>
      </c>
      <c r="I150">
        <v>0.9</v>
      </c>
      <c r="J150">
        <v>0.7</v>
      </c>
      <c r="K150">
        <v>0.7</v>
      </c>
    </row>
    <row r="151" spans="1:11">
      <c r="A151" t="s">
        <v>1370</v>
      </c>
      <c r="B151" t="s">
        <v>1221</v>
      </c>
      <c r="C151" t="s">
        <v>1942</v>
      </c>
      <c r="D151">
        <v>0.36009523606669602</v>
      </c>
      <c r="E151">
        <v>0.339740118127283</v>
      </c>
      <c r="F151">
        <v>2.9434263033527102</v>
      </c>
      <c r="G151">
        <v>16.543409552678298</v>
      </c>
      <c r="H151">
        <v>0.19986624629788899</v>
      </c>
      <c r="I151">
        <v>0.9</v>
      </c>
      <c r="J151">
        <v>0.7</v>
      </c>
      <c r="K151">
        <v>0.7</v>
      </c>
    </row>
    <row r="152" spans="1:11">
      <c r="A152" t="s">
        <v>1371</v>
      </c>
      <c r="B152" t="s">
        <v>1221</v>
      </c>
      <c r="C152" t="s">
        <v>1942</v>
      </c>
      <c r="D152">
        <v>3.59842519685039</v>
      </c>
      <c r="E152">
        <v>0.29952598169589001</v>
      </c>
      <c r="F152">
        <v>3.3386085385250599</v>
      </c>
      <c r="G152">
        <v>5.6809444124291604</v>
      </c>
      <c r="H152">
        <v>0.19991401547721399</v>
      </c>
      <c r="I152">
        <v>0.9</v>
      </c>
      <c r="J152">
        <v>0.5</v>
      </c>
      <c r="K152">
        <v>0.5</v>
      </c>
    </row>
    <row r="153" spans="1:11">
      <c r="A153" t="s">
        <v>1372</v>
      </c>
      <c r="B153" t="s">
        <v>1221</v>
      </c>
      <c r="C153" t="s">
        <v>1942</v>
      </c>
      <c r="D153">
        <v>4.6097201625367301</v>
      </c>
      <c r="E153">
        <v>0.339740118127283</v>
      </c>
      <c r="F153">
        <v>2.9434263033527102</v>
      </c>
      <c r="G153">
        <v>16.543409552678298</v>
      </c>
      <c r="H153">
        <v>0.19986624629788899</v>
      </c>
      <c r="I153">
        <v>0.9</v>
      </c>
      <c r="J153">
        <v>0.7</v>
      </c>
      <c r="K153">
        <v>0.7</v>
      </c>
    </row>
    <row r="154" spans="1:11">
      <c r="A154" t="s">
        <v>1373</v>
      </c>
      <c r="B154" t="s">
        <v>1221</v>
      </c>
      <c r="C154" t="s">
        <v>1942</v>
      </c>
      <c r="D154">
        <v>6.4173716576190198</v>
      </c>
      <c r="E154">
        <v>0.339740118127283</v>
      </c>
      <c r="F154">
        <v>2.9434263033527102</v>
      </c>
      <c r="G154">
        <v>16.543409552678298</v>
      </c>
      <c r="H154">
        <v>0.19986624629788899</v>
      </c>
      <c r="I154">
        <v>0.9</v>
      </c>
      <c r="J154">
        <v>0.7</v>
      </c>
      <c r="K154">
        <v>0.7</v>
      </c>
    </row>
    <row r="155" spans="1:11">
      <c r="A155" t="s">
        <v>1374</v>
      </c>
      <c r="B155" t="s">
        <v>1319</v>
      </c>
      <c r="E155">
        <v>6.24012461866438</v>
      </c>
      <c r="F155">
        <v>0.16025320984920299</v>
      </c>
      <c r="G155">
        <v>4.3699572403301197E-2</v>
      </c>
      <c r="H155">
        <v>1.91076717301997E-4</v>
      </c>
      <c r="I155">
        <v>0.9</v>
      </c>
      <c r="J155">
        <v>0.7</v>
      </c>
      <c r="K155">
        <v>0.8</v>
      </c>
    </row>
    <row r="156" spans="1:11">
      <c r="A156" t="s">
        <v>1375</v>
      </c>
      <c r="B156" t="s">
        <v>1221</v>
      </c>
      <c r="C156" t="s">
        <v>1942</v>
      </c>
      <c r="D156">
        <v>1.9962134317435201</v>
      </c>
      <c r="E156">
        <v>0.339740118127283</v>
      </c>
      <c r="F156">
        <v>2.9434263033527102</v>
      </c>
      <c r="G156">
        <v>16.543409552678298</v>
      </c>
      <c r="H156">
        <v>0.19986624629788899</v>
      </c>
      <c r="I156">
        <v>0.9</v>
      </c>
      <c r="J156">
        <v>0.7</v>
      </c>
      <c r="K156">
        <v>0.7</v>
      </c>
    </row>
    <row r="157" spans="1:11">
      <c r="A157" t="s">
        <v>1376</v>
      </c>
      <c r="B157" t="s">
        <v>1221</v>
      </c>
      <c r="C157" t="s">
        <v>1942</v>
      </c>
      <c r="D157">
        <v>4.6628757654488604</v>
      </c>
      <c r="E157">
        <v>0.339740118127283</v>
      </c>
      <c r="F157">
        <v>2.9434263033527102</v>
      </c>
      <c r="G157">
        <v>16.543409552678298</v>
      </c>
      <c r="H157">
        <v>0.19986624629788899</v>
      </c>
      <c r="I157">
        <v>0.9</v>
      </c>
      <c r="J157">
        <v>0.7</v>
      </c>
      <c r="K157">
        <v>0.7</v>
      </c>
    </row>
    <row r="158" spans="1:11">
      <c r="A158" t="s">
        <v>1377</v>
      </c>
      <c r="B158" t="s">
        <v>1221</v>
      </c>
      <c r="C158" t="s">
        <v>1942</v>
      </c>
      <c r="D158">
        <v>2.01982221165665</v>
      </c>
      <c r="E158">
        <v>0.339740118127283</v>
      </c>
      <c r="F158">
        <v>2.9434263033527102</v>
      </c>
      <c r="G158">
        <v>16.543409552678298</v>
      </c>
      <c r="H158">
        <v>0.19986624629788899</v>
      </c>
      <c r="I158">
        <v>0.9</v>
      </c>
      <c r="J158">
        <v>0.7</v>
      </c>
      <c r="K158">
        <v>0.7</v>
      </c>
    </row>
    <row r="159" spans="1:11">
      <c r="A159" t="s">
        <v>1378</v>
      </c>
      <c r="B159" t="s">
        <v>1221</v>
      </c>
      <c r="C159" t="s">
        <v>1942</v>
      </c>
      <c r="D159">
        <v>6.6687194890190202</v>
      </c>
      <c r="E159">
        <v>0.339740118127283</v>
      </c>
      <c r="F159">
        <v>2.9434263033527102</v>
      </c>
      <c r="G159">
        <v>16.543409552678298</v>
      </c>
      <c r="H159">
        <v>0.19986624629788899</v>
      </c>
      <c r="I159">
        <v>0.9</v>
      </c>
      <c r="J159">
        <v>0.7</v>
      </c>
      <c r="K159">
        <v>0.7</v>
      </c>
    </row>
    <row r="160" spans="1:11">
      <c r="A160" t="s">
        <v>1379</v>
      </c>
      <c r="B160" t="s">
        <v>1221</v>
      </c>
      <c r="C160" t="s">
        <v>1942</v>
      </c>
      <c r="D160">
        <v>0.89947400007135403</v>
      </c>
      <c r="E160">
        <v>0.339740118127283</v>
      </c>
      <c r="F160">
        <v>2.9434263033527102</v>
      </c>
      <c r="G160">
        <v>16.543409552678298</v>
      </c>
      <c r="H160">
        <v>0.19986624629788899</v>
      </c>
      <c r="I160">
        <v>0.9</v>
      </c>
      <c r="J160">
        <v>0.7</v>
      </c>
      <c r="K160">
        <v>0.7</v>
      </c>
    </row>
    <row r="161" spans="1:11">
      <c r="A161" t="s">
        <v>1380</v>
      </c>
      <c r="B161" t="s">
        <v>1221</v>
      </c>
      <c r="C161" t="s">
        <v>1946</v>
      </c>
      <c r="D161">
        <v>0.37401574803149601</v>
      </c>
      <c r="E161">
        <v>1.10935548776256</v>
      </c>
      <c r="F161">
        <v>0.90142430540176599</v>
      </c>
      <c r="G161">
        <v>69.999847914425203</v>
      </c>
      <c r="H161">
        <v>0.348715009076144</v>
      </c>
      <c r="I161">
        <v>0.9</v>
      </c>
      <c r="J161">
        <v>0.7</v>
      </c>
      <c r="K161">
        <v>0.7</v>
      </c>
    </row>
    <row r="162" spans="1:11">
      <c r="A162" t="s">
        <v>1381</v>
      </c>
      <c r="B162" t="s">
        <v>1221</v>
      </c>
      <c r="C162" t="s">
        <v>1942</v>
      </c>
      <c r="D162">
        <v>11.692913385826801</v>
      </c>
      <c r="E162">
        <v>0.339740118127283</v>
      </c>
      <c r="F162">
        <v>2.9434263033527102</v>
      </c>
      <c r="G162">
        <v>16.543409552678298</v>
      </c>
      <c r="H162">
        <v>0.19986624629788899</v>
      </c>
      <c r="I162">
        <v>0.9</v>
      </c>
      <c r="J162">
        <v>0.7</v>
      </c>
      <c r="K162">
        <v>0.7</v>
      </c>
    </row>
    <row r="163" spans="1:11">
      <c r="A163" t="s">
        <v>1382</v>
      </c>
      <c r="B163" t="s">
        <v>1221</v>
      </c>
      <c r="C163" t="s">
        <v>1942</v>
      </c>
      <c r="D163">
        <v>10.694793057192999</v>
      </c>
      <c r="E163">
        <v>0.339740118127283</v>
      </c>
      <c r="F163">
        <v>2.9434263033527102</v>
      </c>
      <c r="G163">
        <v>16.543409552678298</v>
      </c>
      <c r="H163">
        <v>0.19986624629788899</v>
      </c>
      <c r="I163">
        <v>0.9</v>
      </c>
      <c r="J163">
        <v>0.7</v>
      </c>
      <c r="K163">
        <v>0.7</v>
      </c>
    </row>
    <row r="164" spans="1:11">
      <c r="A164" t="s">
        <v>1383</v>
      </c>
      <c r="B164" t="s">
        <v>1221</v>
      </c>
      <c r="C164" t="s">
        <v>1942</v>
      </c>
      <c r="D164">
        <v>4.8874848092143699</v>
      </c>
      <c r="E164">
        <v>0.339740118127283</v>
      </c>
      <c r="F164">
        <v>2.9434263033527102</v>
      </c>
      <c r="G164">
        <v>16.543409552678298</v>
      </c>
      <c r="H164">
        <v>0.19986624629788899</v>
      </c>
      <c r="I164">
        <v>0.9</v>
      </c>
      <c r="J164">
        <v>0.7</v>
      </c>
      <c r="K164">
        <v>0.7</v>
      </c>
    </row>
    <row r="165" spans="1:11">
      <c r="A165" t="s">
        <v>1384</v>
      </c>
      <c r="B165" t="s">
        <v>1221</v>
      </c>
      <c r="C165" t="s">
        <v>1942</v>
      </c>
      <c r="D165">
        <v>3.52607103025663</v>
      </c>
      <c r="E165">
        <v>0.339740118127283</v>
      </c>
      <c r="F165">
        <v>2.9434263033527102</v>
      </c>
      <c r="G165">
        <v>16.543409552678298</v>
      </c>
      <c r="H165">
        <v>0.19986624629788899</v>
      </c>
      <c r="I165">
        <v>0.9</v>
      </c>
      <c r="J165">
        <v>0.7</v>
      </c>
      <c r="K165">
        <v>0.7</v>
      </c>
    </row>
    <row r="166" spans="1:11">
      <c r="A166" t="s">
        <v>1385</v>
      </c>
      <c r="B166" t="s">
        <v>1221</v>
      </c>
      <c r="C166" t="s">
        <v>1942</v>
      </c>
      <c r="D166">
        <v>6.2322834645669296</v>
      </c>
      <c r="E166">
        <v>0.312006230933219</v>
      </c>
      <c r="F166">
        <v>3.2050641969840599</v>
      </c>
      <c r="G166">
        <v>16.543409552678298</v>
      </c>
      <c r="H166">
        <v>0.19986624629788899</v>
      </c>
      <c r="I166">
        <v>0.9</v>
      </c>
      <c r="J166">
        <v>0.7</v>
      </c>
      <c r="K166">
        <v>0.7</v>
      </c>
    </row>
    <row r="167" spans="1:11">
      <c r="A167" t="s">
        <v>1386</v>
      </c>
      <c r="B167" t="s">
        <v>1221</v>
      </c>
      <c r="C167" t="s">
        <v>1942</v>
      </c>
      <c r="D167">
        <v>3.5121874187359801</v>
      </c>
      <c r="E167">
        <v>0.339740118127283</v>
      </c>
      <c r="F167">
        <v>2.9434263033527102</v>
      </c>
      <c r="G167">
        <v>16.543409552678298</v>
      </c>
      <c r="H167">
        <v>0.19986624629788899</v>
      </c>
      <c r="I167">
        <v>0.9</v>
      </c>
      <c r="J167">
        <v>0.7</v>
      </c>
      <c r="K167">
        <v>0.7</v>
      </c>
    </row>
    <row r="168" spans="1:11">
      <c r="A168" t="s">
        <v>1387</v>
      </c>
      <c r="B168" t="s">
        <v>1221</v>
      </c>
      <c r="C168" t="s">
        <v>1942</v>
      </c>
      <c r="D168">
        <v>6.0308720063798003</v>
      </c>
      <c r="E168">
        <v>0.339740118127283</v>
      </c>
      <c r="F168">
        <v>2.9434263033527102</v>
      </c>
      <c r="G168">
        <v>16.543409552678298</v>
      </c>
      <c r="H168">
        <v>0.19986624629788899</v>
      </c>
      <c r="I168">
        <v>0.9</v>
      </c>
      <c r="J168">
        <v>0.7</v>
      </c>
      <c r="K168">
        <v>0.7</v>
      </c>
    </row>
    <row r="169" spans="1:11">
      <c r="A169" t="s">
        <v>1388</v>
      </c>
      <c r="B169" t="s">
        <v>1221</v>
      </c>
      <c r="C169" t="s">
        <v>1942</v>
      </c>
      <c r="D169">
        <v>5.74069942135272</v>
      </c>
      <c r="E169">
        <v>0.339740118127283</v>
      </c>
      <c r="F169">
        <v>2.9434263033527102</v>
      </c>
      <c r="G169">
        <v>16.543409552678298</v>
      </c>
      <c r="H169">
        <v>0.19986624629788899</v>
      </c>
      <c r="I169">
        <v>0.9</v>
      </c>
      <c r="J169">
        <v>0.7</v>
      </c>
      <c r="K169">
        <v>0.7</v>
      </c>
    </row>
    <row r="170" spans="1:11">
      <c r="A170" t="s">
        <v>1389</v>
      </c>
      <c r="B170" t="s">
        <v>1221</v>
      </c>
      <c r="C170" t="s">
        <v>1942</v>
      </c>
      <c r="D170">
        <v>4.2338910747883496</v>
      </c>
      <c r="E170">
        <v>0.339740118127283</v>
      </c>
      <c r="F170">
        <v>2.9434263033527102</v>
      </c>
      <c r="G170">
        <v>16.543409552678298</v>
      </c>
      <c r="H170">
        <v>0.19986624629788899</v>
      </c>
      <c r="I170">
        <v>0.9</v>
      </c>
      <c r="J170">
        <v>0.7</v>
      </c>
      <c r="K170">
        <v>0.7</v>
      </c>
    </row>
    <row r="171" spans="1:11">
      <c r="A171" t="s">
        <v>1390</v>
      </c>
      <c r="B171" t="s">
        <v>1221</v>
      </c>
      <c r="C171" t="s">
        <v>1942</v>
      </c>
      <c r="D171">
        <v>4.1015382982158304</v>
      </c>
      <c r="E171">
        <v>0.339740118127283</v>
      </c>
      <c r="F171">
        <v>2.9434263033527102</v>
      </c>
      <c r="G171">
        <v>16.543409552678298</v>
      </c>
      <c r="H171">
        <v>0.19986624629788899</v>
      </c>
      <c r="I171">
        <v>0.9</v>
      </c>
      <c r="J171">
        <v>0.7</v>
      </c>
      <c r="K171">
        <v>0.7</v>
      </c>
    </row>
    <row r="172" spans="1:11">
      <c r="A172" t="s">
        <v>1391</v>
      </c>
      <c r="B172" t="s">
        <v>1221</v>
      </c>
      <c r="C172" t="s">
        <v>1942</v>
      </c>
      <c r="D172">
        <v>0.97671206910321295</v>
      </c>
      <c r="E172">
        <v>0.339740118127283</v>
      </c>
      <c r="F172">
        <v>2.9434263033527102</v>
      </c>
      <c r="G172">
        <v>16.543409552678298</v>
      </c>
      <c r="H172">
        <v>0.19986624629788899</v>
      </c>
      <c r="I172">
        <v>0.9</v>
      </c>
      <c r="J172">
        <v>0.7</v>
      </c>
      <c r="K172">
        <v>0.7</v>
      </c>
    </row>
    <row r="173" spans="1:11">
      <c r="A173" t="s">
        <v>1392</v>
      </c>
      <c r="B173" t="s">
        <v>1221</v>
      </c>
      <c r="C173" t="s">
        <v>1942</v>
      </c>
      <c r="D173">
        <v>10.290078149331199</v>
      </c>
      <c r="E173">
        <v>0.339740118127283</v>
      </c>
      <c r="F173">
        <v>2.9434263033527102</v>
      </c>
      <c r="G173">
        <v>16.543409552678298</v>
      </c>
      <c r="H173">
        <v>0.19986624629788899</v>
      </c>
      <c r="I173">
        <v>0.9</v>
      </c>
      <c r="J173">
        <v>0.7</v>
      </c>
      <c r="K173">
        <v>0.7</v>
      </c>
    </row>
    <row r="174" spans="1:11">
      <c r="A174" t="s">
        <v>1393</v>
      </c>
      <c r="B174" t="s">
        <v>1221</v>
      </c>
      <c r="C174" t="s">
        <v>1942</v>
      </c>
      <c r="D174">
        <v>8.28740157480315</v>
      </c>
      <c r="E174">
        <v>0.339740118127283</v>
      </c>
      <c r="F174">
        <v>2.9434263033527102</v>
      </c>
      <c r="G174">
        <v>16.543409552678298</v>
      </c>
      <c r="H174">
        <v>0.19986624629788899</v>
      </c>
      <c r="I174">
        <v>0.9</v>
      </c>
      <c r="J174">
        <v>0.7</v>
      </c>
      <c r="K174">
        <v>0.7</v>
      </c>
    </row>
    <row r="175" spans="1:11">
      <c r="A175" t="s">
        <v>1394</v>
      </c>
      <c r="B175" t="s">
        <v>1221</v>
      </c>
      <c r="C175" t="s">
        <v>1942</v>
      </c>
      <c r="D175">
        <v>3.1322396869875502</v>
      </c>
      <c r="E175">
        <v>0.339740118127283</v>
      </c>
      <c r="F175">
        <v>2.9434263033527102</v>
      </c>
      <c r="G175">
        <v>16.543409552678298</v>
      </c>
      <c r="H175">
        <v>0.19986624629788899</v>
      </c>
      <c r="I175">
        <v>0.9</v>
      </c>
      <c r="J175">
        <v>0.7</v>
      </c>
      <c r="K175">
        <v>0.7</v>
      </c>
    </row>
    <row r="176" spans="1:11">
      <c r="A176" t="s">
        <v>1395</v>
      </c>
      <c r="B176" t="s">
        <v>1221</v>
      </c>
      <c r="C176" t="s">
        <v>1942</v>
      </c>
      <c r="D176">
        <v>7.7187837675736999</v>
      </c>
      <c r="E176">
        <v>0.339740118127283</v>
      </c>
      <c r="F176">
        <v>2.9434263033527102</v>
      </c>
      <c r="G176">
        <v>16.543409552678298</v>
      </c>
      <c r="H176">
        <v>0.19986624629788899</v>
      </c>
      <c r="I176">
        <v>0.9</v>
      </c>
      <c r="J176">
        <v>0.7</v>
      </c>
      <c r="K176">
        <v>0.7</v>
      </c>
    </row>
    <row r="177" spans="1:11">
      <c r="A177" t="s">
        <v>1396</v>
      </c>
      <c r="B177" t="s">
        <v>1221</v>
      </c>
      <c r="C177" t="s">
        <v>1942</v>
      </c>
      <c r="D177">
        <v>4.8237450244465396</v>
      </c>
      <c r="E177">
        <v>0.339740118127283</v>
      </c>
      <c r="F177">
        <v>2.9434263033527102</v>
      </c>
      <c r="G177">
        <v>16.543409552678298</v>
      </c>
      <c r="H177">
        <v>0.19986624629788899</v>
      </c>
      <c r="I177">
        <v>0.9</v>
      </c>
      <c r="J177">
        <v>0.7</v>
      </c>
      <c r="K177">
        <v>0.7</v>
      </c>
    </row>
    <row r="178" spans="1:11">
      <c r="A178" t="s">
        <v>1397</v>
      </c>
      <c r="B178" t="s">
        <v>1221</v>
      </c>
      <c r="C178" t="s">
        <v>1942</v>
      </c>
      <c r="D178">
        <v>1.6867282165555499</v>
      </c>
      <c r="E178">
        <v>0.339740118127283</v>
      </c>
      <c r="F178">
        <v>2.9434263033527102</v>
      </c>
      <c r="G178">
        <v>16.543409552678298</v>
      </c>
      <c r="H178">
        <v>0.19986624629788899</v>
      </c>
      <c r="I178">
        <v>0.9</v>
      </c>
      <c r="J178">
        <v>0.7</v>
      </c>
      <c r="K178">
        <v>0.7</v>
      </c>
    </row>
    <row r="179" spans="1:11">
      <c r="A179" t="s">
        <v>1398</v>
      </c>
      <c r="B179" t="s">
        <v>1221</v>
      </c>
      <c r="C179" t="s">
        <v>1942</v>
      </c>
      <c r="D179">
        <v>5.5600862464614202</v>
      </c>
      <c r="E179">
        <v>0.339740118127283</v>
      </c>
      <c r="F179">
        <v>2.9434263033527102</v>
      </c>
      <c r="G179">
        <v>16.543409552678298</v>
      </c>
      <c r="H179">
        <v>0.19986624629788899</v>
      </c>
      <c r="I179">
        <v>0.9</v>
      </c>
      <c r="J179">
        <v>0.7</v>
      </c>
      <c r="K179">
        <v>0.7</v>
      </c>
    </row>
    <row r="180" spans="1:11">
      <c r="A180" t="s">
        <v>1399</v>
      </c>
      <c r="B180" t="s">
        <v>1221</v>
      </c>
      <c r="C180" t="s">
        <v>1942</v>
      </c>
      <c r="D180">
        <v>7.2850566772333103</v>
      </c>
      <c r="E180">
        <v>0.339740118127283</v>
      </c>
      <c r="F180">
        <v>2.9434263033527102</v>
      </c>
      <c r="G180">
        <v>16.543409552678298</v>
      </c>
      <c r="H180">
        <v>0.19986624629788899</v>
      </c>
      <c r="I180">
        <v>0.9</v>
      </c>
      <c r="J180">
        <v>0.7</v>
      </c>
      <c r="K180">
        <v>0.7</v>
      </c>
    </row>
    <row r="181" spans="1:11">
      <c r="A181" t="s">
        <v>1400</v>
      </c>
      <c r="B181" t="s">
        <v>1221</v>
      </c>
      <c r="C181" t="s">
        <v>1942</v>
      </c>
      <c r="D181">
        <v>1</v>
      </c>
      <c r="E181">
        <v>0.208004153955479</v>
      </c>
      <c r="F181">
        <v>4.80759629547609</v>
      </c>
      <c r="G181">
        <v>2.68440230477422</v>
      </c>
      <c r="H181">
        <v>0.28900353491927</v>
      </c>
      <c r="I181">
        <v>0.9</v>
      </c>
      <c r="J181">
        <v>0.7</v>
      </c>
      <c r="K181">
        <v>0.7</v>
      </c>
    </row>
    <row r="182" spans="1:11">
      <c r="A182" t="s">
        <v>1401</v>
      </c>
      <c r="B182" t="s">
        <v>1402</v>
      </c>
      <c r="E182">
        <v>38.5192877695332</v>
      </c>
      <c r="F182">
        <v>2.5961019995570898E-2</v>
      </c>
    </row>
    <row r="183" spans="1:11">
      <c r="A183" t="s">
        <v>1403</v>
      </c>
      <c r="B183" t="s">
        <v>1221</v>
      </c>
      <c r="C183" t="s">
        <v>1942</v>
      </c>
      <c r="D183">
        <v>5.0133341956487003</v>
      </c>
      <c r="E183">
        <v>0.339740118127283</v>
      </c>
      <c r="F183">
        <v>2.9434263033527102</v>
      </c>
      <c r="G183">
        <v>16.543409552678298</v>
      </c>
      <c r="H183">
        <v>0.19986624629788899</v>
      </c>
      <c r="I183">
        <v>0.9</v>
      </c>
      <c r="J183">
        <v>0.7</v>
      </c>
      <c r="K183">
        <v>0.7</v>
      </c>
    </row>
    <row r="184" spans="1:11">
      <c r="A184" t="s">
        <v>1404</v>
      </c>
      <c r="B184" t="s">
        <v>1221</v>
      </c>
      <c r="C184" t="s">
        <v>1942</v>
      </c>
      <c r="D184">
        <v>1.50618091971978</v>
      </c>
      <c r="E184">
        <v>0.339740118127283</v>
      </c>
      <c r="F184">
        <v>2.9434263033527102</v>
      </c>
      <c r="G184">
        <v>16.543409552678298</v>
      </c>
      <c r="H184">
        <v>0.19986624629788899</v>
      </c>
      <c r="I184">
        <v>0.9</v>
      </c>
      <c r="J184">
        <v>0.7</v>
      </c>
      <c r="K184">
        <v>0.7</v>
      </c>
    </row>
    <row r="185" spans="1:11">
      <c r="A185" t="s">
        <v>1405</v>
      </c>
      <c r="B185" t="s">
        <v>1221</v>
      </c>
      <c r="C185" t="s">
        <v>1942</v>
      </c>
      <c r="D185">
        <v>0.927051587328102</v>
      </c>
      <c r="E185">
        <v>0.339740118127283</v>
      </c>
      <c r="F185">
        <v>2.9434263033527102</v>
      </c>
      <c r="G185">
        <v>16.543409552678298</v>
      </c>
      <c r="H185">
        <v>0.19986624629788899</v>
      </c>
      <c r="I185">
        <v>0.9</v>
      </c>
      <c r="J185">
        <v>0.7</v>
      </c>
      <c r="K185">
        <v>0.7</v>
      </c>
    </row>
    <row r="186" spans="1:11">
      <c r="A186" t="s">
        <v>1406</v>
      </c>
      <c r="B186" t="s">
        <v>1221</v>
      </c>
      <c r="C186" t="s">
        <v>1945</v>
      </c>
      <c r="D186">
        <v>5.9055118110236199E-2</v>
      </c>
      <c r="E186">
        <v>311.72889206127797</v>
      </c>
      <c r="F186">
        <v>3.2079156775863598E-3</v>
      </c>
      <c r="G186">
        <v>479.999848955495</v>
      </c>
      <c r="H186">
        <v>9.7926817617273398E-2</v>
      </c>
      <c r="I186">
        <v>0.9</v>
      </c>
      <c r="J186">
        <v>0.2</v>
      </c>
      <c r="K186">
        <v>0.2</v>
      </c>
    </row>
    <row r="187" spans="1:11">
      <c r="A187" t="s">
        <v>1407</v>
      </c>
      <c r="B187" t="s">
        <v>1221</v>
      </c>
      <c r="C187" t="s">
        <v>1942</v>
      </c>
      <c r="D187">
        <v>3.4657091868614001</v>
      </c>
      <c r="E187">
        <v>0.339740118127283</v>
      </c>
      <c r="F187">
        <v>2.9434263033527102</v>
      </c>
      <c r="G187">
        <v>16.543409552678298</v>
      </c>
      <c r="H187">
        <v>0.19986624629788899</v>
      </c>
      <c r="I187">
        <v>0.9</v>
      </c>
      <c r="J187">
        <v>0.7</v>
      </c>
      <c r="K187">
        <v>0.7</v>
      </c>
    </row>
    <row r="188" spans="1:11">
      <c r="A188" t="s">
        <v>1408</v>
      </c>
      <c r="B188" t="s">
        <v>1221</v>
      </c>
      <c r="C188" t="s">
        <v>1942</v>
      </c>
      <c r="D188">
        <v>1.9962134317435201</v>
      </c>
      <c r="E188">
        <v>0.339740118127283</v>
      </c>
      <c r="F188">
        <v>2.9434263033527102</v>
      </c>
      <c r="G188">
        <v>16.543409552678298</v>
      </c>
      <c r="H188">
        <v>0.19986624629788899</v>
      </c>
      <c r="I188">
        <v>0.9</v>
      </c>
      <c r="J188">
        <v>0.7</v>
      </c>
      <c r="K188">
        <v>0.7</v>
      </c>
    </row>
    <row r="189" spans="1:11">
      <c r="A189" t="s">
        <v>1409</v>
      </c>
      <c r="B189" t="s">
        <v>1221</v>
      </c>
      <c r="C189" t="s">
        <v>1942</v>
      </c>
      <c r="D189">
        <v>3.9073548505628701</v>
      </c>
      <c r="E189">
        <v>0.339740118127283</v>
      </c>
      <c r="F189">
        <v>2.9434263033527102</v>
      </c>
      <c r="G189">
        <v>16.543409552678298</v>
      </c>
      <c r="H189">
        <v>0.19986624629788899</v>
      </c>
      <c r="I189">
        <v>0.9</v>
      </c>
      <c r="J189">
        <v>0.7</v>
      </c>
      <c r="K189">
        <v>0.7</v>
      </c>
    </row>
    <row r="190" spans="1:11">
      <c r="A190" t="s">
        <v>1410</v>
      </c>
      <c r="B190" t="s">
        <v>1221</v>
      </c>
      <c r="C190" t="s">
        <v>1945</v>
      </c>
      <c r="D190">
        <v>0.5</v>
      </c>
      <c r="E190">
        <v>1.10935548776256</v>
      </c>
      <c r="F190">
        <v>0.90142430540176599</v>
      </c>
      <c r="G190">
        <v>48.999706256215902</v>
      </c>
      <c r="H190">
        <v>0.19824209420082201</v>
      </c>
      <c r="I190">
        <v>0.9</v>
      </c>
      <c r="J190">
        <v>0.92</v>
      </c>
      <c r="K190">
        <v>0.92</v>
      </c>
    </row>
    <row r="191" spans="1:11">
      <c r="A191" t="s">
        <v>1411</v>
      </c>
      <c r="B191" t="s">
        <v>1221</v>
      </c>
      <c r="C191" t="s">
        <v>1942</v>
      </c>
      <c r="D191">
        <v>6.9328372565752003</v>
      </c>
      <c r="E191">
        <v>0.339740118127283</v>
      </c>
      <c r="F191">
        <v>2.9434263033527102</v>
      </c>
      <c r="G191">
        <v>16.543409552678298</v>
      </c>
      <c r="H191">
        <v>0.19986624629788899</v>
      </c>
      <c r="I191">
        <v>0.9</v>
      </c>
      <c r="J191">
        <v>0.7</v>
      </c>
      <c r="K191">
        <v>0.7</v>
      </c>
    </row>
    <row r="192" spans="1:11">
      <c r="A192" t="s">
        <v>1412</v>
      </c>
      <c r="B192" t="s">
        <v>1221</v>
      </c>
      <c r="C192" t="s">
        <v>1942</v>
      </c>
      <c r="D192">
        <v>4.3727031804217704</v>
      </c>
      <c r="E192">
        <v>0.339740118127283</v>
      </c>
      <c r="F192">
        <v>2.9434263033527102</v>
      </c>
      <c r="G192">
        <v>16.543409552678298</v>
      </c>
      <c r="H192">
        <v>0.19986624629788899</v>
      </c>
      <c r="I192">
        <v>0.9</v>
      </c>
      <c r="J192">
        <v>0.7</v>
      </c>
      <c r="K192">
        <v>0.7</v>
      </c>
    </row>
    <row r="193" spans="1:27">
      <c r="A193" t="s">
        <v>1413</v>
      </c>
      <c r="B193" t="s">
        <v>1225</v>
      </c>
      <c r="M193">
        <v>0.51997588393302896</v>
      </c>
      <c r="N193">
        <v>0.49</v>
      </c>
      <c r="O193">
        <v>0.41</v>
      </c>
    </row>
    <row r="194" spans="1:27">
      <c r="A194" t="s">
        <v>1414</v>
      </c>
      <c r="B194" t="s">
        <v>1221</v>
      </c>
      <c r="C194" t="s">
        <v>1942</v>
      </c>
      <c r="D194">
        <v>1.4535624199847801</v>
      </c>
      <c r="E194">
        <v>0.339740118127283</v>
      </c>
      <c r="F194">
        <v>2.9434263033527102</v>
      </c>
      <c r="G194">
        <v>16.543409552678298</v>
      </c>
      <c r="H194">
        <v>0.19986624629788899</v>
      </c>
      <c r="I194">
        <v>0.9</v>
      </c>
      <c r="J194">
        <v>0.7</v>
      </c>
      <c r="K194">
        <v>0.7</v>
      </c>
    </row>
    <row r="195" spans="1:27">
      <c r="A195" t="s">
        <v>1415</v>
      </c>
      <c r="B195" t="s">
        <v>1221</v>
      </c>
      <c r="C195" t="s">
        <v>1942</v>
      </c>
      <c r="D195">
        <v>3.33188758260366</v>
      </c>
      <c r="E195">
        <v>0.339740118127283</v>
      </c>
      <c r="F195">
        <v>2.9434263033527102</v>
      </c>
      <c r="G195">
        <v>16.543409552678298</v>
      </c>
      <c r="H195">
        <v>0.19986624629788899</v>
      </c>
      <c r="I195">
        <v>0.9</v>
      </c>
      <c r="J195">
        <v>0.7</v>
      </c>
      <c r="K195">
        <v>0.7</v>
      </c>
    </row>
    <row r="196" spans="1:27">
      <c r="A196" t="s">
        <v>1416</v>
      </c>
      <c r="B196" t="s">
        <v>1221</v>
      </c>
      <c r="C196" t="s">
        <v>1942</v>
      </c>
      <c r="D196">
        <v>3.9738172674257899</v>
      </c>
      <c r="E196">
        <v>0.339740118127283</v>
      </c>
      <c r="F196">
        <v>2.9434263033527102</v>
      </c>
      <c r="G196">
        <v>16.543409552678298</v>
      </c>
      <c r="H196">
        <v>0.19986624629788899</v>
      </c>
      <c r="I196">
        <v>0.9</v>
      </c>
      <c r="J196">
        <v>0.7</v>
      </c>
      <c r="K196">
        <v>0.7</v>
      </c>
    </row>
    <row r="197" spans="1:27">
      <c r="A197" t="s">
        <v>1417</v>
      </c>
      <c r="B197" t="s">
        <v>1221</v>
      </c>
      <c r="C197" t="s">
        <v>1942</v>
      </c>
      <c r="D197">
        <v>5.48746171420433</v>
      </c>
      <c r="E197">
        <v>0.339740118127283</v>
      </c>
      <c r="F197">
        <v>2.9434263033527102</v>
      </c>
      <c r="G197">
        <v>16.543409552678298</v>
      </c>
      <c r="H197">
        <v>0.19986624629788899</v>
      </c>
      <c r="I197">
        <v>0.9</v>
      </c>
      <c r="J197">
        <v>0.7</v>
      </c>
      <c r="K197">
        <v>0.7</v>
      </c>
    </row>
    <row r="198" spans="1:27">
      <c r="A198" t="s">
        <v>1418</v>
      </c>
      <c r="B198" t="s">
        <v>1221</v>
      </c>
      <c r="C198" t="s">
        <v>1942</v>
      </c>
      <c r="D198">
        <v>1.6477458676377501</v>
      </c>
      <c r="E198">
        <v>0.339740118127283</v>
      </c>
      <c r="F198">
        <v>2.9434263033527102</v>
      </c>
      <c r="G198">
        <v>16.543409552678298</v>
      </c>
      <c r="H198">
        <v>0.19986624629788899</v>
      </c>
      <c r="I198">
        <v>0.9</v>
      </c>
      <c r="J198">
        <v>0.7</v>
      </c>
      <c r="K198">
        <v>0.7</v>
      </c>
    </row>
    <row r="199" spans="1:27">
      <c r="A199" t="s">
        <v>1419</v>
      </c>
      <c r="B199" t="s">
        <v>1940</v>
      </c>
      <c r="D199">
        <v>0.5</v>
      </c>
      <c r="L199" t="s">
        <v>1420</v>
      </c>
    </row>
    <row r="200" spans="1:27">
      <c r="A200" t="s">
        <v>1421</v>
      </c>
      <c r="B200" t="s">
        <v>1221</v>
      </c>
      <c r="C200" t="s">
        <v>1942</v>
      </c>
      <c r="D200">
        <v>5.37291939136969</v>
      </c>
      <c r="E200">
        <v>0.339740118127283</v>
      </c>
      <c r="F200">
        <v>2.9434263033527102</v>
      </c>
      <c r="G200">
        <v>16.543409552678298</v>
      </c>
      <c r="H200">
        <v>0.19986624629788899</v>
      </c>
      <c r="I200">
        <v>0.9</v>
      </c>
      <c r="J200">
        <v>0.7</v>
      </c>
      <c r="K200">
        <v>0.7</v>
      </c>
    </row>
    <row r="201" spans="1:27">
      <c r="A201" t="s">
        <v>1422</v>
      </c>
      <c r="B201" t="s">
        <v>1221</v>
      </c>
      <c r="C201" t="s">
        <v>1942</v>
      </c>
      <c r="D201">
        <v>1.7196119158584398E-2</v>
      </c>
      <c r="E201">
        <v>0.339740118127283</v>
      </c>
      <c r="F201">
        <v>2.9434263033527102</v>
      </c>
      <c r="G201">
        <v>16.543409552678298</v>
      </c>
      <c r="H201">
        <v>0.19986624629788899</v>
      </c>
      <c r="I201">
        <v>0.9</v>
      </c>
      <c r="J201">
        <v>0.7</v>
      </c>
      <c r="K201">
        <v>0.7</v>
      </c>
    </row>
    <row r="202" spans="1:27">
      <c r="A202" t="s">
        <v>1423</v>
      </c>
      <c r="B202" t="s">
        <v>1221</v>
      </c>
      <c r="C202" t="s">
        <v>1942</v>
      </c>
      <c r="D202">
        <v>4.4537577188739803</v>
      </c>
      <c r="E202">
        <v>0.339740118127283</v>
      </c>
      <c r="F202">
        <v>2.9434263033527102</v>
      </c>
      <c r="G202">
        <v>16.543409552678298</v>
      </c>
      <c r="H202">
        <v>0.19986624629788899</v>
      </c>
      <c r="I202">
        <v>0.9</v>
      </c>
      <c r="J202">
        <v>0.7</v>
      </c>
      <c r="K202">
        <v>0.7</v>
      </c>
    </row>
    <row r="203" spans="1:27">
      <c r="A203" t="s">
        <v>1424</v>
      </c>
      <c r="B203" t="s">
        <v>1221</v>
      </c>
      <c r="C203" t="s">
        <v>1942</v>
      </c>
      <c r="D203">
        <v>1.3664455289583399</v>
      </c>
      <c r="E203">
        <v>0.339740118127283</v>
      </c>
      <c r="F203">
        <v>2.9434263033527102</v>
      </c>
      <c r="G203">
        <v>16.543409552678298</v>
      </c>
      <c r="H203">
        <v>0.19986624629788899</v>
      </c>
      <c r="I203">
        <v>0.9</v>
      </c>
      <c r="J203">
        <v>0.7</v>
      </c>
      <c r="K203">
        <v>0.7</v>
      </c>
    </row>
    <row r="204" spans="1:27">
      <c r="A204" t="s">
        <v>1425</v>
      </c>
      <c r="B204" t="s">
        <v>1236</v>
      </c>
      <c r="D204">
        <v>0.118110236220472</v>
      </c>
      <c r="E204">
        <v>0.287739079638413</v>
      </c>
      <c r="F204">
        <v>3.47537081600681</v>
      </c>
      <c r="P204" t="s">
        <v>1787</v>
      </c>
      <c r="Q204">
        <v>0.2349</v>
      </c>
      <c r="R204">
        <v>0.71509999999999996</v>
      </c>
      <c r="S204">
        <v>0.71509999999999996</v>
      </c>
      <c r="T204">
        <v>0.25119999999999998</v>
      </c>
      <c r="U204">
        <v>0.69879999999999998</v>
      </c>
      <c r="V204">
        <v>0.69879999999999998</v>
      </c>
      <c r="W204">
        <v>0</v>
      </c>
      <c r="X204">
        <v>0.9</v>
      </c>
      <c r="Y204">
        <v>0.9</v>
      </c>
      <c r="Z204">
        <v>1</v>
      </c>
      <c r="AA204" t="b">
        <v>0</v>
      </c>
    </row>
    <row r="205" spans="1:27">
      <c r="A205" t="s">
        <v>1426</v>
      </c>
      <c r="B205" t="s">
        <v>1221</v>
      </c>
      <c r="C205" t="s">
        <v>1942</v>
      </c>
      <c r="D205">
        <v>1.9065702533222799</v>
      </c>
      <c r="E205">
        <v>0.339740118127283</v>
      </c>
      <c r="F205">
        <v>2.9434263033527102</v>
      </c>
      <c r="G205">
        <v>16.543409552678298</v>
      </c>
      <c r="H205">
        <v>0.19986624629788899</v>
      </c>
      <c r="I205">
        <v>0.9</v>
      </c>
      <c r="J205">
        <v>0.7</v>
      </c>
      <c r="K205">
        <v>0.7</v>
      </c>
    </row>
    <row r="206" spans="1:27">
      <c r="A206" t="s">
        <v>1427</v>
      </c>
      <c r="B206" t="s">
        <v>1221</v>
      </c>
      <c r="C206" t="s">
        <v>1942</v>
      </c>
      <c r="D206">
        <v>4.6097201625367301</v>
      </c>
      <c r="E206">
        <v>0.339740118127283</v>
      </c>
      <c r="F206">
        <v>2.9434263033527102</v>
      </c>
      <c r="G206">
        <v>16.543409552678298</v>
      </c>
      <c r="H206">
        <v>0.19986624629788899</v>
      </c>
      <c r="I206">
        <v>0.9</v>
      </c>
      <c r="J206">
        <v>0.7</v>
      </c>
      <c r="K206">
        <v>0.7</v>
      </c>
    </row>
    <row r="207" spans="1:27">
      <c r="A207" t="s">
        <v>1428</v>
      </c>
      <c r="B207" t="s">
        <v>1221</v>
      </c>
      <c r="C207" t="s">
        <v>1942</v>
      </c>
      <c r="D207">
        <v>0.927051587328102</v>
      </c>
      <c r="E207">
        <v>0.339740118127283</v>
      </c>
      <c r="F207">
        <v>2.9434263033527102</v>
      </c>
      <c r="G207">
        <v>16.543409552678298</v>
      </c>
      <c r="H207">
        <v>0.19986624629788899</v>
      </c>
      <c r="I207">
        <v>0.9</v>
      </c>
      <c r="J207">
        <v>0.7</v>
      </c>
      <c r="K207">
        <v>0.7</v>
      </c>
    </row>
    <row r="208" spans="1:27">
      <c r="A208" t="s">
        <v>1429</v>
      </c>
      <c r="B208" t="s">
        <v>1221</v>
      </c>
      <c r="C208" t="s">
        <v>1942</v>
      </c>
      <c r="D208">
        <v>1.2988081912048901</v>
      </c>
      <c r="E208">
        <v>0.339740118127283</v>
      </c>
      <c r="F208">
        <v>2.9434263033527102</v>
      </c>
      <c r="G208">
        <v>16.543409552678298</v>
      </c>
      <c r="H208">
        <v>0.19986624629788899</v>
      </c>
      <c r="I208">
        <v>0.9</v>
      </c>
      <c r="J208">
        <v>0.7</v>
      </c>
      <c r="K208">
        <v>0.7</v>
      </c>
    </row>
    <row r="209" spans="1:27">
      <c r="A209" t="s">
        <v>1430</v>
      </c>
      <c r="B209" t="s">
        <v>1225</v>
      </c>
      <c r="M209">
        <v>0.61997124622784205</v>
      </c>
      <c r="N209">
        <v>0.41</v>
      </c>
      <c r="O209">
        <v>0.32</v>
      </c>
    </row>
    <row r="210" spans="1:27">
      <c r="A210" t="s">
        <v>1431</v>
      </c>
      <c r="B210" t="s">
        <v>1221</v>
      </c>
      <c r="C210" t="s">
        <v>1942</v>
      </c>
      <c r="D210">
        <v>1.80202998409055</v>
      </c>
      <c r="E210">
        <v>0.339740118127283</v>
      </c>
      <c r="F210">
        <v>2.9434263033527102</v>
      </c>
      <c r="G210">
        <v>16.543409552678298</v>
      </c>
      <c r="H210">
        <v>0.19986624629788899</v>
      </c>
      <c r="I210">
        <v>0.9</v>
      </c>
      <c r="J210">
        <v>0.7</v>
      </c>
      <c r="K210">
        <v>0.7</v>
      </c>
    </row>
    <row r="211" spans="1:27">
      <c r="A211" t="s">
        <v>1432</v>
      </c>
      <c r="B211" t="s">
        <v>1221</v>
      </c>
      <c r="C211" t="s">
        <v>1942</v>
      </c>
      <c r="D211">
        <v>2.2283464566929099</v>
      </c>
      <c r="E211">
        <v>0.29952598169589001</v>
      </c>
      <c r="F211">
        <v>3.3386085385250599</v>
      </c>
      <c r="G211">
        <v>5.6809444124291604</v>
      </c>
      <c r="H211">
        <v>0.19991401547721399</v>
      </c>
      <c r="I211">
        <v>0.9</v>
      </c>
      <c r="J211">
        <v>0.5</v>
      </c>
      <c r="K211">
        <v>0.5</v>
      </c>
    </row>
    <row r="212" spans="1:27">
      <c r="A212" t="s">
        <v>1433</v>
      </c>
      <c r="B212" t="s">
        <v>1221</v>
      </c>
      <c r="C212" t="s">
        <v>1942</v>
      </c>
      <c r="D212">
        <v>4</v>
      </c>
      <c r="E212">
        <v>6.1707899006792202</v>
      </c>
      <c r="F212">
        <v>0.16205380771267699</v>
      </c>
      <c r="G212">
        <v>119.861684306198</v>
      </c>
      <c r="H212">
        <v>0.188688258335722</v>
      </c>
      <c r="I212">
        <v>0.9</v>
      </c>
      <c r="J212">
        <v>0.7</v>
      </c>
      <c r="K212">
        <v>0.7</v>
      </c>
    </row>
    <row r="213" spans="1:27">
      <c r="A213" t="s">
        <v>1434</v>
      </c>
      <c r="B213" t="s">
        <v>1402</v>
      </c>
      <c r="E213">
        <v>46.223145323439901</v>
      </c>
      <c r="F213">
        <v>2.1634183329642401E-2</v>
      </c>
    </row>
    <row r="214" spans="1:27">
      <c r="A214" t="s">
        <v>1435</v>
      </c>
      <c r="B214" t="s">
        <v>1221</v>
      </c>
      <c r="C214" t="s">
        <v>1942</v>
      </c>
      <c r="D214">
        <v>6.2640045811572804</v>
      </c>
      <c r="E214">
        <v>0.339740118127283</v>
      </c>
      <c r="F214">
        <v>2.9434263033527102</v>
      </c>
      <c r="G214">
        <v>16.543409552678298</v>
      </c>
      <c r="H214">
        <v>0.19986624629788899</v>
      </c>
      <c r="I214">
        <v>0.9</v>
      </c>
      <c r="J214">
        <v>0.7</v>
      </c>
      <c r="K214">
        <v>0.7</v>
      </c>
    </row>
    <row r="215" spans="1:27">
      <c r="A215" t="s">
        <v>1436</v>
      </c>
      <c r="B215" t="s">
        <v>1221</v>
      </c>
      <c r="C215" t="s">
        <v>1942</v>
      </c>
      <c r="D215">
        <v>11.578740157480301</v>
      </c>
      <c r="E215">
        <v>0.339740118127283</v>
      </c>
      <c r="F215">
        <v>2.9434263033527102</v>
      </c>
      <c r="G215">
        <v>16.543409552678298</v>
      </c>
      <c r="H215">
        <v>0.19986624629788899</v>
      </c>
      <c r="I215">
        <v>0.9</v>
      </c>
      <c r="J215">
        <v>0.7</v>
      </c>
      <c r="K215">
        <v>0.7</v>
      </c>
    </row>
    <row r="216" spans="1:27">
      <c r="A216" t="s">
        <v>1437</v>
      </c>
      <c r="B216" t="s">
        <v>1221</v>
      </c>
      <c r="C216" t="s">
        <v>1942</v>
      </c>
      <c r="D216">
        <v>1.9507661395015501</v>
      </c>
      <c r="E216">
        <v>0.339740118127283</v>
      </c>
      <c r="F216">
        <v>2.9434263033527102</v>
      </c>
      <c r="G216">
        <v>16.543409552678298</v>
      </c>
      <c r="H216">
        <v>0.19986624629788899</v>
      </c>
      <c r="I216">
        <v>0.9</v>
      </c>
      <c r="J216">
        <v>0.7</v>
      </c>
      <c r="K216">
        <v>0.7</v>
      </c>
    </row>
    <row r="217" spans="1:27">
      <c r="A217" t="s">
        <v>1438</v>
      </c>
      <c r="B217" t="s">
        <v>1221</v>
      </c>
      <c r="C217" t="s">
        <v>1942</v>
      </c>
      <c r="D217">
        <v>4.3484333976229896</v>
      </c>
      <c r="E217">
        <v>0.339740118127283</v>
      </c>
      <c r="F217">
        <v>2.9434263033527102</v>
      </c>
      <c r="G217">
        <v>16.543409552678298</v>
      </c>
      <c r="H217">
        <v>0.19986624629788899</v>
      </c>
      <c r="I217">
        <v>0.9</v>
      </c>
      <c r="J217">
        <v>0.7</v>
      </c>
      <c r="K217">
        <v>0.7</v>
      </c>
    </row>
    <row r="218" spans="1:27">
      <c r="A218" t="s">
        <v>1439</v>
      </c>
      <c r="B218" t="s">
        <v>1221</v>
      </c>
      <c r="C218" t="s">
        <v>1942</v>
      </c>
      <c r="D218">
        <v>6.6986311946720898</v>
      </c>
      <c r="E218">
        <v>0.339740118127283</v>
      </c>
      <c r="F218">
        <v>2.9434263033527102</v>
      </c>
      <c r="G218">
        <v>16.543409552678298</v>
      </c>
      <c r="H218">
        <v>0.19986624629788899</v>
      </c>
      <c r="I218">
        <v>0.9</v>
      </c>
      <c r="J218">
        <v>0.7</v>
      </c>
      <c r="K218">
        <v>0.7</v>
      </c>
    </row>
    <row r="219" spans="1:27">
      <c r="A219" t="s">
        <v>1440</v>
      </c>
      <c r="B219" t="s">
        <v>1221</v>
      </c>
      <c r="C219" t="s">
        <v>1942</v>
      </c>
      <c r="D219">
        <v>9.2834645669291405</v>
      </c>
      <c r="E219">
        <v>0.339740118127283</v>
      </c>
      <c r="F219">
        <v>2.9434263033527102</v>
      </c>
      <c r="G219">
        <v>16.543409552678298</v>
      </c>
      <c r="H219">
        <v>0.19986624629788899</v>
      </c>
      <c r="I219">
        <v>0.9</v>
      </c>
      <c r="J219">
        <v>0.7</v>
      </c>
      <c r="K219">
        <v>0.7</v>
      </c>
    </row>
    <row r="220" spans="1:27">
      <c r="A220" t="s">
        <v>1441</v>
      </c>
      <c r="B220" t="s">
        <v>1225</v>
      </c>
      <c r="M220">
        <v>0.51997588393302896</v>
      </c>
      <c r="N220">
        <v>0.49</v>
      </c>
      <c r="O220">
        <v>0.38</v>
      </c>
    </row>
    <row r="221" spans="1:27">
      <c r="A221" t="s">
        <v>1442</v>
      </c>
      <c r="B221" t="s">
        <v>1221</v>
      </c>
      <c r="C221" t="s">
        <v>1942</v>
      </c>
      <c r="D221">
        <v>7.1705143543986596</v>
      </c>
      <c r="E221">
        <v>0.339740118127283</v>
      </c>
      <c r="F221">
        <v>2.9434263033527102</v>
      </c>
      <c r="G221">
        <v>16.543409552678298</v>
      </c>
      <c r="H221">
        <v>0.19986624629788899</v>
      </c>
      <c r="I221">
        <v>0.9</v>
      </c>
      <c r="J221">
        <v>0.7</v>
      </c>
      <c r="K221">
        <v>0.7</v>
      </c>
    </row>
    <row r="222" spans="1:27">
      <c r="A222" t="s">
        <v>1443</v>
      </c>
      <c r="B222" t="s">
        <v>1221</v>
      </c>
      <c r="C222" t="s">
        <v>1942</v>
      </c>
      <c r="D222">
        <v>6.6653543307086602</v>
      </c>
      <c r="E222">
        <v>0.339740118127283</v>
      </c>
      <c r="F222">
        <v>2.9434263033527102</v>
      </c>
      <c r="G222">
        <v>16.543409552678298</v>
      </c>
      <c r="H222">
        <v>0.19986624629788899</v>
      </c>
      <c r="I222">
        <v>0.9</v>
      </c>
      <c r="J222">
        <v>0.7</v>
      </c>
      <c r="K222">
        <v>0.7</v>
      </c>
    </row>
    <row r="223" spans="1:27">
      <c r="A223" t="s">
        <v>1444</v>
      </c>
      <c r="B223" t="s">
        <v>1221</v>
      </c>
      <c r="C223" t="s">
        <v>1942</v>
      </c>
      <c r="D223">
        <v>1.53166721883607</v>
      </c>
      <c r="E223">
        <v>0.339740118127283</v>
      </c>
      <c r="F223">
        <v>2.9434263033527102</v>
      </c>
      <c r="G223">
        <v>16.543409552678298</v>
      </c>
      <c r="H223">
        <v>0.19986624629788899</v>
      </c>
      <c r="I223">
        <v>0.9</v>
      </c>
      <c r="J223">
        <v>0.7</v>
      </c>
      <c r="K223">
        <v>0.7</v>
      </c>
    </row>
    <row r="224" spans="1:27">
      <c r="A224" t="s">
        <v>1445</v>
      </c>
      <c r="B224" t="s">
        <v>1236</v>
      </c>
      <c r="D224">
        <v>0.118110236220472</v>
      </c>
      <c r="E224">
        <v>14.610905121012699</v>
      </c>
      <c r="F224">
        <v>6.8442029546947503E-2</v>
      </c>
      <c r="P224" t="s">
        <v>1787</v>
      </c>
      <c r="Q224">
        <v>0.2374</v>
      </c>
      <c r="R224">
        <v>0.71260000000000001</v>
      </c>
      <c r="S224">
        <v>0.71260000000000001</v>
      </c>
      <c r="T224">
        <v>0.25119999999999998</v>
      </c>
      <c r="U224">
        <v>0.69879999999999998</v>
      </c>
      <c r="V224">
        <v>0.69879999999999998</v>
      </c>
      <c r="W224">
        <v>0</v>
      </c>
      <c r="X224">
        <v>0.98499999999999999</v>
      </c>
      <c r="Y224">
        <v>0.98499999999999999</v>
      </c>
      <c r="Z224">
        <v>1</v>
      </c>
      <c r="AA224" t="b">
        <v>0</v>
      </c>
    </row>
    <row r="225" spans="1:15">
      <c r="A225" t="s">
        <v>1446</v>
      </c>
      <c r="B225" t="s">
        <v>1221</v>
      </c>
      <c r="C225" t="s">
        <v>1942</v>
      </c>
      <c r="D225">
        <v>4.6614173228346498</v>
      </c>
      <c r="E225">
        <v>0.312006230933219</v>
      </c>
      <c r="F225">
        <v>3.2050641969840599</v>
      </c>
      <c r="G225">
        <v>16.543409552678298</v>
      </c>
      <c r="H225">
        <v>0.19986624629788899</v>
      </c>
      <c r="I225">
        <v>0.9</v>
      </c>
      <c r="J225">
        <v>0.7</v>
      </c>
      <c r="K225">
        <v>0.7</v>
      </c>
    </row>
    <row r="226" spans="1:15">
      <c r="A226" t="s">
        <v>1447</v>
      </c>
      <c r="B226" t="s">
        <v>1221</v>
      </c>
      <c r="C226" t="s">
        <v>1942</v>
      </c>
      <c r="D226">
        <v>5.3881759529527198</v>
      </c>
      <c r="E226">
        <v>0.339740118127283</v>
      </c>
      <c r="F226">
        <v>2.9434263033527102</v>
      </c>
      <c r="G226">
        <v>16.543409552678298</v>
      </c>
      <c r="H226">
        <v>0.19986624629788899</v>
      </c>
      <c r="I226">
        <v>0.9</v>
      </c>
      <c r="J226">
        <v>0.7</v>
      </c>
      <c r="K226">
        <v>0.7</v>
      </c>
    </row>
    <row r="227" spans="1:15">
      <c r="A227" t="s">
        <v>1448</v>
      </c>
      <c r="B227" t="s">
        <v>1221</v>
      </c>
      <c r="C227" t="s">
        <v>1942</v>
      </c>
      <c r="D227">
        <v>3.0757053422885501</v>
      </c>
      <c r="E227">
        <v>0.339740118127283</v>
      </c>
      <c r="F227">
        <v>2.9434263033527102</v>
      </c>
      <c r="G227">
        <v>16.543409552678298</v>
      </c>
      <c r="H227">
        <v>0.19986624629788899</v>
      </c>
      <c r="I227">
        <v>0.9</v>
      </c>
      <c r="J227">
        <v>0.7</v>
      </c>
      <c r="K227">
        <v>0.7</v>
      </c>
    </row>
    <row r="228" spans="1:15">
      <c r="A228" t="s">
        <v>1449</v>
      </c>
      <c r="B228" t="s">
        <v>1221</v>
      </c>
      <c r="C228" t="s">
        <v>1942</v>
      </c>
      <c r="D228">
        <v>3.0271605503886501</v>
      </c>
      <c r="E228">
        <v>0.339740118127283</v>
      </c>
      <c r="F228">
        <v>2.9434263033527102</v>
      </c>
      <c r="G228">
        <v>16.543409552678298</v>
      </c>
      <c r="H228">
        <v>0.19986624629788899</v>
      </c>
      <c r="I228">
        <v>0.9</v>
      </c>
      <c r="J228">
        <v>0.7</v>
      </c>
      <c r="K228">
        <v>0.7</v>
      </c>
    </row>
    <row r="229" spans="1:15">
      <c r="A229" t="s">
        <v>1450</v>
      </c>
      <c r="B229" t="s">
        <v>1221</v>
      </c>
      <c r="C229" t="s">
        <v>1942</v>
      </c>
      <c r="D229">
        <v>2.5860820033285199</v>
      </c>
      <c r="E229">
        <v>0.339740118127283</v>
      </c>
      <c r="F229">
        <v>2.9434263033527102</v>
      </c>
      <c r="G229">
        <v>16.543409552678298</v>
      </c>
      <c r="H229">
        <v>0.19986624629788899</v>
      </c>
      <c r="I229">
        <v>0.9</v>
      </c>
      <c r="J229">
        <v>0.7</v>
      </c>
      <c r="K229">
        <v>0.7</v>
      </c>
    </row>
    <row r="230" spans="1:15">
      <c r="A230" t="s">
        <v>1451</v>
      </c>
      <c r="B230" t="s">
        <v>1221</v>
      </c>
      <c r="C230" t="s">
        <v>1942</v>
      </c>
      <c r="D230">
        <v>0.73286813967513398</v>
      </c>
      <c r="E230">
        <v>0.339740118127283</v>
      </c>
      <c r="F230">
        <v>2.9434263033527102</v>
      </c>
      <c r="G230">
        <v>16.543409552678298</v>
      </c>
      <c r="H230">
        <v>0.19986624629788899</v>
      </c>
      <c r="I230">
        <v>0.9</v>
      </c>
      <c r="J230">
        <v>0.7</v>
      </c>
      <c r="K230">
        <v>0.7</v>
      </c>
    </row>
    <row r="231" spans="1:15">
      <c r="A231" t="s">
        <v>1452</v>
      </c>
      <c r="B231" t="s">
        <v>1221</v>
      </c>
      <c r="C231" t="s">
        <v>1942</v>
      </c>
      <c r="D231">
        <v>0.85990615748558696</v>
      </c>
      <c r="E231">
        <v>0.339740118127283</v>
      </c>
      <c r="F231">
        <v>2.9434263033527102</v>
      </c>
      <c r="G231">
        <v>16.543409552678298</v>
      </c>
      <c r="H231">
        <v>0.19986624629788899</v>
      </c>
      <c r="I231">
        <v>0.9</v>
      </c>
      <c r="J231">
        <v>0.7</v>
      </c>
      <c r="K231">
        <v>0.7</v>
      </c>
    </row>
    <row r="232" spans="1:15">
      <c r="A232" t="s">
        <v>1453</v>
      </c>
      <c r="B232" t="s">
        <v>1221</v>
      </c>
      <c r="C232" t="s">
        <v>1942</v>
      </c>
      <c r="D232">
        <v>1.7795275590551201</v>
      </c>
      <c r="E232">
        <v>0.29952598169589001</v>
      </c>
      <c r="F232">
        <v>3.3386085385250599</v>
      </c>
      <c r="G232">
        <v>5.6809444124291604</v>
      </c>
      <c r="H232">
        <v>0.19991401547721399</v>
      </c>
      <c r="I232">
        <v>0.9</v>
      </c>
      <c r="J232">
        <v>0.5</v>
      </c>
      <c r="K232">
        <v>0.5</v>
      </c>
    </row>
    <row r="233" spans="1:15">
      <c r="A233" t="s">
        <v>1454</v>
      </c>
      <c r="B233" t="s">
        <v>1221</v>
      </c>
      <c r="C233" t="s">
        <v>1942</v>
      </c>
      <c r="D233">
        <v>1.3119974720668199</v>
      </c>
      <c r="E233">
        <v>0.339740118127283</v>
      </c>
      <c r="F233">
        <v>2.9434263033527102</v>
      </c>
      <c r="G233">
        <v>16.543409552678298</v>
      </c>
      <c r="H233">
        <v>0.19986624629788899</v>
      </c>
      <c r="I233">
        <v>0.9</v>
      </c>
      <c r="J233">
        <v>0.7</v>
      </c>
      <c r="K233">
        <v>0.7</v>
      </c>
    </row>
    <row r="234" spans="1:15">
      <c r="A234" t="s">
        <v>1455</v>
      </c>
      <c r="B234" t="s">
        <v>1221</v>
      </c>
      <c r="C234" t="s">
        <v>1942</v>
      </c>
      <c r="D234">
        <v>5.4960629921259798</v>
      </c>
      <c r="E234">
        <v>0.312006230933219</v>
      </c>
      <c r="F234">
        <v>3.2050641969840599</v>
      </c>
      <c r="G234">
        <v>16.543409552678298</v>
      </c>
      <c r="H234">
        <v>0.19986624629788899</v>
      </c>
      <c r="I234">
        <v>0.9</v>
      </c>
      <c r="J234">
        <v>0.7</v>
      </c>
      <c r="K234">
        <v>0.7</v>
      </c>
    </row>
    <row r="235" spans="1:15">
      <c r="A235" t="s">
        <v>1456</v>
      </c>
      <c r="B235" t="s">
        <v>1221</v>
      </c>
      <c r="C235" t="s">
        <v>1942</v>
      </c>
      <c r="D235">
        <v>3.4274194986064801</v>
      </c>
      <c r="E235">
        <v>0.339740118127283</v>
      </c>
      <c r="F235">
        <v>2.9434263033527102</v>
      </c>
      <c r="G235">
        <v>16.543409552678298</v>
      </c>
      <c r="H235">
        <v>0.19986624629788899</v>
      </c>
      <c r="I235">
        <v>0.9</v>
      </c>
      <c r="J235">
        <v>0.7</v>
      </c>
      <c r="K235">
        <v>0.7</v>
      </c>
    </row>
    <row r="236" spans="1:15">
      <c r="A236" t="s">
        <v>1457</v>
      </c>
      <c r="B236" t="s">
        <v>1221</v>
      </c>
      <c r="C236" t="s">
        <v>1942</v>
      </c>
      <c r="D236">
        <v>4.3464566929133897</v>
      </c>
      <c r="E236">
        <v>0.29952598169589001</v>
      </c>
      <c r="F236">
        <v>3.3386085385250599</v>
      </c>
      <c r="G236">
        <v>5.6809444124291604</v>
      </c>
      <c r="H236">
        <v>0.19991401547721399</v>
      </c>
      <c r="I236">
        <v>0.9</v>
      </c>
      <c r="J236">
        <v>0.5</v>
      </c>
      <c r="K236">
        <v>0.5</v>
      </c>
    </row>
    <row r="237" spans="1:15">
      <c r="A237" t="s">
        <v>1458</v>
      </c>
      <c r="B237" t="s">
        <v>1221</v>
      </c>
      <c r="C237" t="s">
        <v>1942</v>
      </c>
      <c r="D237">
        <v>6.4330708661417297</v>
      </c>
      <c r="E237">
        <v>0.29952598169589001</v>
      </c>
      <c r="F237">
        <v>3.3386085385250599</v>
      </c>
      <c r="G237">
        <v>5.6809444124291604</v>
      </c>
      <c r="H237">
        <v>0.19991401547721399</v>
      </c>
      <c r="I237">
        <v>0.9</v>
      </c>
      <c r="J237">
        <v>0.5</v>
      </c>
      <c r="K237">
        <v>0.5</v>
      </c>
    </row>
    <row r="238" spans="1:15">
      <c r="A238" t="s">
        <v>1459</v>
      </c>
      <c r="B238" t="s">
        <v>1221</v>
      </c>
      <c r="C238" t="s">
        <v>1942</v>
      </c>
      <c r="D238">
        <v>10.5802507343583</v>
      </c>
      <c r="E238">
        <v>0.339740118127283</v>
      </c>
      <c r="F238">
        <v>2.9434263033527102</v>
      </c>
      <c r="G238">
        <v>16.543409552678298</v>
      </c>
      <c r="H238">
        <v>0.19986624629788899</v>
      </c>
      <c r="I238">
        <v>0.9</v>
      </c>
      <c r="J238">
        <v>0.7</v>
      </c>
      <c r="K238">
        <v>0.7</v>
      </c>
    </row>
    <row r="239" spans="1:15">
      <c r="A239" t="s">
        <v>1460</v>
      </c>
      <c r="B239" t="s">
        <v>1225</v>
      </c>
      <c r="M239">
        <v>1.0284834727046701</v>
      </c>
      <c r="N239">
        <v>0.61</v>
      </c>
      <c r="O239">
        <v>0.47</v>
      </c>
    </row>
    <row r="240" spans="1:15">
      <c r="A240" t="s">
        <v>1461</v>
      </c>
      <c r="B240" t="s">
        <v>1221</v>
      </c>
      <c r="C240" t="s">
        <v>1942</v>
      </c>
      <c r="D240">
        <v>3.81618250064597</v>
      </c>
      <c r="E240">
        <v>0.339740118127283</v>
      </c>
      <c r="F240">
        <v>2.9434263033527102</v>
      </c>
      <c r="G240">
        <v>16.543409552678298</v>
      </c>
      <c r="H240">
        <v>0.19986624629788899</v>
      </c>
      <c r="I240">
        <v>0.9</v>
      </c>
      <c r="J240">
        <v>0.7</v>
      </c>
      <c r="K240">
        <v>0.7</v>
      </c>
    </row>
  </sheetData>
  <dataValidations count="1">
    <dataValidation type="list" allowBlank="1" showInputMessage="1" showErrorMessage="1" sqref="B5:B240">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topLeftCell="D1" workbookViewId="0">
      <pane ySplit="4" topLeftCell="A23" activePane="bottomLeft" state="frozen"/>
      <selection pane="bottomLeft" activeCell="J40" sqref="J40"/>
    </sheetView>
  </sheetViews>
  <sheetFormatPr defaultRowHeight="14.4"/>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c r="B1" t="s">
        <v>1933</v>
      </c>
    </row>
    <row r="3" spans="2:14">
      <c r="B3" s="31" t="s">
        <v>1841</v>
      </c>
      <c r="C3" s="31"/>
      <c r="D3" s="31" t="s">
        <v>1840</v>
      </c>
      <c r="E3" s="31"/>
      <c r="F3" s="31" t="s">
        <v>1842</v>
      </c>
      <c r="G3" s="31"/>
      <c r="H3" s="31" t="s">
        <v>1843</v>
      </c>
      <c r="I3" s="31"/>
      <c r="J3" s="31" t="s">
        <v>1844</v>
      </c>
      <c r="K3" s="31"/>
      <c r="L3" s="31" t="s">
        <v>1845</v>
      </c>
      <c r="M3" s="31"/>
      <c r="N3" s="31" t="s">
        <v>1846</v>
      </c>
    </row>
    <row r="4" spans="2:14">
      <c r="B4" t="s">
        <v>1118</v>
      </c>
      <c r="D4" t="s">
        <v>1118</v>
      </c>
      <c r="F4" t="s">
        <v>1118</v>
      </c>
      <c r="H4" t="s">
        <v>1118</v>
      </c>
      <c r="J4" t="s">
        <v>1118</v>
      </c>
      <c r="L4" t="s">
        <v>1118</v>
      </c>
      <c r="N4" t="s">
        <v>1118</v>
      </c>
    </row>
    <row r="5" spans="2:14">
      <c r="B5" s="57" t="s">
        <v>1076</v>
      </c>
      <c r="D5" t="s">
        <v>1077</v>
      </c>
      <c r="F5" t="s">
        <v>806</v>
      </c>
      <c r="H5" t="s">
        <v>823</v>
      </c>
      <c r="J5" t="s">
        <v>752</v>
      </c>
      <c r="L5" t="s">
        <v>645</v>
      </c>
      <c r="N5" t="s">
        <v>1221</v>
      </c>
    </row>
    <row r="6" spans="2:14">
      <c r="B6" s="57" t="s">
        <v>1078</v>
      </c>
      <c r="D6" t="s">
        <v>1079</v>
      </c>
      <c r="F6" t="s">
        <v>776</v>
      </c>
      <c r="H6" t="s">
        <v>816</v>
      </c>
      <c r="J6" t="s">
        <v>753</v>
      </c>
      <c r="L6" t="s">
        <v>646</v>
      </c>
      <c r="N6" t="s">
        <v>1402</v>
      </c>
    </row>
    <row r="7" spans="2:14">
      <c r="B7" s="57" t="s">
        <v>1080</v>
      </c>
      <c r="D7" t="s">
        <v>1081</v>
      </c>
      <c r="F7" t="s">
        <v>807</v>
      </c>
      <c r="H7" t="s">
        <v>813</v>
      </c>
      <c r="J7" t="s">
        <v>754</v>
      </c>
      <c r="L7" t="s">
        <v>647</v>
      </c>
      <c r="N7" t="s">
        <v>1236</v>
      </c>
    </row>
    <row r="8" spans="2:14">
      <c r="B8" s="57" t="s">
        <v>1082</v>
      </c>
      <c r="D8" t="s">
        <v>1788</v>
      </c>
      <c r="F8" t="s">
        <v>1949</v>
      </c>
      <c r="H8" t="s">
        <v>838</v>
      </c>
      <c r="J8" t="s">
        <v>755</v>
      </c>
      <c r="L8" t="s">
        <v>953</v>
      </c>
      <c r="N8" t="s">
        <v>1319</v>
      </c>
    </row>
    <row r="9" spans="2:14">
      <c r="B9" s="57" t="s">
        <v>1083</v>
      </c>
      <c r="D9" t="s">
        <v>1084</v>
      </c>
      <c r="F9" t="s">
        <v>759</v>
      </c>
      <c r="H9" t="s">
        <v>830</v>
      </c>
      <c r="J9" t="s">
        <v>997</v>
      </c>
      <c r="L9" t="s">
        <v>957</v>
      </c>
      <c r="N9" t="s">
        <v>1225</v>
      </c>
    </row>
    <row r="10" spans="2:14">
      <c r="B10" s="57" t="s">
        <v>1085</v>
      </c>
      <c r="D10" t="s">
        <v>1086</v>
      </c>
      <c r="F10" t="s">
        <v>802</v>
      </c>
      <c r="H10" t="s">
        <v>833</v>
      </c>
      <c r="N10" t="s">
        <v>1940</v>
      </c>
    </row>
    <row r="11" spans="2:14">
      <c r="B11" s="57" t="s">
        <v>1087</v>
      </c>
      <c r="D11" t="s">
        <v>1088</v>
      </c>
      <c r="F11" t="s">
        <v>805</v>
      </c>
      <c r="H11" t="s">
        <v>848</v>
      </c>
    </row>
    <row r="12" spans="2:14">
      <c r="B12" s="57" t="s">
        <v>1089</v>
      </c>
      <c r="D12" t="s">
        <v>1090</v>
      </c>
      <c r="F12" t="s">
        <v>809</v>
      </c>
      <c r="H12" t="s">
        <v>856</v>
      </c>
    </row>
    <row r="13" spans="2:14">
      <c r="B13" s="57" t="s">
        <v>1091</v>
      </c>
      <c r="D13" t="s">
        <v>1092</v>
      </c>
      <c r="F13" t="s">
        <v>775</v>
      </c>
      <c r="H13" t="s">
        <v>828</v>
      </c>
    </row>
    <row r="14" spans="2:14">
      <c r="B14" s="57" t="s">
        <v>1093</v>
      </c>
      <c r="D14" t="s">
        <v>1094</v>
      </c>
      <c r="F14" t="s">
        <v>808</v>
      </c>
      <c r="H14" t="s">
        <v>839</v>
      </c>
    </row>
    <row r="15" spans="2:14">
      <c r="B15" s="57" t="s">
        <v>1095</v>
      </c>
      <c r="D15" t="s">
        <v>1096</v>
      </c>
      <c r="F15" t="s">
        <v>803</v>
      </c>
      <c r="H15" t="s">
        <v>824</v>
      </c>
    </row>
    <row r="16" spans="2:14">
      <c r="B16" s="58" t="s">
        <v>1097</v>
      </c>
      <c r="D16" t="s">
        <v>1098</v>
      </c>
      <c r="F16" t="s">
        <v>810</v>
      </c>
      <c r="H16" t="s">
        <v>783</v>
      </c>
    </row>
    <row r="17" spans="2:8">
      <c r="B17" s="57" t="s">
        <v>1099</v>
      </c>
      <c r="D17" t="s">
        <v>1789</v>
      </c>
      <c r="F17" t="s">
        <v>804</v>
      </c>
      <c r="H17" t="s">
        <v>859</v>
      </c>
    </row>
    <row r="18" spans="2:8">
      <c r="B18" s="57" t="s">
        <v>1100</v>
      </c>
      <c r="F18" t="s">
        <v>778</v>
      </c>
      <c r="H18" t="s">
        <v>759</v>
      </c>
    </row>
    <row r="19" spans="2:8">
      <c r="B19" s="57" t="s">
        <v>1101</v>
      </c>
      <c r="H19" t="s">
        <v>827</v>
      </c>
    </row>
    <row r="20" spans="2:8">
      <c r="B20" s="57" t="s">
        <v>1102</v>
      </c>
      <c r="H20" t="s">
        <v>847</v>
      </c>
    </row>
    <row r="21" spans="2:8">
      <c r="B21" s="57" t="s">
        <v>1103</v>
      </c>
      <c r="H21" t="s">
        <v>857</v>
      </c>
    </row>
    <row r="22" spans="2:8">
      <c r="B22" s="57" t="s">
        <v>1104</v>
      </c>
      <c r="H22" t="s">
        <v>834</v>
      </c>
    </row>
    <row r="23" spans="2:8">
      <c r="B23" s="57" t="s">
        <v>1105</v>
      </c>
      <c r="H23" t="s">
        <v>788</v>
      </c>
    </row>
    <row r="24" spans="2:8">
      <c r="B24" s="57" t="s">
        <v>1106</v>
      </c>
      <c r="H24" t="s">
        <v>826</v>
      </c>
    </row>
    <row r="25" spans="2:8">
      <c r="B25" s="57" t="s">
        <v>1107</v>
      </c>
      <c r="H25" t="s">
        <v>829</v>
      </c>
    </row>
    <row r="26" spans="2:8">
      <c r="B26" s="58" t="s">
        <v>1108</v>
      </c>
      <c r="H26" t="s">
        <v>846</v>
      </c>
    </row>
    <row r="27" spans="2:8">
      <c r="B27" s="57" t="s">
        <v>1109</v>
      </c>
      <c r="H27" t="s">
        <v>844</v>
      </c>
    </row>
    <row r="28" spans="2:8">
      <c r="B28" s="57" t="s">
        <v>1110</v>
      </c>
      <c r="H28" t="s">
        <v>818</v>
      </c>
    </row>
    <row r="29" spans="2:8">
      <c r="B29" s="57" t="s">
        <v>1111</v>
      </c>
      <c r="H29" t="s">
        <v>775</v>
      </c>
    </row>
    <row r="30" spans="2:8">
      <c r="H30" t="s">
        <v>852</v>
      </c>
    </row>
    <row r="31" spans="2:8">
      <c r="H31" t="s">
        <v>999</v>
      </c>
    </row>
    <row r="32" spans="2:8">
      <c r="H32" t="s">
        <v>864</v>
      </c>
    </row>
    <row r="33" spans="8:8">
      <c r="H33" t="s">
        <v>1067</v>
      </c>
    </row>
    <row r="34" spans="8:8">
      <c r="H34" t="s">
        <v>1021</v>
      </c>
    </row>
    <row r="35" spans="8:8">
      <c r="H35" t="s">
        <v>814</v>
      </c>
    </row>
    <row r="36" spans="8:8">
      <c r="H36" t="s">
        <v>854</v>
      </c>
    </row>
    <row r="37" spans="8:8">
      <c r="H37" t="s">
        <v>841</v>
      </c>
    </row>
    <row r="38" spans="8:8">
      <c r="H38" t="s">
        <v>1020</v>
      </c>
    </row>
    <row r="39" spans="8:8">
      <c r="H39" t="s">
        <v>1060</v>
      </c>
    </row>
    <row r="40" spans="8:8">
      <c r="H40" t="s">
        <v>789</v>
      </c>
    </row>
    <row r="41" spans="8:8">
      <c r="H41" t="s">
        <v>822</v>
      </c>
    </row>
    <row r="42" spans="8:8">
      <c r="H42" t="s">
        <v>1023</v>
      </c>
    </row>
    <row r="43" spans="8:8">
      <c r="H43" t="s">
        <v>1967</v>
      </c>
    </row>
    <row r="44" spans="8:8">
      <c r="H44" t="s">
        <v>1966</v>
      </c>
    </row>
    <row r="45" spans="8:8">
      <c r="H45" t="s">
        <v>1068</v>
      </c>
    </row>
    <row r="46" spans="8:8">
      <c r="H46" t="s">
        <v>872</v>
      </c>
    </row>
    <row r="47" spans="8:8">
      <c r="H47" t="s">
        <v>811</v>
      </c>
    </row>
    <row r="48" spans="8:8">
      <c r="H48" t="s">
        <v>831</v>
      </c>
    </row>
    <row r="49" spans="8:8">
      <c r="H49" t="s">
        <v>825</v>
      </c>
    </row>
    <row r="50" spans="8:8">
      <c r="H50" t="s">
        <v>849</v>
      </c>
    </row>
    <row r="51" spans="8:8">
      <c r="H51" t="s">
        <v>851</v>
      </c>
    </row>
    <row r="52" spans="8:8">
      <c r="H52" t="s">
        <v>867</v>
      </c>
    </row>
    <row r="53" spans="8:8">
      <c r="H53" t="s">
        <v>821</v>
      </c>
    </row>
    <row r="54" spans="8:8">
      <c r="H54" t="s">
        <v>865</v>
      </c>
    </row>
    <row r="55" spans="8:8">
      <c r="H55" t="s">
        <v>817</v>
      </c>
    </row>
    <row r="56" spans="8:8">
      <c r="H56" t="s">
        <v>862</v>
      </c>
    </row>
    <row r="57" spans="8:8">
      <c r="H57" t="s">
        <v>870</v>
      </c>
    </row>
    <row r="58" spans="8:8">
      <c r="H58" t="s">
        <v>850</v>
      </c>
    </row>
    <row r="59" spans="8:8">
      <c r="H59" t="s">
        <v>836</v>
      </c>
    </row>
    <row r="60" spans="8:8">
      <c r="H60" t="s">
        <v>819</v>
      </c>
    </row>
    <row r="61" spans="8:8">
      <c r="H61" t="s">
        <v>832</v>
      </c>
    </row>
    <row r="62" spans="8:8">
      <c r="H62" t="s">
        <v>837</v>
      </c>
    </row>
    <row r="63" spans="8:8">
      <c r="H63" t="s">
        <v>869</v>
      </c>
    </row>
    <row r="64" spans="8:8">
      <c r="H64" t="s">
        <v>853</v>
      </c>
    </row>
    <row r="65" spans="8:8">
      <c r="H65" t="s">
        <v>820</v>
      </c>
    </row>
    <row r="66" spans="8:8">
      <c r="H66" t="s">
        <v>845</v>
      </c>
    </row>
    <row r="67" spans="8:8">
      <c r="H67" t="s">
        <v>627</v>
      </c>
    </row>
    <row r="68" spans="8:8">
      <c r="H68" t="s">
        <v>842</v>
      </c>
    </row>
    <row r="69" spans="8:8">
      <c r="H69" t="s">
        <v>741</v>
      </c>
    </row>
    <row r="70" spans="8:8">
      <c r="H70" t="s">
        <v>863</v>
      </c>
    </row>
    <row r="71" spans="8:8">
      <c r="H71" t="s">
        <v>858</v>
      </c>
    </row>
    <row r="72" spans="8:8">
      <c r="H72" t="s">
        <v>843</v>
      </c>
    </row>
    <row r="73" spans="8:8">
      <c r="H73" t="s">
        <v>613</v>
      </c>
    </row>
    <row r="74" spans="8:8">
      <c r="H74" t="s">
        <v>855</v>
      </c>
    </row>
    <row r="75" spans="8:8">
      <c r="H75" t="s">
        <v>868</v>
      </c>
    </row>
    <row r="76" spans="8:8">
      <c r="H76" t="s">
        <v>835</v>
      </c>
    </row>
    <row r="77" spans="8:8">
      <c r="H77" t="s">
        <v>812</v>
      </c>
    </row>
    <row r="78" spans="8:8">
      <c r="H78" t="s">
        <v>861</v>
      </c>
    </row>
    <row r="79" spans="8:8">
      <c r="H79" t="s">
        <v>866</v>
      </c>
    </row>
    <row r="80" spans="8:8">
      <c r="H80" t="s">
        <v>871</v>
      </c>
    </row>
    <row r="81" spans="8:8">
      <c r="H81" t="s">
        <v>815</v>
      </c>
    </row>
    <row r="82" spans="8:8">
      <c r="H82" t="s">
        <v>860</v>
      </c>
    </row>
    <row r="83" spans="8:8">
      <c r="H83" t="s">
        <v>840</v>
      </c>
    </row>
    <row r="84" spans="8:8">
      <c r="H84" t="s">
        <v>1739</v>
      </c>
    </row>
    <row r="85" spans="8:8">
      <c r="H85" t="s">
        <v>1947</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20.6640625" customWidth="1"/>
  </cols>
  <sheetData>
    <row r="1" spans="1:1">
      <c r="A1" t="s">
        <v>1781</v>
      </c>
    </row>
    <row r="3" spans="1:1">
      <c r="A3" t="s">
        <v>1118</v>
      </c>
    </row>
    <row r="4" spans="1:1">
      <c r="A4" s="65" t="s">
        <v>957</v>
      </c>
    </row>
    <row r="5" spans="1:1">
      <c r="A5" s="65" t="s">
        <v>1740</v>
      </c>
    </row>
    <row r="6" spans="1:1">
      <c r="A6" t="s">
        <v>997</v>
      </c>
    </row>
    <row r="7" spans="1:1">
      <c r="A7" s="65" t="s">
        <v>645</v>
      </c>
    </row>
    <row r="8" spans="1:1">
      <c r="A8" s="65" t="s">
        <v>646</v>
      </c>
    </row>
    <row r="9" spans="1:1">
      <c r="A9" s="65" t="s">
        <v>647</v>
      </c>
    </row>
    <row r="10" spans="1:1">
      <c r="A10" s="65" t="s">
        <v>752</v>
      </c>
    </row>
    <row r="11" spans="1:1">
      <c r="A11" s="65" t="s">
        <v>753</v>
      </c>
    </row>
    <row r="12" spans="1:1">
      <c r="A12" s="65" t="s">
        <v>754</v>
      </c>
    </row>
    <row r="13" spans="1:1">
      <c r="A13" s="65" t="s">
        <v>755</v>
      </c>
    </row>
    <row r="14" spans="1:1">
      <c r="A14" s="65" t="s">
        <v>953</v>
      </c>
    </row>
    <row r="15" spans="1:1">
      <c r="A15" s="65" t="s">
        <v>1784</v>
      </c>
    </row>
    <row r="16" spans="1:1">
      <c r="A16" s="65" t="s">
        <v>1785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20.6640625" customWidth="1"/>
    <col min="2" max="2" width="17.6640625" customWidth="1"/>
    <col min="3" max="3" width="28" customWidth="1"/>
    <col min="4" max="4" width="24.6640625" bestFit="1" customWidth="1"/>
  </cols>
  <sheetData>
    <row r="1" spans="1:4">
      <c r="A1" t="s">
        <v>1782</v>
      </c>
    </row>
    <row r="2" spans="1:4">
      <c r="A2">
        <v>0</v>
      </c>
      <c r="B2">
        <v>1</v>
      </c>
      <c r="C2">
        <v>2</v>
      </c>
      <c r="D2">
        <v>3</v>
      </c>
    </row>
    <row r="3" spans="1:4">
      <c r="A3" t="s">
        <v>1118</v>
      </c>
      <c r="B3" t="s">
        <v>1181</v>
      </c>
      <c r="C3" t="s">
        <v>1182</v>
      </c>
      <c r="D3" t="s">
        <v>1936</v>
      </c>
    </row>
    <row r="4" spans="1:4">
      <c r="A4" s="65" t="s">
        <v>1144</v>
      </c>
      <c r="B4" s="65" t="s">
        <v>1740</v>
      </c>
    </row>
    <row r="5" spans="1:4">
      <c r="A5" s="65" t="s">
        <v>1145</v>
      </c>
      <c r="B5" s="65" t="s">
        <v>1740</v>
      </c>
    </row>
    <row r="6" spans="1:4">
      <c r="A6" s="65" t="s">
        <v>1183</v>
      </c>
      <c r="B6" s="65" t="s">
        <v>1740</v>
      </c>
    </row>
    <row r="7" spans="1:4">
      <c r="A7" s="65" t="s">
        <v>1184</v>
      </c>
      <c r="B7" s="65" t="s">
        <v>1740</v>
      </c>
    </row>
    <row r="8" spans="1:4">
      <c r="A8" s="65" t="s">
        <v>1185</v>
      </c>
      <c r="B8" s="65" t="s">
        <v>1740</v>
      </c>
    </row>
    <row r="9" spans="1:4">
      <c r="A9" s="65" t="s">
        <v>1186</v>
      </c>
      <c r="B9" s="65" t="s">
        <v>1740</v>
      </c>
    </row>
    <row r="10" spans="1:4">
      <c r="A10" s="65" t="s">
        <v>1187</v>
      </c>
      <c r="B10" s="65" t="s">
        <v>1740</v>
      </c>
    </row>
    <row r="11" spans="1:4">
      <c r="A11" s="65" t="s">
        <v>1188</v>
      </c>
      <c r="B11" s="65" t="s">
        <v>1740</v>
      </c>
    </row>
    <row r="12" spans="1:4">
      <c r="A12" s="65" t="s">
        <v>1189</v>
      </c>
      <c r="B12" s="65" t="s">
        <v>1740</v>
      </c>
    </row>
    <row r="13" spans="1:4">
      <c r="A13" s="65" t="s">
        <v>1190</v>
      </c>
      <c r="B13" s="65" t="s">
        <v>1740</v>
      </c>
    </row>
    <row r="14" spans="1:4">
      <c r="A14" s="65" t="s">
        <v>1191</v>
      </c>
      <c r="B14" s="65" t="s">
        <v>1740</v>
      </c>
    </row>
    <row r="15" spans="1:4">
      <c r="A15" s="65" t="s">
        <v>1192</v>
      </c>
      <c r="B15" s="65" t="s">
        <v>1740</v>
      </c>
    </row>
    <row r="16" spans="1:4">
      <c r="A16" s="65" t="s">
        <v>1193</v>
      </c>
      <c r="B16" s="65" t="s">
        <v>1740</v>
      </c>
    </row>
    <row r="17" spans="1:2">
      <c r="A17" s="65" t="s">
        <v>1194</v>
      </c>
      <c r="B17" s="65" t="s">
        <v>1740</v>
      </c>
    </row>
    <row r="18" spans="1:2">
      <c r="A18" s="65" t="s">
        <v>1195</v>
      </c>
      <c r="B18" s="65" t="s">
        <v>1740</v>
      </c>
    </row>
    <row r="19" spans="1:2">
      <c r="A19" s="65" t="s">
        <v>1196</v>
      </c>
      <c r="B19" s="65" t="s">
        <v>1740</v>
      </c>
    </row>
    <row r="20" spans="1:2">
      <c r="A20" s="65" t="s">
        <v>1197</v>
      </c>
      <c r="B20" s="65" t="s">
        <v>1740</v>
      </c>
    </row>
    <row r="21" spans="1:2">
      <c r="A21" s="65" t="s">
        <v>1198</v>
      </c>
      <c r="B21" s="65" t="s">
        <v>1740</v>
      </c>
    </row>
    <row r="22" spans="1:2">
      <c r="A22" s="65" t="s">
        <v>1199</v>
      </c>
      <c r="B22" s="65" t="s">
        <v>1740</v>
      </c>
    </row>
    <row r="23" spans="1:2">
      <c r="A23" s="65" t="s">
        <v>1200</v>
      </c>
      <c r="B23" s="65" t="s">
        <v>1784</v>
      </c>
    </row>
    <row r="24" spans="1:2">
      <c r="A24" s="65" t="s">
        <v>1201</v>
      </c>
      <c r="B24" s="65" t="s">
        <v>1784</v>
      </c>
    </row>
    <row r="25" spans="1:2">
      <c r="A25" s="65" t="s">
        <v>1202</v>
      </c>
      <c r="B25" s="65" t="s">
        <v>1784</v>
      </c>
    </row>
    <row r="26" spans="1:2">
      <c r="A26" s="65" t="s">
        <v>1203</v>
      </c>
      <c r="B26" s="65" t="s">
        <v>1784</v>
      </c>
    </row>
    <row r="27" spans="1:2">
      <c r="A27" s="65" t="s">
        <v>1204</v>
      </c>
      <c r="B27" s="65" t="s">
        <v>1784</v>
      </c>
    </row>
    <row r="28" spans="1:2">
      <c r="A28" s="65" t="s">
        <v>1205</v>
      </c>
      <c r="B28" s="65" t="s">
        <v>1784</v>
      </c>
    </row>
    <row r="29" spans="1:2">
      <c r="A29" s="65" t="s">
        <v>1206</v>
      </c>
      <c r="B29" s="65" t="s">
        <v>1784</v>
      </c>
    </row>
    <row r="30" spans="1:2">
      <c r="A30" s="65" t="s">
        <v>1207</v>
      </c>
      <c r="B30" s="65" t="s">
        <v>1784</v>
      </c>
    </row>
    <row r="31" spans="1:2">
      <c r="A31" s="65" t="s">
        <v>1208</v>
      </c>
      <c r="B31" s="65" t="s">
        <v>1784</v>
      </c>
    </row>
    <row r="32" spans="1:2">
      <c r="A32" s="65" t="s">
        <v>1209</v>
      </c>
      <c r="B32" s="65" t="s">
        <v>1784</v>
      </c>
    </row>
    <row r="33" spans="1:2">
      <c r="A33" s="65" t="s">
        <v>1210</v>
      </c>
      <c r="B33" s="65" t="s">
        <v>1785</v>
      </c>
    </row>
    <row r="34" spans="1:2">
      <c r="A34" s="65" t="s">
        <v>1211</v>
      </c>
      <c r="B34" s="65" t="s">
        <v>1785</v>
      </c>
    </row>
    <row r="35" spans="1:2">
      <c r="A35" s="65" t="s">
        <v>1212</v>
      </c>
      <c r="B35" s="65" t="s">
        <v>1785</v>
      </c>
    </row>
    <row r="36" spans="1:2">
      <c r="A36" s="65" t="s">
        <v>1213</v>
      </c>
      <c r="B36" s="65" t="s">
        <v>1785</v>
      </c>
    </row>
    <row r="37" spans="1:2">
      <c r="A37" s="65" t="s">
        <v>1214</v>
      </c>
      <c r="B37" s="65" t="s">
        <v>1785</v>
      </c>
    </row>
    <row r="38" spans="1:2">
      <c r="A38" s="65" t="s">
        <v>1215</v>
      </c>
      <c r="B38" s="65" t="s">
        <v>1785</v>
      </c>
    </row>
    <row r="39" spans="1:2">
      <c r="A39" s="65" t="s">
        <v>1216</v>
      </c>
      <c r="B39" s="65" t="s">
        <v>1785</v>
      </c>
    </row>
    <row r="40" spans="1:2">
      <c r="A40" s="65" t="s">
        <v>1217</v>
      </c>
      <c r="B40" s="65" t="s">
        <v>1785</v>
      </c>
    </row>
    <row r="41" spans="1:2">
      <c r="A41" s="65" t="s">
        <v>1218</v>
      </c>
      <c r="B41" s="65" t="s">
        <v>1785</v>
      </c>
    </row>
    <row r="42" spans="1:2">
      <c r="A42" s="65" t="s">
        <v>1219</v>
      </c>
      <c r="B42" s="65" t="s">
        <v>1785</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1" ySplit="3" topLeftCell="AI4" activePane="bottomRight" state="frozen"/>
      <selection pane="topRight" activeCell="B1" sqref="B1"/>
      <selection pane="bottomLeft" activeCell="A4" sqref="A4"/>
      <selection pane="bottomRight" activeCell="A35" sqref="A35"/>
    </sheetView>
  </sheetViews>
  <sheetFormatPr defaultColWidth="30.6640625" defaultRowHeight="14.4"/>
  <sheetData>
    <row r="1" spans="1:40">
      <c r="A1" t="s">
        <v>1783</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1118</v>
      </c>
      <c r="B3" t="s">
        <v>1119</v>
      </c>
      <c r="C3" t="s">
        <v>1741</v>
      </c>
      <c r="D3" t="s">
        <v>1742</v>
      </c>
      <c r="E3" t="s">
        <v>1743</v>
      </c>
      <c r="F3" t="s">
        <v>1744</v>
      </c>
      <c r="G3" t="s">
        <v>1745</v>
      </c>
      <c r="H3" t="s">
        <v>1746</v>
      </c>
      <c r="I3" t="s">
        <v>1747</v>
      </c>
      <c r="J3" t="s">
        <v>1748</v>
      </c>
      <c r="K3" t="s">
        <v>1749</v>
      </c>
      <c r="L3" t="s">
        <v>1750</v>
      </c>
      <c r="M3" t="s">
        <v>1751</v>
      </c>
      <c r="N3" t="s">
        <v>1752</v>
      </c>
      <c r="O3" t="s">
        <v>1753</v>
      </c>
      <c r="P3" t="s">
        <v>1754</v>
      </c>
      <c r="Q3" t="s">
        <v>1755</v>
      </c>
      <c r="R3" t="s">
        <v>1756</v>
      </c>
      <c r="S3" t="s">
        <v>1757</v>
      </c>
      <c r="T3" t="s">
        <v>1758</v>
      </c>
      <c r="U3" t="s">
        <v>1759</v>
      </c>
      <c r="V3" t="s">
        <v>1760</v>
      </c>
      <c r="W3" t="s">
        <v>1761</v>
      </c>
      <c r="X3" t="s">
        <v>1762</v>
      </c>
      <c r="Y3" t="s">
        <v>1763</v>
      </c>
      <c r="Z3" t="s">
        <v>1764</v>
      </c>
      <c r="AA3" t="s">
        <v>1765</v>
      </c>
      <c r="AB3" t="s">
        <v>1766</v>
      </c>
      <c r="AC3" t="s">
        <v>1767</v>
      </c>
      <c r="AD3" t="s">
        <v>1768</v>
      </c>
      <c r="AE3" t="s">
        <v>1769</v>
      </c>
      <c r="AF3" t="s">
        <v>1770</v>
      </c>
      <c r="AG3" t="s">
        <v>1771</v>
      </c>
      <c r="AH3" t="s">
        <v>1772</v>
      </c>
      <c r="AI3" t="s">
        <v>1773</v>
      </c>
      <c r="AJ3" t="s">
        <v>1774</v>
      </c>
      <c r="AK3" t="s">
        <v>1775</v>
      </c>
      <c r="AL3" t="s">
        <v>1776</v>
      </c>
      <c r="AM3" t="s">
        <v>1778</v>
      </c>
      <c r="AN3" t="s">
        <v>1779</v>
      </c>
    </row>
    <row r="4" spans="1:40">
      <c r="A4" s="66" t="s">
        <v>1777</v>
      </c>
      <c r="B4" s="65" t="s">
        <v>1144</v>
      </c>
      <c r="C4" s="65" t="s">
        <v>1145</v>
      </c>
      <c r="D4" s="65" t="s">
        <v>1183</v>
      </c>
      <c r="E4" s="65" t="s">
        <v>1184</v>
      </c>
      <c r="F4" s="65" t="s">
        <v>1185</v>
      </c>
      <c r="G4" s="65" t="s">
        <v>1186</v>
      </c>
      <c r="H4" s="65" t="s">
        <v>1187</v>
      </c>
      <c r="I4" s="65" t="s">
        <v>1188</v>
      </c>
      <c r="J4" s="65" t="s">
        <v>1189</v>
      </c>
      <c r="K4" s="65" t="s">
        <v>1190</v>
      </c>
      <c r="L4" s="65" t="s">
        <v>1191</v>
      </c>
      <c r="M4" s="65" t="s">
        <v>1192</v>
      </c>
      <c r="N4" s="65" t="s">
        <v>1193</v>
      </c>
      <c r="O4" s="65" t="s">
        <v>1194</v>
      </c>
      <c r="P4" s="65" t="s">
        <v>1195</v>
      </c>
      <c r="Q4" s="65" t="s">
        <v>1196</v>
      </c>
      <c r="R4" s="65" t="s">
        <v>1197</v>
      </c>
      <c r="S4" s="65" t="s">
        <v>1198</v>
      </c>
      <c r="T4" s="65" t="s">
        <v>1199</v>
      </c>
      <c r="U4" s="65" t="s">
        <v>1200</v>
      </c>
      <c r="V4" s="65" t="s">
        <v>1201</v>
      </c>
      <c r="W4" s="65" t="s">
        <v>1202</v>
      </c>
      <c r="X4" s="65" t="s">
        <v>1203</v>
      </c>
      <c r="Y4" s="65" t="s">
        <v>1204</v>
      </c>
      <c r="Z4" s="65" t="s">
        <v>1205</v>
      </c>
      <c r="AA4" s="65" t="s">
        <v>1206</v>
      </c>
      <c r="AB4" s="65" t="s">
        <v>1207</v>
      </c>
      <c r="AC4" s="65" t="s">
        <v>1208</v>
      </c>
      <c r="AD4" s="65" t="s">
        <v>1209</v>
      </c>
      <c r="AE4" s="65" t="s">
        <v>1210</v>
      </c>
      <c r="AF4" s="65" t="s">
        <v>1211</v>
      </c>
      <c r="AG4" s="65" t="s">
        <v>1212</v>
      </c>
      <c r="AH4" s="65" t="s">
        <v>1213</v>
      </c>
      <c r="AI4" s="65" t="s">
        <v>1214</v>
      </c>
      <c r="AJ4" s="65" t="s">
        <v>1215</v>
      </c>
      <c r="AK4" s="65" t="s">
        <v>1216</v>
      </c>
      <c r="AL4" s="65" t="s">
        <v>1217</v>
      </c>
      <c r="AM4" s="65" t="s">
        <v>1218</v>
      </c>
      <c r="AN4" s="65" t="s">
        <v>1219</v>
      </c>
    </row>
    <row r="5" spans="1:40">
      <c r="A5" s="66" t="s">
        <v>1790</v>
      </c>
      <c r="B5" s="65" t="s">
        <v>1144</v>
      </c>
      <c r="C5" s="65" t="s">
        <v>1145</v>
      </c>
    </row>
    <row r="6" spans="1:40">
      <c r="A6" s="66" t="s">
        <v>1791</v>
      </c>
      <c r="B6" s="65" t="s">
        <v>1144</v>
      </c>
      <c r="C6" s="65" t="s">
        <v>1145</v>
      </c>
      <c r="D6" s="65" t="s">
        <v>1183</v>
      </c>
      <c r="E6" s="65" t="s">
        <v>1184</v>
      </c>
    </row>
    <row r="7" spans="1:40">
      <c r="A7" t="s">
        <v>800</v>
      </c>
      <c r="B7" s="65" t="s">
        <v>1144</v>
      </c>
      <c r="C7" s="65" t="s">
        <v>1145</v>
      </c>
      <c r="D7" s="65" t="s">
        <v>1183</v>
      </c>
      <c r="E7" s="65" t="s">
        <v>1184</v>
      </c>
      <c r="F7" s="65" t="s">
        <v>1185</v>
      </c>
      <c r="G7" s="65" t="s">
        <v>1186</v>
      </c>
      <c r="H7" s="65" t="s">
        <v>1187</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1821</v>
      </c>
      <c r="B8" s="65" t="s">
        <v>1144</v>
      </c>
      <c r="C8" s="65" t="s">
        <v>1145</v>
      </c>
      <c r="D8" s="65" t="s">
        <v>1183</v>
      </c>
      <c r="E8" s="65" t="s">
        <v>1184</v>
      </c>
      <c r="F8" s="65" t="s">
        <v>1185</v>
      </c>
      <c r="G8" s="65" t="s">
        <v>1186</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1834</v>
      </c>
      <c r="B9" s="65" t="s">
        <v>1144</v>
      </c>
      <c r="C9" s="65" t="s">
        <v>1145</v>
      </c>
      <c r="D9" s="65" t="s">
        <v>1183</v>
      </c>
      <c r="E9" s="65" t="s">
        <v>1184</v>
      </c>
      <c r="F9" s="65" t="s">
        <v>1185</v>
      </c>
      <c r="G9" s="65" t="s">
        <v>1186</v>
      </c>
      <c r="H9" s="65" t="s">
        <v>1187</v>
      </c>
      <c r="I9" s="65" t="s">
        <v>1188</v>
      </c>
      <c r="J9" s="65" t="s">
        <v>1189</v>
      </c>
      <c r="K9" s="65" t="s">
        <v>1190</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1823</v>
      </c>
      <c r="B10" s="65" t="s">
        <v>1144</v>
      </c>
      <c r="C10" s="65" t="s">
        <v>1145</v>
      </c>
      <c r="D10" s="65" t="s">
        <v>1183</v>
      </c>
      <c r="E10" s="65" t="s">
        <v>1184</v>
      </c>
      <c r="F10" s="65" t="s">
        <v>1185</v>
      </c>
      <c r="G10" s="65" t="s">
        <v>1186</v>
      </c>
      <c r="H10" s="65" t="s">
        <v>1187</v>
      </c>
      <c r="I10" s="65" t="s">
        <v>1188</v>
      </c>
      <c r="J10" s="65" t="s">
        <v>1189</v>
      </c>
      <c r="K10" s="65" t="s">
        <v>1190</v>
      </c>
      <c r="L10" s="65" t="s">
        <v>1191</v>
      </c>
      <c r="M10" s="65" t="s">
        <v>1192</v>
      </c>
      <c r="N10" s="65" t="s">
        <v>1193</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c r="A11" t="s">
        <v>799</v>
      </c>
      <c r="B11" s="65" t="s">
        <v>1144</v>
      </c>
      <c r="C11" s="65" t="s">
        <v>1145</v>
      </c>
      <c r="D11" s="65" t="s">
        <v>1183</v>
      </c>
      <c r="E11" s="65" t="s">
        <v>1184</v>
      </c>
      <c r="F11" s="65" t="s">
        <v>1185</v>
      </c>
      <c r="G11" s="65" t="s">
        <v>1186</v>
      </c>
      <c r="H11" s="65" t="s">
        <v>1187</v>
      </c>
      <c r="I11" s="65" t="s">
        <v>1188</v>
      </c>
      <c r="J11" s="65" t="s">
        <v>1189</v>
      </c>
      <c r="K11" s="65" t="s">
        <v>1190</v>
      </c>
      <c r="L11" s="65" t="s">
        <v>1191</v>
      </c>
      <c r="M11" s="65" t="s">
        <v>1192</v>
      </c>
      <c r="N11" s="65" t="s">
        <v>1193</v>
      </c>
      <c r="O11" s="65" t="s">
        <v>1194</v>
      </c>
      <c r="P11" s="65" t="s">
        <v>1195</v>
      </c>
      <c r="Q11" s="65" t="s">
        <v>1196</v>
      </c>
      <c r="R11" s="65" t="s">
        <v>1197</v>
      </c>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799</v>
      </c>
      <c r="B12" s="65" t="s">
        <v>1144</v>
      </c>
      <c r="C12" s="65" t="s">
        <v>1145</v>
      </c>
      <c r="D12" s="65" t="s">
        <v>1183</v>
      </c>
      <c r="E12" s="65" t="s">
        <v>1184</v>
      </c>
      <c r="F12" s="65" t="s">
        <v>1185</v>
      </c>
      <c r="G12" s="65" t="s">
        <v>1186</v>
      </c>
      <c r="H12" s="65" t="s">
        <v>1187</v>
      </c>
      <c r="I12" s="65" t="s">
        <v>1188</v>
      </c>
      <c r="J12" s="65" t="s">
        <v>1189</v>
      </c>
      <c r="K12" s="65" t="s">
        <v>1190</v>
      </c>
      <c r="L12" s="65" t="s">
        <v>1191</v>
      </c>
      <c r="M12" s="65" t="s">
        <v>1192</v>
      </c>
      <c r="N12" s="65" t="s">
        <v>1193</v>
      </c>
      <c r="O12" s="65" t="s">
        <v>1194</v>
      </c>
      <c r="P12" s="65" t="s">
        <v>1195</v>
      </c>
      <c r="Q12" s="65" t="s">
        <v>1196</v>
      </c>
      <c r="R12" s="65" t="s">
        <v>1197</v>
      </c>
      <c r="S12" s="65" t="s">
        <v>1198</v>
      </c>
      <c r="T12" s="65" t="s">
        <v>1199</v>
      </c>
      <c r="U12" s="65"/>
      <c r="V12" s="65"/>
      <c r="W12" s="65"/>
      <c r="X12" s="65"/>
      <c r="Y12" s="65"/>
      <c r="Z12" s="65"/>
      <c r="AA12" s="65"/>
      <c r="AB12" s="65"/>
      <c r="AC12" s="65"/>
      <c r="AD12" s="65"/>
      <c r="AE12" s="65"/>
      <c r="AF12" s="65"/>
      <c r="AG12" s="65"/>
      <c r="AH12" s="65"/>
      <c r="AI12" s="65"/>
      <c r="AJ12" s="65"/>
      <c r="AK12" s="65"/>
      <c r="AL12" s="65"/>
      <c r="AM12" s="65"/>
      <c r="AN12" s="65"/>
    </row>
    <row r="13" spans="1:40">
      <c r="A13" s="66" t="s">
        <v>1814</v>
      </c>
      <c r="B13" s="65" t="s">
        <v>1144</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row>
    <row r="14" spans="1:40">
      <c r="A14" s="66" t="s">
        <v>1815</v>
      </c>
      <c r="B14" s="65" t="s">
        <v>1145</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1797</v>
      </c>
      <c r="B15" s="65" t="s">
        <v>1183</v>
      </c>
      <c r="C15" s="65" t="s">
        <v>1184</v>
      </c>
    </row>
    <row r="16" spans="1:40">
      <c r="A16" t="s">
        <v>1833</v>
      </c>
      <c r="B16" s="65" t="s">
        <v>1183</v>
      </c>
      <c r="C16" s="65" t="s">
        <v>1184</v>
      </c>
      <c r="D16" s="65" t="s">
        <v>1185</v>
      </c>
      <c r="E16" s="65" t="s">
        <v>1186</v>
      </c>
      <c r="F16" s="65" t="s">
        <v>1187</v>
      </c>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row>
    <row r="17" spans="1:40">
      <c r="A17" t="s">
        <v>1833</v>
      </c>
      <c r="B17" s="65" t="s">
        <v>1183</v>
      </c>
      <c r="C17" s="65" t="s">
        <v>1184</v>
      </c>
      <c r="D17" s="65" t="s">
        <v>1185</v>
      </c>
      <c r="E17" s="65" t="s">
        <v>1186</v>
      </c>
      <c r="F17" s="65" t="s">
        <v>1187</v>
      </c>
      <c r="G17" s="65" t="s">
        <v>1188</v>
      </c>
      <c r="H17" s="65" t="s">
        <v>1189</v>
      </c>
      <c r="I17" s="65" t="s">
        <v>1190</v>
      </c>
      <c r="J17" s="65" t="s">
        <v>1191</v>
      </c>
      <c r="K17" s="65" t="s">
        <v>1192</v>
      </c>
      <c r="L17" s="65" t="s">
        <v>1193</v>
      </c>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s="66" t="s">
        <v>1795</v>
      </c>
      <c r="B18" s="65" t="s">
        <v>1183</v>
      </c>
    </row>
    <row r="19" spans="1:40">
      <c r="A19" s="66" t="s">
        <v>1813</v>
      </c>
      <c r="B19" s="65" t="s">
        <v>1184</v>
      </c>
    </row>
    <row r="20" spans="1:40">
      <c r="A20" s="66" t="s">
        <v>1798</v>
      </c>
      <c r="B20" s="65" t="s">
        <v>1185</v>
      </c>
      <c r="C20" s="65" t="s">
        <v>1186</v>
      </c>
      <c r="D20" s="65" t="s">
        <v>1187</v>
      </c>
      <c r="E20" s="65" t="s">
        <v>1188</v>
      </c>
      <c r="F20" s="65" t="s">
        <v>1189</v>
      </c>
      <c r="G20" s="65" t="s">
        <v>1190</v>
      </c>
    </row>
    <row r="21" spans="1:40">
      <c r="A21" s="66" t="s">
        <v>1830</v>
      </c>
      <c r="B21" s="65" t="s">
        <v>1185</v>
      </c>
      <c r="C21" s="65" t="s">
        <v>1186</v>
      </c>
      <c r="D21" s="65" t="s">
        <v>1187</v>
      </c>
    </row>
    <row r="22" spans="1:40">
      <c r="A22" s="66" t="s">
        <v>1801</v>
      </c>
      <c r="B22" s="65" t="s">
        <v>1185</v>
      </c>
      <c r="C22" s="65"/>
      <c r="D22" s="65"/>
    </row>
    <row r="23" spans="1:40">
      <c r="A23" s="66" t="s">
        <v>1831</v>
      </c>
      <c r="B23" s="65" t="s">
        <v>1185</v>
      </c>
      <c r="C23" s="65" t="s">
        <v>1186</v>
      </c>
      <c r="D23" s="65"/>
    </row>
    <row r="24" spans="1:40">
      <c r="A24" s="66" t="s">
        <v>1796</v>
      </c>
      <c r="B24" s="65" t="s">
        <v>1186</v>
      </c>
    </row>
    <row r="25" spans="1:40">
      <c r="A25" s="66" t="s">
        <v>1812</v>
      </c>
      <c r="B25" s="65" t="s">
        <v>1187</v>
      </c>
    </row>
    <row r="26" spans="1:40">
      <c r="A26" s="66" t="s">
        <v>1799</v>
      </c>
      <c r="B26" s="65" t="s">
        <v>1188</v>
      </c>
      <c r="C26" s="65" t="s">
        <v>1189</v>
      </c>
      <c r="D26" s="65" t="s">
        <v>1190</v>
      </c>
    </row>
    <row r="27" spans="1:40">
      <c r="A27" t="s">
        <v>1822</v>
      </c>
      <c r="B27" s="65" t="s">
        <v>1188</v>
      </c>
      <c r="C27" s="65" t="s">
        <v>1189</v>
      </c>
      <c r="D27" s="65" t="s">
        <v>1190</v>
      </c>
      <c r="E27" s="65" t="s">
        <v>1191</v>
      </c>
      <c r="F27" s="65" t="s">
        <v>1192</v>
      </c>
      <c r="G27" s="65" t="s">
        <v>1193</v>
      </c>
    </row>
    <row r="28" spans="1:40">
      <c r="A28" t="s">
        <v>1832</v>
      </c>
      <c r="B28" s="65" t="s">
        <v>1188</v>
      </c>
      <c r="C28" s="65" t="s">
        <v>1189</v>
      </c>
      <c r="D28" s="65" t="s">
        <v>1190</v>
      </c>
      <c r="E28" s="65" t="s">
        <v>1191</v>
      </c>
      <c r="F28" s="65" t="s">
        <v>1192</v>
      </c>
      <c r="G28" s="65" t="s">
        <v>1193</v>
      </c>
      <c r="H28" s="65" t="s">
        <v>1194</v>
      </c>
      <c r="I28" s="65" t="s">
        <v>1195</v>
      </c>
    </row>
    <row r="29" spans="1:40">
      <c r="A29" t="s">
        <v>801</v>
      </c>
      <c r="B29" s="65" t="s">
        <v>1188</v>
      </c>
      <c r="C29" s="65" t="s">
        <v>1189</v>
      </c>
      <c r="D29" s="65" t="s">
        <v>1190</v>
      </c>
      <c r="E29" s="65" t="s">
        <v>1191</v>
      </c>
      <c r="F29" s="65" t="s">
        <v>1192</v>
      </c>
      <c r="G29" s="65" t="s">
        <v>1193</v>
      </c>
      <c r="H29" s="65" t="s">
        <v>1194</v>
      </c>
      <c r="I29" s="65" t="s">
        <v>1195</v>
      </c>
      <c r="J29" s="65" t="s">
        <v>1196</v>
      </c>
      <c r="K29" s="65" t="s">
        <v>1197</v>
      </c>
      <c r="L29" s="65" t="s">
        <v>1198</v>
      </c>
      <c r="M29" s="65" t="s">
        <v>1199</v>
      </c>
      <c r="U29" s="65"/>
      <c r="V29" s="65"/>
      <c r="W29" s="65"/>
      <c r="X29" s="65"/>
      <c r="Y29" s="65"/>
      <c r="Z29" s="65"/>
      <c r="AA29" s="65"/>
      <c r="AB29" s="65"/>
      <c r="AC29" s="65"/>
      <c r="AD29" s="65"/>
      <c r="AE29" s="65"/>
      <c r="AF29" s="65"/>
      <c r="AG29" s="65"/>
      <c r="AH29" s="65"/>
      <c r="AI29" s="65"/>
      <c r="AJ29" s="65"/>
      <c r="AK29" s="65"/>
      <c r="AL29" s="65"/>
      <c r="AM29" s="65"/>
      <c r="AN29" s="65"/>
    </row>
    <row r="30" spans="1:40">
      <c r="A30" s="66" t="s">
        <v>1808</v>
      </c>
      <c r="B30" s="65" t="s">
        <v>1188</v>
      </c>
      <c r="C30" s="65"/>
      <c r="D30" s="65"/>
    </row>
    <row r="31" spans="1:40">
      <c r="A31" s="66" t="s">
        <v>1809</v>
      </c>
      <c r="B31" s="65" t="s">
        <v>1189</v>
      </c>
      <c r="C31" s="65"/>
      <c r="D31" s="65"/>
    </row>
    <row r="32" spans="1:40">
      <c r="A32" s="66" t="s">
        <v>1810</v>
      </c>
      <c r="B32" s="65" t="s">
        <v>1190</v>
      </c>
      <c r="C32" s="65"/>
      <c r="D32" s="65"/>
    </row>
    <row r="33" spans="1:10">
      <c r="A33" s="66" t="s">
        <v>1836</v>
      </c>
      <c r="B33" s="65" t="s">
        <v>1190</v>
      </c>
      <c r="C33" s="65" t="s">
        <v>1191</v>
      </c>
      <c r="D33" s="65"/>
    </row>
    <row r="34" spans="1:10">
      <c r="A34" s="66" t="s">
        <v>1800</v>
      </c>
      <c r="B34" s="65" t="s">
        <v>1191</v>
      </c>
      <c r="C34" s="65" t="s">
        <v>1192</v>
      </c>
      <c r="D34" s="65" t="s">
        <v>1193</v>
      </c>
    </row>
    <row r="35" spans="1:10">
      <c r="A35" s="66" t="s">
        <v>1802</v>
      </c>
      <c r="B35" s="65" t="s">
        <v>1191</v>
      </c>
      <c r="C35" s="65" t="s">
        <v>1192</v>
      </c>
      <c r="D35" s="65" t="s">
        <v>1193</v>
      </c>
      <c r="E35" s="65" t="s">
        <v>1194</v>
      </c>
      <c r="F35" s="65" t="s">
        <v>1195</v>
      </c>
    </row>
    <row r="36" spans="1:10">
      <c r="A36" s="66" t="s">
        <v>1835</v>
      </c>
      <c r="B36" s="65" t="s">
        <v>1191</v>
      </c>
      <c r="C36" s="65" t="s">
        <v>1192</v>
      </c>
      <c r="D36" s="65" t="s">
        <v>1193</v>
      </c>
      <c r="E36" s="65" t="s">
        <v>1194</v>
      </c>
      <c r="F36" s="65" t="s">
        <v>1195</v>
      </c>
      <c r="G36" s="65" t="s">
        <v>1196</v>
      </c>
      <c r="H36" s="65" t="s">
        <v>1197</v>
      </c>
      <c r="I36" s="65" t="s">
        <v>1198</v>
      </c>
      <c r="J36" s="65" t="s">
        <v>1199</v>
      </c>
    </row>
    <row r="37" spans="1:10">
      <c r="A37" s="66" t="s">
        <v>1803</v>
      </c>
      <c r="B37" s="65" t="s">
        <v>1191</v>
      </c>
      <c r="C37" s="65"/>
      <c r="D37" s="65"/>
    </row>
    <row r="38" spans="1:10">
      <c r="A38" s="66" t="s">
        <v>1804</v>
      </c>
      <c r="B38" s="65" t="s">
        <v>1192</v>
      </c>
      <c r="C38" s="65"/>
      <c r="D38" s="65"/>
    </row>
    <row r="39" spans="1:10">
      <c r="A39" s="66" t="s">
        <v>1805</v>
      </c>
      <c r="B39" s="65" t="s">
        <v>1193</v>
      </c>
      <c r="C39" s="65"/>
      <c r="D39" s="65"/>
    </row>
    <row r="40" spans="1:10">
      <c r="A40" s="66" t="s">
        <v>1792</v>
      </c>
      <c r="B40" s="65" t="s">
        <v>1194</v>
      </c>
      <c r="C40" s="65" t="s">
        <v>1195</v>
      </c>
    </row>
    <row r="41" spans="1:10">
      <c r="A41" s="66" t="s">
        <v>1811</v>
      </c>
      <c r="B41" s="65" t="s">
        <v>1194</v>
      </c>
      <c r="C41" s="65" t="s">
        <v>1195</v>
      </c>
      <c r="D41" s="65" t="s">
        <v>1196</v>
      </c>
      <c r="E41" s="65" t="s">
        <v>1197</v>
      </c>
      <c r="F41" s="65" t="s">
        <v>1198</v>
      </c>
      <c r="G41" s="65" t="s">
        <v>1199</v>
      </c>
    </row>
    <row r="42" spans="1:10">
      <c r="A42" s="66" t="s">
        <v>1806</v>
      </c>
      <c r="B42" s="65" t="s">
        <v>1194</v>
      </c>
      <c r="C42" s="65"/>
    </row>
    <row r="43" spans="1:10">
      <c r="A43" s="66" t="s">
        <v>1807</v>
      </c>
      <c r="B43" s="65" t="s">
        <v>1195</v>
      </c>
    </row>
    <row r="44" spans="1:10">
      <c r="A44" s="66" t="s">
        <v>1816</v>
      </c>
      <c r="B44" s="65" t="s">
        <v>1196</v>
      </c>
      <c r="C44" s="65" t="s">
        <v>1197</v>
      </c>
    </row>
    <row r="45" spans="1:10">
      <c r="A45" s="66" t="s">
        <v>1793</v>
      </c>
      <c r="B45" s="65" t="s">
        <v>1196</v>
      </c>
      <c r="C45" s="65" t="s">
        <v>1197</v>
      </c>
      <c r="D45" s="65" t="s">
        <v>1198</v>
      </c>
      <c r="E45" s="65" t="s">
        <v>1199</v>
      </c>
    </row>
    <row r="46" spans="1:10">
      <c r="A46" s="66" t="s">
        <v>1818</v>
      </c>
      <c r="B46" s="65" t="s">
        <v>1196</v>
      </c>
      <c r="C46" s="65"/>
    </row>
    <row r="47" spans="1:10">
      <c r="A47" s="66" t="s">
        <v>1817</v>
      </c>
      <c r="B47" s="65" t="s">
        <v>1197</v>
      </c>
      <c r="C47" s="65"/>
    </row>
    <row r="48" spans="1:10">
      <c r="A48" s="66" t="s">
        <v>1794</v>
      </c>
      <c r="B48" s="65" t="s">
        <v>1198</v>
      </c>
      <c r="C48" s="65" t="s">
        <v>1199</v>
      </c>
    </row>
    <row r="49" spans="1:2">
      <c r="A49" s="66" t="s">
        <v>1820</v>
      </c>
      <c r="B49" s="65" t="s">
        <v>1198</v>
      </c>
    </row>
    <row r="50" spans="1:2">
      <c r="A50" s="66" t="s">
        <v>1819</v>
      </c>
      <c r="B50" s="65" t="s">
        <v>1199</v>
      </c>
    </row>
  </sheetData>
  <dataValidations count="1">
    <dataValidation type="list" allowBlank="1" showInputMessage="1" showErrorMessage="1" sqref="B4:AN50">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4"/>
  <sheetViews>
    <sheetView tabSelected="1" zoomScale="70" zoomScaleNormal="70" workbookViewId="0">
      <pane xSplit="6" ySplit="5" topLeftCell="AS738" activePane="bottomRight" state="frozen"/>
      <selection activeCell="B29" sqref="B29"/>
      <selection pane="topRight" activeCell="B29" sqref="B29"/>
      <selection pane="bottomLeft" activeCell="B29" sqref="B29"/>
      <selection pane="bottomRight" activeCell="AY200" sqref="AY200"/>
    </sheetView>
  </sheetViews>
  <sheetFormatPr defaultRowHeight="14.4" outlineLevelCol="1"/>
  <cols>
    <col min="1" max="1" width="10.44140625" hidden="1" customWidth="1"/>
    <col min="2" max="2" width="13.44140625" hidden="1" customWidth="1"/>
    <col min="3" max="3" width="28" customWidth="1"/>
    <col min="4" max="4" width="18.33203125" customWidth="1"/>
    <col min="5" max="5" width="22.44140625" bestFit="1" customWidth="1"/>
    <col min="6" max="6" width="30.109375" customWidth="1"/>
    <col min="7" max="7" width="15.5546875" customWidth="1"/>
    <col min="8" max="8" width="19" customWidth="1"/>
    <col min="9" max="9" width="19.88671875" customWidth="1" outlineLevel="1"/>
    <col min="10" max="10" width="21.44140625" customWidth="1" outlineLevel="1"/>
    <col min="11" max="11" width="14.44140625" customWidth="1" outlineLevel="1"/>
    <col min="12" max="13" width="15.33203125" customWidth="1" outlineLevel="1"/>
    <col min="14" max="14" width="12.33203125" customWidth="1" outlineLevel="1"/>
    <col min="15" max="15" width="16.33203125" customWidth="1" outlineLevel="1"/>
    <col min="16" max="17" width="14.33203125" customWidth="1" outlineLevel="1"/>
    <col min="18" max="19" width="10.6640625" customWidth="1" outlineLevel="1"/>
    <col min="20" max="20" width="35.6640625" customWidth="1" outlineLevel="1"/>
    <col min="21" max="21" width="18.109375" customWidth="1"/>
    <col min="22" max="22" width="22.88671875" customWidth="1" outlineLevel="1"/>
    <col min="23" max="23" width="21.109375" customWidth="1" outlineLevel="1"/>
    <col min="24" max="24" width="28.88671875" customWidth="1" outlineLevel="1"/>
    <col min="25" max="25" width="17.88671875" customWidth="1" outlineLevel="1"/>
    <col min="26" max="26" width="20.109375" customWidth="1" outlineLevel="1"/>
    <col min="27" max="27" width="11.33203125" customWidth="1" outlineLevel="1"/>
    <col min="28" max="28" width="18" customWidth="1"/>
    <col min="29" max="29" width="32.33203125" customWidth="1" outlineLevel="1"/>
    <col min="30" max="30" width="35.6640625" customWidth="1" outlineLevel="1"/>
    <col min="31" max="31" width="20.6640625" customWidth="1"/>
    <col min="32" max="32" width="34.6640625" customWidth="1" outlineLevel="1"/>
    <col min="33" max="33" width="21.6640625" bestFit="1" customWidth="1"/>
    <col min="34" max="36" width="21.6640625" customWidth="1" outlineLevel="1"/>
    <col min="37" max="37" width="36.5546875" customWidth="1" outlineLevel="1"/>
    <col min="38" max="38" width="22.109375" customWidth="1"/>
    <col min="39" max="41" width="22.109375" customWidth="1" outlineLevel="1"/>
    <col min="42" max="42" width="34.44140625" customWidth="1" outlineLevel="1"/>
    <col min="43" max="43" width="33.5546875" customWidth="1"/>
    <col min="44" max="44" width="46.5546875" customWidth="1" outlineLevel="1"/>
    <col min="45" max="45" width="17.33203125" customWidth="1"/>
    <col min="46" max="47" width="17.33203125" customWidth="1" outlineLevel="1"/>
    <col min="48" max="49" width="20.44140625" customWidth="1" outlineLevel="1"/>
    <col min="50" max="50" width="20.109375" customWidth="1" outlineLevel="1"/>
    <col min="51" max="51" width="30.109375" customWidth="1" outlineLevel="1"/>
    <col min="52" max="52" width="30.109375" customWidth="1" collapsed="1"/>
    <col min="53" max="57" width="30.109375" hidden="1" customWidth="1" outlineLevel="1"/>
    <col min="58" max="58" width="42" hidden="1" customWidth="1" outlineLevel="1"/>
    <col min="59" max="90" width="12.33203125" customWidth="1"/>
    <col min="91" max="990" width="13.33203125" customWidth="1"/>
    <col min="991" max="9990" width="14.33203125" customWidth="1"/>
    <col min="9991" max="16384" width="15.33203125" customWidth="1"/>
  </cols>
  <sheetData>
    <row r="1" spans="1:58" hidden="1">
      <c r="A1" t="s">
        <v>1069</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1926</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1071</v>
      </c>
      <c r="G4" s="32" t="s">
        <v>987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1037</v>
      </c>
      <c r="AR4" s="41"/>
      <c r="AS4" s="42" t="s">
        <v>1036</v>
      </c>
      <c r="AT4" s="42"/>
      <c r="AU4" s="42"/>
      <c r="AV4" s="42"/>
      <c r="AW4" s="42"/>
      <c r="AX4" s="42"/>
      <c r="AY4" s="42"/>
      <c r="AZ4" s="43" t="s">
        <v>1035</v>
      </c>
      <c r="BA4" s="44"/>
      <c r="BB4" s="44"/>
      <c r="BC4" s="44"/>
      <c r="BD4" s="44"/>
      <c r="BE4" s="44"/>
      <c r="BF4" s="44"/>
    </row>
    <row r="5" spans="1:58" s="30" customFormat="1" ht="39" customHeight="1">
      <c r="A5" s="30" t="s">
        <v>796</v>
      </c>
      <c r="B5" s="30" t="s">
        <v>873</v>
      </c>
      <c r="C5" s="30" t="s">
        <v>1070</v>
      </c>
      <c r="D5" s="30" t="s">
        <v>1780</v>
      </c>
      <c r="E5" s="30" t="s">
        <v>797</v>
      </c>
      <c r="F5" s="30" t="s">
        <v>798</v>
      </c>
      <c r="G5" s="30" t="s">
        <v>1055</v>
      </c>
      <c r="H5" s="30" t="s">
        <v>751</v>
      </c>
      <c r="I5" s="30" t="s">
        <v>794</v>
      </c>
      <c r="J5" s="30" t="s">
        <v>795</v>
      </c>
      <c r="K5" s="30" t="s">
        <v>874</v>
      </c>
      <c r="L5" s="30" t="s">
        <v>979</v>
      </c>
      <c r="M5" s="30" t="s">
        <v>980</v>
      </c>
      <c r="N5" s="30" t="s">
        <v>988</v>
      </c>
      <c r="O5" s="30" t="s">
        <v>989</v>
      </c>
      <c r="P5" s="30" t="s">
        <v>990</v>
      </c>
      <c r="Q5" s="30" t="s">
        <v>1024</v>
      </c>
      <c r="R5" s="30" t="s">
        <v>1025</v>
      </c>
      <c r="S5" s="30" t="s">
        <v>1026</v>
      </c>
      <c r="T5" s="30" t="s">
        <v>981</v>
      </c>
      <c r="U5" s="30" t="s">
        <v>3</v>
      </c>
      <c r="V5" s="30" t="s">
        <v>898</v>
      </c>
      <c r="W5" s="30" t="s">
        <v>899</v>
      </c>
      <c r="X5" s="30" t="s">
        <v>900</v>
      </c>
      <c r="Y5" s="30" t="s">
        <v>991</v>
      </c>
      <c r="Z5" s="30" t="s">
        <v>992</v>
      </c>
      <c r="AA5" s="30" t="s">
        <v>993</v>
      </c>
      <c r="AB5" s="30" t="s">
        <v>994</v>
      </c>
      <c r="AC5" s="30" t="s">
        <v>984</v>
      </c>
      <c r="AD5" s="30" t="s">
        <v>998</v>
      </c>
      <c r="AE5" s="30" t="s">
        <v>983</v>
      </c>
      <c r="AF5" s="30" t="s">
        <v>982</v>
      </c>
      <c r="AG5" s="30" t="s">
        <v>985</v>
      </c>
      <c r="AH5" s="30" t="s">
        <v>1034</v>
      </c>
      <c r="AI5" s="30" t="s">
        <v>1032</v>
      </c>
      <c r="AJ5" s="30" t="s">
        <v>1033</v>
      </c>
      <c r="AK5" s="30" t="s">
        <v>995</v>
      </c>
      <c r="AL5" s="30" t="s">
        <v>986</v>
      </c>
      <c r="AM5" s="30" t="s">
        <v>1027</v>
      </c>
      <c r="AN5" s="30" t="s">
        <v>1028</v>
      </c>
      <c r="AO5" s="30" t="s">
        <v>1029</v>
      </c>
      <c r="AP5" s="30" t="s">
        <v>996</v>
      </c>
      <c r="AQ5" s="30" t="s">
        <v>1030</v>
      </c>
      <c r="AR5" s="30" t="s">
        <v>1031</v>
      </c>
      <c r="AS5" s="30" t="s">
        <v>1005</v>
      </c>
      <c r="AT5" s="30" t="s">
        <v>1006</v>
      </c>
      <c r="AU5" s="30" t="s">
        <v>1007</v>
      </c>
      <c r="AV5" s="30" t="s">
        <v>1008</v>
      </c>
      <c r="AW5" s="30" t="s">
        <v>1009</v>
      </c>
      <c r="AX5" s="30" t="s">
        <v>1010</v>
      </c>
      <c r="AY5" s="30" t="s">
        <v>1004</v>
      </c>
      <c r="AZ5" s="45" t="s">
        <v>1012</v>
      </c>
      <c r="BA5" s="45" t="s">
        <v>1013</v>
      </c>
      <c r="BB5" s="45" t="s">
        <v>1014</v>
      </c>
      <c r="BC5" s="45" t="s">
        <v>1015</v>
      </c>
      <c r="BD5" s="45" t="s">
        <v>1016</v>
      </c>
      <c r="BE5" s="45" t="s">
        <v>1017</v>
      </c>
      <c r="BF5" s="30" t="s">
        <v>1038</v>
      </c>
    </row>
    <row r="6" spans="1:58">
      <c r="A6" t="s">
        <v>232</v>
      </c>
      <c r="B6">
        <v>20</v>
      </c>
      <c r="C6" t="s">
        <v>1002</v>
      </c>
      <c r="D6" t="s">
        <v>799</v>
      </c>
      <c r="E6" t="s">
        <v>806</v>
      </c>
      <c r="F6" t="s">
        <v>823</v>
      </c>
      <c r="G6" t="s">
        <v>1039</v>
      </c>
      <c r="K6" t="str">
        <f>SpaceTypesTable[[#This Row],[Lighting Standard]]&amp;SpaceTypesTable[[#This Row],[Lighting Primary Space Type]]&amp;SpaceTypesTable[[#This Row],[Lighting Secondary Space Type]]</f>
        <v/>
      </c>
      <c r="N6">
        <v>2.54</v>
      </c>
      <c r="Q6">
        <v>0</v>
      </c>
      <c r="R6">
        <v>0.7</v>
      </c>
      <c r="S6">
        <v>0.2</v>
      </c>
      <c r="T6" t="s">
        <v>1960</v>
      </c>
      <c r="U6" t="s">
        <v>645</v>
      </c>
      <c r="V6" t="s">
        <v>555</v>
      </c>
      <c r="W6" t="s">
        <v>956</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2021</v>
      </c>
      <c r="AD6" t="s">
        <v>2022</v>
      </c>
      <c r="AE6">
        <v>0.22320000000000001</v>
      </c>
      <c r="AF6" t="s">
        <v>2023</v>
      </c>
      <c r="AL6">
        <v>5.6</v>
      </c>
      <c r="AM6">
        <v>0.25</v>
      </c>
      <c r="AN6">
        <v>0.3</v>
      </c>
      <c r="AO6">
        <v>0</v>
      </c>
      <c r="AP6" t="s">
        <v>2048</v>
      </c>
      <c r="AQ6" t="s">
        <v>2050</v>
      </c>
      <c r="AR6" t="s">
        <v>2064</v>
      </c>
      <c r="AU6" t="str">
        <f>IF(SpaceTypesTable[[#This Row],[Peak Flow Rate (gal/h)]]=0,"",SpaceTypesTable[[#This Row],[Peak Flow Rate (gal/h)]]/SpaceTypesTable[[#This Row],[area (ft^2)]])</f>
        <v/>
      </c>
      <c r="BE6" t="str">
        <f>IF(ISBLANK(BD6),"",BD6/(BA6/AZ6))</f>
        <v/>
      </c>
    </row>
    <row r="7" spans="1:58">
      <c r="A7" t="s">
        <v>380</v>
      </c>
      <c r="B7">
        <v>418</v>
      </c>
      <c r="C7" t="s">
        <v>1001</v>
      </c>
      <c r="D7" t="s">
        <v>799</v>
      </c>
      <c r="E7" t="s">
        <v>806</v>
      </c>
      <c r="F7" t="s">
        <v>823</v>
      </c>
      <c r="G7" t="s">
        <v>1039</v>
      </c>
      <c r="H7" t="s">
        <v>754</v>
      </c>
      <c r="I7" t="s">
        <v>780</v>
      </c>
      <c r="J7" t="s">
        <v>883</v>
      </c>
      <c r="K7" t="str">
        <f>SpaceTypesTable[[#This Row],[Lighting Standard]]&amp;SpaceTypesTable[[#This Row],[Lighting Primary Space Type]]&amp;SpaceTypesTable[[#This Row],[Lighting Secondary Space Type]]</f>
        <v>ASHRAE 90.1-2004Dining AreaFor Family Dining</v>
      </c>
      <c r="N7">
        <f>VLOOKUP(SpaceTypesTable[[#This Row],[LookupColumn]],InteriorLightingTable[],5,FALSE)</f>
        <v>2.1</v>
      </c>
      <c r="Q7">
        <v>0</v>
      </c>
      <c r="R7">
        <v>0.7</v>
      </c>
      <c r="S7">
        <v>0.2</v>
      </c>
      <c r="T7" t="s">
        <v>1960</v>
      </c>
      <c r="U7" t="s">
        <v>645</v>
      </c>
      <c r="V7" t="s">
        <v>555</v>
      </c>
      <c r="W7" t="s">
        <v>956</v>
      </c>
      <c r="X7" t="str">
        <f>SpaceTypesTable[[#This Row],[Ventilation Standard]]&amp;SpaceTypesTable[[#This Row],[Ventilation Primary Space Type]]&amp;SpaceTypesTable[[#This Row],[Ventilation Secondary Space Type]]</f>
        <v>ASHRAE 62.1-1999Food and Beverage ServiceDining Rooms</v>
      </c>
      <c r="Y7">
        <f>VLOOKUP(SpaceTypesTable[[#This Row],[Lookup]],VentilationStandardsTable[],6,FALSE)</f>
        <v>0</v>
      </c>
      <c r="Z7">
        <f>VLOOKUP(SpaceTypesTable[[#This Row],[Lookup]],VentilationStandardsTable[],5,FALSE)</f>
        <v>20</v>
      </c>
      <c r="AA7">
        <f>VLOOKUP(SpaceTypesTable[[#This Row],[Lookup]],VentilationStandardsTable[],7,FALSE)</f>
        <v>0</v>
      </c>
      <c r="AB7">
        <v>67</v>
      </c>
      <c r="AC7" t="s">
        <v>2021</v>
      </c>
      <c r="AD7" t="s">
        <v>2022</v>
      </c>
      <c r="AE7">
        <v>5.9499999999999997E-2</v>
      </c>
      <c r="AF7" t="s">
        <v>2023</v>
      </c>
      <c r="AL7">
        <v>5.6</v>
      </c>
      <c r="AM7">
        <v>0.25</v>
      </c>
      <c r="AN7">
        <v>0.3</v>
      </c>
      <c r="AO7">
        <v>0</v>
      </c>
      <c r="AP7" t="s">
        <v>2048</v>
      </c>
      <c r="AQ7" t="s">
        <v>2050</v>
      </c>
      <c r="AR7" t="s">
        <v>2064</v>
      </c>
      <c r="AU7" t="str">
        <f>IF(SpaceTypesTable[[#This Row],[Peak Flow Rate (gal/h)]]=0,"",SpaceTypesTable[[#This Row],[Peak Flow Rate (gal/h)]]/SpaceTypesTable[[#This Row],[area (ft^2)]])</f>
        <v/>
      </c>
      <c r="BE7" t="str">
        <f>IF(ISBLANK(BD7),"",BD7/(BA7/AZ7))</f>
        <v/>
      </c>
    </row>
    <row r="8" spans="1:58">
      <c r="A8" t="s">
        <v>99</v>
      </c>
      <c r="B8">
        <v>122</v>
      </c>
      <c r="C8" t="s">
        <v>1000</v>
      </c>
      <c r="D8" t="s">
        <v>800</v>
      </c>
      <c r="E8" t="s">
        <v>806</v>
      </c>
      <c r="F8" t="s">
        <v>823</v>
      </c>
      <c r="G8" t="s">
        <v>1039</v>
      </c>
      <c r="H8" t="s">
        <v>997</v>
      </c>
      <c r="I8" t="s">
        <v>780</v>
      </c>
      <c r="J8" t="s">
        <v>883</v>
      </c>
      <c r="K8" t="str">
        <f>SpaceTypesTable[[#This Row],[Lighting Standard]]&amp;SpaceTypesTable[[#This Row],[Lighting Primary Space Type]]&amp;SpaceTypesTable[[#This Row],[Lighting Secondary Space Type]]</f>
        <v>ASHRAE 189.1-2009Dining AreaFor Family Dining</v>
      </c>
      <c r="N8">
        <f>VLOOKUP(SpaceTypesTable[[#This Row],[LookupColumn]],InteriorLightingTable[],5,FALSE)</f>
        <v>1.8900000000000001</v>
      </c>
      <c r="Q8">
        <v>0</v>
      </c>
      <c r="R8">
        <v>0.7</v>
      </c>
      <c r="S8">
        <v>0.2</v>
      </c>
      <c r="T8" t="s">
        <v>1960</v>
      </c>
      <c r="U8" t="s">
        <v>645</v>
      </c>
      <c r="V8" t="s">
        <v>555</v>
      </c>
      <c r="W8" t="s">
        <v>956</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2021</v>
      </c>
      <c r="AD8" t="s">
        <v>2022</v>
      </c>
      <c r="AE8">
        <v>5.9499999999999997E-2</v>
      </c>
      <c r="AF8" t="s">
        <v>2023</v>
      </c>
      <c r="AL8">
        <v>4.0800017566709368</v>
      </c>
      <c r="AM8">
        <v>0.25</v>
      </c>
      <c r="AN8">
        <v>0.3</v>
      </c>
      <c r="AO8">
        <v>0</v>
      </c>
      <c r="AP8" t="s">
        <v>2048</v>
      </c>
      <c r="AQ8" t="s">
        <v>2050</v>
      </c>
      <c r="AR8" t="s">
        <v>2064</v>
      </c>
      <c r="AU8" t="str">
        <f>IF(SpaceTypesTable[[#This Row],[Peak Flow Rate (gal/h)]]=0,"",SpaceTypesTable[[#This Row],[Peak Flow Rate (gal/h)]]/SpaceTypesTable[[#This Row],[area (ft^2)]])</f>
        <v/>
      </c>
      <c r="BE8" t="str">
        <f>IF(ISBLANK(BD8),"",BD8/(BA8/AZ8))</f>
        <v/>
      </c>
    </row>
    <row r="9" spans="1:58">
      <c r="A9" t="s">
        <v>275</v>
      </c>
      <c r="B9">
        <v>554</v>
      </c>
      <c r="C9" t="s">
        <v>1000</v>
      </c>
      <c r="D9" t="s">
        <v>801</v>
      </c>
      <c r="E9" t="s">
        <v>806</v>
      </c>
      <c r="F9" t="s">
        <v>823</v>
      </c>
      <c r="G9" t="s">
        <v>1039</v>
      </c>
      <c r="H9" t="s">
        <v>997</v>
      </c>
      <c r="I9" t="s">
        <v>780</v>
      </c>
      <c r="J9" t="s">
        <v>883</v>
      </c>
      <c r="K9" t="str">
        <f>SpaceTypesTable[[#This Row],[Lighting Standard]]&amp;SpaceTypesTable[[#This Row],[Lighting Primary Space Type]]&amp;SpaceTypesTable[[#This Row],[Lighting Secondary Space Type]]</f>
        <v>ASHRAE 189.1-2009Dining AreaFor Family Dining</v>
      </c>
      <c r="N9">
        <f>VLOOKUP(SpaceTypesTable[[#This Row],[LookupColumn]],InteriorLightingTable[],5,FALSE)</f>
        <v>1.8900000000000001</v>
      </c>
      <c r="Q9">
        <v>0</v>
      </c>
      <c r="R9">
        <v>0.7</v>
      </c>
      <c r="S9">
        <v>0.2</v>
      </c>
      <c r="T9" t="s">
        <v>1960</v>
      </c>
      <c r="U9" t="s">
        <v>645</v>
      </c>
      <c r="V9" t="s">
        <v>555</v>
      </c>
      <c r="W9" t="s">
        <v>956</v>
      </c>
      <c r="X9" t="str">
        <f>SpaceTypesTable[[#This Row],[Ventilation Standard]]&amp;SpaceTypesTable[[#This Row],[Ventilation Primary Space Type]]&amp;SpaceTypesTable[[#This Row],[Ventilation Secondary Space Type]]</f>
        <v>ASHRAE 62.1-1999Food and Beverage ServiceDining Rooms</v>
      </c>
      <c r="Y9">
        <f>VLOOKUP(SpaceTypesTable[[#This Row],[Lookup]],VentilationStandardsTable[],6,FALSE)</f>
        <v>0</v>
      </c>
      <c r="Z9">
        <f>VLOOKUP(SpaceTypesTable[[#This Row],[Lookup]],VentilationStandardsTable[],5,FALSE)</f>
        <v>20</v>
      </c>
      <c r="AA9">
        <f>VLOOKUP(SpaceTypesTable[[#This Row],[Lookup]],VentilationStandardsTable[],7,FALSE)</f>
        <v>0</v>
      </c>
      <c r="AB9">
        <v>67</v>
      </c>
      <c r="AC9" t="s">
        <v>2021</v>
      </c>
      <c r="AD9" t="s">
        <v>2022</v>
      </c>
      <c r="AE9">
        <v>4.4600000000000001E-2</v>
      </c>
      <c r="AF9" t="s">
        <v>2023</v>
      </c>
      <c r="AL9">
        <v>4.0800017566709368</v>
      </c>
      <c r="AM9">
        <v>0.25</v>
      </c>
      <c r="AN9">
        <v>0.3</v>
      </c>
      <c r="AO9">
        <v>0</v>
      </c>
      <c r="AP9" t="s">
        <v>2048</v>
      </c>
      <c r="AQ9" t="s">
        <v>2050</v>
      </c>
      <c r="AR9" t="s">
        <v>2064</v>
      </c>
      <c r="AU9" t="str">
        <f>IF(SpaceTypesTable[[#This Row],[Peak Flow Rate (gal/h)]]=0,"",SpaceTypesTable[[#This Row],[Peak Flow Rate (gal/h)]]/SpaceTypesTable[[#This Row],[area (ft^2)]])</f>
        <v/>
      </c>
      <c r="BE9" t="str">
        <f>IF(ISBLANK(BD9),"",BD9/(BA9/AZ9))</f>
        <v/>
      </c>
    </row>
    <row r="10" spans="1:58">
      <c r="A10" t="s">
        <v>41</v>
      </c>
      <c r="B10">
        <v>107</v>
      </c>
      <c r="C10" t="s">
        <v>1003</v>
      </c>
      <c r="D10" t="s">
        <v>799</v>
      </c>
      <c r="E10" t="s">
        <v>806</v>
      </c>
      <c r="F10" t="s">
        <v>823</v>
      </c>
      <c r="G10" t="s">
        <v>1039</v>
      </c>
      <c r="K10" t="str">
        <f>SpaceTypesTable[[#This Row],[Lighting Standard]]&amp;SpaceTypesTable[[#This Row],[Lighting Primary Space Type]]&amp;SpaceTypesTable[[#This Row],[Lighting Secondary Space Type]]</f>
        <v/>
      </c>
      <c r="N10">
        <v>2.77</v>
      </c>
      <c r="Q10">
        <v>0</v>
      </c>
      <c r="R10">
        <v>0.7</v>
      </c>
      <c r="S10">
        <v>0.2</v>
      </c>
      <c r="T10" t="s">
        <v>1960</v>
      </c>
      <c r="U10" t="s">
        <v>645</v>
      </c>
      <c r="V10" t="s">
        <v>555</v>
      </c>
      <c r="W10" t="s">
        <v>956</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2021</v>
      </c>
      <c r="AD10" t="s">
        <v>2022</v>
      </c>
      <c r="AE10">
        <v>0.22320000000000001</v>
      </c>
      <c r="AF10" t="s">
        <v>2023</v>
      </c>
      <c r="AL10">
        <v>5.6</v>
      </c>
      <c r="AM10">
        <v>0.25</v>
      </c>
      <c r="AN10">
        <v>0.3</v>
      </c>
      <c r="AO10">
        <v>0</v>
      </c>
      <c r="AP10" t="s">
        <v>2048</v>
      </c>
      <c r="AQ10" t="s">
        <v>2050</v>
      </c>
      <c r="AR10" t="s">
        <v>2064</v>
      </c>
      <c r="AU10" t="str">
        <f>IF(SpaceTypesTable[[#This Row],[Peak Flow Rate (gal/h)]]=0,"",SpaceTypesTable[[#This Row],[Peak Flow Rate (gal/h)]]/SpaceTypesTable[[#This Row],[area (ft^2)]])</f>
        <v/>
      </c>
      <c r="BE10" t="str">
        <f>IF(ISBLANK(BD10),"",BD10/(BA10/AZ10))</f>
        <v/>
      </c>
    </row>
    <row r="11" spans="1:58">
      <c r="C11" t="s">
        <v>1058</v>
      </c>
      <c r="D11" t="s">
        <v>799</v>
      </c>
      <c r="E11" t="s">
        <v>806</v>
      </c>
      <c r="F11" t="s">
        <v>823</v>
      </c>
      <c r="G11" t="s">
        <v>1039</v>
      </c>
      <c r="H11" t="s">
        <v>755</v>
      </c>
      <c r="I11" t="s">
        <v>780</v>
      </c>
      <c r="J11" t="s">
        <v>883</v>
      </c>
      <c r="K11" t="str">
        <f>SpaceTypesTable[[#This Row],[Lighting Standard]]&amp;SpaceTypesTable[[#This Row],[Lighting Primary Space Type]]&amp;SpaceTypesTable[[#This Row],[Lighting Secondary Space Type]]</f>
        <v>ASHRAE 90.1-2007Dining AreaFor Family Dining</v>
      </c>
      <c r="N11">
        <f>VLOOKUP(SpaceTypesTable[[#This Row],[LookupColumn]],InteriorLightingTable[],5,FALSE)</f>
        <v>2.1</v>
      </c>
      <c r="Q11">
        <v>0</v>
      </c>
      <c r="R11">
        <v>0.7</v>
      </c>
      <c r="S11">
        <v>0.2</v>
      </c>
      <c r="T11" t="s">
        <v>1960</v>
      </c>
      <c r="U11" t="s">
        <v>647</v>
      </c>
      <c r="V11" t="s">
        <v>555</v>
      </c>
      <c r="W11" t="s">
        <v>956</v>
      </c>
      <c r="X11" t="str">
        <f>SpaceTypesTable[[#This Row],[Ventilation Standard]]&amp;SpaceTypesTable[[#This Row],[Ventilation Primary Space Type]]&amp;SpaceTypesTable[[#This Row],[Ventilation Secondary Space Type]]</f>
        <v>ASHRAE 62.1-2007Food and Beverage ServiceDining Rooms</v>
      </c>
      <c r="Y11" t="e">
        <f>VLOOKUP(SpaceTypesTable[[#This Row],[Lookup]],VentilationStandardsTable[],6,FALSE)</f>
        <v>#N/A</v>
      </c>
      <c r="Z11" t="e">
        <f>VLOOKUP(SpaceTypesTable[[#This Row],[Lookup]],VentilationStandardsTable[],5,FALSE)</f>
        <v>#N/A</v>
      </c>
      <c r="AA11" t="e">
        <f>VLOOKUP(SpaceTypesTable[[#This Row],[Lookup]],VentilationStandardsTable[],7,FALSE)</f>
        <v>#N/A</v>
      </c>
      <c r="AB11">
        <v>67</v>
      </c>
      <c r="AC11" t="s">
        <v>2021</v>
      </c>
      <c r="AD11" t="s">
        <v>2022</v>
      </c>
      <c r="AE11">
        <v>4.4600000000000001E-2</v>
      </c>
      <c r="AF11" t="s">
        <v>2023</v>
      </c>
      <c r="AL11">
        <v>4.0800017566709368</v>
      </c>
      <c r="AM11">
        <v>0.25</v>
      </c>
      <c r="AN11">
        <v>0.3</v>
      </c>
      <c r="AO11">
        <v>0</v>
      </c>
      <c r="AP11" t="s">
        <v>2048</v>
      </c>
      <c r="AQ11" t="s">
        <v>2050</v>
      </c>
      <c r="AR11" t="s">
        <v>2064</v>
      </c>
      <c r="AU11" t="str">
        <f>IF(SpaceTypesTable[[#This Row],[Peak Flow Rate (gal/h)]]=0,"",SpaceTypesTable[[#This Row],[Peak Flow Rate (gal/h)]]/SpaceTypesTable[[#This Row],[area (ft^2)]])</f>
        <v/>
      </c>
      <c r="BE11" t="str">
        <f>IF(ISBLANK(BD11),"",BD11/(BA11/AZ11))</f>
        <v/>
      </c>
    </row>
    <row r="12" spans="1:58">
      <c r="A12" t="s">
        <v>294</v>
      </c>
      <c r="B12">
        <v>242</v>
      </c>
      <c r="C12" s="39" t="s">
        <v>1002</v>
      </c>
      <c r="D12" s="39" t="s">
        <v>799</v>
      </c>
      <c r="E12" s="39" t="s">
        <v>806</v>
      </c>
      <c r="F12" s="39" t="s">
        <v>816</v>
      </c>
      <c r="G12" t="s">
        <v>1040</v>
      </c>
      <c r="K12" t="str">
        <f>SpaceTypesTable[[#This Row],[Lighting Standard]]&amp;SpaceTypesTable[[#This Row],[Lighting Primary Space Type]]&amp;SpaceTypesTable[[#This Row],[Lighting Secondary Space Type]]</f>
        <v/>
      </c>
      <c r="N12">
        <v>1.52</v>
      </c>
      <c r="Q12">
        <v>0</v>
      </c>
      <c r="R12">
        <v>0.7</v>
      </c>
      <c r="S12">
        <v>0.2</v>
      </c>
      <c r="T12" t="s">
        <v>1960</v>
      </c>
      <c r="U12" t="s">
        <v>645</v>
      </c>
      <c r="V12" t="s">
        <v>555</v>
      </c>
      <c r="W12" t="s">
        <v>559</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2021</v>
      </c>
      <c r="AD12" t="s">
        <v>2022</v>
      </c>
      <c r="AE12">
        <v>0.22320000000000001</v>
      </c>
      <c r="AF12" t="s">
        <v>2023</v>
      </c>
      <c r="AG12">
        <v>378.75</v>
      </c>
      <c r="AH12">
        <v>0.1</v>
      </c>
      <c r="AI12">
        <v>0.2</v>
      </c>
      <c r="AJ12">
        <v>0.7</v>
      </c>
      <c r="AK12" t="s">
        <v>2047</v>
      </c>
      <c r="AL12">
        <v>35</v>
      </c>
      <c r="AM12">
        <v>0.25</v>
      </c>
      <c r="AN12">
        <v>0.3</v>
      </c>
      <c r="AO12">
        <v>0.2</v>
      </c>
      <c r="AP12" t="s">
        <v>2048</v>
      </c>
      <c r="AQ12" t="s">
        <v>2100</v>
      </c>
      <c r="AR12" t="s">
        <v>2078</v>
      </c>
      <c r="AS12">
        <v>133</v>
      </c>
      <c r="AT12">
        <v>1501</v>
      </c>
      <c r="AU12">
        <f>IF(SpaceTypesTable[[#This Row],[Peak Flow Rate (gal/h)]]=0,"",SpaceTypesTable[[#This Row],[Peak Flow Rate (gal/h)]]/SpaceTypesTable[[#This Row],[area (ft^2)]])</f>
        <v>8.8607594936708861E-2</v>
      </c>
      <c r="AV12">
        <v>49</v>
      </c>
      <c r="AW12">
        <v>0.2</v>
      </c>
      <c r="AX12">
        <v>0.05</v>
      </c>
      <c r="AY12" t="s">
        <v>2151</v>
      </c>
      <c r="AZ12">
        <v>0.7</v>
      </c>
      <c r="BA12">
        <v>4000</v>
      </c>
      <c r="BB12">
        <v>0.33800000000000002</v>
      </c>
      <c r="BC12">
        <v>0.5</v>
      </c>
      <c r="BD12">
        <v>694.50231963774752</v>
      </c>
      <c r="BE12">
        <f>IF(ISBLANK(BD12),"",BD12/(BA12/AZ12))</f>
        <v>0.12153790593660581</v>
      </c>
      <c r="BF12" t="s">
        <v>2121</v>
      </c>
    </row>
    <row r="13" spans="1:58">
      <c r="A13" t="s">
        <v>217</v>
      </c>
      <c r="B13">
        <v>12</v>
      </c>
      <c r="C13" s="39" t="s">
        <v>1001</v>
      </c>
      <c r="D13" s="39" t="s">
        <v>799</v>
      </c>
      <c r="E13" s="39" t="s">
        <v>806</v>
      </c>
      <c r="F13" s="39" t="s">
        <v>816</v>
      </c>
      <c r="G13" t="s">
        <v>1040</v>
      </c>
      <c r="H13" t="s">
        <v>754</v>
      </c>
      <c r="I13" t="s">
        <v>675</v>
      </c>
      <c r="J13" t="s">
        <v>760</v>
      </c>
      <c r="K13" t="str">
        <f>SpaceTypesTable[[#This Row],[Lighting Standard]]&amp;SpaceTypesTable[[#This Row],[Lighting Primary Space Type]]&amp;SpaceTypesTable[[#This Row],[Lighting Secondary Space Type]]</f>
        <v>ASHRAE 90.1-2004Food PreparationGeneral</v>
      </c>
      <c r="N13">
        <f>VLOOKUP(SpaceTypesTable[[#This Row],[LookupColumn]],InteriorLightingTable[],5,FALSE)</f>
        <v>1.2</v>
      </c>
      <c r="Q13">
        <v>0</v>
      </c>
      <c r="R13">
        <v>0.7</v>
      </c>
      <c r="S13">
        <v>0.2</v>
      </c>
      <c r="T13" t="s">
        <v>1960</v>
      </c>
      <c r="U13" t="s">
        <v>645</v>
      </c>
      <c r="V13" t="s">
        <v>555</v>
      </c>
      <c r="W13" t="s">
        <v>559</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2021</v>
      </c>
      <c r="AD13" t="s">
        <v>2022</v>
      </c>
      <c r="AE13">
        <v>5.9499999999999997E-2</v>
      </c>
      <c r="AF13" t="s">
        <v>2023</v>
      </c>
      <c r="AG13">
        <v>378.75</v>
      </c>
      <c r="AH13">
        <v>0.1</v>
      </c>
      <c r="AI13">
        <v>0.2</v>
      </c>
      <c r="AJ13">
        <v>0.7</v>
      </c>
      <c r="AK13" t="s">
        <v>2047</v>
      </c>
      <c r="AL13">
        <v>35</v>
      </c>
      <c r="AM13">
        <v>0.25</v>
      </c>
      <c r="AN13">
        <v>0.3</v>
      </c>
      <c r="AO13">
        <v>0.2</v>
      </c>
      <c r="AP13" t="s">
        <v>2048</v>
      </c>
      <c r="AQ13" t="s">
        <v>2100</v>
      </c>
      <c r="AR13" t="s">
        <v>2078</v>
      </c>
      <c r="AS13">
        <v>133</v>
      </c>
      <c r="AT13">
        <v>1501</v>
      </c>
      <c r="AU13">
        <f>IF(SpaceTypesTable[[#This Row],[Peak Flow Rate (gal/h)]]=0,"",SpaceTypesTable[[#This Row],[Peak Flow Rate (gal/h)]]/SpaceTypesTable[[#This Row],[area (ft^2)]])</f>
        <v>8.8607594936708861E-2</v>
      </c>
      <c r="AV13">
        <v>49</v>
      </c>
      <c r="AW13">
        <v>0.2</v>
      </c>
      <c r="AX13">
        <v>0.05</v>
      </c>
      <c r="AY13" t="s">
        <v>2151</v>
      </c>
      <c r="AZ13">
        <v>0.7</v>
      </c>
      <c r="BA13">
        <v>4000</v>
      </c>
      <c r="BB13">
        <v>0.33800000000000002</v>
      </c>
      <c r="BC13">
        <v>0.5</v>
      </c>
      <c r="BD13">
        <v>694.50231963774752</v>
      </c>
      <c r="BE13">
        <f>IF(ISBLANK(BD13),"",BD13/(BA13/AZ13))</f>
        <v>0.12153790593660581</v>
      </c>
      <c r="BF13" t="s">
        <v>2121</v>
      </c>
    </row>
    <row r="14" spans="1:58">
      <c r="A14" t="s">
        <v>164</v>
      </c>
      <c r="B14">
        <v>44</v>
      </c>
      <c r="C14" t="s">
        <v>1000</v>
      </c>
      <c r="D14" t="s">
        <v>800</v>
      </c>
      <c r="E14" t="s">
        <v>806</v>
      </c>
      <c r="F14" t="s">
        <v>816</v>
      </c>
      <c r="G14" t="s">
        <v>1040</v>
      </c>
      <c r="H14" t="s">
        <v>997</v>
      </c>
      <c r="I14" t="s">
        <v>675</v>
      </c>
      <c r="J14" t="s">
        <v>760</v>
      </c>
      <c r="K14" t="str">
        <f>SpaceTypesTable[[#This Row],[Lighting Standard]]&amp;SpaceTypesTable[[#This Row],[Lighting Primary Space Type]]&amp;SpaceTypesTable[[#This Row],[Lighting Secondary Space Type]]</f>
        <v>ASHRAE 189.1-2009Food PreparationGeneral</v>
      </c>
      <c r="N14">
        <f>VLOOKUP(SpaceTypesTable[[#This Row],[LookupColumn]],InteriorLightingTable[],5,FALSE)</f>
        <v>1.08</v>
      </c>
      <c r="Q14">
        <v>0</v>
      </c>
      <c r="R14">
        <v>0.7</v>
      </c>
      <c r="S14">
        <v>0.2</v>
      </c>
      <c r="T14" t="s">
        <v>1960</v>
      </c>
      <c r="U14" t="s">
        <v>645</v>
      </c>
      <c r="V14" t="s">
        <v>555</v>
      </c>
      <c r="W14" t="s">
        <v>559</v>
      </c>
      <c r="X14" t="str">
        <f>SpaceTypesTable[[#This Row],[Ventilation Standard]]&amp;SpaceTypesTable[[#This Row],[Ventilation Primary Space Type]]&amp;SpaceTypesTable[[#This Row],[Ventilation Secondary Space Type]]</f>
        <v>ASHRAE 62.1-1999Food and Beverage ServiceKitchens (cooking)</v>
      </c>
      <c r="Y14">
        <f>VLOOKUP(SpaceTypesTable[[#This Row],[Lookup]],VentilationStandardsTable[],6,FALSE)</f>
        <v>0</v>
      </c>
      <c r="Z14">
        <f>VLOOKUP(SpaceTypesTable[[#This Row],[Lookup]],VentilationStandardsTable[],5,FALSE)</f>
        <v>15</v>
      </c>
      <c r="AA14">
        <f>VLOOKUP(SpaceTypesTable[[#This Row],[Lookup]],VentilationStandardsTable[],7,FALSE)</f>
        <v>0</v>
      </c>
      <c r="AB14">
        <v>5</v>
      </c>
      <c r="AC14" t="s">
        <v>2021</v>
      </c>
      <c r="AD14" t="s">
        <v>2022</v>
      </c>
      <c r="AE14">
        <v>5.9499999999999997E-2</v>
      </c>
      <c r="AF14" t="s">
        <v>2023</v>
      </c>
      <c r="AG14">
        <v>276.72000000000003</v>
      </c>
      <c r="AH14">
        <v>0.1</v>
      </c>
      <c r="AI14">
        <v>0.2</v>
      </c>
      <c r="AJ14">
        <v>0.7</v>
      </c>
      <c r="AK14" t="s">
        <v>2047</v>
      </c>
      <c r="AL14">
        <v>25.500010979193352</v>
      </c>
      <c r="AM14">
        <v>0.25</v>
      </c>
      <c r="AN14">
        <v>0.3</v>
      </c>
      <c r="AO14">
        <v>0.2</v>
      </c>
      <c r="AP14" t="s">
        <v>2048</v>
      </c>
      <c r="AQ14" t="s">
        <v>2100</v>
      </c>
      <c r="AR14" t="s">
        <v>2078</v>
      </c>
      <c r="AS14">
        <v>133</v>
      </c>
      <c r="AT14">
        <v>1501</v>
      </c>
      <c r="AU14">
        <f>IF(SpaceTypesTable[[#This Row],[Peak Flow Rate (gal/h)]]=0,"",SpaceTypesTable[[#This Row],[Peak Flow Rate (gal/h)]]/SpaceTypesTable[[#This Row],[area (ft^2)]])</f>
        <v>8.8607594936708861E-2</v>
      </c>
      <c r="AV14">
        <v>49</v>
      </c>
      <c r="AW14">
        <v>0.2</v>
      </c>
      <c r="AX14">
        <v>0.05</v>
      </c>
      <c r="AY14" t="s">
        <v>2151</v>
      </c>
      <c r="AZ14">
        <v>0.7</v>
      </c>
      <c r="BA14">
        <v>4000</v>
      </c>
      <c r="BB14">
        <v>0.33800000000000002</v>
      </c>
      <c r="BC14">
        <v>0.5</v>
      </c>
      <c r="BD14">
        <v>694.50231963774752</v>
      </c>
      <c r="BE14">
        <f>IF(ISBLANK(BD14),"",BD14/(BA14/AZ14))</f>
        <v>0.12153790593660581</v>
      </c>
      <c r="BF14" t="s">
        <v>2121</v>
      </c>
    </row>
    <row r="15" spans="1:58">
      <c r="A15" t="s">
        <v>536</v>
      </c>
      <c r="B15">
        <v>448</v>
      </c>
      <c r="C15" t="s">
        <v>1000</v>
      </c>
      <c r="D15" t="s">
        <v>801</v>
      </c>
      <c r="E15" t="s">
        <v>806</v>
      </c>
      <c r="F15" t="s">
        <v>816</v>
      </c>
      <c r="G15" t="s">
        <v>1040</v>
      </c>
      <c r="H15" t="s">
        <v>997</v>
      </c>
      <c r="I15" t="s">
        <v>675</v>
      </c>
      <c r="J15" t="s">
        <v>760</v>
      </c>
      <c r="K15" t="str">
        <f>SpaceTypesTable[[#This Row],[Lighting Standard]]&amp;SpaceTypesTable[[#This Row],[Lighting Primary Space Type]]&amp;SpaceTypesTable[[#This Row],[Lighting Secondary Space Type]]</f>
        <v>ASHRAE 189.1-2009Food PreparationGeneral</v>
      </c>
      <c r="N15">
        <f>VLOOKUP(SpaceTypesTable[[#This Row],[LookupColumn]],InteriorLightingTable[],5,FALSE)</f>
        <v>1.08</v>
      </c>
      <c r="Q15">
        <v>0</v>
      </c>
      <c r="R15">
        <v>0.7</v>
      </c>
      <c r="S15">
        <v>0.2</v>
      </c>
      <c r="T15" t="s">
        <v>1960</v>
      </c>
      <c r="U15" t="s">
        <v>645</v>
      </c>
      <c r="V15" t="s">
        <v>555</v>
      </c>
      <c r="W15" t="s">
        <v>559</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2021</v>
      </c>
      <c r="AD15" t="s">
        <v>2022</v>
      </c>
      <c r="AE15">
        <v>4.4600000000000001E-2</v>
      </c>
      <c r="AF15" t="s">
        <v>2023</v>
      </c>
      <c r="AG15">
        <v>276.72000000000003</v>
      </c>
      <c r="AH15">
        <v>0.1</v>
      </c>
      <c r="AI15">
        <v>0.2</v>
      </c>
      <c r="AJ15">
        <v>0.7</v>
      </c>
      <c r="AK15" t="s">
        <v>2047</v>
      </c>
      <c r="AL15">
        <v>25.500010979193352</v>
      </c>
      <c r="AM15">
        <v>0.25</v>
      </c>
      <c r="AN15">
        <v>0.3</v>
      </c>
      <c r="AO15">
        <v>0.2</v>
      </c>
      <c r="AP15" t="s">
        <v>2048</v>
      </c>
      <c r="AQ15" t="s">
        <v>2100</v>
      </c>
      <c r="AR15" t="s">
        <v>2078</v>
      </c>
      <c r="AS15">
        <v>133</v>
      </c>
      <c r="AT15">
        <v>1501</v>
      </c>
      <c r="AU15">
        <f>IF(SpaceTypesTable[[#This Row],[Peak Flow Rate (gal/h)]]=0,"",SpaceTypesTable[[#This Row],[Peak Flow Rate (gal/h)]]/SpaceTypesTable[[#This Row],[area (ft^2)]])</f>
        <v>8.8607594936708861E-2</v>
      </c>
      <c r="AV15">
        <v>49</v>
      </c>
      <c r="AW15">
        <v>0.2</v>
      </c>
      <c r="AX15">
        <v>0.05</v>
      </c>
      <c r="AY15" t="s">
        <v>2151</v>
      </c>
      <c r="AZ15">
        <v>0.7</v>
      </c>
      <c r="BA15">
        <v>4000</v>
      </c>
      <c r="BB15">
        <v>0.33800000000000002</v>
      </c>
      <c r="BC15">
        <v>0.5</v>
      </c>
      <c r="BD15">
        <v>694.50231963774752</v>
      </c>
      <c r="BE15">
        <f>IF(ISBLANK(BD15),"",BD15/(BA15/AZ15))</f>
        <v>0.12153790593660581</v>
      </c>
      <c r="BF15" t="s">
        <v>2121</v>
      </c>
    </row>
    <row r="16" spans="1:58">
      <c r="A16" t="s">
        <v>30</v>
      </c>
      <c r="B16">
        <v>128</v>
      </c>
      <c r="C16" s="39" t="s">
        <v>1003</v>
      </c>
      <c r="D16" s="39" t="s">
        <v>799</v>
      </c>
      <c r="E16" s="39" t="s">
        <v>806</v>
      </c>
      <c r="F16" s="39" t="s">
        <v>816</v>
      </c>
      <c r="G16" t="s">
        <v>1040</v>
      </c>
      <c r="K16" t="str">
        <f>SpaceTypesTable[[#This Row],[Lighting Standard]]&amp;SpaceTypesTable[[#This Row],[Lighting Primary Space Type]]&amp;SpaceTypesTable[[#This Row],[Lighting Secondary Space Type]]</f>
        <v/>
      </c>
      <c r="N16">
        <v>2.2400000000000002</v>
      </c>
      <c r="Q16">
        <v>0</v>
      </c>
      <c r="R16">
        <v>0.7</v>
      </c>
      <c r="S16">
        <v>0.2</v>
      </c>
      <c r="T16" t="s">
        <v>1960</v>
      </c>
      <c r="U16" t="s">
        <v>645</v>
      </c>
      <c r="V16" t="s">
        <v>555</v>
      </c>
      <c r="W16" t="s">
        <v>559</v>
      </c>
      <c r="X16" t="str">
        <f>SpaceTypesTable[[#This Row],[Ventilation Standard]]&amp;SpaceTypesTable[[#This Row],[Ventilation Primary Space Type]]&amp;SpaceTypesTable[[#This Row],[Ventilation Secondary Space Type]]</f>
        <v>ASHRAE 62.1-1999Food and Beverage ServiceKitchens (cooking)</v>
      </c>
      <c r="Y16">
        <f>VLOOKUP(SpaceTypesTable[[#This Row],[Lookup]],VentilationStandardsTable[],6,FALSE)</f>
        <v>0</v>
      </c>
      <c r="Z16">
        <f>VLOOKUP(SpaceTypesTable[[#This Row],[Lookup]],VentilationStandardsTable[],5,FALSE)</f>
        <v>15</v>
      </c>
      <c r="AA16">
        <f>VLOOKUP(SpaceTypesTable[[#This Row],[Lookup]],VentilationStandardsTable[],7,FALSE)</f>
        <v>0</v>
      </c>
      <c r="AB16">
        <v>5</v>
      </c>
      <c r="AC16" t="s">
        <v>2021</v>
      </c>
      <c r="AD16" t="s">
        <v>2022</v>
      </c>
      <c r="AE16">
        <v>0.22320000000000001</v>
      </c>
      <c r="AF16" t="s">
        <v>2023</v>
      </c>
      <c r="AG16">
        <v>378.75</v>
      </c>
      <c r="AH16">
        <v>0.1</v>
      </c>
      <c r="AI16">
        <v>0.2</v>
      </c>
      <c r="AJ16">
        <v>0.7</v>
      </c>
      <c r="AK16" t="s">
        <v>2047</v>
      </c>
      <c r="AL16">
        <v>35</v>
      </c>
      <c r="AM16">
        <v>0.25</v>
      </c>
      <c r="AN16">
        <v>0.3</v>
      </c>
      <c r="AO16">
        <v>0.2</v>
      </c>
      <c r="AP16" t="s">
        <v>2048</v>
      </c>
      <c r="AQ16" t="s">
        <v>2100</v>
      </c>
      <c r="AR16" t="s">
        <v>2078</v>
      </c>
      <c r="AS16">
        <v>133</v>
      </c>
      <c r="AT16">
        <v>1501</v>
      </c>
      <c r="AU16">
        <f>IF(SpaceTypesTable[[#This Row],[Peak Flow Rate (gal/h)]]=0,"",SpaceTypesTable[[#This Row],[Peak Flow Rate (gal/h)]]/SpaceTypesTable[[#This Row],[area (ft^2)]])</f>
        <v>8.8607594936708861E-2</v>
      </c>
      <c r="AV16">
        <v>49</v>
      </c>
      <c r="AW16">
        <v>0.2</v>
      </c>
      <c r="AX16">
        <v>0.05</v>
      </c>
      <c r="AY16" t="s">
        <v>2151</v>
      </c>
      <c r="AZ16">
        <v>0.7</v>
      </c>
      <c r="BA16">
        <v>4000</v>
      </c>
      <c r="BB16">
        <v>0.33800000000000002</v>
      </c>
      <c r="BC16">
        <v>0.5</v>
      </c>
      <c r="BD16">
        <v>694.50231963774752</v>
      </c>
      <c r="BE16">
        <f>IF(ISBLANK(BD16),"",BD16/(BA16/AZ16))</f>
        <v>0.12153790593660581</v>
      </c>
      <c r="BF16" t="s">
        <v>2121</v>
      </c>
    </row>
    <row r="17" spans="1:58">
      <c r="C17" t="s">
        <v>1058</v>
      </c>
      <c r="D17" t="s">
        <v>799</v>
      </c>
      <c r="E17" t="s">
        <v>806</v>
      </c>
      <c r="F17" t="s">
        <v>816</v>
      </c>
      <c r="G17" t="s">
        <v>1040</v>
      </c>
      <c r="H17" t="s">
        <v>755</v>
      </c>
      <c r="I17" t="s">
        <v>675</v>
      </c>
      <c r="J17" t="s">
        <v>760</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
        <v>1960</v>
      </c>
      <c r="U17" t="s">
        <v>647</v>
      </c>
      <c r="V17" t="s">
        <v>555</v>
      </c>
      <c r="W17" t="s">
        <v>559</v>
      </c>
      <c r="X17" t="str">
        <f>SpaceTypesTable[[#This Row],[Ventilation Standard]]&amp;SpaceTypesTable[[#This Row],[Ventilation Primary Space Type]]&amp;SpaceTypesTable[[#This Row],[Ventilation Secondary Space Type]]</f>
        <v>ASHRAE 62.1-2007Food and Beverage ServiceKitchens (cooking)</v>
      </c>
      <c r="Y17" t="e">
        <f>VLOOKUP(SpaceTypesTable[[#This Row],[Lookup]],VentilationStandardsTable[],6,FALSE)</f>
        <v>#N/A</v>
      </c>
      <c r="Z17" t="e">
        <f>VLOOKUP(SpaceTypesTable[[#This Row],[Lookup]],VentilationStandardsTable[],5,FALSE)</f>
        <v>#N/A</v>
      </c>
      <c r="AA17" t="e">
        <f>VLOOKUP(SpaceTypesTable[[#This Row],[Lookup]],VentilationStandardsTable[],7,FALSE)</f>
        <v>#N/A</v>
      </c>
      <c r="AB17">
        <v>5</v>
      </c>
      <c r="AC17" t="s">
        <v>2021</v>
      </c>
      <c r="AD17" t="s">
        <v>2022</v>
      </c>
      <c r="AE17">
        <v>4.4600000000000001E-2</v>
      </c>
      <c r="AF17" t="s">
        <v>2023</v>
      </c>
      <c r="AG17">
        <v>276.72000000000003</v>
      </c>
      <c r="AH17">
        <v>0.1</v>
      </c>
      <c r="AI17">
        <v>0.2</v>
      </c>
      <c r="AJ17">
        <v>0.7</v>
      </c>
      <c r="AK17" t="s">
        <v>2047</v>
      </c>
      <c r="AL17">
        <v>25.500010979193352</v>
      </c>
      <c r="AM17">
        <v>0.25</v>
      </c>
      <c r="AN17">
        <v>0.3</v>
      </c>
      <c r="AO17">
        <v>0.2</v>
      </c>
      <c r="AP17" t="s">
        <v>2048</v>
      </c>
      <c r="AQ17" t="s">
        <v>2100</v>
      </c>
      <c r="AR17" t="s">
        <v>2078</v>
      </c>
      <c r="AS17">
        <v>133</v>
      </c>
      <c r="AT17">
        <v>1501</v>
      </c>
      <c r="AU17">
        <f>IF(SpaceTypesTable[[#This Row],[Peak Flow Rate (gal/h)]]=0,"",SpaceTypesTable[[#This Row],[Peak Flow Rate (gal/h)]]/SpaceTypesTable[[#This Row],[area (ft^2)]])</f>
        <v>8.8607594936708861E-2</v>
      </c>
      <c r="AV17">
        <v>49</v>
      </c>
      <c r="AW17">
        <v>0.2</v>
      </c>
      <c r="AX17">
        <v>0.05</v>
      </c>
      <c r="AY17" t="s">
        <v>2151</v>
      </c>
      <c r="AZ17">
        <v>0.7</v>
      </c>
      <c r="BA17">
        <v>4000</v>
      </c>
      <c r="BB17">
        <v>0.33800000000000002</v>
      </c>
      <c r="BC17">
        <v>0.5</v>
      </c>
      <c r="BD17">
        <v>694.50231963774752</v>
      </c>
      <c r="BE17">
        <f>IF(ISBLANK(BD17),"",BD17/(BA17/AZ17))</f>
        <v>0.12153790593660581</v>
      </c>
      <c r="BF17" t="s">
        <v>2121</v>
      </c>
    </row>
    <row r="18" spans="1:58">
      <c r="A18" t="s">
        <v>315</v>
      </c>
      <c r="B18">
        <v>49</v>
      </c>
      <c r="C18" s="39" t="s">
        <v>1002</v>
      </c>
      <c r="D18" s="39" t="s">
        <v>799</v>
      </c>
      <c r="E18" s="39" t="s">
        <v>776</v>
      </c>
      <c r="F18" s="39" t="s">
        <v>813</v>
      </c>
      <c r="G18" t="s">
        <v>1041</v>
      </c>
      <c r="K18" t="str">
        <f>SpaceTypesTable[[#This Row],[Lighting Standard]]&amp;SpaceTypesTable[[#This Row],[Lighting Primary Space Type]]&amp;SpaceTypesTable[[#This Row],[Lighting Secondary Space Type]]</f>
        <v/>
      </c>
      <c r="N18">
        <v>1.36</v>
      </c>
      <c r="Q18">
        <v>0</v>
      </c>
      <c r="R18">
        <v>0.7</v>
      </c>
      <c r="S18">
        <v>0.2</v>
      </c>
      <c r="T18" t="s">
        <v>1961</v>
      </c>
      <c r="U18" t="s">
        <v>645</v>
      </c>
      <c r="V18" t="s">
        <v>578</v>
      </c>
      <c r="W18" t="s">
        <v>579</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2020</v>
      </c>
      <c r="AD18" t="s">
        <v>2019</v>
      </c>
      <c r="AE18">
        <v>0.22320000000000001</v>
      </c>
      <c r="AF18" t="s">
        <v>2024</v>
      </c>
      <c r="AH18" t="s">
        <v>1011</v>
      </c>
      <c r="AI18" t="s">
        <v>1011</v>
      </c>
      <c r="AJ18" t="s">
        <v>1011</v>
      </c>
      <c r="AL18">
        <v>0</v>
      </c>
      <c r="AM18">
        <v>0</v>
      </c>
      <c r="AN18">
        <v>0.5</v>
      </c>
      <c r="AO18">
        <v>0</v>
      </c>
      <c r="AP18" t="s">
        <v>2049</v>
      </c>
      <c r="AQ18" t="s">
        <v>2087</v>
      </c>
      <c r="AR18" t="s">
        <v>2088</v>
      </c>
      <c r="AU18" t="str">
        <f>IF(SpaceTypesTable[[#This Row],[Peak Flow Rate (gal/h)]]=0,"",SpaceTypesTable[[#This Row],[Peak Flow Rate (gal/h)]]/SpaceTypesTable[[#This Row],[area (ft^2)]])</f>
        <v/>
      </c>
      <c r="BE18" t="str">
        <f>IF(ISBLANK(BD18),"",BD18/(BA18/AZ18))</f>
        <v/>
      </c>
    </row>
    <row r="19" spans="1:58">
      <c r="A19" t="s">
        <v>239</v>
      </c>
      <c r="B19">
        <v>470</v>
      </c>
      <c r="C19" s="39" t="s">
        <v>1001</v>
      </c>
      <c r="D19" s="39" t="s">
        <v>799</v>
      </c>
      <c r="E19" s="39" t="s">
        <v>776</v>
      </c>
      <c r="F19" s="39" t="s">
        <v>813</v>
      </c>
      <c r="G19" t="s">
        <v>1041</v>
      </c>
      <c r="H19" t="s">
        <v>754</v>
      </c>
      <c r="I19" t="s">
        <v>882</v>
      </c>
      <c r="J19" t="s">
        <v>878</v>
      </c>
      <c r="K19" t="str">
        <f>SpaceTypesTable[[#This Row],[Lighting Standard]]&amp;SpaceTypesTable[[#This Row],[Lighting Primary Space Type]]&amp;SpaceTypesTable[[#This Row],[Lighting Secondary Space Type]]</f>
        <v>ASHRAE 90.1-2004Corridor/TransitionFor Hospital</v>
      </c>
      <c r="N19">
        <f>VLOOKUP(SpaceTypesTable[[#This Row],[LookupColumn]],InteriorLightingTable[],5,FALSE)</f>
        <v>1</v>
      </c>
      <c r="Q19">
        <v>0</v>
      </c>
      <c r="R19">
        <v>0.7</v>
      </c>
      <c r="S19">
        <v>0.2</v>
      </c>
      <c r="T19" t="s">
        <v>1961</v>
      </c>
      <c r="U19" t="s">
        <v>645</v>
      </c>
      <c r="V19" t="s">
        <v>578</v>
      </c>
      <c r="W19" t="s">
        <v>579</v>
      </c>
      <c r="X19" t="str">
        <f>SpaceTypesTable[[#This Row],[Ventilation Standard]]&amp;SpaceTypesTable[[#This Row],[Ventilation Primary Space Type]]&amp;SpaceTypesTable[[#This Row],[Ventilation Secondary Space Type]]</f>
        <v>ASHRAE 62.1-1999Public SpacesCorridors and utilities</v>
      </c>
      <c r="Y19">
        <f>VLOOKUP(SpaceTypesTable[[#This Row],[Lookup]],VentilationStandardsTable[],6,FALSE)</f>
        <v>0.05</v>
      </c>
      <c r="Z19">
        <f>VLOOKUP(SpaceTypesTable[[#This Row],[Lookup]],VentilationStandardsTable[],5,FALSE)</f>
        <v>0</v>
      </c>
      <c r="AA19">
        <f>VLOOKUP(SpaceTypesTable[[#This Row],[Lookup]],VentilationStandardsTable[],7,FALSE)</f>
        <v>0</v>
      </c>
      <c r="AB19">
        <v>1</v>
      </c>
      <c r="AC19" t="s">
        <v>2020</v>
      </c>
      <c r="AD19" t="s">
        <v>2019</v>
      </c>
      <c r="AE19">
        <v>5.9499999999999997E-2</v>
      </c>
      <c r="AF19" t="s">
        <v>2024</v>
      </c>
      <c r="AH19" t="s">
        <v>1011</v>
      </c>
      <c r="AI19" t="s">
        <v>1011</v>
      </c>
      <c r="AJ19" t="s">
        <v>1011</v>
      </c>
      <c r="AL19">
        <v>0</v>
      </c>
      <c r="AM19">
        <v>0</v>
      </c>
      <c r="AN19">
        <v>0.5</v>
      </c>
      <c r="AO19">
        <v>0</v>
      </c>
      <c r="AP19" t="s">
        <v>2049</v>
      </c>
      <c r="AQ19" t="s">
        <v>2087</v>
      </c>
      <c r="AR19" t="s">
        <v>2088</v>
      </c>
      <c r="AU19" t="str">
        <f>IF(SpaceTypesTable[[#This Row],[Peak Flow Rate (gal/h)]]=0,"",SpaceTypesTable[[#This Row],[Peak Flow Rate (gal/h)]]/SpaceTypesTable[[#This Row],[area (ft^2)]])</f>
        <v/>
      </c>
      <c r="BE19" t="str">
        <f>IF(ISBLANK(BD19),"",BD19/(BA19/AZ19))</f>
        <v/>
      </c>
    </row>
    <row r="20" spans="1:58">
      <c r="A20" t="s">
        <v>434</v>
      </c>
      <c r="B20">
        <v>37</v>
      </c>
      <c r="C20" s="39" t="s">
        <v>1000</v>
      </c>
      <c r="D20" s="39" t="s">
        <v>800</v>
      </c>
      <c r="E20" s="39" t="s">
        <v>776</v>
      </c>
      <c r="F20" s="39" t="s">
        <v>813</v>
      </c>
      <c r="G20" t="s">
        <v>1041</v>
      </c>
      <c r="H20" t="s">
        <v>997</v>
      </c>
      <c r="I20" t="s">
        <v>882</v>
      </c>
      <c r="J20" t="s">
        <v>878</v>
      </c>
      <c r="K20" t="str">
        <f>SpaceTypesTable[[#This Row],[Lighting Standard]]&amp;SpaceTypesTable[[#This Row],[Lighting Primary Space Type]]&amp;SpaceTypesTable[[#This Row],[Lighting Secondary Space Type]]</f>
        <v>ASHRAE 189.1-2009Corridor/TransitionFor Hospital</v>
      </c>
      <c r="N20">
        <f>VLOOKUP(SpaceTypesTable[[#This Row],[LookupColumn]],InteriorLightingTable[],5,FALSE)</f>
        <v>0.9</v>
      </c>
      <c r="Q20">
        <v>0</v>
      </c>
      <c r="R20">
        <v>0.7</v>
      </c>
      <c r="S20">
        <v>0.2</v>
      </c>
      <c r="T20" t="s">
        <v>1961</v>
      </c>
      <c r="U20" t="s">
        <v>645</v>
      </c>
      <c r="V20" t="s">
        <v>578</v>
      </c>
      <c r="W20" t="s">
        <v>579</v>
      </c>
      <c r="X20" t="str">
        <f>SpaceTypesTable[[#This Row],[Ventilation Standard]]&amp;SpaceTypesTable[[#This Row],[Ventilation Primary Space Type]]&amp;SpaceTypesTable[[#This Row],[Ventilation Secondary Space Type]]</f>
        <v>ASHRAE 62.1-1999Public SpacesCorridors and utilities</v>
      </c>
      <c r="Y20">
        <f>VLOOKUP(SpaceTypesTable[[#This Row],[Lookup]],VentilationStandardsTable[],6,FALSE)</f>
        <v>0.05</v>
      </c>
      <c r="Z20">
        <f>VLOOKUP(SpaceTypesTable[[#This Row],[Lookup]],VentilationStandardsTable[],5,FALSE)</f>
        <v>0</v>
      </c>
      <c r="AA20">
        <f>VLOOKUP(SpaceTypesTable[[#This Row],[Lookup]],VentilationStandardsTable[],7,FALSE)</f>
        <v>0</v>
      </c>
      <c r="AB20">
        <v>1</v>
      </c>
      <c r="AC20" t="s">
        <v>2020</v>
      </c>
      <c r="AD20" t="s">
        <v>2019</v>
      </c>
      <c r="AE20">
        <v>5.9499999999999997E-2</v>
      </c>
      <c r="AF20" t="s">
        <v>2024</v>
      </c>
      <c r="AH20" t="s">
        <v>1011</v>
      </c>
      <c r="AI20" t="s">
        <v>1011</v>
      </c>
      <c r="AJ20" t="s">
        <v>1011</v>
      </c>
      <c r="AL20">
        <v>0</v>
      </c>
      <c r="AM20">
        <v>0</v>
      </c>
      <c r="AN20">
        <v>0.5</v>
      </c>
      <c r="AO20">
        <v>0</v>
      </c>
      <c r="AP20" t="s">
        <v>2049</v>
      </c>
      <c r="AQ20" t="s">
        <v>2087</v>
      </c>
      <c r="AR20" t="s">
        <v>2088</v>
      </c>
      <c r="AU20" t="str">
        <f>IF(SpaceTypesTable[[#This Row],[Peak Flow Rate (gal/h)]]=0,"",SpaceTypesTable[[#This Row],[Peak Flow Rate (gal/h)]]/SpaceTypesTable[[#This Row],[area (ft^2)]])</f>
        <v/>
      </c>
      <c r="BE20" t="str">
        <f>IF(ISBLANK(BD20),"",BD20/(BA20/AZ20))</f>
        <v/>
      </c>
    </row>
    <row r="21" spans="1:58">
      <c r="A21" t="s">
        <v>83</v>
      </c>
      <c r="B21">
        <v>296</v>
      </c>
      <c r="C21" s="39" t="s">
        <v>1000</v>
      </c>
      <c r="D21" s="39" t="s">
        <v>801</v>
      </c>
      <c r="E21" s="39" t="s">
        <v>776</v>
      </c>
      <c r="F21" s="39" t="s">
        <v>813</v>
      </c>
      <c r="G21" t="s">
        <v>1041</v>
      </c>
      <c r="H21" t="s">
        <v>997</v>
      </c>
      <c r="I21" t="s">
        <v>882</v>
      </c>
      <c r="J21" t="s">
        <v>878</v>
      </c>
      <c r="K21" t="str">
        <f>SpaceTypesTable[[#This Row],[Lighting Standard]]&amp;SpaceTypesTable[[#This Row],[Lighting Primary Space Type]]&amp;SpaceTypesTable[[#This Row],[Lighting Secondary Space Type]]</f>
        <v>ASHRAE 189.1-2009Corridor/TransitionFor Hospital</v>
      </c>
      <c r="N21">
        <f>VLOOKUP(SpaceTypesTable[[#This Row],[LookupColumn]],InteriorLightingTable[],5,FALSE)</f>
        <v>0.9</v>
      </c>
      <c r="Q21">
        <v>0</v>
      </c>
      <c r="R21">
        <v>0.7</v>
      </c>
      <c r="S21">
        <v>0.2</v>
      </c>
      <c r="T21" t="s">
        <v>1961</v>
      </c>
      <c r="U21" t="s">
        <v>645</v>
      </c>
      <c r="V21" t="s">
        <v>578</v>
      </c>
      <c r="W21" t="s">
        <v>579</v>
      </c>
      <c r="X21" t="str">
        <f>SpaceTypesTable[[#This Row],[Ventilation Standard]]&amp;SpaceTypesTable[[#This Row],[Ventilation Primary Space Type]]&amp;SpaceTypesTable[[#This Row],[Ventilation Secondary Space Type]]</f>
        <v>ASHRAE 62.1-1999Public SpacesCorridors and utilities</v>
      </c>
      <c r="Y21">
        <f>VLOOKUP(SpaceTypesTable[[#This Row],[Lookup]],VentilationStandardsTable[],6,FALSE)</f>
        <v>0.05</v>
      </c>
      <c r="Z21">
        <f>VLOOKUP(SpaceTypesTable[[#This Row],[Lookup]],VentilationStandardsTable[],5,FALSE)</f>
        <v>0</v>
      </c>
      <c r="AA21">
        <f>VLOOKUP(SpaceTypesTable[[#This Row],[Lookup]],VentilationStandardsTable[],7,FALSE)</f>
        <v>0</v>
      </c>
      <c r="AB21">
        <v>1</v>
      </c>
      <c r="AC21" t="s">
        <v>2020</v>
      </c>
      <c r="AD21" t="s">
        <v>2019</v>
      </c>
      <c r="AE21">
        <v>4.4600000000000001E-2</v>
      </c>
      <c r="AF21" t="s">
        <v>2024</v>
      </c>
      <c r="AH21" t="s">
        <v>1011</v>
      </c>
      <c r="AI21" t="s">
        <v>1011</v>
      </c>
      <c r="AJ21" t="s">
        <v>1011</v>
      </c>
      <c r="AL21">
        <v>0</v>
      </c>
      <c r="AM21">
        <v>0</v>
      </c>
      <c r="AN21">
        <v>0.5</v>
      </c>
      <c r="AO21">
        <v>0</v>
      </c>
      <c r="AP21" t="s">
        <v>2049</v>
      </c>
      <c r="AQ21" t="s">
        <v>2087</v>
      </c>
      <c r="AR21" t="s">
        <v>2088</v>
      </c>
      <c r="AU21" t="str">
        <f>IF(SpaceTypesTable[[#This Row],[Peak Flow Rate (gal/h)]]=0,"",SpaceTypesTable[[#This Row],[Peak Flow Rate (gal/h)]]/SpaceTypesTable[[#This Row],[area (ft^2)]])</f>
        <v/>
      </c>
      <c r="BE21" t="str">
        <f>IF(ISBLANK(BD21),"",BD21/(BA21/AZ21))</f>
        <v/>
      </c>
    </row>
    <row r="22" spans="1:58">
      <c r="A22" t="s">
        <v>455</v>
      </c>
      <c r="B22">
        <v>96</v>
      </c>
      <c r="C22" s="39" t="s">
        <v>1003</v>
      </c>
      <c r="D22" s="39" t="s">
        <v>799</v>
      </c>
      <c r="E22" s="39" t="s">
        <v>776</v>
      </c>
      <c r="F22" s="39" t="s">
        <v>813</v>
      </c>
      <c r="G22" t="s">
        <v>1041</v>
      </c>
      <c r="K22" t="str">
        <f>SpaceTypesTable[[#This Row],[Lighting Standard]]&amp;SpaceTypesTable[[#This Row],[Lighting Primary Space Type]]&amp;SpaceTypesTable[[#This Row],[Lighting Secondary Space Type]]</f>
        <v/>
      </c>
      <c r="N22">
        <v>1.3200000000000003</v>
      </c>
      <c r="Q22">
        <v>0</v>
      </c>
      <c r="R22">
        <v>0.7</v>
      </c>
      <c r="S22">
        <v>0.2</v>
      </c>
      <c r="T22" t="s">
        <v>1961</v>
      </c>
      <c r="U22" t="s">
        <v>645</v>
      </c>
      <c r="V22" t="s">
        <v>578</v>
      </c>
      <c r="W22" t="s">
        <v>579</v>
      </c>
      <c r="X22" t="str">
        <f>SpaceTypesTable[[#This Row],[Ventilation Standard]]&amp;SpaceTypesTable[[#This Row],[Ventilation Primary Space Type]]&amp;SpaceTypesTable[[#This Row],[Ventilation Secondary Space Type]]</f>
        <v>ASHRAE 62.1-1999Public SpacesCorridors and utilities</v>
      </c>
      <c r="Y22">
        <f>VLOOKUP(SpaceTypesTable[[#This Row],[Lookup]],VentilationStandardsTable[],6,FALSE)</f>
        <v>0.05</v>
      </c>
      <c r="Z22">
        <f>VLOOKUP(SpaceTypesTable[[#This Row],[Lookup]],VentilationStandardsTable[],5,FALSE)</f>
        <v>0</v>
      </c>
      <c r="AA22">
        <f>VLOOKUP(SpaceTypesTable[[#This Row],[Lookup]],VentilationStandardsTable[],7,FALSE)</f>
        <v>0</v>
      </c>
      <c r="AB22">
        <v>1</v>
      </c>
      <c r="AC22" t="s">
        <v>2020</v>
      </c>
      <c r="AD22" t="s">
        <v>2019</v>
      </c>
      <c r="AE22">
        <v>0.22320000000000001</v>
      </c>
      <c r="AF22" t="s">
        <v>2024</v>
      </c>
      <c r="AH22" t="s">
        <v>1011</v>
      </c>
      <c r="AI22" t="s">
        <v>1011</v>
      </c>
      <c r="AJ22" t="s">
        <v>1011</v>
      </c>
      <c r="AL22">
        <v>0</v>
      </c>
      <c r="AM22">
        <v>0</v>
      </c>
      <c r="AN22">
        <v>0.5</v>
      </c>
      <c r="AO22">
        <v>0</v>
      </c>
      <c r="AP22" t="s">
        <v>2049</v>
      </c>
      <c r="AQ22" t="s">
        <v>2087</v>
      </c>
      <c r="AR22" t="s">
        <v>2088</v>
      </c>
      <c r="AU22" t="str">
        <f>IF(SpaceTypesTable[[#This Row],[Peak Flow Rate (gal/h)]]=0,"",SpaceTypesTable[[#This Row],[Peak Flow Rate (gal/h)]]/SpaceTypesTable[[#This Row],[area (ft^2)]])</f>
        <v/>
      </c>
      <c r="BE22" t="str">
        <f>IF(ISBLANK(BD22),"",BD22/(BA22/AZ22))</f>
        <v/>
      </c>
    </row>
    <row r="23" spans="1:58">
      <c r="C23" t="s">
        <v>1058</v>
      </c>
      <c r="D23" t="s">
        <v>799</v>
      </c>
      <c r="E23" s="39" t="s">
        <v>776</v>
      </c>
      <c r="F23" s="39" t="s">
        <v>813</v>
      </c>
      <c r="G23" t="s">
        <v>1041</v>
      </c>
      <c r="H23" t="s">
        <v>755</v>
      </c>
      <c r="I23" t="s">
        <v>882</v>
      </c>
      <c r="J23" t="s">
        <v>878</v>
      </c>
      <c r="K23" t="str">
        <f>SpaceTypesTable[[#This Row],[Lighting Standard]]&amp;SpaceTypesTable[[#This Row],[Lighting Primary Space Type]]&amp;SpaceTypesTable[[#This Row],[Lighting Secondary Space Type]]</f>
        <v>ASHRAE 90.1-2007Corridor/TransitionFor Hospital</v>
      </c>
      <c r="N23">
        <f>VLOOKUP(SpaceTypesTable[[#This Row],[LookupColumn]],InteriorLightingTable[],5,FALSE)</f>
        <v>1</v>
      </c>
      <c r="Q23">
        <v>0</v>
      </c>
      <c r="R23">
        <v>0.7</v>
      </c>
      <c r="S23">
        <v>0.2</v>
      </c>
      <c r="T23" t="s">
        <v>1961</v>
      </c>
      <c r="U23" t="s">
        <v>647</v>
      </c>
      <c r="V23" t="s">
        <v>578</v>
      </c>
      <c r="W23" t="s">
        <v>579</v>
      </c>
      <c r="X23" t="str">
        <f>SpaceTypesTable[[#This Row],[Ventilation Standard]]&amp;SpaceTypesTable[[#This Row],[Ventilation Primary Space Type]]&amp;SpaceTypesTable[[#This Row],[Ventilation Secondary Space Type]]</f>
        <v>ASHRAE 62.1-2007Public SpacesCorridors and utilities</v>
      </c>
      <c r="Y23" t="e">
        <f>VLOOKUP(SpaceTypesTable[[#This Row],[Lookup]],VentilationStandardsTable[],6,FALSE)</f>
        <v>#N/A</v>
      </c>
      <c r="Z23" t="e">
        <f>VLOOKUP(SpaceTypesTable[[#This Row],[Lookup]],VentilationStandardsTable[],5,FALSE)</f>
        <v>#N/A</v>
      </c>
      <c r="AA23" t="e">
        <f>VLOOKUP(SpaceTypesTable[[#This Row],[Lookup]],VentilationStandardsTable[],7,FALSE)</f>
        <v>#N/A</v>
      </c>
      <c r="AB23">
        <v>1</v>
      </c>
      <c r="AC23" t="s">
        <v>2020</v>
      </c>
      <c r="AD23" t="s">
        <v>2019</v>
      </c>
      <c r="AE23">
        <v>4.4600000000000001E-2</v>
      </c>
      <c r="AF23" t="s">
        <v>2024</v>
      </c>
      <c r="AH23" t="s">
        <v>1011</v>
      </c>
      <c r="AI23" t="s">
        <v>1011</v>
      </c>
      <c r="AJ23" t="s">
        <v>1011</v>
      </c>
      <c r="AL23">
        <v>0</v>
      </c>
      <c r="AM23">
        <v>0</v>
      </c>
      <c r="AN23">
        <v>0.5</v>
      </c>
      <c r="AO23">
        <v>0</v>
      </c>
      <c r="AP23" t="s">
        <v>2049</v>
      </c>
      <c r="AQ23" t="s">
        <v>2087</v>
      </c>
      <c r="AR23" t="s">
        <v>2088</v>
      </c>
      <c r="AU23" t="str">
        <f>IF(SpaceTypesTable[[#This Row],[Peak Flow Rate (gal/h)]]=0,"",SpaceTypesTable[[#This Row],[Peak Flow Rate (gal/h)]]/SpaceTypesTable[[#This Row],[area (ft^2)]])</f>
        <v/>
      </c>
      <c r="BE23" t="str">
        <f>IF(ISBLANK(BD23),"",BD23/(BA23/AZ23))</f>
        <v/>
      </c>
    </row>
    <row r="24" spans="1:58">
      <c r="A24" t="s">
        <v>245</v>
      </c>
      <c r="B24">
        <v>538</v>
      </c>
      <c r="C24" s="39" t="s">
        <v>1002</v>
      </c>
      <c r="D24" s="39" t="s">
        <v>799</v>
      </c>
      <c r="E24" s="39" t="s">
        <v>776</v>
      </c>
      <c r="F24" s="39" t="s">
        <v>823</v>
      </c>
      <c r="G24" t="s">
        <v>1039</v>
      </c>
      <c r="K24" t="str">
        <f>SpaceTypesTable[[#This Row],[Lighting Standard]]&amp;SpaceTypesTable[[#This Row],[Lighting Primary Space Type]]&amp;SpaceTypesTable[[#This Row],[Lighting Secondary Space Type]]</f>
        <v/>
      </c>
      <c r="N24">
        <v>2.58</v>
      </c>
      <c r="Q24">
        <v>0</v>
      </c>
      <c r="R24">
        <v>0.7</v>
      </c>
      <c r="S24">
        <v>0.2</v>
      </c>
      <c r="T24" t="s">
        <v>1961</v>
      </c>
      <c r="U24" t="s">
        <v>645</v>
      </c>
      <c r="V24" t="s">
        <v>555</v>
      </c>
      <c r="W24" t="s">
        <v>956</v>
      </c>
      <c r="X24" t="str">
        <f>SpaceTypesTable[[#This Row],[Ventilation Standard]]&amp;SpaceTypesTable[[#This Row],[Ventilation Primary Space Type]]&amp;SpaceTypesTable[[#This Row],[Ventilation Secondary Space Type]]</f>
        <v>ASHRAE 62.1-1999Food and Beverage ServiceDining Rooms</v>
      </c>
      <c r="Y24">
        <f>VLOOKUP(SpaceTypesTable[[#This Row],[Lookup]],VentilationStandardsTable[],6,FALSE)</f>
        <v>0</v>
      </c>
      <c r="Z24">
        <f>VLOOKUP(SpaceTypesTable[[#This Row],[Lookup]],VentilationStandardsTable[],5,FALSE)</f>
        <v>20</v>
      </c>
      <c r="AA24">
        <f>VLOOKUP(SpaceTypesTable[[#This Row],[Lookup]],VentilationStandardsTable[],7,FALSE)</f>
        <v>0</v>
      </c>
      <c r="AB24">
        <v>10</v>
      </c>
      <c r="AC24" t="s">
        <v>2020</v>
      </c>
      <c r="AD24" t="s">
        <v>2019</v>
      </c>
      <c r="AE24">
        <v>0.22320000000000001</v>
      </c>
      <c r="AF24" t="s">
        <v>2024</v>
      </c>
      <c r="AH24" t="s">
        <v>1011</v>
      </c>
      <c r="AI24" t="s">
        <v>1011</v>
      </c>
      <c r="AJ24" t="s">
        <v>1011</v>
      </c>
      <c r="AL24">
        <v>1</v>
      </c>
      <c r="AM24">
        <v>0</v>
      </c>
      <c r="AN24">
        <v>0.5</v>
      </c>
      <c r="AO24">
        <v>0</v>
      </c>
      <c r="AP24" t="s">
        <v>2049</v>
      </c>
      <c r="AQ24" t="s">
        <v>2087</v>
      </c>
      <c r="AR24" t="s">
        <v>2088</v>
      </c>
      <c r="AU24" t="str">
        <f>IF(SpaceTypesTable[[#This Row],[Peak Flow Rate (gal/h)]]=0,"",SpaceTypesTable[[#This Row],[Peak Flow Rate (gal/h)]]/SpaceTypesTable[[#This Row],[area (ft^2)]])</f>
        <v/>
      </c>
      <c r="BE24" t="str">
        <f>IF(ISBLANK(BD24),"",BD24/(BA24/AZ24))</f>
        <v/>
      </c>
    </row>
    <row r="25" spans="1:58">
      <c r="A25" t="s">
        <v>234</v>
      </c>
      <c r="B25">
        <v>51</v>
      </c>
      <c r="C25" s="39" t="s">
        <v>1001</v>
      </c>
      <c r="D25" s="39" t="s">
        <v>799</v>
      </c>
      <c r="E25" s="39" t="s">
        <v>776</v>
      </c>
      <c r="F25" s="39" t="s">
        <v>823</v>
      </c>
      <c r="G25" t="s">
        <v>1039</v>
      </c>
      <c r="H25" t="s">
        <v>754</v>
      </c>
      <c r="I25" t="s">
        <v>780</v>
      </c>
      <c r="J25" t="s">
        <v>760</v>
      </c>
      <c r="K25" t="str">
        <f>SpaceTypesTable[[#This Row],[Lighting Standard]]&amp;SpaceTypesTable[[#This Row],[Lighting Primary Space Type]]&amp;SpaceTypesTable[[#This Row],[Lighting Secondary Space Type]]</f>
        <v>ASHRAE 90.1-2004Dining AreaGeneral</v>
      </c>
      <c r="N25">
        <f>VLOOKUP(SpaceTypesTable[[#This Row],[LookupColumn]],InteriorLightingTable[],5,FALSE)</f>
        <v>0.9</v>
      </c>
      <c r="Q25">
        <v>0</v>
      </c>
      <c r="R25">
        <v>0.7</v>
      </c>
      <c r="S25">
        <v>0.2</v>
      </c>
      <c r="T25" t="s">
        <v>1961</v>
      </c>
      <c r="U25" t="s">
        <v>645</v>
      </c>
      <c r="V25" t="s">
        <v>555</v>
      </c>
      <c r="W25" t="s">
        <v>956</v>
      </c>
      <c r="X25" t="str">
        <f>SpaceTypesTable[[#This Row],[Ventilation Standard]]&amp;SpaceTypesTable[[#This Row],[Ventilation Primary Space Type]]&amp;SpaceTypesTable[[#This Row],[Ventilation Secondary Space Type]]</f>
        <v>ASHRAE 62.1-1999Food and Beverage ServiceDining Rooms</v>
      </c>
      <c r="Y25">
        <f>VLOOKUP(SpaceTypesTable[[#This Row],[Lookup]],VentilationStandardsTable[],6,FALSE)</f>
        <v>0</v>
      </c>
      <c r="Z25">
        <f>VLOOKUP(SpaceTypesTable[[#This Row],[Lookup]],VentilationStandardsTable[],5,FALSE)</f>
        <v>20</v>
      </c>
      <c r="AA25">
        <f>VLOOKUP(SpaceTypesTable[[#This Row],[Lookup]],VentilationStandardsTable[],7,FALSE)</f>
        <v>0</v>
      </c>
      <c r="AB25">
        <v>10</v>
      </c>
      <c r="AC25" t="s">
        <v>2020</v>
      </c>
      <c r="AD25" t="s">
        <v>2019</v>
      </c>
      <c r="AE25">
        <v>5.9499999999999997E-2</v>
      </c>
      <c r="AF25" t="s">
        <v>2024</v>
      </c>
      <c r="AH25" t="s">
        <v>1011</v>
      </c>
      <c r="AI25" t="s">
        <v>1011</v>
      </c>
      <c r="AJ25" t="s">
        <v>1011</v>
      </c>
      <c r="AL25">
        <v>1</v>
      </c>
      <c r="AM25">
        <v>0</v>
      </c>
      <c r="AN25">
        <v>0.5</v>
      </c>
      <c r="AO25">
        <v>0</v>
      </c>
      <c r="AP25" t="s">
        <v>2049</v>
      </c>
      <c r="AQ25" t="s">
        <v>2087</v>
      </c>
      <c r="AR25" t="s">
        <v>2088</v>
      </c>
      <c r="AU25" t="str">
        <f>IF(SpaceTypesTable[[#This Row],[Peak Flow Rate (gal/h)]]=0,"",SpaceTypesTable[[#This Row],[Peak Flow Rate (gal/h)]]/SpaceTypesTable[[#This Row],[area (ft^2)]])</f>
        <v/>
      </c>
      <c r="BE25" t="str">
        <f>IF(ISBLANK(BD25),"",BD25/(BA25/AZ25))</f>
        <v/>
      </c>
    </row>
    <row r="26" spans="1:58">
      <c r="A26" t="s">
        <v>312</v>
      </c>
      <c r="B26">
        <v>376</v>
      </c>
      <c r="C26" s="39" t="s">
        <v>1000</v>
      </c>
      <c r="D26" s="39" t="s">
        <v>800</v>
      </c>
      <c r="E26" s="39" t="s">
        <v>776</v>
      </c>
      <c r="F26" s="39" t="s">
        <v>823</v>
      </c>
      <c r="G26" t="s">
        <v>1039</v>
      </c>
      <c r="H26" t="s">
        <v>997</v>
      </c>
      <c r="I26" t="s">
        <v>780</v>
      </c>
      <c r="J26" t="s">
        <v>760</v>
      </c>
      <c r="K26" t="str">
        <f>SpaceTypesTable[[#This Row],[Lighting Standard]]&amp;SpaceTypesTable[[#This Row],[Lighting Primary Space Type]]&amp;SpaceTypesTable[[#This Row],[Lighting Secondary Space Type]]</f>
        <v>ASHRAE 189.1-2009Dining AreaGeneral</v>
      </c>
      <c r="N26">
        <f>VLOOKUP(SpaceTypesTable[[#This Row],[LookupColumn]],InteriorLightingTable[],5,FALSE)</f>
        <v>0.81</v>
      </c>
      <c r="Q26">
        <v>0</v>
      </c>
      <c r="R26">
        <v>0.7</v>
      </c>
      <c r="S26">
        <v>0.2</v>
      </c>
      <c r="T26" t="s">
        <v>1961</v>
      </c>
      <c r="U26" t="s">
        <v>645</v>
      </c>
      <c r="V26" t="s">
        <v>555</v>
      </c>
      <c r="W26" t="s">
        <v>956</v>
      </c>
      <c r="X26" t="str">
        <f>SpaceTypesTable[[#This Row],[Ventilation Standard]]&amp;SpaceTypesTable[[#This Row],[Ventilation Primary Space Type]]&amp;SpaceTypesTable[[#This Row],[Ventilation Secondary Space Type]]</f>
        <v>ASHRAE 62.1-1999Food and Beverage ServiceDining Rooms</v>
      </c>
      <c r="Y26">
        <f>VLOOKUP(SpaceTypesTable[[#This Row],[Lookup]],VentilationStandardsTable[],6,FALSE)</f>
        <v>0</v>
      </c>
      <c r="Z26">
        <f>VLOOKUP(SpaceTypesTable[[#This Row],[Lookup]],VentilationStandardsTable[],5,FALSE)</f>
        <v>20</v>
      </c>
      <c r="AA26">
        <f>VLOOKUP(SpaceTypesTable[[#This Row],[Lookup]],VentilationStandardsTable[],7,FALSE)</f>
        <v>0</v>
      </c>
      <c r="AB26">
        <v>10</v>
      </c>
      <c r="AC26" t="s">
        <v>2020</v>
      </c>
      <c r="AD26" t="s">
        <v>2019</v>
      </c>
      <c r="AE26">
        <v>5.9499999999999997E-2</v>
      </c>
      <c r="AF26" t="s">
        <v>2024</v>
      </c>
      <c r="AH26" t="s">
        <v>1011</v>
      </c>
      <c r="AI26" t="s">
        <v>1011</v>
      </c>
      <c r="AJ26" t="s">
        <v>1011</v>
      </c>
      <c r="AL26">
        <v>0.73</v>
      </c>
      <c r="AM26">
        <v>0</v>
      </c>
      <c r="AN26">
        <v>0.5</v>
      </c>
      <c r="AO26">
        <v>0</v>
      </c>
      <c r="AP26" t="s">
        <v>2049</v>
      </c>
      <c r="AQ26" t="s">
        <v>2087</v>
      </c>
      <c r="AR26" t="s">
        <v>2088</v>
      </c>
      <c r="AU26" t="str">
        <f>IF(SpaceTypesTable[[#This Row],[Peak Flow Rate (gal/h)]]=0,"",SpaceTypesTable[[#This Row],[Peak Flow Rate (gal/h)]]/SpaceTypesTable[[#This Row],[area (ft^2)]])</f>
        <v/>
      </c>
      <c r="BE26" t="str">
        <f>IF(ISBLANK(BD26),"",BD26/(BA26/AZ26))</f>
        <v/>
      </c>
    </row>
    <row r="27" spans="1:58">
      <c r="A27" t="s">
        <v>223</v>
      </c>
      <c r="B27">
        <v>558</v>
      </c>
      <c r="C27" s="39" t="s">
        <v>1000</v>
      </c>
      <c r="D27" s="39" t="s">
        <v>801</v>
      </c>
      <c r="E27" s="39" t="s">
        <v>776</v>
      </c>
      <c r="F27" s="39" t="s">
        <v>823</v>
      </c>
      <c r="G27" t="s">
        <v>1039</v>
      </c>
      <c r="H27" t="s">
        <v>997</v>
      </c>
      <c r="I27" t="s">
        <v>780</v>
      </c>
      <c r="J27" t="s">
        <v>760</v>
      </c>
      <c r="K27" t="str">
        <f>SpaceTypesTable[[#This Row],[Lighting Standard]]&amp;SpaceTypesTable[[#This Row],[Lighting Primary Space Type]]&amp;SpaceTypesTable[[#This Row],[Lighting Secondary Space Type]]</f>
        <v>ASHRAE 189.1-2009Dining AreaGeneral</v>
      </c>
      <c r="N27">
        <f>VLOOKUP(SpaceTypesTable[[#This Row],[LookupColumn]],InteriorLightingTable[],5,FALSE)</f>
        <v>0.81</v>
      </c>
      <c r="Q27">
        <v>0</v>
      </c>
      <c r="R27">
        <v>0.7</v>
      </c>
      <c r="S27">
        <v>0.2</v>
      </c>
      <c r="T27" t="s">
        <v>1961</v>
      </c>
      <c r="U27" t="s">
        <v>645</v>
      </c>
      <c r="V27" t="s">
        <v>555</v>
      </c>
      <c r="W27" t="s">
        <v>956</v>
      </c>
      <c r="X27" t="str">
        <f>SpaceTypesTable[[#This Row],[Ventilation Standard]]&amp;SpaceTypesTable[[#This Row],[Ventilation Primary Space Type]]&amp;SpaceTypesTable[[#This Row],[Ventilation Secondary Space Type]]</f>
        <v>ASHRAE 62.1-1999Food and Beverage ServiceDining Rooms</v>
      </c>
      <c r="Y27">
        <f>VLOOKUP(SpaceTypesTable[[#This Row],[Lookup]],VentilationStandardsTable[],6,FALSE)</f>
        <v>0</v>
      </c>
      <c r="Z27">
        <f>VLOOKUP(SpaceTypesTable[[#This Row],[Lookup]],VentilationStandardsTable[],5,FALSE)</f>
        <v>20</v>
      </c>
      <c r="AA27">
        <f>VLOOKUP(SpaceTypesTable[[#This Row],[Lookup]],VentilationStandardsTable[],7,FALSE)</f>
        <v>0</v>
      </c>
      <c r="AB27">
        <v>10</v>
      </c>
      <c r="AC27" t="s">
        <v>2020</v>
      </c>
      <c r="AD27" t="s">
        <v>2019</v>
      </c>
      <c r="AE27">
        <v>4.4600000000000001E-2</v>
      </c>
      <c r="AF27" t="s">
        <v>2024</v>
      </c>
      <c r="AH27" t="s">
        <v>1011</v>
      </c>
      <c r="AI27" t="s">
        <v>1011</v>
      </c>
      <c r="AJ27" t="s">
        <v>1011</v>
      </c>
      <c r="AL27">
        <v>0.73</v>
      </c>
      <c r="AM27">
        <v>0</v>
      </c>
      <c r="AN27">
        <v>0.5</v>
      </c>
      <c r="AO27">
        <v>0</v>
      </c>
      <c r="AP27" t="s">
        <v>2049</v>
      </c>
      <c r="AQ27" t="s">
        <v>2087</v>
      </c>
      <c r="AR27" t="s">
        <v>2088</v>
      </c>
      <c r="AU27" t="str">
        <f>IF(SpaceTypesTable[[#This Row],[Peak Flow Rate (gal/h)]]=0,"",SpaceTypesTable[[#This Row],[Peak Flow Rate (gal/h)]]/SpaceTypesTable[[#This Row],[area (ft^2)]])</f>
        <v/>
      </c>
      <c r="BE27" t="str">
        <f>IF(ISBLANK(BD27),"",BD27/(BA27/AZ27))</f>
        <v/>
      </c>
    </row>
    <row r="28" spans="1:58">
      <c r="A28" t="s">
        <v>406</v>
      </c>
      <c r="B28">
        <v>400</v>
      </c>
      <c r="C28" s="39" t="s">
        <v>1003</v>
      </c>
      <c r="D28" s="39" t="s">
        <v>799</v>
      </c>
      <c r="E28" s="39" t="s">
        <v>776</v>
      </c>
      <c r="F28" s="39" t="s">
        <v>823</v>
      </c>
      <c r="G28" t="s">
        <v>1039</v>
      </c>
      <c r="K28" t="str">
        <f>SpaceTypesTable[[#This Row],[Lighting Standard]]&amp;SpaceTypesTable[[#This Row],[Lighting Primary Space Type]]&amp;SpaceTypesTable[[#This Row],[Lighting Secondary Space Type]]</f>
        <v/>
      </c>
      <c r="N28">
        <v>2.7700000000000005</v>
      </c>
      <c r="Q28">
        <v>0</v>
      </c>
      <c r="R28">
        <v>0.7</v>
      </c>
      <c r="S28">
        <v>0.2</v>
      </c>
      <c r="T28" t="s">
        <v>1961</v>
      </c>
      <c r="U28" t="s">
        <v>645</v>
      </c>
      <c r="V28" t="s">
        <v>555</v>
      </c>
      <c r="W28" t="s">
        <v>956</v>
      </c>
      <c r="X28" t="str">
        <f>SpaceTypesTable[[#This Row],[Ventilation Standard]]&amp;SpaceTypesTable[[#This Row],[Ventilation Primary Space Type]]&amp;SpaceTypesTable[[#This Row],[Ventilation Secondary Space Type]]</f>
        <v>ASHRAE 62.1-1999Food and Beverage ServiceDining Rooms</v>
      </c>
      <c r="Y28">
        <f>VLOOKUP(SpaceTypesTable[[#This Row],[Lookup]],VentilationStandardsTable[],6,FALSE)</f>
        <v>0</v>
      </c>
      <c r="Z28">
        <f>VLOOKUP(SpaceTypesTable[[#This Row],[Lookup]],VentilationStandardsTable[],5,FALSE)</f>
        <v>20</v>
      </c>
      <c r="AA28">
        <f>VLOOKUP(SpaceTypesTable[[#This Row],[Lookup]],VentilationStandardsTable[],7,FALSE)</f>
        <v>0</v>
      </c>
      <c r="AB28">
        <v>10</v>
      </c>
      <c r="AC28" t="s">
        <v>2020</v>
      </c>
      <c r="AD28" t="s">
        <v>2019</v>
      </c>
      <c r="AE28">
        <v>0.22320000000000001</v>
      </c>
      <c r="AF28" t="s">
        <v>2024</v>
      </c>
      <c r="AH28" t="s">
        <v>1011</v>
      </c>
      <c r="AI28" t="s">
        <v>1011</v>
      </c>
      <c r="AJ28" t="s">
        <v>1011</v>
      </c>
      <c r="AL28">
        <v>1</v>
      </c>
      <c r="AM28">
        <v>0</v>
      </c>
      <c r="AN28">
        <v>0.5</v>
      </c>
      <c r="AO28">
        <v>0</v>
      </c>
      <c r="AP28" t="s">
        <v>2049</v>
      </c>
      <c r="AQ28" t="s">
        <v>2087</v>
      </c>
      <c r="AR28" t="s">
        <v>2088</v>
      </c>
      <c r="AU28" t="str">
        <f>IF(SpaceTypesTable[[#This Row],[Peak Flow Rate (gal/h)]]=0,"",SpaceTypesTable[[#This Row],[Peak Flow Rate (gal/h)]]/SpaceTypesTable[[#This Row],[area (ft^2)]])</f>
        <v/>
      </c>
      <c r="BE28" t="str">
        <f>IF(ISBLANK(BD28),"",BD28/(BA28/AZ28))</f>
        <v/>
      </c>
    </row>
    <row r="29" spans="1:58">
      <c r="C29" t="s">
        <v>1058</v>
      </c>
      <c r="D29" t="s">
        <v>799</v>
      </c>
      <c r="E29" s="39" t="s">
        <v>776</v>
      </c>
      <c r="F29" s="39" t="s">
        <v>823</v>
      </c>
      <c r="G29" t="s">
        <v>1039</v>
      </c>
      <c r="H29" t="s">
        <v>755</v>
      </c>
      <c r="I29" t="s">
        <v>780</v>
      </c>
      <c r="J29" t="s">
        <v>760</v>
      </c>
      <c r="K29" t="str">
        <f>SpaceTypesTable[[#This Row],[Lighting Standard]]&amp;SpaceTypesTable[[#This Row],[Lighting Primary Space Type]]&amp;SpaceTypesTable[[#This Row],[Lighting Secondary Space Type]]</f>
        <v>ASHRAE 90.1-2007Dining AreaGeneral</v>
      </c>
      <c r="N29">
        <f>VLOOKUP(SpaceTypesTable[[#This Row],[LookupColumn]],InteriorLightingTable[],5,FALSE)</f>
        <v>0.9</v>
      </c>
      <c r="Q29">
        <v>0</v>
      </c>
      <c r="R29">
        <v>0.7</v>
      </c>
      <c r="S29">
        <v>0.2</v>
      </c>
      <c r="T29" t="s">
        <v>1961</v>
      </c>
      <c r="U29" t="s">
        <v>647</v>
      </c>
      <c r="V29" t="s">
        <v>555</v>
      </c>
      <c r="W29" t="s">
        <v>956</v>
      </c>
      <c r="X29" t="str">
        <f>SpaceTypesTable[[#This Row],[Ventilation Standard]]&amp;SpaceTypesTable[[#This Row],[Ventilation Primary Space Type]]&amp;SpaceTypesTable[[#This Row],[Ventilation Secondary Space Type]]</f>
        <v>ASHRAE 62.1-2007Food and Beverage ServiceDining Rooms</v>
      </c>
      <c r="Y29" t="e">
        <f>VLOOKUP(SpaceTypesTable[[#This Row],[Lookup]],VentilationStandardsTable[],6,FALSE)</f>
        <v>#N/A</v>
      </c>
      <c r="Z29" t="e">
        <f>VLOOKUP(SpaceTypesTable[[#This Row],[Lookup]],VentilationStandardsTable[],5,FALSE)</f>
        <v>#N/A</v>
      </c>
      <c r="AA29" t="e">
        <f>VLOOKUP(SpaceTypesTable[[#This Row],[Lookup]],VentilationStandardsTable[],7,FALSE)</f>
        <v>#N/A</v>
      </c>
      <c r="AB29">
        <v>10</v>
      </c>
      <c r="AC29" t="s">
        <v>2020</v>
      </c>
      <c r="AD29" t="s">
        <v>2019</v>
      </c>
      <c r="AE29">
        <v>4.4600000000000001E-2</v>
      </c>
      <c r="AF29" t="s">
        <v>2024</v>
      </c>
      <c r="AH29" t="s">
        <v>1011</v>
      </c>
      <c r="AI29" t="s">
        <v>1011</v>
      </c>
      <c r="AJ29" t="s">
        <v>1011</v>
      </c>
      <c r="AL29">
        <v>0.73</v>
      </c>
      <c r="AM29">
        <v>0</v>
      </c>
      <c r="AN29">
        <v>0.5</v>
      </c>
      <c r="AO29">
        <v>0</v>
      </c>
      <c r="AP29" t="s">
        <v>2049</v>
      </c>
      <c r="AQ29" t="s">
        <v>2087</v>
      </c>
      <c r="AR29" t="s">
        <v>2088</v>
      </c>
      <c r="AU29" t="str">
        <f>IF(SpaceTypesTable[[#This Row],[Peak Flow Rate (gal/h)]]=0,"",SpaceTypesTable[[#This Row],[Peak Flow Rate (gal/h)]]/SpaceTypesTable[[#This Row],[area (ft^2)]])</f>
        <v/>
      </c>
      <c r="BE29" t="str">
        <f>IF(ISBLANK(BD29),"",BD29/(BA29/AZ29))</f>
        <v/>
      </c>
    </row>
    <row r="30" spans="1:58">
      <c r="A30" t="s">
        <v>12</v>
      </c>
      <c r="B30">
        <v>50</v>
      </c>
      <c r="C30" s="39" t="s">
        <v>1002</v>
      </c>
      <c r="D30" s="39" t="s">
        <v>799</v>
      </c>
      <c r="E30" s="39" t="s">
        <v>776</v>
      </c>
      <c r="F30" s="39" t="s">
        <v>838</v>
      </c>
      <c r="G30" t="s">
        <v>1042</v>
      </c>
      <c r="K30" t="str">
        <f>SpaceTypesTable[[#This Row],[Lighting Standard]]&amp;SpaceTypesTable[[#This Row],[Lighting Primary Space Type]]&amp;SpaceTypesTable[[#This Row],[Lighting Secondary Space Type]]</f>
        <v/>
      </c>
      <c r="N30">
        <v>3.84</v>
      </c>
      <c r="Q30">
        <v>0</v>
      </c>
      <c r="R30">
        <v>0.7</v>
      </c>
      <c r="S30">
        <v>0.2</v>
      </c>
      <c r="T30" t="s">
        <v>1961</v>
      </c>
      <c r="U30" t="s">
        <v>957</v>
      </c>
      <c r="V30" t="s">
        <v>958</v>
      </c>
      <c r="W30" t="s">
        <v>964</v>
      </c>
      <c r="X30" t="str">
        <f>SpaceTypesTable[[#This Row],[Ventilation Standard]]&amp;SpaceTypesTable[[#This Row],[Ventilation Primary Space Type]]&amp;SpaceTypesTable[[#This Row],[Ventilation Secondary Space Type]]</f>
        <v>AIA 2001Surgery and Critical CareER Waiting Room</v>
      </c>
      <c r="Y30">
        <f>VLOOKUP(SpaceTypesTable[[#This Row],[Lookup]],VentilationStandardsTable[],6,FALSE)</f>
        <v>0</v>
      </c>
      <c r="Z30">
        <f>VLOOKUP(SpaceTypesTable[[#This Row],[Lookup]],VentilationStandardsTable[],5,FALSE)</f>
        <v>0</v>
      </c>
      <c r="AA30">
        <f>VLOOKUP(SpaceTypesTable[[#This Row],[Lookup]],VentilationStandardsTable[],7,FALSE)</f>
        <v>2</v>
      </c>
      <c r="AB30">
        <v>20</v>
      </c>
      <c r="AC30" t="s">
        <v>2020</v>
      </c>
      <c r="AD30" t="s">
        <v>2019</v>
      </c>
      <c r="AE30">
        <v>0.22320000000000001</v>
      </c>
      <c r="AF30" t="s">
        <v>2024</v>
      </c>
      <c r="AH30" t="s">
        <v>1011</v>
      </c>
      <c r="AI30" t="s">
        <v>1011</v>
      </c>
      <c r="AJ30" t="s">
        <v>1011</v>
      </c>
      <c r="AL30">
        <v>1.5000000000000002</v>
      </c>
      <c r="AM30">
        <v>0</v>
      </c>
      <c r="AN30">
        <v>0.5</v>
      </c>
      <c r="AO30">
        <v>0</v>
      </c>
      <c r="AP30" t="s">
        <v>2049</v>
      </c>
      <c r="AQ30" t="s">
        <v>2119</v>
      </c>
      <c r="AR30" t="s">
        <v>2119</v>
      </c>
      <c r="AS30">
        <v>1</v>
      </c>
      <c r="AT30">
        <v>300</v>
      </c>
      <c r="AU30">
        <f>IF(SpaceTypesTable[[#This Row],[Peak Flow Rate (gal/h)]]=0,"",SpaceTypesTable[[#This Row],[Peak Flow Rate (gal/h)]]/SpaceTypesTable[[#This Row],[area (ft^2)]])</f>
        <v>3.3333333333333335E-3</v>
      </c>
      <c r="AV30">
        <v>49</v>
      </c>
      <c r="AW30">
        <v>0.2</v>
      </c>
      <c r="AX30">
        <v>0.05</v>
      </c>
      <c r="AY30" t="s">
        <v>2152</v>
      </c>
      <c r="BE30" t="str">
        <f>IF(ISBLANK(BD30),"",BD30/(BA30/AZ30))</f>
        <v/>
      </c>
    </row>
    <row r="31" spans="1:58">
      <c r="A31" t="s">
        <v>244</v>
      </c>
      <c r="B31">
        <v>204</v>
      </c>
      <c r="C31" s="39" t="s">
        <v>1001</v>
      </c>
      <c r="D31" s="39" t="s">
        <v>799</v>
      </c>
      <c r="E31" s="39" t="s">
        <v>776</v>
      </c>
      <c r="F31" s="39" t="s">
        <v>838</v>
      </c>
      <c r="G31" t="s">
        <v>1042</v>
      </c>
      <c r="H31" t="s">
        <v>754</v>
      </c>
      <c r="I31" t="s">
        <v>776</v>
      </c>
      <c r="J31" t="s">
        <v>885</v>
      </c>
      <c r="K31" t="str">
        <f>SpaceTypesTable[[#This Row],[Lighting Standard]]&amp;SpaceTypesTable[[#This Row],[Lighting Primary Space Type]]&amp;SpaceTypesTable[[#This Row],[Lighting Secondary Space Type]]</f>
        <v>ASHRAE 90.1-2004HospitalEmergency</v>
      </c>
      <c r="N31">
        <f>VLOOKUP(SpaceTypesTable[[#This Row],[LookupColumn]],InteriorLightingTable[],5,FALSE)</f>
        <v>2.7</v>
      </c>
      <c r="Q31">
        <v>0</v>
      </c>
      <c r="R31">
        <v>0.7</v>
      </c>
      <c r="S31">
        <v>0.2</v>
      </c>
      <c r="T31" t="s">
        <v>1961</v>
      </c>
      <c r="U31" t="s">
        <v>957</v>
      </c>
      <c r="V31" t="s">
        <v>958</v>
      </c>
      <c r="W31" t="s">
        <v>964</v>
      </c>
      <c r="X31" t="str">
        <f>SpaceTypesTable[[#This Row],[Ventilation Standard]]&amp;SpaceTypesTable[[#This Row],[Ventilation Primary Space Type]]&amp;SpaceTypesTable[[#This Row],[Ventilation Secondary Space Type]]</f>
        <v>AIA 2001Surgery and Critical CareER Waiting Room</v>
      </c>
      <c r="Y31">
        <f>VLOOKUP(SpaceTypesTable[[#This Row],[Lookup]],VentilationStandardsTable[],6,FALSE)</f>
        <v>0</v>
      </c>
      <c r="Z31">
        <f>VLOOKUP(SpaceTypesTable[[#This Row],[Lookup]],VentilationStandardsTable[],5,FALSE)</f>
        <v>0</v>
      </c>
      <c r="AA31">
        <f>VLOOKUP(SpaceTypesTable[[#This Row],[Lookup]],VentilationStandardsTable[],7,FALSE)</f>
        <v>2</v>
      </c>
      <c r="AB31">
        <v>20</v>
      </c>
      <c r="AC31" t="s">
        <v>2020</v>
      </c>
      <c r="AD31" t="s">
        <v>2019</v>
      </c>
      <c r="AE31">
        <v>5.9499999999999997E-2</v>
      </c>
      <c r="AF31" t="s">
        <v>2024</v>
      </c>
      <c r="AH31" t="s">
        <v>1011</v>
      </c>
      <c r="AI31" t="s">
        <v>1011</v>
      </c>
      <c r="AJ31" t="s">
        <v>1011</v>
      </c>
      <c r="AL31">
        <v>1.5000000000000002</v>
      </c>
      <c r="AM31">
        <v>0</v>
      </c>
      <c r="AN31">
        <v>0.5</v>
      </c>
      <c r="AO31">
        <v>0</v>
      </c>
      <c r="AP31" t="s">
        <v>2049</v>
      </c>
      <c r="AQ31" t="s">
        <v>2119</v>
      </c>
      <c r="AR31" t="s">
        <v>2119</v>
      </c>
      <c r="AS31">
        <v>1</v>
      </c>
      <c r="AT31">
        <v>300</v>
      </c>
      <c r="AU31">
        <f>IF(SpaceTypesTable[[#This Row],[Peak Flow Rate (gal/h)]]=0,"",SpaceTypesTable[[#This Row],[Peak Flow Rate (gal/h)]]/SpaceTypesTable[[#This Row],[area (ft^2)]])</f>
        <v>3.3333333333333335E-3</v>
      </c>
      <c r="AV31">
        <v>49</v>
      </c>
      <c r="AW31">
        <v>0.2</v>
      </c>
      <c r="AX31">
        <v>0.05</v>
      </c>
      <c r="AY31" t="s">
        <v>2152</v>
      </c>
      <c r="BE31" t="str">
        <f>IF(ISBLANK(BD31),"",BD31/(BA31/AZ31))</f>
        <v/>
      </c>
    </row>
    <row r="32" spans="1:58">
      <c r="A32" t="s">
        <v>480</v>
      </c>
      <c r="B32">
        <v>56</v>
      </c>
      <c r="C32" s="39" t="s">
        <v>1000</v>
      </c>
      <c r="D32" s="39" t="s">
        <v>800</v>
      </c>
      <c r="E32" s="39" t="s">
        <v>776</v>
      </c>
      <c r="F32" s="39" t="s">
        <v>838</v>
      </c>
      <c r="G32" t="s">
        <v>1042</v>
      </c>
      <c r="H32" t="s">
        <v>997</v>
      </c>
      <c r="I32" t="s">
        <v>776</v>
      </c>
      <c r="J32" t="s">
        <v>885</v>
      </c>
      <c r="K32" t="str">
        <f>SpaceTypesTable[[#This Row],[Lighting Standard]]&amp;SpaceTypesTable[[#This Row],[Lighting Primary Space Type]]&amp;SpaceTypesTable[[#This Row],[Lighting Secondary Space Type]]</f>
        <v>ASHRAE 189.1-2009HospitalEmergency</v>
      </c>
      <c r="N32">
        <f>VLOOKUP(SpaceTypesTable[[#This Row],[LookupColumn]],InteriorLightingTable[],5,FALSE)</f>
        <v>2.4300000000000002</v>
      </c>
      <c r="Q32">
        <v>0</v>
      </c>
      <c r="R32">
        <v>0.7</v>
      </c>
      <c r="S32">
        <v>0.2</v>
      </c>
      <c r="T32" t="s">
        <v>1961</v>
      </c>
      <c r="U32" t="s">
        <v>957</v>
      </c>
      <c r="V32" t="s">
        <v>958</v>
      </c>
      <c r="W32" t="s">
        <v>964</v>
      </c>
      <c r="X32" t="str">
        <f>SpaceTypesTable[[#This Row],[Ventilation Standard]]&amp;SpaceTypesTable[[#This Row],[Ventilation Primary Space Type]]&amp;SpaceTypesTable[[#This Row],[Ventilation Secondary Space Type]]</f>
        <v>AIA 2001Surgery and Critical CareER Waiting Room</v>
      </c>
      <c r="Y32">
        <f>VLOOKUP(SpaceTypesTable[[#This Row],[Lookup]],VentilationStandardsTable[],6,FALSE)</f>
        <v>0</v>
      </c>
      <c r="Z32">
        <f>VLOOKUP(SpaceTypesTable[[#This Row],[Lookup]],VentilationStandardsTable[],5,FALSE)</f>
        <v>0</v>
      </c>
      <c r="AA32">
        <f>VLOOKUP(SpaceTypesTable[[#This Row],[Lookup]],VentilationStandardsTable[],7,FALSE)</f>
        <v>2</v>
      </c>
      <c r="AB32">
        <v>20</v>
      </c>
      <c r="AC32" t="s">
        <v>2020</v>
      </c>
      <c r="AD32" t="s">
        <v>2019</v>
      </c>
      <c r="AE32">
        <v>5.9499999999999997E-2</v>
      </c>
      <c r="AF32" t="s">
        <v>2024</v>
      </c>
      <c r="AH32" t="s">
        <v>1011</v>
      </c>
      <c r="AI32" t="s">
        <v>1011</v>
      </c>
      <c r="AJ32" t="s">
        <v>1011</v>
      </c>
      <c r="AL32">
        <v>1.0900000000000001</v>
      </c>
      <c r="AM32">
        <v>0</v>
      </c>
      <c r="AN32">
        <v>0.5</v>
      </c>
      <c r="AO32">
        <v>0</v>
      </c>
      <c r="AP32" t="s">
        <v>2049</v>
      </c>
      <c r="AQ32" t="s">
        <v>2119</v>
      </c>
      <c r="AR32" t="s">
        <v>2119</v>
      </c>
      <c r="AS32">
        <v>1</v>
      </c>
      <c r="AT32">
        <v>300</v>
      </c>
      <c r="AU32">
        <f>IF(SpaceTypesTable[[#This Row],[Peak Flow Rate (gal/h)]]=0,"",SpaceTypesTable[[#This Row],[Peak Flow Rate (gal/h)]]/SpaceTypesTable[[#This Row],[area (ft^2)]])</f>
        <v>3.3333333333333335E-3</v>
      </c>
      <c r="AV32">
        <v>49</v>
      </c>
      <c r="AW32">
        <v>0.2</v>
      </c>
      <c r="AX32">
        <v>0.05</v>
      </c>
      <c r="AY32" t="s">
        <v>2152</v>
      </c>
      <c r="BE32" t="str">
        <f>IF(ISBLANK(BD32),"",BD32/(BA32/AZ32))</f>
        <v/>
      </c>
    </row>
    <row r="33" spans="1:57">
      <c r="A33" t="s">
        <v>366</v>
      </c>
      <c r="B33">
        <v>121</v>
      </c>
      <c r="C33" s="39" t="s">
        <v>1000</v>
      </c>
      <c r="D33" s="39" t="s">
        <v>801</v>
      </c>
      <c r="E33" s="39" t="s">
        <v>776</v>
      </c>
      <c r="F33" s="39" t="s">
        <v>838</v>
      </c>
      <c r="G33" t="s">
        <v>1042</v>
      </c>
      <c r="H33" t="s">
        <v>997</v>
      </c>
      <c r="I33" t="s">
        <v>776</v>
      </c>
      <c r="J33" t="s">
        <v>885</v>
      </c>
      <c r="K33" t="str">
        <f>SpaceTypesTable[[#This Row],[Lighting Standard]]&amp;SpaceTypesTable[[#This Row],[Lighting Primary Space Type]]&amp;SpaceTypesTable[[#This Row],[Lighting Secondary Space Type]]</f>
        <v>ASHRAE 189.1-2009HospitalEmergency</v>
      </c>
      <c r="N33">
        <f>VLOOKUP(SpaceTypesTable[[#This Row],[LookupColumn]],InteriorLightingTable[],5,FALSE)</f>
        <v>2.4300000000000002</v>
      </c>
      <c r="Q33">
        <v>0</v>
      </c>
      <c r="R33">
        <v>0.7</v>
      </c>
      <c r="S33">
        <v>0.2</v>
      </c>
      <c r="T33" t="s">
        <v>1961</v>
      </c>
      <c r="U33" t="s">
        <v>957</v>
      </c>
      <c r="V33" t="s">
        <v>958</v>
      </c>
      <c r="W33" t="s">
        <v>964</v>
      </c>
      <c r="X33" t="str">
        <f>SpaceTypesTable[[#This Row],[Ventilation Standard]]&amp;SpaceTypesTable[[#This Row],[Ventilation Primary Space Type]]&amp;SpaceTypesTable[[#This Row],[Ventilation Secondary Space Type]]</f>
        <v>AIA 2001Surgery and Critical CareER Waiting Room</v>
      </c>
      <c r="Y33">
        <f>VLOOKUP(SpaceTypesTable[[#This Row],[Lookup]],VentilationStandardsTable[],6,FALSE)</f>
        <v>0</v>
      </c>
      <c r="Z33">
        <f>VLOOKUP(SpaceTypesTable[[#This Row],[Lookup]],VentilationStandardsTable[],5,FALSE)</f>
        <v>0</v>
      </c>
      <c r="AA33">
        <f>VLOOKUP(SpaceTypesTable[[#This Row],[Lookup]],VentilationStandardsTable[],7,FALSE)</f>
        <v>2</v>
      </c>
      <c r="AB33">
        <v>20</v>
      </c>
      <c r="AC33" t="s">
        <v>2020</v>
      </c>
      <c r="AD33" t="s">
        <v>2019</v>
      </c>
      <c r="AE33">
        <v>4.4600000000000001E-2</v>
      </c>
      <c r="AF33" t="s">
        <v>2024</v>
      </c>
      <c r="AH33" t="s">
        <v>1011</v>
      </c>
      <c r="AI33" t="s">
        <v>1011</v>
      </c>
      <c r="AJ33" t="s">
        <v>1011</v>
      </c>
      <c r="AL33">
        <v>1.0900000000000001</v>
      </c>
      <c r="AM33">
        <v>0</v>
      </c>
      <c r="AN33">
        <v>0.5</v>
      </c>
      <c r="AO33">
        <v>0</v>
      </c>
      <c r="AP33" t="s">
        <v>2049</v>
      </c>
      <c r="AQ33" t="s">
        <v>2119</v>
      </c>
      <c r="AR33" t="s">
        <v>2119</v>
      </c>
      <c r="AS33">
        <v>1</v>
      </c>
      <c r="AT33">
        <v>300</v>
      </c>
      <c r="AU33">
        <f>IF(SpaceTypesTable[[#This Row],[Peak Flow Rate (gal/h)]]=0,"",SpaceTypesTable[[#This Row],[Peak Flow Rate (gal/h)]]/SpaceTypesTable[[#This Row],[area (ft^2)]])</f>
        <v>3.3333333333333335E-3</v>
      </c>
      <c r="AV33">
        <v>49</v>
      </c>
      <c r="AW33">
        <v>0.2</v>
      </c>
      <c r="AX33">
        <v>0.05</v>
      </c>
      <c r="AY33" t="s">
        <v>2152</v>
      </c>
      <c r="BE33" t="str">
        <f>IF(ISBLANK(BD33),"",BD33/(BA33/AZ33))</f>
        <v/>
      </c>
    </row>
    <row r="34" spans="1:57">
      <c r="A34" t="s">
        <v>499</v>
      </c>
      <c r="B34">
        <v>508</v>
      </c>
      <c r="C34" s="39" t="s">
        <v>1003</v>
      </c>
      <c r="D34" s="39" t="s">
        <v>799</v>
      </c>
      <c r="E34" s="39" t="s">
        <v>776</v>
      </c>
      <c r="F34" s="39" t="s">
        <v>838</v>
      </c>
      <c r="G34" t="s">
        <v>1042</v>
      </c>
      <c r="K34" t="str">
        <f>SpaceTypesTable[[#This Row],[Lighting Standard]]&amp;SpaceTypesTable[[#This Row],[Lighting Primary Space Type]]&amp;SpaceTypesTable[[#This Row],[Lighting Secondary Space Type]]</f>
        <v/>
      </c>
      <c r="N34">
        <v>5</v>
      </c>
      <c r="Q34">
        <v>0</v>
      </c>
      <c r="R34">
        <v>0.7</v>
      </c>
      <c r="S34">
        <v>0.2</v>
      </c>
      <c r="T34" t="s">
        <v>1961</v>
      </c>
      <c r="U34" t="s">
        <v>957</v>
      </c>
      <c r="V34" t="s">
        <v>958</v>
      </c>
      <c r="W34" t="s">
        <v>964</v>
      </c>
      <c r="X34" t="str">
        <f>SpaceTypesTable[[#This Row],[Ventilation Standard]]&amp;SpaceTypesTable[[#This Row],[Ventilation Primary Space Type]]&amp;SpaceTypesTable[[#This Row],[Ventilation Secondary Space Type]]</f>
        <v>AIA 2001Surgery and Critical CareER Waiting Room</v>
      </c>
      <c r="Y34">
        <f>VLOOKUP(SpaceTypesTable[[#This Row],[Lookup]],VentilationStandardsTable[],6,FALSE)</f>
        <v>0</v>
      </c>
      <c r="Z34">
        <f>VLOOKUP(SpaceTypesTable[[#This Row],[Lookup]],VentilationStandardsTable[],5,FALSE)</f>
        <v>0</v>
      </c>
      <c r="AA34">
        <f>VLOOKUP(SpaceTypesTable[[#This Row],[Lookup]],VentilationStandardsTable[],7,FALSE)</f>
        <v>2</v>
      </c>
      <c r="AB34">
        <v>20</v>
      </c>
      <c r="AC34" t="s">
        <v>2020</v>
      </c>
      <c r="AD34" t="s">
        <v>2019</v>
      </c>
      <c r="AE34">
        <v>0.22320000000000001</v>
      </c>
      <c r="AF34" t="s">
        <v>2024</v>
      </c>
      <c r="AH34" t="s">
        <v>1011</v>
      </c>
      <c r="AI34" t="s">
        <v>1011</v>
      </c>
      <c r="AJ34" t="s">
        <v>1011</v>
      </c>
      <c r="AL34">
        <v>1.5000000000000002</v>
      </c>
      <c r="AM34">
        <v>0</v>
      </c>
      <c r="AN34">
        <v>0.5</v>
      </c>
      <c r="AO34">
        <v>0</v>
      </c>
      <c r="AP34" t="s">
        <v>2049</v>
      </c>
      <c r="AQ34" t="s">
        <v>2119</v>
      </c>
      <c r="AR34" t="s">
        <v>2119</v>
      </c>
      <c r="AS34">
        <v>1</v>
      </c>
      <c r="AT34">
        <v>300</v>
      </c>
      <c r="AU34">
        <f>IF(SpaceTypesTable[[#This Row],[Peak Flow Rate (gal/h)]]=0,"",SpaceTypesTable[[#This Row],[Peak Flow Rate (gal/h)]]/SpaceTypesTable[[#This Row],[area (ft^2)]])</f>
        <v>3.3333333333333335E-3</v>
      </c>
      <c r="AV34">
        <v>49</v>
      </c>
      <c r="AW34">
        <v>0.2</v>
      </c>
      <c r="AX34">
        <v>0.05</v>
      </c>
      <c r="AY34" t="s">
        <v>2152</v>
      </c>
      <c r="BE34" t="str">
        <f>IF(ISBLANK(BD34),"",BD34/(BA34/AZ34))</f>
        <v/>
      </c>
    </row>
    <row r="35" spans="1:57">
      <c r="C35" t="s">
        <v>1058</v>
      </c>
      <c r="D35" t="s">
        <v>799</v>
      </c>
      <c r="E35" s="39" t="s">
        <v>776</v>
      </c>
      <c r="F35" s="39" t="s">
        <v>838</v>
      </c>
      <c r="G35" t="s">
        <v>1042</v>
      </c>
      <c r="H35" t="s">
        <v>755</v>
      </c>
      <c r="I35" t="s">
        <v>776</v>
      </c>
      <c r="J35" t="s">
        <v>885</v>
      </c>
      <c r="K35" t="str">
        <f>SpaceTypesTable[[#This Row],[Lighting Standard]]&amp;SpaceTypesTable[[#This Row],[Lighting Primary Space Type]]&amp;SpaceTypesTable[[#This Row],[Lighting Secondary Space Type]]</f>
        <v>ASHRAE 90.1-2007HospitalEmergency</v>
      </c>
      <c r="N35">
        <f>VLOOKUP(SpaceTypesTable[[#This Row],[LookupColumn]],InteriorLightingTable[],5,FALSE)</f>
        <v>2.7</v>
      </c>
      <c r="Q35">
        <v>0</v>
      </c>
      <c r="R35">
        <v>0.7</v>
      </c>
      <c r="S35">
        <v>0.2</v>
      </c>
      <c r="T35" t="s">
        <v>1961</v>
      </c>
      <c r="U35" t="s">
        <v>957</v>
      </c>
      <c r="V35" t="s">
        <v>958</v>
      </c>
      <c r="W35" t="s">
        <v>964</v>
      </c>
      <c r="X35" t="str">
        <f>SpaceTypesTable[[#This Row],[Ventilation Standard]]&amp;SpaceTypesTable[[#This Row],[Ventilation Primary Space Type]]&amp;SpaceTypesTable[[#This Row],[Ventilation Secondary Space Type]]</f>
        <v>AIA 2001Surgery and Critical CareER Waiting Room</v>
      </c>
      <c r="Y35">
        <f>VLOOKUP(SpaceTypesTable[[#This Row],[Lookup]],VentilationStandardsTable[],6,FALSE)</f>
        <v>0</v>
      </c>
      <c r="Z35">
        <f>VLOOKUP(SpaceTypesTable[[#This Row],[Lookup]],VentilationStandardsTable[],5,FALSE)</f>
        <v>0</v>
      </c>
      <c r="AA35">
        <f>VLOOKUP(SpaceTypesTable[[#This Row],[Lookup]],VentilationStandardsTable[],7,FALSE)</f>
        <v>2</v>
      </c>
      <c r="AB35">
        <v>20</v>
      </c>
      <c r="AC35" t="s">
        <v>2020</v>
      </c>
      <c r="AD35" t="s">
        <v>2019</v>
      </c>
      <c r="AE35">
        <v>4.4600000000000001E-2</v>
      </c>
      <c r="AF35" t="s">
        <v>2024</v>
      </c>
      <c r="AH35" t="s">
        <v>1011</v>
      </c>
      <c r="AI35" t="s">
        <v>1011</v>
      </c>
      <c r="AJ35" t="s">
        <v>1011</v>
      </c>
      <c r="AL35">
        <v>1.0900000000000001</v>
      </c>
      <c r="AM35">
        <v>0</v>
      </c>
      <c r="AN35">
        <v>0.5</v>
      </c>
      <c r="AO35">
        <v>0</v>
      </c>
      <c r="AP35" t="s">
        <v>2049</v>
      </c>
      <c r="AQ35" t="s">
        <v>2119</v>
      </c>
      <c r="AR35" t="s">
        <v>2119</v>
      </c>
      <c r="AS35">
        <v>1</v>
      </c>
      <c r="AT35">
        <v>300</v>
      </c>
      <c r="AU35">
        <f>IF(SpaceTypesTable[[#This Row],[Peak Flow Rate (gal/h)]]=0,"",SpaceTypesTable[[#This Row],[Peak Flow Rate (gal/h)]]/SpaceTypesTable[[#This Row],[area (ft^2)]])</f>
        <v>3.3333333333333335E-3</v>
      </c>
      <c r="AV35">
        <v>49</v>
      </c>
      <c r="AW35">
        <v>0.2</v>
      </c>
      <c r="AX35">
        <v>0.05</v>
      </c>
      <c r="AY35" t="s">
        <v>2152</v>
      </c>
      <c r="BE35" t="str">
        <f>IF(ISBLANK(BD35),"",BD35/(BA35/AZ35))</f>
        <v/>
      </c>
    </row>
    <row r="36" spans="1:57">
      <c r="A36" t="s">
        <v>534</v>
      </c>
      <c r="B36">
        <v>450</v>
      </c>
      <c r="C36" s="39" t="s">
        <v>1002</v>
      </c>
      <c r="D36" s="39" t="s">
        <v>799</v>
      </c>
      <c r="E36" s="39" t="s">
        <v>776</v>
      </c>
      <c r="F36" s="39" t="s">
        <v>830</v>
      </c>
      <c r="G36" t="s">
        <v>1043</v>
      </c>
      <c r="K36" t="str">
        <f>SpaceTypesTable[[#This Row],[Lighting Standard]]&amp;SpaceTypesTable[[#This Row],[Lighting Primary Space Type]]&amp;SpaceTypesTable[[#This Row],[Lighting Secondary Space Type]]</f>
        <v/>
      </c>
      <c r="N36">
        <v>1.6600000000000001</v>
      </c>
      <c r="Q36">
        <v>0</v>
      </c>
      <c r="R36">
        <v>0.7</v>
      </c>
      <c r="S36">
        <v>0.2</v>
      </c>
      <c r="T36" t="s">
        <v>1961</v>
      </c>
      <c r="U36" t="s">
        <v>957</v>
      </c>
      <c r="V36" t="s">
        <v>958</v>
      </c>
      <c r="W36" t="s">
        <v>964</v>
      </c>
      <c r="X36" t="str">
        <f>SpaceTypesTable[[#This Row],[Ventilation Standard]]&amp;SpaceTypesTable[[#This Row],[Ventilation Primary Space Type]]&amp;SpaceTypesTable[[#This Row],[Ventilation Secondary Space Type]]</f>
        <v>AIA 2001Surgery and Critical CareER Waiting Room</v>
      </c>
      <c r="Y36">
        <f>VLOOKUP(SpaceTypesTable[[#This Row],[Lookup]],VentilationStandardsTable[],6,FALSE)</f>
        <v>0</v>
      </c>
      <c r="Z36">
        <f>VLOOKUP(SpaceTypesTable[[#This Row],[Lookup]],VentilationStandardsTable[],5,FALSE)</f>
        <v>0</v>
      </c>
      <c r="AA36">
        <f>VLOOKUP(SpaceTypesTable[[#This Row],[Lookup]],VentilationStandardsTable[],7,FALSE)</f>
        <v>2</v>
      </c>
      <c r="AB36">
        <v>6.25</v>
      </c>
      <c r="AC36" t="s">
        <v>2020</v>
      </c>
      <c r="AD36" t="s">
        <v>2019</v>
      </c>
      <c r="AE36">
        <v>0.22320000000000001</v>
      </c>
      <c r="AF36" t="s">
        <v>2024</v>
      </c>
      <c r="AH36" t="s">
        <v>1011</v>
      </c>
      <c r="AI36" t="s">
        <v>1011</v>
      </c>
      <c r="AJ36" t="s">
        <v>1011</v>
      </c>
      <c r="AL36">
        <v>1.36</v>
      </c>
      <c r="AM36">
        <v>0</v>
      </c>
      <c r="AN36">
        <v>0.5</v>
      </c>
      <c r="AO36">
        <v>0</v>
      </c>
      <c r="AP36" t="s">
        <v>2049</v>
      </c>
      <c r="AQ36" t="s">
        <v>2119</v>
      </c>
      <c r="AR36" t="s">
        <v>2119</v>
      </c>
      <c r="AU36" t="str">
        <f>IF(SpaceTypesTable[[#This Row],[Peak Flow Rate (gal/h)]]=0,"",SpaceTypesTable[[#This Row],[Peak Flow Rate (gal/h)]]/SpaceTypesTable[[#This Row],[area (ft^2)]])</f>
        <v/>
      </c>
      <c r="BE36" t="str">
        <f>IF(ISBLANK(BD36),"",BD36/(BA36/AZ36))</f>
        <v/>
      </c>
    </row>
    <row r="37" spans="1:57">
      <c r="A37" t="s">
        <v>337</v>
      </c>
      <c r="B37">
        <v>30</v>
      </c>
      <c r="C37" s="39" t="s">
        <v>1001</v>
      </c>
      <c r="D37" s="39" t="s">
        <v>799</v>
      </c>
      <c r="E37" s="39" t="s">
        <v>776</v>
      </c>
      <c r="F37" s="39" t="s">
        <v>830</v>
      </c>
      <c r="G37" t="s">
        <v>1043</v>
      </c>
      <c r="H37" t="s">
        <v>754</v>
      </c>
      <c r="I37" t="s">
        <v>776</v>
      </c>
      <c r="J37" t="s">
        <v>784</v>
      </c>
      <c r="K37" t="str">
        <f>SpaceTypesTable[[#This Row],[Lighting Standard]]&amp;SpaceTypesTable[[#This Row],[Lighting Primary Space Type]]&amp;SpaceTypesTable[[#This Row],[Lighting Secondary Space Type]]</f>
        <v>ASHRAE 90.1-2004HospitalNurse Station</v>
      </c>
      <c r="N37">
        <f>VLOOKUP(SpaceTypesTable[[#This Row],[LookupColumn]],InteriorLightingTable[],5,FALSE)</f>
        <v>1</v>
      </c>
      <c r="Q37">
        <v>0</v>
      </c>
      <c r="R37">
        <v>0.7</v>
      </c>
      <c r="S37">
        <v>0.2</v>
      </c>
      <c r="T37" t="s">
        <v>1961</v>
      </c>
      <c r="U37" t="s">
        <v>957</v>
      </c>
      <c r="V37" t="s">
        <v>958</v>
      </c>
      <c r="W37" t="s">
        <v>964</v>
      </c>
      <c r="X37" t="str">
        <f>SpaceTypesTable[[#This Row],[Ventilation Standard]]&amp;SpaceTypesTable[[#This Row],[Ventilation Primary Space Type]]&amp;SpaceTypesTable[[#This Row],[Ventilation Secondary Space Type]]</f>
        <v>AIA 2001Surgery and Critical CareER Waiting Room</v>
      </c>
      <c r="Y37">
        <f>VLOOKUP(SpaceTypesTable[[#This Row],[Lookup]],VentilationStandardsTable[],6,FALSE)</f>
        <v>0</v>
      </c>
      <c r="Z37">
        <f>VLOOKUP(SpaceTypesTable[[#This Row],[Lookup]],VentilationStandardsTable[],5,FALSE)</f>
        <v>0</v>
      </c>
      <c r="AA37">
        <f>VLOOKUP(SpaceTypesTable[[#This Row],[Lookup]],VentilationStandardsTable[],7,FALSE)</f>
        <v>2</v>
      </c>
      <c r="AB37">
        <v>6.25</v>
      </c>
      <c r="AC37" t="s">
        <v>2020</v>
      </c>
      <c r="AD37" t="s">
        <v>2019</v>
      </c>
      <c r="AE37">
        <v>5.9499999999999997E-2</v>
      </c>
      <c r="AF37" t="s">
        <v>2024</v>
      </c>
      <c r="AH37" t="s">
        <v>1011</v>
      </c>
      <c r="AI37" t="s">
        <v>1011</v>
      </c>
      <c r="AJ37" t="s">
        <v>1011</v>
      </c>
      <c r="AL37">
        <v>1.36</v>
      </c>
      <c r="AM37">
        <v>0</v>
      </c>
      <c r="AN37">
        <v>0.5</v>
      </c>
      <c r="AO37">
        <v>0</v>
      </c>
      <c r="AP37" t="s">
        <v>2049</v>
      </c>
      <c r="AQ37" t="s">
        <v>2119</v>
      </c>
      <c r="AR37" t="s">
        <v>2119</v>
      </c>
      <c r="AU37" t="str">
        <f>IF(SpaceTypesTable[[#This Row],[Peak Flow Rate (gal/h)]]=0,"",SpaceTypesTable[[#This Row],[Peak Flow Rate (gal/h)]]/SpaceTypesTable[[#This Row],[area (ft^2)]])</f>
        <v/>
      </c>
      <c r="BE37" t="str">
        <f>IF(ISBLANK(BD37),"",BD37/(BA37/AZ37))</f>
        <v/>
      </c>
    </row>
    <row r="38" spans="1:57">
      <c r="A38" t="s">
        <v>313</v>
      </c>
      <c r="B38">
        <v>150</v>
      </c>
      <c r="C38" s="39" t="s">
        <v>1000</v>
      </c>
      <c r="D38" s="39" t="s">
        <v>800</v>
      </c>
      <c r="E38" s="39" t="s">
        <v>776</v>
      </c>
      <c r="F38" s="39" t="s">
        <v>830</v>
      </c>
      <c r="G38" t="s">
        <v>1043</v>
      </c>
      <c r="H38" t="s">
        <v>997</v>
      </c>
      <c r="I38" t="s">
        <v>776</v>
      </c>
      <c r="J38" t="s">
        <v>784</v>
      </c>
      <c r="K38" t="str">
        <f>SpaceTypesTable[[#This Row],[Lighting Standard]]&amp;SpaceTypesTable[[#This Row],[Lighting Primary Space Type]]&amp;SpaceTypesTable[[#This Row],[Lighting Secondary Space Type]]</f>
        <v>ASHRAE 189.1-2009HospitalNurse Station</v>
      </c>
      <c r="N38">
        <f>VLOOKUP(SpaceTypesTable[[#This Row],[LookupColumn]],InteriorLightingTable[],5,FALSE)</f>
        <v>0.9</v>
      </c>
      <c r="Q38">
        <v>0</v>
      </c>
      <c r="R38">
        <v>0.7</v>
      </c>
      <c r="S38">
        <v>0.2</v>
      </c>
      <c r="T38" t="s">
        <v>1961</v>
      </c>
      <c r="U38" t="s">
        <v>957</v>
      </c>
      <c r="V38" t="s">
        <v>958</v>
      </c>
      <c r="W38" t="s">
        <v>964</v>
      </c>
      <c r="X38" t="str">
        <f>SpaceTypesTable[[#This Row],[Ventilation Standard]]&amp;SpaceTypesTable[[#This Row],[Ventilation Primary Space Type]]&amp;SpaceTypesTable[[#This Row],[Ventilation Secondary Space Type]]</f>
        <v>AIA 2001Surgery and Critical CareER Waiting Room</v>
      </c>
      <c r="Y38">
        <f>VLOOKUP(SpaceTypesTable[[#This Row],[Lookup]],VentilationStandardsTable[],6,FALSE)</f>
        <v>0</v>
      </c>
      <c r="Z38">
        <f>VLOOKUP(SpaceTypesTable[[#This Row],[Lookup]],VentilationStandardsTable[],5,FALSE)</f>
        <v>0</v>
      </c>
      <c r="AA38">
        <f>VLOOKUP(SpaceTypesTable[[#This Row],[Lookup]],VentilationStandardsTable[],7,FALSE)</f>
        <v>2</v>
      </c>
      <c r="AB38">
        <v>6.25</v>
      </c>
      <c r="AC38" t="s">
        <v>2020</v>
      </c>
      <c r="AD38" t="s">
        <v>2019</v>
      </c>
      <c r="AE38">
        <v>5.9499999999999997E-2</v>
      </c>
      <c r="AF38" t="s">
        <v>2024</v>
      </c>
      <c r="AH38" t="s">
        <v>1011</v>
      </c>
      <c r="AI38" t="s">
        <v>1011</v>
      </c>
      <c r="AJ38" t="s">
        <v>1011</v>
      </c>
      <c r="AL38">
        <v>0.9900000000000001</v>
      </c>
      <c r="AM38">
        <v>0</v>
      </c>
      <c r="AN38">
        <v>0.5</v>
      </c>
      <c r="AO38">
        <v>0</v>
      </c>
      <c r="AP38" t="s">
        <v>2049</v>
      </c>
      <c r="AQ38" t="s">
        <v>2119</v>
      </c>
      <c r="AR38" t="s">
        <v>2119</v>
      </c>
      <c r="AU38" t="str">
        <f>IF(SpaceTypesTable[[#This Row],[Peak Flow Rate (gal/h)]]=0,"",SpaceTypesTable[[#This Row],[Peak Flow Rate (gal/h)]]/SpaceTypesTable[[#This Row],[area (ft^2)]])</f>
        <v/>
      </c>
      <c r="BE38" t="str">
        <f>IF(ISBLANK(BD38),"",BD38/(BA38/AZ38))</f>
        <v/>
      </c>
    </row>
    <row r="39" spans="1:57">
      <c r="A39" t="s">
        <v>38</v>
      </c>
      <c r="B39">
        <v>166</v>
      </c>
      <c r="C39" s="39" t="s">
        <v>1000</v>
      </c>
      <c r="D39" s="39" t="s">
        <v>801</v>
      </c>
      <c r="E39" s="39" t="s">
        <v>776</v>
      </c>
      <c r="F39" s="39" t="s">
        <v>830</v>
      </c>
      <c r="G39" t="s">
        <v>1043</v>
      </c>
      <c r="H39" t="s">
        <v>997</v>
      </c>
      <c r="I39" t="s">
        <v>776</v>
      </c>
      <c r="J39" t="s">
        <v>784</v>
      </c>
      <c r="K39" t="str">
        <f>SpaceTypesTable[[#This Row],[Lighting Standard]]&amp;SpaceTypesTable[[#This Row],[Lighting Primary Space Type]]&amp;SpaceTypesTable[[#This Row],[Lighting Secondary Space Type]]</f>
        <v>ASHRAE 189.1-2009HospitalNurse Station</v>
      </c>
      <c r="N39">
        <f>VLOOKUP(SpaceTypesTable[[#This Row],[LookupColumn]],InteriorLightingTable[],5,FALSE)</f>
        <v>0.9</v>
      </c>
      <c r="Q39">
        <v>0</v>
      </c>
      <c r="R39">
        <v>0.7</v>
      </c>
      <c r="S39">
        <v>0.2</v>
      </c>
      <c r="T39" t="s">
        <v>1961</v>
      </c>
      <c r="U39" t="s">
        <v>957</v>
      </c>
      <c r="V39" t="s">
        <v>958</v>
      </c>
      <c r="W39" t="s">
        <v>964</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6.25</v>
      </c>
      <c r="AC39" t="s">
        <v>2020</v>
      </c>
      <c r="AD39" t="s">
        <v>2019</v>
      </c>
      <c r="AE39">
        <v>4.4600000000000001E-2</v>
      </c>
      <c r="AF39" t="s">
        <v>2024</v>
      </c>
      <c r="AH39" t="s">
        <v>1011</v>
      </c>
      <c r="AI39" t="s">
        <v>1011</v>
      </c>
      <c r="AJ39" t="s">
        <v>1011</v>
      </c>
      <c r="AL39">
        <v>0.9900000000000001</v>
      </c>
      <c r="AM39">
        <v>0</v>
      </c>
      <c r="AN39">
        <v>0.5</v>
      </c>
      <c r="AO39">
        <v>0</v>
      </c>
      <c r="AP39" t="s">
        <v>2049</v>
      </c>
      <c r="AQ39" t="s">
        <v>2119</v>
      </c>
      <c r="AR39" t="s">
        <v>2119</v>
      </c>
      <c r="AU39" t="str">
        <f>IF(SpaceTypesTable[[#This Row],[Peak Flow Rate (gal/h)]]=0,"",SpaceTypesTable[[#This Row],[Peak Flow Rate (gal/h)]]/SpaceTypesTable[[#This Row],[area (ft^2)]])</f>
        <v/>
      </c>
      <c r="BE39" t="str">
        <f>IF(ISBLANK(BD39),"",BD39/(BA39/AZ39))</f>
        <v/>
      </c>
    </row>
    <row r="40" spans="1:57">
      <c r="A40" t="s">
        <v>132</v>
      </c>
      <c r="B40">
        <v>527</v>
      </c>
      <c r="C40" s="39" t="s">
        <v>1003</v>
      </c>
      <c r="D40" s="39" t="s">
        <v>799</v>
      </c>
      <c r="E40" s="39" t="s">
        <v>776</v>
      </c>
      <c r="F40" s="39" t="s">
        <v>830</v>
      </c>
      <c r="G40" t="s">
        <v>1043</v>
      </c>
      <c r="K40" t="str">
        <f>SpaceTypesTable[[#This Row],[Lighting Standard]]&amp;SpaceTypesTable[[#This Row],[Lighting Primary Space Type]]&amp;SpaceTypesTable[[#This Row],[Lighting Secondary Space Type]]</f>
        <v/>
      </c>
      <c r="N40">
        <v>1.64</v>
      </c>
      <c r="Q40">
        <v>0</v>
      </c>
      <c r="R40">
        <v>0.7</v>
      </c>
      <c r="S40">
        <v>0.2</v>
      </c>
      <c r="T40" t="s">
        <v>1961</v>
      </c>
      <c r="U40" t="s">
        <v>957</v>
      </c>
      <c r="V40" t="s">
        <v>958</v>
      </c>
      <c r="W40" t="s">
        <v>964</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6.25</v>
      </c>
      <c r="AC40" t="s">
        <v>2020</v>
      </c>
      <c r="AD40" t="s">
        <v>2019</v>
      </c>
      <c r="AE40">
        <v>0.22320000000000001</v>
      </c>
      <c r="AF40" t="s">
        <v>2024</v>
      </c>
      <c r="AH40" t="s">
        <v>1011</v>
      </c>
      <c r="AI40" t="s">
        <v>1011</v>
      </c>
      <c r="AJ40" t="s">
        <v>1011</v>
      </c>
      <c r="AL40">
        <v>1.36</v>
      </c>
      <c r="AM40">
        <v>0</v>
      </c>
      <c r="AN40">
        <v>0.5</v>
      </c>
      <c r="AO40">
        <v>0</v>
      </c>
      <c r="AP40" t="s">
        <v>2049</v>
      </c>
      <c r="AQ40" t="s">
        <v>2119</v>
      </c>
      <c r="AR40" t="s">
        <v>2119</v>
      </c>
      <c r="AU40" t="str">
        <f>IF(SpaceTypesTable[[#This Row],[Peak Flow Rate (gal/h)]]=0,"",SpaceTypesTable[[#This Row],[Peak Flow Rate (gal/h)]]/SpaceTypesTable[[#This Row],[area (ft^2)]])</f>
        <v/>
      </c>
      <c r="BE40" t="str">
        <f>IF(ISBLANK(BD40),"",BD40/(BA40/AZ40))</f>
        <v/>
      </c>
    </row>
    <row r="41" spans="1:57">
      <c r="C41" t="s">
        <v>1058</v>
      </c>
      <c r="D41" t="s">
        <v>799</v>
      </c>
      <c r="E41" s="39" t="s">
        <v>776</v>
      </c>
      <c r="F41" s="39" t="s">
        <v>830</v>
      </c>
      <c r="G41" t="s">
        <v>1043</v>
      </c>
      <c r="H41" t="s">
        <v>755</v>
      </c>
      <c r="I41" t="s">
        <v>776</v>
      </c>
      <c r="J41" t="s">
        <v>784</v>
      </c>
      <c r="K41" t="str">
        <f>SpaceTypesTable[[#This Row],[Lighting Standard]]&amp;SpaceTypesTable[[#This Row],[Lighting Primary Space Type]]&amp;SpaceTypesTable[[#This Row],[Lighting Secondary Space Type]]</f>
        <v>ASHRAE 90.1-2007HospitalNurse Station</v>
      </c>
      <c r="N41">
        <f>VLOOKUP(SpaceTypesTable[[#This Row],[LookupColumn]],InteriorLightingTable[],5,FALSE)</f>
        <v>1</v>
      </c>
      <c r="Q41">
        <v>0</v>
      </c>
      <c r="R41">
        <v>0.7</v>
      </c>
      <c r="S41">
        <v>0.2</v>
      </c>
      <c r="T41" t="s">
        <v>1961</v>
      </c>
      <c r="U41" t="s">
        <v>957</v>
      </c>
      <c r="V41" t="s">
        <v>958</v>
      </c>
      <c r="W41" t="s">
        <v>964</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6.25</v>
      </c>
      <c r="AC41" t="s">
        <v>2020</v>
      </c>
      <c r="AD41" t="s">
        <v>2019</v>
      </c>
      <c r="AE41">
        <v>4.4600000000000001E-2</v>
      </c>
      <c r="AF41" t="s">
        <v>2024</v>
      </c>
      <c r="AH41" t="s">
        <v>1011</v>
      </c>
      <c r="AI41" t="s">
        <v>1011</v>
      </c>
      <c r="AJ41" t="s">
        <v>1011</v>
      </c>
      <c r="AL41">
        <v>0.9900000000000001</v>
      </c>
      <c r="AM41">
        <v>0</v>
      </c>
      <c r="AN41">
        <v>0.5</v>
      </c>
      <c r="AO41">
        <v>0</v>
      </c>
      <c r="AP41" t="s">
        <v>2049</v>
      </c>
      <c r="AQ41" t="s">
        <v>2119</v>
      </c>
      <c r="AR41" t="s">
        <v>2119</v>
      </c>
      <c r="AU41" t="str">
        <f>IF(SpaceTypesTable[[#This Row],[Peak Flow Rate (gal/h)]]=0,"",SpaceTypesTable[[#This Row],[Peak Flow Rate (gal/h)]]/SpaceTypesTable[[#This Row],[area (ft^2)]])</f>
        <v/>
      </c>
      <c r="BE41" t="str">
        <f>IF(ISBLANK(BD41),"",BD41/(BA41/AZ41))</f>
        <v/>
      </c>
    </row>
    <row r="42" spans="1:57">
      <c r="A42" t="s">
        <v>63</v>
      </c>
      <c r="B42">
        <v>34</v>
      </c>
      <c r="C42" s="39" t="s">
        <v>1002</v>
      </c>
      <c r="D42" s="39" t="s">
        <v>799</v>
      </c>
      <c r="E42" s="39" t="s">
        <v>776</v>
      </c>
      <c r="F42" s="39" t="s">
        <v>833</v>
      </c>
      <c r="G42" t="s">
        <v>1042</v>
      </c>
      <c r="K42" t="str">
        <f>SpaceTypesTable[[#This Row],[Lighting Standard]]&amp;SpaceTypesTable[[#This Row],[Lighting Primary Space Type]]&amp;SpaceTypesTable[[#This Row],[Lighting Secondary Space Type]]</f>
        <v/>
      </c>
      <c r="N42">
        <v>3.84</v>
      </c>
      <c r="Q42">
        <v>0</v>
      </c>
      <c r="R42">
        <v>0.7</v>
      </c>
      <c r="S42">
        <v>0.2</v>
      </c>
      <c r="T42" t="s">
        <v>1961</v>
      </c>
      <c r="U42" t="s">
        <v>957</v>
      </c>
      <c r="V42" t="s">
        <v>958</v>
      </c>
      <c r="W42" t="s">
        <v>964</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2020</v>
      </c>
      <c r="AD42" t="s">
        <v>2019</v>
      </c>
      <c r="AE42">
        <v>0.22320000000000001</v>
      </c>
      <c r="AF42" t="s">
        <v>2024</v>
      </c>
      <c r="AH42" t="s">
        <v>1011</v>
      </c>
      <c r="AI42" t="s">
        <v>1011</v>
      </c>
      <c r="AJ42" t="s">
        <v>1011</v>
      </c>
      <c r="AL42">
        <v>4</v>
      </c>
      <c r="AM42">
        <v>0</v>
      </c>
      <c r="AN42">
        <v>0.5</v>
      </c>
      <c r="AO42">
        <v>0</v>
      </c>
      <c r="AP42" t="s">
        <v>2049</v>
      </c>
      <c r="AQ42" t="s">
        <v>2119</v>
      </c>
      <c r="AR42" t="s">
        <v>2119</v>
      </c>
      <c r="AS42">
        <v>1</v>
      </c>
      <c r="AT42">
        <v>300</v>
      </c>
      <c r="AU42">
        <f>IF(SpaceTypesTable[[#This Row],[Peak Flow Rate (gal/h)]]=0,"",SpaceTypesTable[[#This Row],[Peak Flow Rate (gal/h)]]/SpaceTypesTable[[#This Row],[area (ft^2)]])</f>
        <v>3.3333333333333335E-3</v>
      </c>
      <c r="AV42">
        <v>49</v>
      </c>
      <c r="AW42">
        <v>0.2</v>
      </c>
      <c r="AX42">
        <v>0.05</v>
      </c>
      <c r="AY42" t="s">
        <v>2152</v>
      </c>
      <c r="BE42" t="str">
        <f>IF(ISBLANK(BD42),"",BD42/(BA42/AZ42))</f>
        <v/>
      </c>
    </row>
    <row r="43" spans="1:57">
      <c r="A43" t="s">
        <v>484</v>
      </c>
      <c r="B43">
        <v>177</v>
      </c>
      <c r="C43" s="39" t="s">
        <v>1001</v>
      </c>
      <c r="D43" s="39" t="s">
        <v>799</v>
      </c>
      <c r="E43" s="39" t="s">
        <v>776</v>
      </c>
      <c r="F43" s="39" t="s">
        <v>833</v>
      </c>
      <c r="G43" t="s">
        <v>1042</v>
      </c>
      <c r="H43" t="s">
        <v>754</v>
      </c>
      <c r="I43" t="s">
        <v>776</v>
      </c>
      <c r="J43" t="s">
        <v>885</v>
      </c>
      <c r="K43" t="str">
        <f>SpaceTypesTable[[#This Row],[Lighting Standard]]&amp;SpaceTypesTable[[#This Row],[Lighting Primary Space Type]]&amp;SpaceTypesTable[[#This Row],[Lighting Secondary Space Type]]</f>
        <v>ASHRAE 90.1-2004HospitalEmergency</v>
      </c>
      <c r="N43">
        <f>VLOOKUP(SpaceTypesTable[[#This Row],[LookupColumn]],InteriorLightingTable[],5,FALSE)</f>
        <v>2.7</v>
      </c>
      <c r="Q43">
        <v>0</v>
      </c>
      <c r="R43">
        <v>0.7</v>
      </c>
      <c r="S43">
        <v>0.2</v>
      </c>
      <c r="T43" t="s">
        <v>1961</v>
      </c>
      <c r="U43" t="s">
        <v>957</v>
      </c>
      <c r="V43" t="s">
        <v>958</v>
      </c>
      <c r="W43" t="s">
        <v>964</v>
      </c>
      <c r="X43" t="str">
        <f>SpaceTypesTable[[#This Row],[Ventilation Standard]]&amp;SpaceTypesTable[[#This Row],[Ventilation Primary Space Type]]&amp;SpaceTypesTable[[#This Row],[Ventilation Secondary Space Type]]</f>
        <v>AIA 2001Surgery and Critical CareER Waiting Room</v>
      </c>
      <c r="Y43">
        <f>VLOOKUP(SpaceTypesTable[[#This Row],[Lookup]],VentilationStandardsTable[],6,FALSE)</f>
        <v>0</v>
      </c>
      <c r="Z43">
        <f>VLOOKUP(SpaceTypesTable[[#This Row],[Lookup]],VentilationStandardsTable[],5,FALSE)</f>
        <v>0</v>
      </c>
      <c r="AA43">
        <f>VLOOKUP(SpaceTypesTable[[#This Row],[Lookup]],VentilationStandardsTable[],7,FALSE)</f>
        <v>2</v>
      </c>
      <c r="AB43">
        <v>20</v>
      </c>
      <c r="AC43" t="s">
        <v>2020</v>
      </c>
      <c r="AD43" t="s">
        <v>2019</v>
      </c>
      <c r="AE43">
        <v>5.9499999999999997E-2</v>
      </c>
      <c r="AF43" t="s">
        <v>2024</v>
      </c>
      <c r="AH43" t="s">
        <v>1011</v>
      </c>
      <c r="AI43" t="s">
        <v>1011</v>
      </c>
      <c r="AJ43" t="s">
        <v>1011</v>
      </c>
      <c r="AL43">
        <v>4</v>
      </c>
      <c r="AM43">
        <v>0</v>
      </c>
      <c r="AN43">
        <v>0.5</v>
      </c>
      <c r="AO43">
        <v>0</v>
      </c>
      <c r="AP43" t="s">
        <v>2049</v>
      </c>
      <c r="AQ43" t="s">
        <v>2119</v>
      </c>
      <c r="AR43" t="s">
        <v>2119</v>
      </c>
      <c r="AS43">
        <v>1</v>
      </c>
      <c r="AT43">
        <v>300</v>
      </c>
      <c r="AU43">
        <f>IF(SpaceTypesTable[[#This Row],[Peak Flow Rate (gal/h)]]=0,"",SpaceTypesTable[[#This Row],[Peak Flow Rate (gal/h)]]/SpaceTypesTable[[#This Row],[area (ft^2)]])</f>
        <v>3.3333333333333335E-3</v>
      </c>
      <c r="AV43">
        <v>49</v>
      </c>
      <c r="AW43">
        <v>0.2</v>
      </c>
      <c r="AX43">
        <v>0.05</v>
      </c>
      <c r="AY43" t="s">
        <v>2152</v>
      </c>
      <c r="BE43" t="str">
        <f>IF(ISBLANK(BD43),"",BD43/(BA43/AZ43))</f>
        <v/>
      </c>
    </row>
    <row r="44" spans="1:57">
      <c r="A44" t="s">
        <v>470</v>
      </c>
      <c r="B44">
        <v>330</v>
      </c>
      <c r="C44" s="39" t="s">
        <v>1000</v>
      </c>
      <c r="D44" s="39" t="s">
        <v>800</v>
      </c>
      <c r="E44" s="39" t="s">
        <v>776</v>
      </c>
      <c r="F44" s="39" t="s">
        <v>833</v>
      </c>
      <c r="G44" t="s">
        <v>1042</v>
      </c>
      <c r="H44" t="s">
        <v>997</v>
      </c>
      <c r="I44" t="s">
        <v>776</v>
      </c>
      <c r="J44" t="s">
        <v>885</v>
      </c>
      <c r="K44" t="str">
        <f>SpaceTypesTable[[#This Row],[Lighting Standard]]&amp;SpaceTypesTable[[#This Row],[Lighting Primary Space Type]]&amp;SpaceTypesTable[[#This Row],[Lighting Secondary Space Type]]</f>
        <v>ASHRAE 189.1-2009HospitalEmergency</v>
      </c>
      <c r="N44">
        <f>VLOOKUP(SpaceTypesTable[[#This Row],[LookupColumn]],InteriorLightingTable[],5,FALSE)</f>
        <v>2.4300000000000002</v>
      </c>
      <c r="Q44">
        <v>0</v>
      </c>
      <c r="R44">
        <v>0.7</v>
      </c>
      <c r="S44">
        <v>0.2</v>
      </c>
      <c r="T44" t="s">
        <v>1961</v>
      </c>
      <c r="U44" t="s">
        <v>957</v>
      </c>
      <c r="V44" t="s">
        <v>958</v>
      </c>
      <c r="W44" t="s">
        <v>964</v>
      </c>
      <c r="X44" t="str">
        <f>SpaceTypesTable[[#This Row],[Ventilation Standard]]&amp;SpaceTypesTable[[#This Row],[Ventilation Primary Space Type]]&amp;SpaceTypesTable[[#This Row],[Ventilation Secondary Space Type]]</f>
        <v>AIA 2001Surgery and Critical CareER Waiting Room</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2020</v>
      </c>
      <c r="AD44" t="s">
        <v>2019</v>
      </c>
      <c r="AE44">
        <v>5.9499999999999997E-2</v>
      </c>
      <c r="AF44" t="s">
        <v>2024</v>
      </c>
      <c r="AH44" t="s">
        <v>1011</v>
      </c>
      <c r="AI44" t="s">
        <v>1011</v>
      </c>
      <c r="AJ44" t="s">
        <v>1011</v>
      </c>
      <c r="AL44">
        <v>2.92</v>
      </c>
      <c r="AM44">
        <v>0</v>
      </c>
      <c r="AN44">
        <v>0.5</v>
      </c>
      <c r="AO44">
        <v>0</v>
      </c>
      <c r="AP44" t="s">
        <v>2049</v>
      </c>
      <c r="AQ44" t="s">
        <v>2119</v>
      </c>
      <c r="AR44" t="s">
        <v>2119</v>
      </c>
      <c r="AS44">
        <v>1</v>
      </c>
      <c r="AT44">
        <v>300</v>
      </c>
      <c r="AU44">
        <f>IF(SpaceTypesTable[[#This Row],[Peak Flow Rate (gal/h)]]=0,"",SpaceTypesTable[[#This Row],[Peak Flow Rate (gal/h)]]/SpaceTypesTable[[#This Row],[area (ft^2)]])</f>
        <v>3.3333333333333335E-3</v>
      </c>
      <c r="AV44">
        <v>49</v>
      </c>
      <c r="AW44">
        <v>0.2</v>
      </c>
      <c r="AX44">
        <v>0.05</v>
      </c>
      <c r="AY44" t="s">
        <v>2152</v>
      </c>
      <c r="BE44" t="str">
        <f>IF(ISBLANK(BD44),"",BD44/(BA44/AZ44))</f>
        <v/>
      </c>
    </row>
    <row r="45" spans="1:57">
      <c r="A45" t="s">
        <v>443</v>
      </c>
      <c r="B45">
        <v>213</v>
      </c>
      <c r="C45" s="39" t="s">
        <v>1000</v>
      </c>
      <c r="D45" s="39" t="s">
        <v>801</v>
      </c>
      <c r="E45" s="39" t="s">
        <v>776</v>
      </c>
      <c r="F45" s="39" t="s">
        <v>833</v>
      </c>
      <c r="G45" t="s">
        <v>1042</v>
      </c>
      <c r="H45" t="s">
        <v>997</v>
      </c>
      <c r="I45" t="s">
        <v>776</v>
      </c>
      <c r="J45" t="s">
        <v>885</v>
      </c>
      <c r="K45" t="str">
        <f>SpaceTypesTable[[#This Row],[Lighting Standard]]&amp;SpaceTypesTable[[#This Row],[Lighting Primary Space Type]]&amp;SpaceTypesTable[[#This Row],[Lighting Secondary Space Type]]</f>
        <v>ASHRAE 189.1-2009HospitalEmergency</v>
      </c>
      <c r="N45">
        <f>VLOOKUP(SpaceTypesTable[[#This Row],[LookupColumn]],InteriorLightingTable[],5,FALSE)</f>
        <v>2.4300000000000002</v>
      </c>
      <c r="Q45">
        <v>0</v>
      </c>
      <c r="R45">
        <v>0.7</v>
      </c>
      <c r="S45">
        <v>0.2</v>
      </c>
      <c r="T45" t="s">
        <v>1961</v>
      </c>
      <c r="U45" t="s">
        <v>957</v>
      </c>
      <c r="V45" t="s">
        <v>958</v>
      </c>
      <c r="W45" t="s">
        <v>964</v>
      </c>
      <c r="X45" t="str">
        <f>SpaceTypesTable[[#This Row],[Ventilation Standard]]&amp;SpaceTypesTable[[#This Row],[Ventilation Primary Space Type]]&amp;SpaceTypesTable[[#This Row],[Ventilation Secondary Space Type]]</f>
        <v>AIA 2001Surgery and Critical CareER Waiting Room</v>
      </c>
      <c r="Y45">
        <f>VLOOKUP(SpaceTypesTable[[#This Row],[Lookup]],VentilationStandardsTable[],6,FALSE)</f>
        <v>0</v>
      </c>
      <c r="Z45">
        <f>VLOOKUP(SpaceTypesTable[[#This Row],[Lookup]],VentilationStandardsTable[],5,FALSE)</f>
        <v>0</v>
      </c>
      <c r="AA45">
        <f>VLOOKUP(SpaceTypesTable[[#This Row],[Lookup]],VentilationStandardsTable[],7,FALSE)</f>
        <v>2</v>
      </c>
      <c r="AB45">
        <v>20</v>
      </c>
      <c r="AC45" t="s">
        <v>2020</v>
      </c>
      <c r="AD45" t="s">
        <v>2019</v>
      </c>
      <c r="AE45">
        <v>4.4600000000000001E-2</v>
      </c>
      <c r="AF45" t="s">
        <v>2024</v>
      </c>
      <c r="AH45" t="s">
        <v>1011</v>
      </c>
      <c r="AI45" t="s">
        <v>1011</v>
      </c>
      <c r="AJ45" t="s">
        <v>1011</v>
      </c>
      <c r="AL45">
        <v>2.92</v>
      </c>
      <c r="AM45">
        <v>0</v>
      </c>
      <c r="AN45">
        <v>0.5</v>
      </c>
      <c r="AO45">
        <v>0</v>
      </c>
      <c r="AP45" t="s">
        <v>2049</v>
      </c>
      <c r="AQ45" t="s">
        <v>2119</v>
      </c>
      <c r="AR45" t="s">
        <v>2119</v>
      </c>
      <c r="AS45">
        <v>1</v>
      </c>
      <c r="AT45">
        <v>300</v>
      </c>
      <c r="AU45">
        <f>IF(SpaceTypesTable[[#This Row],[Peak Flow Rate (gal/h)]]=0,"",SpaceTypesTable[[#This Row],[Peak Flow Rate (gal/h)]]/SpaceTypesTable[[#This Row],[area (ft^2)]])</f>
        <v>3.3333333333333335E-3</v>
      </c>
      <c r="AV45">
        <v>49</v>
      </c>
      <c r="AW45">
        <v>0.2</v>
      </c>
      <c r="AX45">
        <v>0.05</v>
      </c>
      <c r="AY45" t="s">
        <v>2152</v>
      </c>
      <c r="BE45" t="str">
        <f>IF(ISBLANK(BD45),"",BD45/(BA45/AZ45))</f>
        <v/>
      </c>
    </row>
    <row r="46" spans="1:57">
      <c r="A46" t="s">
        <v>180</v>
      </c>
      <c r="B46">
        <v>243</v>
      </c>
      <c r="C46" s="39" t="s">
        <v>1003</v>
      </c>
      <c r="D46" s="39" t="s">
        <v>799</v>
      </c>
      <c r="E46" s="39" t="s">
        <v>776</v>
      </c>
      <c r="F46" s="39" t="s">
        <v>833</v>
      </c>
      <c r="G46" t="s">
        <v>1042</v>
      </c>
      <c r="K46" t="str">
        <f>SpaceTypesTable[[#This Row],[Lighting Standard]]&amp;SpaceTypesTable[[#This Row],[Lighting Primary Space Type]]&amp;SpaceTypesTable[[#This Row],[Lighting Secondary Space Type]]</f>
        <v/>
      </c>
      <c r="N46">
        <v>5</v>
      </c>
      <c r="Q46">
        <v>0</v>
      </c>
      <c r="R46">
        <v>0.7</v>
      </c>
      <c r="S46">
        <v>0.2</v>
      </c>
      <c r="T46" t="s">
        <v>1961</v>
      </c>
      <c r="U46" t="s">
        <v>957</v>
      </c>
      <c r="V46" t="s">
        <v>958</v>
      </c>
      <c r="W46" t="s">
        <v>964</v>
      </c>
      <c r="X46" t="str">
        <f>SpaceTypesTable[[#This Row],[Ventilation Standard]]&amp;SpaceTypesTable[[#This Row],[Ventilation Primary Space Type]]&amp;SpaceTypesTable[[#This Row],[Ventilation Secondary Space Type]]</f>
        <v>AIA 2001Surgery and Critical CareER Waiting Room</v>
      </c>
      <c r="Y46">
        <f>VLOOKUP(SpaceTypesTable[[#This Row],[Lookup]],VentilationStandardsTable[],6,FALSE)</f>
        <v>0</v>
      </c>
      <c r="Z46">
        <f>VLOOKUP(SpaceTypesTable[[#This Row],[Lookup]],VentilationStandardsTable[],5,FALSE)</f>
        <v>0</v>
      </c>
      <c r="AA46">
        <f>VLOOKUP(SpaceTypesTable[[#This Row],[Lookup]],VentilationStandardsTable[],7,FALSE)</f>
        <v>2</v>
      </c>
      <c r="AB46">
        <v>20</v>
      </c>
      <c r="AC46" t="s">
        <v>2020</v>
      </c>
      <c r="AD46" t="s">
        <v>2019</v>
      </c>
      <c r="AE46">
        <v>0.22320000000000001</v>
      </c>
      <c r="AF46" t="s">
        <v>2024</v>
      </c>
      <c r="AH46" t="s">
        <v>1011</v>
      </c>
      <c r="AI46" t="s">
        <v>1011</v>
      </c>
      <c r="AJ46" t="s">
        <v>1011</v>
      </c>
      <c r="AL46">
        <v>4</v>
      </c>
      <c r="AM46">
        <v>0</v>
      </c>
      <c r="AN46">
        <v>0.5</v>
      </c>
      <c r="AO46">
        <v>0</v>
      </c>
      <c r="AP46" t="s">
        <v>2049</v>
      </c>
      <c r="AQ46" t="s">
        <v>2119</v>
      </c>
      <c r="AR46" t="s">
        <v>2119</v>
      </c>
      <c r="AS46">
        <v>1</v>
      </c>
      <c r="AT46">
        <v>300</v>
      </c>
      <c r="AU46">
        <f>IF(SpaceTypesTable[[#This Row],[Peak Flow Rate (gal/h)]]=0,"",SpaceTypesTable[[#This Row],[Peak Flow Rate (gal/h)]]/SpaceTypesTable[[#This Row],[area (ft^2)]])</f>
        <v>3.3333333333333335E-3</v>
      </c>
      <c r="AV46">
        <v>49</v>
      </c>
      <c r="AW46">
        <v>0.2</v>
      </c>
      <c r="AX46">
        <v>0.05</v>
      </c>
      <c r="AY46" t="s">
        <v>2152</v>
      </c>
      <c r="BE46" t="str">
        <f>IF(ISBLANK(BD46),"",BD46/(BA46/AZ46))</f>
        <v/>
      </c>
    </row>
    <row r="47" spans="1:57">
      <c r="C47" t="s">
        <v>1058</v>
      </c>
      <c r="D47" t="s">
        <v>799</v>
      </c>
      <c r="E47" s="39" t="s">
        <v>776</v>
      </c>
      <c r="F47" s="39" t="s">
        <v>833</v>
      </c>
      <c r="G47" t="s">
        <v>1042</v>
      </c>
      <c r="H47" t="s">
        <v>755</v>
      </c>
      <c r="I47" t="s">
        <v>776</v>
      </c>
      <c r="J47" t="s">
        <v>885</v>
      </c>
      <c r="K47" t="str">
        <f>SpaceTypesTable[[#This Row],[Lighting Standard]]&amp;SpaceTypesTable[[#This Row],[Lighting Primary Space Type]]&amp;SpaceTypesTable[[#This Row],[Lighting Secondary Space Type]]</f>
        <v>ASHRAE 90.1-2007HospitalEmergency</v>
      </c>
      <c r="N47">
        <f>VLOOKUP(SpaceTypesTable[[#This Row],[LookupColumn]],InteriorLightingTable[],5,FALSE)</f>
        <v>2.7</v>
      </c>
      <c r="Q47">
        <v>0</v>
      </c>
      <c r="R47">
        <v>0.7</v>
      </c>
      <c r="S47">
        <v>0.2</v>
      </c>
      <c r="T47" t="s">
        <v>1961</v>
      </c>
      <c r="U47" t="s">
        <v>957</v>
      </c>
      <c r="V47" t="s">
        <v>958</v>
      </c>
      <c r="W47" t="s">
        <v>964</v>
      </c>
      <c r="X47" t="str">
        <f>SpaceTypesTable[[#This Row],[Ventilation Standard]]&amp;SpaceTypesTable[[#This Row],[Ventilation Primary Space Type]]&amp;SpaceTypesTable[[#This Row],[Ventilation Secondary Space Type]]</f>
        <v>AIA 2001Surgery and Critical CareER Waiting Room</v>
      </c>
      <c r="Y47">
        <f>VLOOKUP(SpaceTypesTable[[#This Row],[Lookup]],VentilationStandardsTable[],6,FALSE)</f>
        <v>0</v>
      </c>
      <c r="Z47">
        <f>VLOOKUP(SpaceTypesTable[[#This Row],[Lookup]],VentilationStandardsTable[],5,FALSE)</f>
        <v>0</v>
      </c>
      <c r="AA47">
        <f>VLOOKUP(SpaceTypesTable[[#This Row],[Lookup]],VentilationStandardsTable[],7,FALSE)</f>
        <v>2</v>
      </c>
      <c r="AB47">
        <v>20</v>
      </c>
      <c r="AC47" t="s">
        <v>2020</v>
      </c>
      <c r="AD47" t="s">
        <v>2019</v>
      </c>
      <c r="AE47">
        <v>4.4600000000000001E-2</v>
      </c>
      <c r="AF47" t="s">
        <v>2024</v>
      </c>
      <c r="AH47" t="s">
        <v>1011</v>
      </c>
      <c r="AI47" t="s">
        <v>1011</v>
      </c>
      <c r="AJ47" t="s">
        <v>1011</v>
      </c>
      <c r="AL47">
        <v>2.92</v>
      </c>
      <c r="AM47">
        <v>0</v>
      </c>
      <c r="AN47">
        <v>0.5</v>
      </c>
      <c r="AO47">
        <v>0</v>
      </c>
      <c r="AP47" t="s">
        <v>2049</v>
      </c>
      <c r="AQ47" t="s">
        <v>2119</v>
      </c>
      <c r="AR47" t="s">
        <v>2119</v>
      </c>
      <c r="AS47">
        <v>1</v>
      </c>
      <c r="AT47">
        <v>300</v>
      </c>
      <c r="AU47">
        <f>IF(SpaceTypesTable[[#This Row],[Peak Flow Rate (gal/h)]]=0,"",SpaceTypesTable[[#This Row],[Peak Flow Rate (gal/h)]]/SpaceTypesTable[[#This Row],[area (ft^2)]])</f>
        <v>3.3333333333333335E-3</v>
      </c>
      <c r="AV47">
        <v>49</v>
      </c>
      <c r="AW47">
        <v>0.2</v>
      </c>
      <c r="AX47">
        <v>0.05</v>
      </c>
      <c r="AY47" t="s">
        <v>2152</v>
      </c>
      <c r="BE47" t="str">
        <f>IF(ISBLANK(BD47),"",BD47/(BA47/AZ47))</f>
        <v/>
      </c>
    </row>
    <row r="48" spans="1:57">
      <c r="A48" t="s">
        <v>424</v>
      </c>
      <c r="B48">
        <v>293</v>
      </c>
      <c r="C48" s="39" t="s">
        <v>1002</v>
      </c>
      <c r="D48" s="39" t="s">
        <v>799</v>
      </c>
      <c r="E48" s="39" t="s">
        <v>776</v>
      </c>
      <c r="F48" s="39" t="s">
        <v>848</v>
      </c>
      <c r="G48" t="s">
        <v>1042</v>
      </c>
      <c r="K48" t="str">
        <f>SpaceTypesTable[[#This Row],[Lighting Standard]]&amp;SpaceTypesTable[[#This Row],[Lighting Primary Space Type]]&amp;SpaceTypesTable[[#This Row],[Lighting Secondary Space Type]]</f>
        <v/>
      </c>
      <c r="N48">
        <v>3.84</v>
      </c>
      <c r="Q48">
        <v>0</v>
      </c>
      <c r="R48">
        <v>0.7</v>
      </c>
      <c r="S48">
        <v>0.2</v>
      </c>
      <c r="T48" t="s">
        <v>1961</v>
      </c>
      <c r="U48" t="s">
        <v>957</v>
      </c>
      <c r="V48" t="s">
        <v>958</v>
      </c>
      <c r="W48" t="s">
        <v>964</v>
      </c>
      <c r="X48" t="str">
        <f>SpaceTypesTable[[#This Row],[Ventilation Standard]]&amp;SpaceTypesTable[[#This Row],[Ventilation Primary Space Type]]&amp;SpaceTypesTable[[#This Row],[Ventilation Secondary Space Type]]</f>
        <v>AIA 2001Surgery and Critical CareER Waiting Room</v>
      </c>
      <c r="Y48">
        <f>VLOOKUP(SpaceTypesTable[[#This Row],[Lookup]],VentilationStandardsTable[],6,FALSE)</f>
        <v>0</v>
      </c>
      <c r="Z48">
        <f>VLOOKUP(SpaceTypesTable[[#This Row],[Lookup]],VentilationStandardsTable[],5,FALSE)</f>
        <v>0</v>
      </c>
      <c r="AA48">
        <f>VLOOKUP(SpaceTypesTable[[#This Row],[Lookup]],VentilationStandardsTable[],7,FALSE)</f>
        <v>2</v>
      </c>
      <c r="AB48">
        <v>20</v>
      </c>
      <c r="AC48" t="s">
        <v>2020</v>
      </c>
      <c r="AD48" t="s">
        <v>2019</v>
      </c>
      <c r="AE48">
        <v>0.22320000000000001</v>
      </c>
      <c r="AF48" t="s">
        <v>2024</v>
      </c>
      <c r="AH48" t="s">
        <v>1011</v>
      </c>
      <c r="AI48" t="s">
        <v>1011</v>
      </c>
      <c r="AJ48" t="s">
        <v>1011</v>
      </c>
      <c r="AL48">
        <v>2</v>
      </c>
      <c r="AM48">
        <v>0</v>
      </c>
      <c r="AN48">
        <v>0.5</v>
      </c>
      <c r="AO48">
        <v>0</v>
      </c>
      <c r="AP48" t="s">
        <v>2049</v>
      </c>
      <c r="AQ48" t="s">
        <v>2119</v>
      </c>
      <c r="AR48" t="s">
        <v>2119</v>
      </c>
      <c r="AS48">
        <v>1</v>
      </c>
      <c r="AT48">
        <v>300</v>
      </c>
      <c r="AU48">
        <f>IF(SpaceTypesTable[[#This Row],[Peak Flow Rate (gal/h)]]=0,"",SpaceTypesTable[[#This Row],[Peak Flow Rate (gal/h)]]/SpaceTypesTable[[#This Row],[area (ft^2)]])</f>
        <v>3.3333333333333335E-3</v>
      </c>
      <c r="AV48">
        <v>49</v>
      </c>
      <c r="AW48">
        <v>0.2</v>
      </c>
      <c r="AX48">
        <v>0.05</v>
      </c>
      <c r="AY48" t="s">
        <v>2152</v>
      </c>
      <c r="BE48" t="str">
        <f>IF(ISBLANK(BD48),"",BD48/(BA48/AZ48))</f>
        <v/>
      </c>
    </row>
    <row r="49" spans="1:57">
      <c r="A49" t="s">
        <v>215</v>
      </c>
      <c r="B49">
        <v>90</v>
      </c>
      <c r="C49" s="39" t="s">
        <v>1001</v>
      </c>
      <c r="D49" s="39" t="s">
        <v>799</v>
      </c>
      <c r="E49" s="39" t="s">
        <v>776</v>
      </c>
      <c r="F49" s="39" t="s">
        <v>848</v>
      </c>
      <c r="G49" t="s">
        <v>1042</v>
      </c>
      <c r="H49" t="s">
        <v>754</v>
      </c>
      <c r="I49" t="s">
        <v>776</v>
      </c>
      <c r="J49" t="s">
        <v>885</v>
      </c>
      <c r="K49" t="str">
        <f>SpaceTypesTable[[#This Row],[Lighting Standard]]&amp;SpaceTypesTable[[#This Row],[Lighting Primary Space Type]]&amp;SpaceTypesTable[[#This Row],[Lighting Secondary Space Type]]</f>
        <v>ASHRAE 90.1-2004HospitalEmergency</v>
      </c>
      <c r="N49">
        <f>VLOOKUP(SpaceTypesTable[[#This Row],[LookupColumn]],InteriorLightingTable[],5,FALSE)</f>
        <v>2.7</v>
      </c>
      <c r="Q49">
        <v>0</v>
      </c>
      <c r="R49">
        <v>0.7</v>
      </c>
      <c r="S49">
        <v>0.2</v>
      </c>
      <c r="T49" t="s">
        <v>1961</v>
      </c>
      <c r="U49" t="s">
        <v>957</v>
      </c>
      <c r="V49" t="s">
        <v>958</v>
      </c>
      <c r="W49" t="s">
        <v>964</v>
      </c>
      <c r="X49" t="str">
        <f>SpaceTypesTable[[#This Row],[Ventilation Standard]]&amp;SpaceTypesTable[[#This Row],[Ventilation Primary Space Type]]&amp;SpaceTypesTable[[#This Row],[Ventilation Secondary Space Type]]</f>
        <v>AIA 2001Surgery and Critical CareER Waiting Room</v>
      </c>
      <c r="Y49">
        <f>VLOOKUP(SpaceTypesTable[[#This Row],[Lookup]],VentilationStandardsTable[],6,FALSE)</f>
        <v>0</v>
      </c>
      <c r="Z49">
        <f>VLOOKUP(SpaceTypesTable[[#This Row],[Lookup]],VentilationStandardsTable[],5,FALSE)</f>
        <v>0</v>
      </c>
      <c r="AA49">
        <f>VLOOKUP(SpaceTypesTable[[#This Row],[Lookup]],VentilationStandardsTable[],7,FALSE)</f>
        <v>2</v>
      </c>
      <c r="AB49">
        <v>20</v>
      </c>
      <c r="AC49" t="s">
        <v>2020</v>
      </c>
      <c r="AD49" t="s">
        <v>2019</v>
      </c>
      <c r="AE49">
        <v>5.9499999999999997E-2</v>
      </c>
      <c r="AF49" t="s">
        <v>2024</v>
      </c>
      <c r="AH49" t="s">
        <v>1011</v>
      </c>
      <c r="AI49" t="s">
        <v>1011</v>
      </c>
      <c r="AJ49" t="s">
        <v>1011</v>
      </c>
      <c r="AL49">
        <v>2</v>
      </c>
      <c r="AM49">
        <v>0</v>
      </c>
      <c r="AN49">
        <v>0.5</v>
      </c>
      <c r="AO49">
        <v>0</v>
      </c>
      <c r="AP49" t="s">
        <v>2049</v>
      </c>
      <c r="AQ49" t="s">
        <v>2119</v>
      </c>
      <c r="AR49" t="s">
        <v>2119</v>
      </c>
      <c r="AS49">
        <v>1</v>
      </c>
      <c r="AT49">
        <v>300</v>
      </c>
      <c r="AU49">
        <f>IF(SpaceTypesTable[[#This Row],[Peak Flow Rate (gal/h)]]=0,"",SpaceTypesTable[[#This Row],[Peak Flow Rate (gal/h)]]/SpaceTypesTable[[#This Row],[area (ft^2)]])</f>
        <v>3.3333333333333335E-3</v>
      </c>
      <c r="AV49">
        <v>49</v>
      </c>
      <c r="AW49">
        <v>0.2</v>
      </c>
      <c r="AX49">
        <v>0.05</v>
      </c>
      <c r="AY49" t="s">
        <v>2152</v>
      </c>
      <c r="BE49" t="str">
        <f>IF(ISBLANK(BD49),"",BD49/(BA49/AZ49))</f>
        <v/>
      </c>
    </row>
    <row r="50" spans="1:57">
      <c r="A50" t="s">
        <v>426</v>
      </c>
      <c r="B50">
        <v>530</v>
      </c>
      <c r="C50" s="39" t="s">
        <v>1000</v>
      </c>
      <c r="D50" s="39" t="s">
        <v>800</v>
      </c>
      <c r="E50" s="39" t="s">
        <v>776</v>
      </c>
      <c r="F50" s="39" t="s">
        <v>848</v>
      </c>
      <c r="G50" t="s">
        <v>1042</v>
      </c>
      <c r="H50" t="s">
        <v>997</v>
      </c>
      <c r="I50" t="s">
        <v>776</v>
      </c>
      <c r="J50" t="s">
        <v>885</v>
      </c>
      <c r="K50" t="str">
        <f>SpaceTypesTable[[#This Row],[Lighting Standard]]&amp;SpaceTypesTable[[#This Row],[Lighting Primary Space Type]]&amp;SpaceTypesTable[[#This Row],[Lighting Secondary Space Type]]</f>
        <v>ASHRAE 189.1-2009HospitalEmergency</v>
      </c>
      <c r="N50">
        <f>VLOOKUP(SpaceTypesTable[[#This Row],[LookupColumn]],InteriorLightingTable[],5,FALSE)</f>
        <v>2.4300000000000002</v>
      </c>
      <c r="Q50">
        <v>0</v>
      </c>
      <c r="R50">
        <v>0.7</v>
      </c>
      <c r="S50">
        <v>0.2</v>
      </c>
      <c r="T50" t="s">
        <v>1961</v>
      </c>
      <c r="U50" t="s">
        <v>957</v>
      </c>
      <c r="V50" t="s">
        <v>958</v>
      </c>
      <c r="W50" t="s">
        <v>964</v>
      </c>
      <c r="X50" t="str">
        <f>SpaceTypesTable[[#This Row],[Ventilation Standard]]&amp;SpaceTypesTable[[#This Row],[Ventilation Primary Space Type]]&amp;SpaceTypesTable[[#This Row],[Ventilation Secondary Space Type]]</f>
        <v>AIA 2001Surgery and Critical CareER Waiting Room</v>
      </c>
      <c r="Y50">
        <f>VLOOKUP(SpaceTypesTable[[#This Row],[Lookup]],VentilationStandardsTable[],6,FALSE)</f>
        <v>0</v>
      </c>
      <c r="Z50">
        <f>VLOOKUP(SpaceTypesTable[[#This Row],[Lookup]],VentilationStandardsTable[],5,FALSE)</f>
        <v>0</v>
      </c>
      <c r="AA50">
        <f>VLOOKUP(SpaceTypesTable[[#This Row],[Lookup]],VentilationStandardsTable[],7,FALSE)</f>
        <v>2</v>
      </c>
      <c r="AB50">
        <v>20</v>
      </c>
      <c r="AC50" t="s">
        <v>2020</v>
      </c>
      <c r="AD50" t="s">
        <v>2019</v>
      </c>
      <c r="AE50">
        <v>5.9499999999999997E-2</v>
      </c>
      <c r="AF50" t="s">
        <v>2024</v>
      </c>
      <c r="AH50" t="s">
        <v>1011</v>
      </c>
      <c r="AI50" t="s">
        <v>1011</v>
      </c>
      <c r="AJ50" t="s">
        <v>1011</v>
      </c>
      <c r="AL50">
        <v>1.97</v>
      </c>
      <c r="AM50">
        <v>0</v>
      </c>
      <c r="AN50">
        <v>0.5</v>
      </c>
      <c r="AO50">
        <v>0</v>
      </c>
      <c r="AP50" t="s">
        <v>2049</v>
      </c>
      <c r="AQ50" t="s">
        <v>2119</v>
      </c>
      <c r="AR50" t="s">
        <v>2119</v>
      </c>
      <c r="AS50">
        <v>1</v>
      </c>
      <c r="AT50">
        <v>300</v>
      </c>
      <c r="AU50">
        <f>IF(SpaceTypesTable[[#This Row],[Peak Flow Rate (gal/h)]]=0,"",SpaceTypesTable[[#This Row],[Peak Flow Rate (gal/h)]]/SpaceTypesTable[[#This Row],[area (ft^2)]])</f>
        <v>3.3333333333333335E-3</v>
      </c>
      <c r="AV50">
        <v>49</v>
      </c>
      <c r="AW50">
        <v>0.2</v>
      </c>
      <c r="AX50">
        <v>0.05</v>
      </c>
      <c r="AY50" t="s">
        <v>2152</v>
      </c>
      <c r="BE50" t="str">
        <f>IF(ISBLANK(BD50),"",BD50/(BA50/AZ50))</f>
        <v/>
      </c>
    </row>
    <row r="51" spans="1:57">
      <c r="A51" t="s">
        <v>226</v>
      </c>
      <c r="B51">
        <v>74</v>
      </c>
      <c r="C51" s="39" t="s">
        <v>1000</v>
      </c>
      <c r="D51" s="39" t="s">
        <v>801</v>
      </c>
      <c r="E51" s="39" t="s">
        <v>776</v>
      </c>
      <c r="F51" s="39" t="s">
        <v>848</v>
      </c>
      <c r="G51" t="s">
        <v>1042</v>
      </c>
      <c r="H51" t="s">
        <v>997</v>
      </c>
      <c r="I51" t="s">
        <v>776</v>
      </c>
      <c r="J51" t="s">
        <v>885</v>
      </c>
      <c r="K51" t="str">
        <f>SpaceTypesTable[[#This Row],[Lighting Standard]]&amp;SpaceTypesTable[[#This Row],[Lighting Primary Space Type]]&amp;SpaceTypesTable[[#This Row],[Lighting Secondary Space Type]]</f>
        <v>ASHRAE 189.1-2009HospitalEmergency</v>
      </c>
      <c r="N51">
        <f>VLOOKUP(SpaceTypesTable[[#This Row],[LookupColumn]],InteriorLightingTable[],5,FALSE)</f>
        <v>2.4300000000000002</v>
      </c>
      <c r="Q51">
        <v>0</v>
      </c>
      <c r="R51">
        <v>0.7</v>
      </c>
      <c r="S51">
        <v>0.2</v>
      </c>
      <c r="T51" t="s">
        <v>1961</v>
      </c>
      <c r="U51" t="s">
        <v>957</v>
      </c>
      <c r="V51" t="s">
        <v>958</v>
      </c>
      <c r="W51" t="s">
        <v>964</v>
      </c>
      <c r="X51" t="str">
        <f>SpaceTypesTable[[#This Row],[Ventilation Standard]]&amp;SpaceTypesTable[[#This Row],[Ventilation Primary Space Type]]&amp;SpaceTypesTable[[#This Row],[Ventilation Secondary Space Type]]</f>
        <v>AIA 2001Surgery and Critical CareER Waiting Room</v>
      </c>
      <c r="Y51">
        <f>VLOOKUP(SpaceTypesTable[[#This Row],[Lookup]],VentilationStandardsTable[],6,FALSE)</f>
        <v>0</v>
      </c>
      <c r="Z51">
        <f>VLOOKUP(SpaceTypesTable[[#This Row],[Lookup]],VentilationStandardsTable[],5,FALSE)</f>
        <v>0</v>
      </c>
      <c r="AA51">
        <f>VLOOKUP(SpaceTypesTable[[#This Row],[Lookup]],VentilationStandardsTable[],7,FALSE)</f>
        <v>2</v>
      </c>
      <c r="AB51">
        <v>20</v>
      </c>
      <c r="AC51" t="s">
        <v>2020</v>
      </c>
      <c r="AD51" t="s">
        <v>2019</v>
      </c>
      <c r="AE51">
        <v>4.4600000000000001E-2</v>
      </c>
      <c r="AF51" t="s">
        <v>2024</v>
      </c>
      <c r="AH51" t="s">
        <v>1011</v>
      </c>
      <c r="AI51" t="s">
        <v>1011</v>
      </c>
      <c r="AJ51" t="s">
        <v>1011</v>
      </c>
      <c r="AL51">
        <v>1.97</v>
      </c>
      <c r="AM51">
        <v>0</v>
      </c>
      <c r="AN51">
        <v>0.5</v>
      </c>
      <c r="AO51">
        <v>0</v>
      </c>
      <c r="AP51" t="s">
        <v>2049</v>
      </c>
      <c r="AQ51" t="s">
        <v>2119</v>
      </c>
      <c r="AR51" t="s">
        <v>2119</v>
      </c>
      <c r="AS51">
        <v>1</v>
      </c>
      <c r="AT51">
        <v>300</v>
      </c>
      <c r="AU51">
        <f>IF(SpaceTypesTable[[#This Row],[Peak Flow Rate (gal/h)]]=0,"",SpaceTypesTable[[#This Row],[Peak Flow Rate (gal/h)]]/SpaceTypesTable[[#This Row],[area (ft^2)]])</f>
        <v>3.3333333333333335E-3</v>
      </c>
      <c r="AV51">
        <v>49</v>
      </c>
      <c r="AW51">
        <v>0.2</v>
      </c>
      <c r="AX51">
        <v>0.05</v>
      </c>
      <c r="AY51" t="s">
        <v>2152</v>
      </c>
      <c r="BE51" t="str">
        <f>IF(ISBLANK(BD51),"",BD51/(BA51/AZ51))</f>
        <v/>
      </c>
    </row>
    <row r="52" spans="1:57">
      <c r="A52" t="s">
        <v>362</v>
      </c>
      <c r="B52">
        <v>237</v>
      </c>
      <c r="C52" s="39" t="s">
        <v>1003</v>
      </c>
      <c r="D52" s="39" t="s">
        <v>799</v>
      </c>
      <c r="E52" s="39" t="s">
        <v>776</v>
      </c>
      <c r="F52" s="39" t="s">
        <v>848</v>
      </c>
      <c r="G52" t="s">
        <v>1042</v>
      </c>
      <c r="K52" t="str">
        <f>SpaceTypesTable[[#This Row],[Lighting Standard]]&amp;SpaceTypesTable[[#This Row],[Lighting Primary Space Type]]&amp;SpaceTypesTable[[#This Row],[Lighting Secondary Space Type]]</f>
        <v/>
      </c>
      <c r="N52">
        <v>5</v>
      </c>
      <c r="Q52">
        <v>0</v>
      </c>
      <c r="R52">
        <v>0.7</v>
      </c>
      <c r="S52">
        <v>0.2</v>
      </c>
      <c r="T52" t="s">
        <v>1961</v>
      </c>
      <c r="U52" t="s">
        <v>957</v>
      </c>
      <c r="V52" t="s">
        <v>958</v>
      </c>
      <c r="W52" t="s">
        <v>964</v>
      </c>
      <c r="X52" t="str">
        <f>SpaceTypesTable[[#This Row],[Ventilation Standard]]&amp;SpaceTypesTable[[#This Row],[Ventilation Primary Space Type]]&amp;SpaceTypesTable[[#This Row],[Ventilation Secondary Space Type]]</f>
        <v>AIA 2001Surgery and Critical CareER Waiting Room</v>
      </c>
      <c r="Y52">
        <f>VLOOKUP(SpaceTypesTable[[#This Row],[Lookup]],VentilationStandardsTable[],6,FALSE)</f>
        <v>0</v>
      </c>
      <c r="Z52">
        <f>VLOOKUP(SpaceTypesTable[[#This Row],[Lookup]],VentilationStandardsTable[],5,FALSE)</f>
        <v>0</v>
      </c>
      <c r="AA52">
        <f>VLOOKUP(SpaceTypesTable[[#This Row],[Lookup]],VentilationStandardsTable[],7,FALSE)</f>
        <v>2</v>
      </c>
      <c r="AB52">
        <v>20</v>
      </c>
      <c r="AC52" t="s">
        <v>2020</v>
      </c>
      <c r="AD52" t="s">
        <v>2019</v>
      </c>
      <c r="AE52">
        <v>0.22320000000000001</v>
      </c>
      <c r="AF52" t="s">
        <v>2024</v>
      </c>
      <c r="AH52" t="s">
        <v>1011</v>
      </c>
      <c r="AI52" t="s">
        <v>1011</v>
      </c>
      <c r="AJ52" t="s">
        <v>1011</v>
      </c>
      <c r="AL52">
        <v>2</v>
      </c>
      <c r="AM52">
        <v>0</v>
      </c>
      <c r="AN52">
        <v>0.5</v>
      </c>
      <c r="AO52">
        <v>0</v>
      </c>
      <c r="AP52" t="s">
        <v>2049</v>
      </c>
      <c r="AQ52" t="s">
        <v>2119</v>
      </c>
      <c r="AR52" t="s">
        <v>2119</v>
      </c>
      <c r="AS52">
        <v>1</v>
      </c>
      <c r="AT52">
        <v>300</v>
      </c>
      <c r="AU52">
        <f>IF(SpaceTypesTable[[#This Row],[Peak Flow Rate (gal/h)]]=0,"",SpaceTypesTable[[#This Row],[Peak Flow Rate (gal/h)]]/SpaceTypesTable[[#This Row],[area (ft^2)]])</f>
        <v>3.3333333333333335E-3</v>
      </c>
      <c r="AV52">
        <v>49</v>
      </c>
      <c r="AW52">
        <v>0.2</v>
      </c>
      <c r="AX52">
        <v>0.05</v>
      </c>
      <c r="AY52" t="s">
        <v>2152</v>
      </c>
      <c r="BE52" t="str">
        <f>IF(ISBLANK(BD52),"",BD52/(BA52/AZ52))</f>
        <v/>
      </c>
    </row>
    <row r="53" spans="1:57">
      <c r="C53" t="s">
        <v>1058</v>
      </c>
      <c r="D53" t="s">
        <v>799</v>
      </c>
      <c r="E53" s="39" t="s">
        <v>776</v>
      </c>
      <c r="F53" s="39" t="s">
        <v>848</v>
      </c>
      <c r="G53" t="s">
        <v>1042</v>
      </c>
      <c r="H53" t="s">
        <v>755</v>
      </c>
      <c r="I53" t="s">
        <v>776</v>
      </c>
      <c r="J53" t="s">
        <v>885</v>
      </c>
      <c r="K53" t="str">
        <f>SpaceTypesTable[[#This Row],[Lighting Standard]]&amp;SpaceTypesTable[[#This Row],[Lighting Primary Space Type]]&amp;SpaceTypesTable[[#This Row],[Lighting Secondary Space Type]]</f>
        <v>ASHRAE 90.1-2007HospitalEmergency</v>
      </c>
      <c r="N53">
        <f>VLOOKUP(SpaceTypesTable[[#This Row],[LookupColumn]],InteriorLightingTable[],5,FALSE)</f>
        <v>2.7</v>
      </c>
      <c r="Q53">
        <v>0</v>
      </c>
      <c r="R53">
        <v>0.7</v>
      </c>
      <c r="S53">
        <v>0.2</v>
      </c>
      <c r="T53" t="s">
        <v>1961</v>
      </c>
      <c r="U53" t="s">
        <v>957</v>
      </c>
      <c r="V53" t="s">
        <v>958</v>
      </c>
      <c r="W53" t="s">
        <v>964</v>
      </c>
      <c r="X53" t="str">
        <f>SpaceTypesTable[[#This Row],[Ventilation Standard]]&amp;SpaceTypesTable[[#This Row],[Ventilation Primary Space Type]]&amp;SpaceTypesTable[[#This Row],[Ventilation Secondary Space Type]]</f>
        <v>AIA 2001Surgery and Critical CareER Waiting Room</v>
      </c>
      <c r="Y53">
        <f>VLOOKUP(SpaceTypesTable[[#This Row],[Lookup]],VentilationStandardsTable[],6,FALSE)</f>
        <v>0</v>
      </c>
      <c r="Z53">
        <f>VLOOKUP(SpaceTypesTable[[#This Row],[Lookup]],VentilationStandardsTable[],5,FALSE)</f>
        <v>0</v>
      </c>
      <c r="AA53">
        <f>VLOOKUP(SpaceTypesTable[[#This Row],[Lookup]],VentilationStandardsTable[],7,FALSE)</f>
        <v>2</v>
      </c>
      <c r="AB53">
        <v>20</v>
      </c>
      <c r="AC53" t="s">
        <v>2020</v>
      </c>
      <c r="AD53" t="s">
        <v>2019</v>
      </c>
      <c r="AE53">
        <v>4.4600000000000001E-2</v>
      </c>
      <c r="AF53" t="s">
        <v>2024</v>
      </c>
      <c r="AH53" t="s">
        <v>1011</v>
      </c>
      <c r="AI53" t="s">
        <v>1011</v>
      </c>
      <c r="AJ53" t="s">
        <v>1011</v>
      </c>
      <c r="AL53">
        <v>1.97</v>
      </c>
      <c r="AM53">
        <v>0</v>
      </c>
      <c r="AN53">
        <v>0.5</v>
      </c>
      <c r="AO53">
        <v>0</v>
      </c>
      <c r="AP53" t="s">
        <v>2049</v>
      </c>
      <c r="AQ53" t="s">
        <v>2119</v>
      </c>
      <c r="AR53" t="s">
        <v>2119</v>
      </c>
      <c r="AS53">
        <v>1</v>
      </c>
      <c r="AT53">
        <v>300</v>
      </c>
      <c r="AU53">
        <f>IF(SpaceTypesTable[[#This Row],[Peak Flow Rate (gal/h)]]=0,"",SpaceTypesTable[[#This Row],[Peak Flow Rate (gal/h)]]/SpaceTypesTable[[#This Row],[area (ft^2)]])</f>
        <v>3.3333333333333335E-3</v>
      </c>
      <c r="AV53">
        <v>49</v>
      </c>
      <c r="AW53">
        <v>0.2</v>
      </c>
      <c r="AX53">
        <v>0.05</v>
      </c>
      <c r="AY53" t="s">
        <v>2152</v>
      </c>
      <c r="BE53" t="str">
        <f>IF(ISBLANK(BD53),"",BD53/(BA53/AZ53))</f>
        <v/>
      </c>
    </row>
    <row r="54" spans="1:57">
      <c r="A54" t="s">
        <v>195</v>
      </c>
      <c r="B54">
        <v>248</v>
      </c>
      <c r="C54" s="39" t="s">
        <v>1002</v>
      </c>
      <c r="D54" s="39" t="s">
        <v>799</v>
      </c>
      <c r="E54" s="39" t="s">
        <v>776</v>
      </c>
      <c r="F54" s="39" t="s">
        <v>856</v>
      </c>
      <c r="G54" t="s">
        <v>1043</v>
      </c>
      <c r="K54" t="str">
        <f>SpaceTypesTable[[#This Row],[Lighting Standard]]&amp;SpaceTypesTable[[#This Row],[Lighting Primary Space Type]]&amp;SpaceTypesTable[[#This Row],[Lighting Secondary Space Type]]</f>
        <v/>
      </c>
      <c r="N54">
        <v>1.7100000000000002</v>
      </c>
      <c r="Q54">
        <v>0</v>
      </c>
      <c r="R54">
        <v>0.7</v>
      </c>
      <c r="S54">
        <v>0.2</v>
      </c>
      <c r="T54" t="s">
        <v>1961</v>
      </c>
      <c r="U54" t="s">
        <v>957</v>
      </c>
      <c r="V54" t="s">
        <v>958</v>
      </c>
      <c r="W54" t="s">
        <v>960</v>
      </c>
      <c r="X54" t="str">
        <f>SpaceTypesTable[[#This Row],[Ventilation Standard]]&amp;SpaceTypesTable[[#This Row],[Ventilation Primary Space Type]]&amp;SpaceTypesTable[[#This Row],[Ventilation Secondary Space Type]]</f>
        <v>AIA 2001Surgery and Critical CareCritical and Intensive Care</v>
      </c>
      <c r="Y54">
        <f>VLOOKUP(SpaceTypesTable[[#This Row],[Lookup]],VentilationStandardsTable[],6,FALSE)</f>
        <v>0</v>
      </c>
      <c r="Z54">
        <f>VLOOKUP(SpaceTypesTable[[#This Row],[Lookup]],VentilationStandardsTable[],5,FALSE)</f>
        <v>0</v>
      </c>
      <c r="AA54">
        <f>VLOOKUP(SpaceTypesTable[[#This Row],[Lookup]],VentilationStandardsTable[],7,FALSE)</f>
        <v>2</v>
      </c>
      <c r="AB54">
        <v>5</v>
      </c>
      <c r="AC54" t="s">
        <v>2020</v>
      </c>
      <c r="AD54" t="s">
        <v>2019</v>
      </c>
      <c r="AE54">
        <v>0.22320000000000001</v>
      </c>
      <c r="AF54" t="s">
        <v>2024</v>
      </c>
      <c r="AH54" t="s">
        <v>1011</v>
      </c>
      <c r="AI54" t="s">
        <v>1011</v>
      </c>
      <c r="AJ54" t="s">
        <v>1011</v>
      </c>
      <c r="AL54">
        <v>2</v>
      </c>
      <c r="AM54">
        <v>0</v>
      </c>
      <c r="AN54">
        <v>0.5</v>
      </c>
      <c r="AO54">
        <v>0</v>
      </c>
      <c r="AP54" t="s">
        <v>2049</v>
      </c>
      <c r="AQ54" t="s">
        <v>2119</v>
      </c>
      <c r="AR54" t="s">
        <v>2119</v>
      </c>
      <c r="AU54" t="str">
        <f>IF(SpaceTypesTable[[#This Row],[Peak Flow Rate (gal/h)]]=0,"",SpaceTypesTable[[#This Row],[Peak Flow Rate (gal/h)]]/SpaceTypesTable[[#This Row],[area (ft^2)]])</f>
        <v/>
      </c>
      <c r="BE54" t="str">
        <f>IF(ISBLANK(BD54),"",BD54/(BA54/AZ54))</f>
        <v/>
      </c>
    </row>
    <row r="55" spans="1:57">
      <c r="A55" t="s">
        <v>521</v>
      </c>
      <c r="B55">
        <v>102</v>
      </c>
      <c r="C55" s="39" t="s">
        <v>1001</v>
      </c>
      <c r="D55" s="39" t="s">
        <v>799</v>
      </c>
      <c r="E55" s="39" t="s">
        <v>776</v>
      </c>
      <c r="F55" s="39" t="s">
        <v>856</v>
      </c>
      <c r="G55" t="s">
        <v>1043</v>
      </c>
      <c r="H55" t="s">
        <v>754</v>
      </c>
      <c r="I55" t="s">
        <v>776</v>
      </c>
      <c r="J55" t="s">
        <v>784</v>
      </c>
      <c r="K55" t="str">
        <f>SpaceTypesTable[[#This Row],[Lighting Standard]]&amp;SpaceTypesTable[[#This Row],[Lighting Primary Space Type]]&amp;SpaceTypesTable[[#This Row],[Lighting Secondary Space Type]]</f>
        <v>ASHRAE 90.1-2004HospitalNurse Station</v>
      </c>
      <c r="N55">
        <f>VLOOKUP(SpaceTypesTable[[#This Row],[LookupColumn]],InteriorLightingTable[],5,FALSE)</f>
        <v>1</v>
      </c>
      <c r="Q55">
        <v>0</v>
      </c>
      <c r="R55">
        <v>0.7</v>
      </c>
      <c r="S55">
        <v>0.2</v>
      </c>
      <c r="T55" t="s">
        <v>1961</v>
      </c>
      <c r="U55" t="s">
        <v>957</v>
      </c>
      <c r="V55" t="s">
        <v>958</v>
      </c>
      <c r="W55" t="s">
        <v>960</v>
      </c>
      <c r="X55" t="str">
        <f>SpaceTypesTable[[#This Row],[Ventilation Standard]]&amp;SpaceTypesTable[[#This Row],[Ventilation Primary Space Type]]&amp;SpaceTypesTable[[#This Row],[Ventilation Secondary Space Type]]</f>
        <v>AIA 2001Surgery and Critical CareCritical and Intensive Care</v>
      </c>
      <c r="Y55">
        <f>VLOOKUP(SpaceTypesTable[[#This Row],[Lookup]],VentilationStandardsTable[],6,FALSE)</f>
        <v>0</v>
      </c>
      <c r="Z55">
        <f>VLOOKUP(SpaceTypesTable[[#This Row],[Lookup]],VentilationStandardsTable[],5,FALSE)</f>
        <v>0</v>
      </c>
      <c r="AA55">
        <f>VLOOKUP(SpaceTypesTable[[#This Row],[Lookup]],VentilationStandardsTable[],7,FALSE)</f>
        <v>2</v>
      </c>
      <c r="AB55">
        <v>5</v>
      </c>
      <c r="AC55" t="s">
        <v>2020</v>
      </c>
      <c r="AD55" t="s">
        <v>2019</v>
      </c>
      <c r="AE55">
        <v>5.9499999999999997E-2</v>
      </c>
      <c r="AF55" t="s">
        <v>2024</v>
      </c>
      <c r="AH55" t="s">
        <v>1011</v>
      </c>
      <c r="AI55" t="s">
        <v>1011</v>
      </c>
      <c r="AJ55" t="s">
        <v>1011</v>
      </c>
      <c r="AL55">
        <v>2</v>
      </c>
      <c r="AM55">
        <v>0</v>
      </c>
      <c r="AN55">
        <v>0.5</v>
      </c>
      <c r="AO55">
        <v>0</v>
      </c>
      <c r="AP55" t="s">
        <v>2049</v>
      </c>
      <c r="AQ55" t="s">
        <v>2119</v>
      </c>
      <c r="AR55" t="s">
        <v>2119</v>
      </c>
      <c r="AU55" t="str">
        <f>IF(SpaceTypesTable[[#This Row],[Peak Flow Rate (gal/h)]]=0,"",SpaceTypesTable[[#This Row],[Peak Flow Rate (gal/h)]]/SpaceTypesTable[[#This Row],[area (ft^2)]])</f>
        <v/>
      </c>
      <c r="BE55" t="str">
        <f>IF(ISBLANK(BD55),"",BD55/(BA55/AZ55))</f>
        <v/>
      </c>
    </row>
    <row r="56" spans="1:57">
      <c r="A56" t="s">
        <v>331</v>
      </c>
      <c r="B56">
        <v>560</v>
      </c>
      <c r="C56" s="39" t="s">
        <v>1000</v>
      </c>
      <c r="D56" s="39" t="s">
        <v>800</v>
      </c>
      <c r="E56" s="39" t="s">
        <v>776</v>
      </c>
      <c r="F56" s="39" t="s">
        <v>856</v>
      </c>
      <c r="G56" t="s">
        <v>1043</v>
      </c>
      <c r="H56" t="s">
        <v>997</v>
      </c>
      <c r="I56" t="s">
        <v>776</v>
      </c>
      <c r="J56" t="s">
        <v>784</v>
      </c>
      <c r="K56" t="str">
        <f>SpaceTypesTable[[#This Row],[Lighting Standard]]&amp;SpaceTypesTable[[#This Row],[Lighting Primary Space Type]]&amp;SpaceTypesTable[[#This Row],[Lighting Secondary Space Type]]</f>
        <v>ASHRAE 189.1-2009HospitalNurse Station</v>
      </c>
      <c r="N56">
        <f>VLOOKUP(SpaceTypesTable[[#This Row],[LookupColumn]],InteriorLightingTable[],5,FALSE)</f>
        <v>0.9</v>
      </c>
      <c r="Q56">
        <v>0</v>
      </c>
      <c r="R56">
        <v>0.7</v>
      </c>
      <c r="S56">
        <v>0.2</v>
      </c>
      <c r="T56" t="s">
        <v>1961</v>
      </c>
      <c r="U56" t="s">
        <v>957</v>
      </c>
      <c r="V56" t="s">
        <v>958</v>
      </c>
      <c r="W56" t="s">
        <v>960</v>
      </c>
      <c r="X56" t="str">
        <f>SpaceTypesTable[[#This Row],[Ventilation Standard]]&amp;SpaceTypesTable[[#This Row],[Ventilation Primary Space Type]]&amp;SpaceTypesTable[[#This Row],[Ventilation Secondary Space Type]]</f>
        <v>AIA 2001Surgery and Critical CareCritical and Intensive Care</v>
      </c>
      <c r="Y56">
        <f>VLOOKUP(SpaceTypesTable[[#This Row],[Lookup]],VentilationStandardsTable[],6,FALSE)</f>
        <v>0</v>
      </c>
      <c r="Z56">
        <f>VLOOKUP(SpaceTypesTable[[#This Row],[Lookup]],VentilationStandardsTable[],5,FALSE)</f>
        <v>0</v>
      </c>
      <c r="AA56">
        <f>VLOOKUP(SpaceTypesTable[[#This Row],[Lookup]],VentilationStandardsTable[],7,FALSE)</f>
        <v>2</v>
      </c>
      <c r="AB56">
        <v>5</v>
      </c>
      <c r="AC56" t="s">
        <v>2020</v>
      </c>
      <c r="AD56" t="s">
        <v>2019</v>
      </c>
      <c r="AE56">
        <v>5.9499999999999997E-2</v>
      </c>
      <c r="AF56" t="s">
        <v>2024</v>
      </c>
      <c r="AH56" t="s">
        <v>1011</v>
      </c>
      <c r="AI56" t="s">
        <v>1011</v>
      </c>
      <c r="AJ56" t="s">
        <v>1011</v>
      </c>
      <c r="AL56">
        <v>1.46</v>
      </c>
      <c r="AM56">
        <v>0</v>
      </c>
      <c r="AN56">
        <v>0.5</v>
      </c>
      <c r="AO56">
        <v>0</v>
      </c>
      <c r="AP56" t="s">
        <v>2049</v>
      </c>
      <c r="AQ56" t="s">
        <v>2119</v>
      </c>
      <c r="AR56" t="s">
        <v>2119</v>
      </c>
      <c r="AU56" t="str">
        <f>IF(SpaceTypesTable[[#This Row],[Peak Flow Rate (gal/h)]]=0,"",SpaceTypesTable[[#This Row],[Peak Flow Rate (gal/h)]]/SpaceTypesTable[[#This Row],[area (ft^2)]])</f>
        <v/>
      </c>
      <c r="BE56" t="str">
        <f>IF(ISBLANK(BD56),"",BD56/(BA56/AZ56))</f>
        <v/>
      </c>
    </row>
    <row r="57" spans="1:57">
      <c r="A57" t="s">
        <v>61</v>
      </c>
      <c r="B57">
        <v>110</v>
      </c>
      <c r="C57" s="39" t="s">
        <v>1000</v>
      </c>
      <c r="D57" s="39" t="s">
        <v>801</v>
      </c>
      <c r="E57" s="39" t="s">
        <v>776</v>
      </c>
      <c r="F57" s="39" t="s">
        <v>856</v>
      </c>
      <c r="G57" t="s">
        <v>1043</v>
      </c>
      <c r="H57" t="s">
        <v>997</v>
      </c>
      <c r="I57" t="s">
        <v>776</v>
      </c>
      <c r="J57" t="s">
        <v>784</v>
      </c>
      <c r="K57" t="str">
        <f>SpaceTypesTable[[#This Row],[Lighting Standard]]&amp;SpaceTypesTable[[#This Row],[Lighting Primary Space Type]]&amp;SpaceTypesTable[[#This Row],[Lighting Secondary Space Type]]</f>
        <v>ASHRAE 189.1-2009HospitalNurse Station</v>
      </c>
      <c r="N57">
        <f>VLOOKUP(SpaceTypesTable[[#This Row],[LookupColumn]],InteriorLightingTable[],5,FALSE)</f>
        <v>0.9</v>
      </c>
      <c r="Q57">
        <v>0</v>
      </c>
      <c r="R57">
        <v>0.7</v>
      </c>
      <c r="S57">
        <v>0.2</v>
      </c>
      <c r="T57" t="s">
        <v>1961</v>
      </c>
      <c r="U57" t="s">
        <v>957</v>
      </c>
      <c r="V57" t="s">
        <v>958</v>
      </c>
      <c r="W57" t="s">
        <v>960</v>
      </c>
      <c r="X57" t="str">
        <f>SpaceTypesTable[[#This Row],[Ventilation Standard]]&amp;SpaceTypesTable[[#This Row],[Ventilation Primary Space Type]]&amp;SpaceTypesTable[[#This Row],[Ventilation Secondary Space Type]]</f>
        <v>AIA 2001Surgery and Critical CareCritical and Intensive Care</v>
      </c>
      <c r="Y57">
        <f>VLOOKUP(SpaceTypesTable[[#This Row],[Lookup]],VentilationStandardsTable[],6,FALSE)</f>
        <v>0</v>
      </c>
      <c r="Z57">
        <f>VLOOKUP(SpaceTypesTable[[#This Row],[Lookup]],VentilationStandardsTable[],5,FALSE)</f>
        <v>0</v>
      </c>
      <c r="AA57">
        <f>VLOOKUP(SpaceTypesTable[[#This Row],[Lookup]],VentilationStandardsTable[],7,FALSE)</f>
        <v>2</v>
      </c>
      <c r="AB57">
        <v>5</v>
      </c>
      <c r="AC57" t="s">
        <v>2020</v>
      </c>
      <c r="AD57" t="s">
        <v>2019</v>
      </c>
      <c r="AE57">
        <v>4.4600000000000001E-2</v>
      </c>
      <c r="AF57" t="s">
        <v>2024</v>
      </c>
      <c r="AH57" t="s">
        <v>1011</v>
      </c>
      <c r="AI57" t="s">
        <v>1011</v>
      </c>
      <c r="AJ57" t="s">
        <v>1011</v>
      </c>
      <c r="AL57">
        <v>1.46</v>
      </c>
      <c r="AM57">
        <v>0</v>
      </c>
      <c r="AN57">
        <v>0.5</v>
      </c>
      <c r="AO57">
        <v>0</v>
      </c>
      <c r="AP57" t="s">
        <v>2049</v>
      </c>
      <c r="AQ57" t="s">
        <v>2119</v>
      </c>
      <c r="AR57" t="s">
        <v>2119</v>
      </c>
      <c r="AU57" t="str">
        <f>IF(SpaceTypesTable[[#This Row],[Peak Flow Rate (gal/h)]]=0,"",SpaceTypesTable[[#This Row],[Peak Flow Rate (gal/h)]]/SpaceTypesTable[[#This Row],[area (ft^2)]])</f>
        <v/>
      </c>
      <c r="BE57" t="str">
        <f>IF(ISBLANK(BD57),"",BD57/(BA57/AZ57))</f>
        <v/>
      </c>
    </row>
    <row r="58" spans="1:57">
      <c r="A58" t="s">
        <v>495</v>
      </c>
      <c r="B58">
        <v>143</v>
      </c>
      <c r="C58" s="39" t="s">
        <v>1003</v>
      </c>
      <c r="D58" s="39" t="s">
        <v>799</v>
      </c>
      <c r="E58" s="39" t="s">
        <v>776</v>
      </c>
      <c r="F58" s="39" t="s">
        <v>856</v>
      </c>
      <c r="G58" t="s">
        <v>1043</v>
      </c>
      <c r="K58" t="str">
        <f>SpaceTypesTable[[#This Row],[Lighting Standard]]&amp;SpaceTypesTable[[#This Row],[Lighting Primary Space Type]]&amp;SpaceTypesTable[[#This Row],[Lighting Secondary Space Type]]</f>
        <v/>
      </c>
      <c r="N58">
        <v>1.64</v>
      </c>
      <c r="Q58">
        <v>0</v>
      </c>
      <c r="R58">
        <v>0.7</v>
      </c>
      <c r="S58">
        <v>0.2</v>
      </c>
      <c r="T58" t="s">
        <v>1961</v>
      </c>
      <c r="U58" t="s">
        <v>957</v>
      </c>
      <c r="V58" t="s">
        <v>958</v>
      </c>
      <c r="W58" t="s">
        <v>960</v>
      </c>
      <c r="X58" t="str">
        <f>SpaceTypesTable[[#This Row],[Ventilation Standard]]&amp;SpaceTypesTable[[#This Row],[Ventilation Primary Space Type]]&amp;SpaceTypesTable[[#This Row],[Ventilation Secondary Space Type]]</f>
        <v>AIA 2001Surgery and Critical CareCritical and Intensive Care</v>
      </c>
      <c r="Y58">
        <f>VLOOKUP(SpaceTypesTable[[#This Row],[Lookup]],VentilationStandardsTable[],6,FALSE)</f>
        <v>0</v>
      </c>
      <c r="Z58">
        <f>VLOOKUP(SpaceTypesTable[[#This Row],[Lookup]],VentilationStandardsTable[],5,FALSE)</f>
        <v>0</v>
      </c>
      <c r="AA58">
        <f>VLOOKUP(SpaceTypesTable[[#This Row],[Lookup]],VentilationStandardsTable[],7,FALSE)</f>
        <v>2</v>
      </c>
      <c r="AB58">
        <v>5</v>
      </c>
      <c r="AC58" t="s">
        <v>2020</v>
      </c>
      <c r="AD58" t="s">
        <v>2019</v>
      </c>
      <c r="AE58">
        <v>0.22320000000000001</v>
      </c>
      <c r="AF58" t="s">
        <v>2024</v>
      </c>
      <c r="AH58" t="s">
        <v>1011</v>
      </c>
      <c r="AI58" t="s">
        <v>1011</v>
      </c>
      <c r="AJ58" t="s">
        <v>1011</v>
      </c>
      <c r="AL58">
        <v>2</v>
      </c>
      <c r="AM58">
        <v>0</v>
      </c>
      <c r="AN58">
        <v>0.5</v>
      </c>
      <c r="AO58">
        <v>0</v>
      </c>
      <c r="AP58" t="s">
        <v>2049</v>
      </c>
      <c r="AQ58" t="s">
        <v>2119</v>
      </c>
      <c r="AR58" t="s">
        <v>2119</v>
      </c>
      <c r="AU58" t="str">
        <f>IF(SpaceTypesTable[[#This Row],[Peak Flow Rate (gal/h)]]=0,"",SpaceTypesTable[[#This Row],[Peak Flow Rate (gal/h)]]/SpaceTypesTable[[#This Row],[area (ft^2)]])</f>
        <v/>
      </c>
      <c r="BE58" t="str">
        <f>IF(ISBLANK(BD58),"",BD58/(BA58/AZ58))</f>
        <v/>
      </c>
    </row>
    <row r="59" spans="1:57">
      <c r="C59" t="s">
        <v>1058</v>
      </c>
      <c r="D59" t="s">
        <v>799</v>
      </c>
      <c r="E59" s="39" t="s">
        <v>776</v>
      </c>
      <c r="F59" s="39" t="s">
        <v>856</v>
      </c>
      <c r="G59" t="s">
        <v>1043</v>
      </c>
      <c r="H59" t="s">
        <v>755</v>
      </c>
      <c r="I59" t="s">
        <v>776</v>
      </c>
      <c r="J59" t="s">
        <v>784</v>
      </c>
      <c r="K59" t="str">
        <f>SpaceTypesTable[[#This Row],[Lighting Standard]]&amp;SpaceTypesTable[[#This Row],[Lighting Primary Space Type]]&amp;SpaceTypesTable[[#This Row],[Lighting Secondary Space Type]]</f>
        <v>ASHRAE 90.1-2007HospitalNurse Station</v>
      </c>
      <c r="N59">
        <f>VLOOKUP(SpaceTypesTable[[#This Row],[LookupColumn]],InteriorLightingTable[],5,FALSE)</f>
        <v>1</v>
      </c>
      <c r="Q59">
        <v>0</v>
      </c>
      <c r="R59">
        <v>0.7</v>
      </c>
      <c r="S59">
        <v>0.2</v>
      </c>
      <c r="T59" t="s">
        <v>1961</v>
      </c>
      <c r="U59" t="s">
        <v>957</v>
      </c>
      <c r="V59" t="s">
        <v>958</v>
      </c>
      <c r="W59" t="s">
        <v>960</v>
      </c>
      <c r="X59" t="str">
        <f>SpaceTypesTable[[#This Row],[Ventilation Standard]]&amp;SpaceTypesTable[[#This Row],[Ventilation Primary Space Type]]&amp;SpaceTypesTable[[#This Row],[Ventilation Secondary Space Type]]</f>
        <v>AIA 2001Surgery and Critical CareCritical and Intensive Care</v>
      </c>
      <c r="Y59">
        <f>VLOOKUP(SpaceTypesTable[[#This Row],[Lookup]],VentilationStandardsTable[],6,FALSE)</f>
        <v>0</v>
      </c>
      <c r="Z59">
        <f>VLOOKUP(SpaceTypesTable[[#This Row],[Lookup]],VentilationStandardsTable[],5,FALSE)</f>
        <v>0</v>
      </c>
      <c r="AA59">
        <f>VLOOKUP(SpaceTypesTable[[#This Row],[Lookup]],VentilationStandardsTable[],7,FALSE)</f>
        <v>2</v>
      </c>
      <c r="AB59">
        <v>5</v>
      </c>
      <c r="AC59" t="s">
        <v>2020</v>
      </c>
      <c r="AD59" t="s">
        <v>2019</v>
      </c>
      <c r="AE59">
        <v>4.4600000000000001E-2</v>
      </c>
      <c r="AF59" t="s">
        <v>2024</v>
      </c>
      <c r="AH59" t="s">
        <v>1011</v>
      </c>
      <c r="AI59" t="s">
        <v>1011</v>
      </c>
      <c r="AJ59" t="s">
        <v>1011</v>
      </c>
      <c r="AL59">
        <v>1.46</v>
      </c>
      <c r="AM59">
        <v>0</v>
      </c>
      <c r="AN59">
        <v>0.5</v>
      </c>
      <c r="AO59">
        <v>0</v>
      </c>
      <c r="AP59" t="s">
        <v>2049</v>
      </c>
      <c r="AQ59" t="s">
        <v>2119</v>
      </c>
      <c r="AR59" t="s">
        <v>2119</v>
      </c>
      <c r="AU59" t="str">
        <f>IF(SpaceTypesTable[[#This Row],[Peak Flow Rate (gal/h)]]=0,"",SpaceTypesTable[[#This Row],[Peak Flow Rate (gal/h)]]/SpaceTypesTable[[#This Row],[area (ft^2)]])</f>
        <v/>
      </c>
      <c r="BE59" t="str">
        <f>IF(ISBLANK(BD59),"",BD59/(BA59/AZ59))</f>
        <v/>
      </c>
    </row>
    <row r="60" spans="1:57">
      <c r="A60" t="s">
        <v>276</v>
      </c>
      <c r="B60">
        <v>415</v>
      </c>
      <c r="C60" s="39" t="s">
        <v>1002</v>
      </c>
      <c r="D60" s="39" t="s">
        <v>799</v>
      </c>
      <c r="E60" s="39" t="s">
        <v>776</v>
      </c>
      <c r="F60" s="39" t="s">
        <v>828</v>
      </c>
      <c r="G60" t="s">
        <v>1044</v>
      </c>
      <c r="K60" t="str">
        <f>SpaceTypesTable[[#This Row],[Lighting Standard]]&amp;SpaceTypesTable[[#This Row],[Lighting Primary Space Type]]&amp;SpaceTypesTable[[#This Row],[Lighting Secondary Space Type]]</f>
        <v/>
      </c>
      <c r="N60">
        <v>3.84</v>
      </c>
      <c r="Q60">
        <v>0</v>
      </c>
      <c r="R60">
        <v>0.7</v>
      </c>
      <c r="S60">
        <v>0.2</v>
      </c>
      <c r="T60" t="s">
        <v>1961</v>
      </c>
      <c r="U60" t="s">
        <v>957</v>
      </c>
      <c r="V60" t="s">
        <v>958</v>
      </c>
      <c r="W60" t="s">
        <v>960</v>
      </c>
      <c r="X60" t="str">
        <f>SpaceTypesTable[[#This Row],[Ventilation Standard]]&amp;SpaceTypesTable[[#This Row],[Ventilation Primary Space Type]]&amp;SpaceTypesTable[[#This Row],[Ventilation Secondary Space Type]]</f>
        <v>AIA 2001Surgery and Critical CareCritical and Intensive Care</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2020</v>
      </c>
      <c r="AD60" t="s">
        <v>2019</v>
      </c>
      <c r="AE60">
        <v>0.22320000000000001</v>
      </c>
      <c r="AF60" t="s">
        <v>2024</v>
      </c>
      <c r="AH60" t="s">
        <v>1011</v>
      </c>
      <c r="AI60" t="s">
        <v>1011</v>
      </c>
      <c r="AJ60" t="s">
        <v>1011</v>
      </c>
      <c r="AL60">
        <v>3.0000000000000004</v>
      </c>
      <c r="AM60">
        <v>0</v>
      </c>
      <c r="AN60">
        <v>0.5</v>
      </c>
      <c r="AO60">
        <v>0</v>
      </c>
      <c r="AP60" t="s">
        <v>2049</v>
      </c>
      <c r="AQ60" t="s">
        <v>2119</v>
      </c>
      <c r="AR60" t="s">
        <v>2119</v>
      </c>
      <c r="AU60" t="str">
        <f>IF(SpaceTypesTable[[#This Row],[Peak Flow Rate (gal/h)]]=0,"",SpaceTypesTable[[#This Row],[Peak Flow Rate (gal/h)]]/SpaceTypesTable[[#This Row],[area (ft^2)]])</f>
        <v/>
      </c>
      <c r="BE60" t="str">
        <f>IF(ISBLANK(BD60),"",BD60/(BA60/AZ60))</f>
        <v/>
      </c>
    </row>
    <row r="61" spans="1:57">
      <c r="A61" t="s">
        <v>491</v>
      </c>
      <c r="B61">
        <v>409</v>
      </c>
      <c r="C61" s="39" t="s">
        <v>1001</v>
      </c>
      <c r="D61" s="39" t="s">
        <v>799</v>
      </c>
      <c r="E61" s="39" t="s">
        <v>776</v>
      </c>
      <c r="F61" s="39" t="s">
        <v>828</v>
      </c>
      <c r="G61" t="s">
        <v>1044</v>
      </c>
      <c r="H61" t="s">
        <v>754</v>
      </c>
      <c r="I61" t="s">
        <v>776</v>
      </c>
      <c r="J61" t="s">
        <v>891</v>
      </c>
      <c r="K61" t="str">
        <f>SpaceTypesTable[[#This Row],[Lighting Standard]]&amp;SpaceTypesTable[[#This Row],[Lighting Primary Space Type]]&amp;SpaceTypesTable[[#This Row],[Lighting Secondary Space Type]]</f>
        <v>ASHRAE 90.1-2004HospitalRecovery</v>
      </c>
      <c r="N61">
        <f>VLOOKUP(SpaceTypesTable[[#This Row],[LookupColumn]],InteriorLightingTable[],5,FALSE)</f>
        <v>0.8</v>
      </c>
      <c r="Q61">
        <v>0</v>
      </c>
      <c r="R61">
        <v>0.7</v>
      </c>
      <c r="S61">
        <v>0.2</v>
      </c>
      <c r="T61" t="s">
        <v>1961</v>
      </c>
      <c r="U61" t="s">
        <v>957</v>
      </c>
      <c r="V61" t="s">
        <v>958</v>
      </c>
      <c r="W61" t="s">
        <v>960</v>
      </c>
      <c r="X61" t="str">
        <f>SpaceTypesTable[[#This Row],[Ventilation Standard]]&amp;SpaceTypesTable[[#This Row],[Ventilation Primary Space Type]]&amp;SpaceTypesTable[[#This Row],[Ventilation Secondary Space Type]]</f>
        <v>AIA 2001Surgery and Critical CareCritical and Intensive Care</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2020</v>
      </c>
      <c r="AD61" t="s">
        <v>2019</v>
      </c>
      <c r="AE61">
        <v>5.9499999999999997E-2</v>
      </c>
      <c r="AF61" t="s">
        <v>2024</v>
      </c>
      <c r="AH61" t="s">
        <v>1011</v>
      </c>
      <c r="AI61" t="s">
        <v>1011</v>
      </c>
      <c r="AJ61" t="s">
        <v>1011</v>
      </c>
      <c r="AL61">
        <v>3.0000000000000004</v>
      </c>
      <c r="AM61">
        <v>0</v>
      </c>
      <c r="AN61">
        <v>0.5</v>
      </c>
      <c r="AO61">
        <v>0</v>
      </c>
      <c r="AP61" t="s">
        <v>2049</v>
      </c>
      <c r="AQ61" t="s">
        <v>2119</v>
      </c>
      <c r="AR61" t="s">
        <v>2119</v>
      </c>
      <c r="AU61" t="str">
        <f>IF(SpaceTypesTable[[#This Row],[Peak Flow Rate (gal/h)]]=0,"",SpaceTypesTable[[#This Row],[Peak Flow Rate (gal/h)]]/SpaceTypesTable[[#This Row],[area (ft^2)]])</f>
        <v/>
      </c>
      <c r="BE61" t="str">
        <f>IF(ISBLANK(BD61),"",BD61/(BA61/AZ61))</f>
        <v/>
      </c>
    </row>
    <row r="62" spans="1:57">
      <c r="A62" t="s">
        <v>86</v>
      </c>
      <c r="B62">
        <v>27</v>
      </c>
      <c r="C62" s="39" t="s">
        <v>1000</v>
      </c>
      <c r="D62" s="39" t="s">
        <v>800</v>
      </c>
      <c r="E62" s="39" t="s">
        <v>776</v>
      </c>
      <c r="F62" s="39" t="s">
        <v>828</v>
      </c>
      <c r="G62" t="s">
        <v>1044</v>
      </c>
      <c r="H62" t="s">
        <v>997</v>
      </c>
      <c r="I62" t="s">
        <v>776</v>
      </c>
      <c r="J62" t="s">
        <v>891</v>
      </c>
      <c r="K62" t="str">
        <f>SpaceTypesTable[[#This Row],[Lighting Standard]]&amp;SpaceTypesTable[[#This Row],[Lighting Primary Space Type]]&amp;SpaceTypesTable[[#This Row],[Lighting Secondary Space Type]]</f>
        <v>ASHRAE 189.1-2009HospitalRecovery</v>
      </c>
      <c r="N62">
        <f>VLOOKUP(SpaceTypesTable[[#This Row],[LookupColumn]],InteriorLightingTable[],5,FALSE)</f>
        <v>0.72000000000000008</v>
      </c>
      <c r="Q62">
        <v>0</v>
      </c>
      <c r="R62">
        <v>0.7</v>
      </c>
      <c r="S62">
        <v>0.2</v>
      </c>
      <c r="T62" t="s">
        <v>1961</v>
      </c>
      <c r="U62" t="s">
        <v>957</v>
      </c>
      <c r="V62" t="s">
        <v>958</v>
      </c>
      <c r="W62" t="s">
        <v>960</v>
      </c>
      <c r="X62" t="str">
        <f>SpaceTypesTable[[#This Row],[Ventilation Standard]]&amp;SpaceTypesTable[[#This Row],[Ventilation Primary Space Type]]&amp;SpaceTypesTable[[#This Row],[Ventilation Secondary Space Type]]</f>
        <v>AIA 2001Surgery and Critical CareCritical and Intensive Care</v>
      </c>
      <c r="Y62">
        <f>VLOOKUP(SpaceTypesTable[[#This Row],[Lookup]],VentilationStandardsTable[],6,FALSE)</f>
        <v>0</v>
      </c>
      <c r="Z62">
        <f>VLOOKUP(SpaceTypesTable[[#This Row],[Lookup]],VentilationStandardsTable[],5,FALSE)</f>
        <v>0</v>
      </c>
      <c r="AA62">
        <f>VLOOKUP(SpaceTypesTable[[#This Row],[Lookup]],VentilationStandardsTable[],7,FALSE)</f>
        <v>2</v>
      </c>
      <c r="AB62">
        <v>20</v>
      </c>
      <c r="AC62" t="s">
        <v>2020</v>
      </c>
      <c r="AD62" t="s">
        <v>2019</v>
      </c>
      <c r="AE62">
        <v>5.9499999999999997E-2</v>
      </c>
      <c r="AF62" t="s">
        <v>2024</v>
      </c>
      <c r="AH62" t="s">
        <v>1011</v>
      </c>
      <c r="AI62" t="s">
        <v>1011</v>
      </c>
      <c r="AJ62" t="s">
        <v>1011</v>
      </c>
      <c r="AL62">
        <v>2.19</v>
      </c>
      <c r="AM62">
        <v>0</v>
      </c>
      <c r="AN62">
        <v>0.5</v>
      </c>
      <c r="AO62">
        <v>0</v>
      </c>
      <c r="AP62" t="s">
        <v>2049</v>
      </c>
      <c r="AQ62" t="s">
        <v>2119</v>
      </c>
      <c r="AR62" t="s">
        <v>2119</v>
      </c>
      <c r="AU62" t="str">
        <f>IF(SpaceTypesTable[[#This Row],[Peak Flow Rate (gal/h)]]=0,"",SpaceTypesTable[[#This Row],[Peak Flow Rate (gal/h)]]/SpaceTypesTable[[#This Row],[area (ft^2)]])</f>
        <v/>
      </c>
      <c r="BE62" t="str">
        <f>IF(ISBLANK(BD62),"",BD62/(BA62/AZ62))</f>
        <v/>
      </c>
    </row>
    <row r="63" spans="1:57">
      <c r="A63" t="s">
        <v>448</v>
      </c>
      <c r="B63">
        <v>210</v>
      </c>
      <c r="C63" s="39" t="s">
        <v>1000</v>
      </c>
      <c r="D63" s="39" t="s">
        <v>801</v>
      </c>
      <c r="E63" s="39" t="s">
        <v>776</v>
      </c>
      <c r="F63" s="39" t="s">
        <v>828</v>
      </c>
      <c r="G63" t="s">
        <v>1044</v>
      </c>
      <c r="H63" t="s">
        <v>997</v>
      </c>
      <c r="I63" t="s">
        <v>776</v>
      </c>
      <c r="J63" t="s">
        <v>891</v>
      </c>
      <c r="K63" t="str">
        <f>SpaceTypesTable[[#This Row],[Lighting Standard]]&amp;SpaceTypesTable[[#This Row],[Lighting Primary Space Type]]&amp;SpaceTypesTable[[#This Row],[Lighting Secondary Space Type]]</f>
        <v>ASHRAE 189.1-2009HospitalRecovery</v>
      </c>
      <c r="N63">
        <f>VLOOKUP(SpaceTypesTable[[#This Row],[LookupColumn]],InteriorLightingTable[],5,FALSE)</f>
        <v>0.72000000000000008</v>
      </c>
      <c r="Q63">
        <v>0</v>
      </c>
      <c r="R63">
        <v>0.7</v>
      </c>
      <c r="S63">
        <v>0.2</v>
      </c>
      <c r="T63" t="s">
        <v>1961</v>
      </c>
      <c r="U63" t="s">
        <v>957</v>
      </c>
      <c r="V63" t="s">
        <v>958</v>
      </c>
      <c r="W63" t="s">
        <v>960</v>
      </c>
      <c r="X63" t="str">
        <f>SpaceTypesTable[[#This Row],[Ventilation Standard]]&amp;SpaceTypesTable[[#This Row],[Ventilation Primary Space Type]]&amp;SpaceTypesTable[[#This Row],[Ventilation Secondary Space Type]]</f>
        <v>AIA 2001Surgery and Critical CareCritical and Intensive Care</v>
      </c>
      <c r="Y63">
        <f>VLOOKUP(SpaceTypesTable[[#This Row],[Lookup]],VentilationStandardsTable[],6,FALSE)</f>
        <v>0</v>
      </c>
      <c r="Z63">
        <f>VLOOKUP(SpaceTypesTable[[#This Row],[Lookup]],VentilationStandardsTable[],5,FALSE)</f>
        <v>0</v>
      </c>
      <c r="AA63">
        <f>VLOOKUP(SpaceTypesTable[[#This Row],[Lookup]],VentilationStandardsTable[],7,FALSE)</f>
        <v>2</v>
      </c>
      <c r="AB63">
        <v>20</v>
      </c>
      <c r="AC63" t="s">
        <v>2020</v>
      </c>
      <c r="AD63" t="s">
        <v>2019</v>
      </c>
      <c r="AE63">
        <v>4.4600000000000001E-2</v>
      </c>
      <c r="AF63" t="s">
        <v>2024</v>
      </c>
      <c r="AH63" t="s">
        <v>1011</v>
      </c>
      <c r="AI63" t="s">
        <v>1011</v>
      </c>
      <c r="AJ63" t="s">
        <v>1011</v>
      </c>
      <c r="AL63">
        <v>2.19</v>
      </c>
      <c r="AM63">
        <v>0</v>
      </c>
      <c r="AN63">
        <v>0.5</v>
      </c>
      <c r="AO63">
        <v>0</v>
      </c>
      <c r="AP63" t="s">
        <v>2049</v>
      </c>
      <c r="AQ63" t="s">
        <v>2119</v>
      </c>
      <c r="AR63" t="s">
        <v>2119</v>
      </c>
      <c r="AU63" t="str">
        <f>IF(SpaceTypesTable[[#This Row],[Peak Flow Rate (gal/h)]]=0,"",SpaceTypesTable[[#This Row],[Peak Flow Rate (gal/h)]]/SpaceTypesTable[[#This Row],[area (ft^2)]])</f>
        <v/>
      </c>
      <c r="BE63" t="str">
        <f>IF(ISBLANK(BD63),"",BD63/(BA63/AZ63))</f>
        <v/>
      </c>
    </row>
    <row r="64" spans="1:57">
      <c r="A64" t="s">
        <v>432</v>
      </c>
      <c r="B64">
        <v>407</v>
      </c>
      <c r="C64" s="39" t="s">
        <v>1003</v>
      </c>
      <c r="D64" s="39" t="s">
        <v>799</v>
      </c>
      <c r="E64" s="39" t="s">
        <v>776</v>
      </c>
      <c r="F64" s="39" t="s">
        <v>828</v>
      </c>
      <c r="G64" t="s">
        <v>1044</v>
      </c>
      <c r="K64" t="str">
        <f>SpaceTypesTable[[#This Row],[Lighting Standard]]&amp;SpaceTypesTable[[#This Row],[Lighting Primary Space Type]]&amp;SpaceTypesTable[[#This Row],[Lighting Secondary Space Type]]</f>
        <v/>
      </c>
      <c r="N64">
        <v>4.22</v>
      </c>
      <c r="Q64">
        <v>0</v>
      </c>
      <c r="R64">
        <v>0.7</v>
      </c>
      <c r="S64">
        <v>0.2</v>
      </c>
      <c r="T64" t="s">
        <v>1961</v>
      </c>
      <c r="U64" t="s">
        <v>957</v>
      </c>
      <c r="V64" t="s">
        <v>958</v>
      </c>
      <c r="W64" t="s">
        <v>960</v>
      </c>
      <c r="X64" t="str">
        <f>SpaceTypesTable[[#This Row],[Ventilation Standard]]&amp;SpaceTypesTable[[#This Row],[Ventilation Primary Space Type]]&amp;SpaceTypesTable[[#This Row],[Ventilation Secondary Space Type]]</f>
        <v>AIA 2001Surgery and Critical CareCritical and Intensive Care</v>
      </c>
      <c r="Y64">
        <f>VLOOKUP(SpaceTypesTable[[#This Row],[Lookup]],VentilationStandardsTable[],6,FALSE)</f>
        <v>0</v>
      </c>
      <c r="Z64">
        <f>VLOOKUP(SpaceTypesTable[[#This Row],[Lookup]],VentilationStandardsTable[],5,FALSE)</f>
        <v>0</v>
      </c>
      <c r="AA64">
        <f>VLOOKUP(SpaceTypesTable[[#This Row],[Lookup]],VentilationStandardsTable[],7,FALSE)</f>
        <v>2</v>
      </c>
      <c r="AB64">
        <v>20</v>
      </c>
      <c r="AC64" t="s">
        <v>2020</v>
      </c>
      <c r="AD64" t="s">
        <v>2019</v>
      </c>
      <c r="AE64">
        <v>0.22320000000000001</v>
      </c>
      <c r="AF64" t="s">
        <v>2024</v>
      </c>
      <c r="AH64" t="s">
        <v>1011</v>
      </c>
      <c r="AI64" t="s">
        <v>1011</v>
      </c>
      <c r="AJ64" t="s">
        <v>1011</v>
      </c>
      <c r="AL64">
        <v>3.0000000000000004</v>
      </c>
      <c r="AM64">
        <v>0</v>
      </c>
      <c r="AN64">
        <v>0.5</v>
      </c>
      <c r="AO64">
        <v>0</v>
      </c>
      <c r="AP64" t="s">
        <v>2049</v>
      </c>
      <c r="AQ64" t="s">
        <v>2119</v>
      </c>
      <c r="AR64" t="s">
        <v>2119</v>
      </c>
      <c r="AU64" t="str">
        <f>IF(SpaceTypesTable[[#This Row],[Peak Flow Rate (gal/h)]]=0,"",SpaceTypesTable[[#This Row],[Peak Flow Rate (gal/h)]]/SpaceTypesTable[[#This Row],[area (ft^2)]])</f>
        <v/>
      </c>
      <c r="BE64" t="str">
        <f>IF(ISBLANK(BD64),"",BD64/(BA64/AZ64))</f>
        <v/>
      </c>
    </row>
    <row r="65" spans="1:58">
      <c r="C65" t="s">
        <v>1058</v>
      </c>
      <c r="D65" t="s">
        <v>799</v>
      </c>
      <c r="E65" s="39" t="s">
        <v>776</v>
      </c>
      <c r="F65" s="39" t="s">
        <v>828</v>
      </c>
      <c r="G65" t="s">
        <v>1044</v>
      </c>
      <c r="H65" t="s">
        <v>755</v>
      </c>
      <c r="I65" t="s">
        <v>776</v>
      </c>
      <c r="J65" t="s">
        <v>891</v>
      </c>
      <c r="K65" t="str">
        <f>SpaceTypesTable[[#This Row],[Lighting Standard]]&amp;SpaceTypesTable[[#This Row],[Lighting Primary Space Type]]&amp;SpaceTypesTable[[#This Row],[Lighting Secondary Space Type]]</f>
        <v>ASHRAE 90.1-2007HospitalRecovery</v>
      </c>
      <c r="N65">
        <f>VLOOKUP(SpaceTypesTable[[#This Row],[LookupColumn]],InteriorLightingTable[],5,FALSE)</f>
        <v>0.8</v>
      </c>
      <c r="Q65">
        <v>0</v>
      </c>
      <c r="R65">
        <v>0.7</v>
      </c>
      <c r="S65">
        <v>0.2</v>
      </c>
      <c r="T65" t="s">
        <v>1961</v>
      </c>
      <c r="U65" t="s">
        <v>957</v>
      </c>
      <c r="V65" t="s">
        <v>958</v>
      </c>
      <c r="W65" t="s">
        <v>960</v>
      </c>
      <c r="X65" t="str">
        <f>SpaceTypesTable[[#This Row],[Ventilation Standard]]&amp;SpaceTypesTable[[#This Row],[Ventilation Primary Space Type]]&amp;SpaceTypesTable[[#This Row],[Ventilation Secondary Space Type]]</f>
        <v>AIA 2001Surgery and Critical CareCritical and Intensive Care</v>
      </c>
      <c r="Y65">
        <f>VLOOKUP(SpaceTypesTable[[#This Row],[Lookup]],VentilationStandardsTable[],6,FALSE)</f>
        <v>0</v>
      </c>
      <c r="Z65">
        <f>VLOOKUP(SpaceTypesTable[[#This Row],[Lookup]],VentilationStandardsTable[],5,FALSE)</f>
        <v>0</v>
      </c>
      <c r="AA65">
        <f>VLOOKUP(SpaceTypesTable[[#This Row],[Lookup]],VentilationStandardsTable[],7,FALSE)</f>
        <v>2</v>
      </c>
      <c r="AB65">
        <v>20</v>
      </c>
      <c r="AC65" t="s">
        <v>2020</v>
      </c>
      <c r="AD65" t="s">
        <v>2019</v>
      </c>
      <c r="AE65">
        <v>4.4600000000000001E-2</v>
      </c>
      <c r="AF65" t="s">
        <v>2024</v>
      </c>
      <c r="AH65" t="s">
        <v>1011</v>
      </c>
      <c r="AI65" t="s">
        <v>1011</v>
      </c>
      <c r="AJ65" t="s">
        <v>1011</v>
      </c>
      <c r="AL65">
        <v>2.19</v>
      </c>
      <c r="AM65">
        <v>0</v>
      </c>
      <c r="AN65">
        <v>0.5</v>
      </c>
      <c r="AO65">
        <v>0</v>
      </c>
      <c r="AP65" t="s">
        <v>2049</v>
      </c>
      <c r="AQ65" t="s">
        <v>2119</v>
      </c>
      <c r="AR65" t="s">
        <v>2119</v>
      </c>
      <c r="AU65" t="str">
        <f>IF(SpaceTypesTable[[#This Row],[Peak Flow Rate (gal/h)]]=0,"",SpaceTypesTable[[#This Row],[Peak Flow Rate (gal/h)]]/SpaceTypesTable[[#This Row],[area (ft^2)]])</f>
        <v/>
      </c>
      <c r="BE65" t="str">
        <f>IF(ISBLANK(BD65),"",BD65/(BA65/AZ65))</f>
        <v/>
      </c>
    </row>
    <row r="66" spans="1:58">
      <c r="A66" t="s">
        <v>107</v>
      </c>
      <c r="B66">
        <v>52</v>
      </c>
      <c r="C66" s="39" t="s">
        <v>1002</v>
      </c>
      <c r="D66" s="39" t="s">
        <v>799</v>
      </c>
      <c r="E66" s="39" t="s">
        <v>776</v>
      </c>
      <c r="F66" s="39" t="s">
        <v>839</v>
      </c>
      <c r="G66" t="s">
        <v>1044</v>
      </c>
      <c r="K66" t="str">
        <f>SpaceTypesTable[[#This Row],[Lighting Standard]]&amp;SpaceTypesTable[[#This Row],[Lighting Primary Space Type]]&amp;SpaceTypesTable[[#This Row],[Lighting Secondary Space Type]]</f>
        <v/>
      </c>
      <c r="N66">
        <v>3.84</v>
      </c>
      <c r="Q66">
        <v>0</v>
      </c>
      <c r="R66">
        <v>0.7</v>
      </c>
      <c r="S66">
        <v>0.2</v>
      </c>
      <c r="T66" t="s">
        <v>1961</v>
      </c>
      <c r="U66" t="s">
        <v>957</v>
      </c>
      <c r="V66" t="s">
        <v>958</v>
      </c>
      <c r="W66" t="s">
        <v>960</v>
      </c>
      <c r="X66" t="str">
        <f>SpaceTypesTable[[#This Row],[Ventilation Standard]]&amp;SpaceTypesTable[[#This Row],[Ventilation Primary Space Type]]&amp;SpaceTypesTable[[#This Row],[Ventilation Secondary Space Type]]</f>
        <v>AIA 2001Surgery and Critical CareCritical and Intensive Care</v>
      </c>
      <c r="Y66">
        <f>VLOOKUP(SpaceTypesTable[[#This Row],[Lookup]],VentilationStandardsTable[],6,FALSE)</f>
        <v>0</v>
      </c>
      <c r="Z66">
        <f>VLOOKUP(SpaceTypesTable[[#This Row],[Lookup]],VentilationStandardsTable[],5,FALSE)</f>
        <v>0</v>
      </c>
      <c r="AA66">
        <f>VLOOKUP(SpaceTypesTable[[#This Row],[Lookup]],VentilationStandardsTable[],7,FALSE)</f>
        <v>2</v>
      </c>
      <c r="AB66">
        <v>5</v>
      </c>
      <c r="AC66" t="s">
        <v>2020</v>
      </c>
      <c r="AD66" t="s">
        <v>2019</v>
      </c>
      <c r="AE66">
        <v>0.22320000000000001</v>
      </c>
      <c r="AF66" t="s">
        <v>2024</v>
      </c>
      <c r="AH66" t="s">
        <v>1011</v>
      </c>
      <c r="AI66" t="s">
        <v>1011</v>
      </c>
      <c r="AJ66" t="s">
        <v>1011</v>
      </c>
      <c r="AL66">
        <v>3.0000000000000004</v>
      </c>
      <c r="AM66">
        <v>0</v>
      </c>
      <c r="AN66">
        <v>0.5</v>
      </c>
      <c r="AO66">
        <v>0</v>
      </c>
      <c r="AP66" t="s">
        <v>2049</v>
      </c>
      <c r="AQ66" t="s">
        <v>2119</v>
      </c>
      <c r="AR66" t="s">
        <v>2119</v>
      </c>
      <c r="AU66" t="str">
        <f>IF(SpaceTypesTable[[#This Row],[Peak Flow Rate (gal/h)]]=0,"",SpaceTypesTable[[#This Row],[Peak Flow Rate (gal/h)]]/SpaceTypesTable[[#This Row],[area (ft^2)]])</f>
        <v/>
      </c>
      <c r="BE66" t="str">
        <f>IF(ISBLANK(BD66),"",BD66/(BA66/AZ66))</f>
        <v/>
      </c>
    </row>
    <row r="67" spans="1:58">
      <c r="A67" t="s">
        <v>293</v>
      </c>
      <c r="B67">
        <v>386</v>
      </c>
      <c r="C67" s="39" t="s">
        <v>1001</v>
      </c>
      <c r="D67" s="39" t="s">
        <v>799</v>
      </c>
      <c r="E67" s="39" t="s">
        <v>776</v>
      </c>
      <c r="F67" s="39" t="s">
        <v>839</v>
      </c>
      <c r="G67" t="s">
        <v>1044</v>
      </c>
      <c r="H67" t="s">
        <v>754</v>
      </c>
      <c r="I67" t="s">
        <v>776</v>
      </c>
      <c r="J67" t="s">
        <v>786</v>
      </c>
      <c r="K67" t="str">
        <f>SpaceTypesTable[[#This Row],[Lighting Standard]]&amp;SpaceTypesTable[[#This Row],[Lighting Primary Space Type]]&amp;SpaceTypesTable[[#This Row],[Lighting Secondary Space Type]]</f>
        <v>ASHRAE 90.1-2004HospitalPatient Room</v>
      </c>
      <c r="N67">
        <f>VLOOKUP(SpaceTypesTable[[#This Row],[LookupColumn]],InteriorLightingTable[],5,FALSE)</f>
        <v>0.7</v>
      </c>
      <c r="Q67">
        <v>0</v>
      </c>
      <c r="R67">
        <v>0.7</v>
      </c>
      <c r="S67">
        <v>0.2</v>
      </c>
      <c r="T67" t="s">
        <v>1961</v>
      </c>
      <c r="U67" t="s">
        <v>957</v>
      </c>
      <c r="V67" t="s">
        <v>958</v>
      </c>
      <c r="W67" t="s">
        <v>960</v>
      </c>
      <c r="X67" t="str">
        <f>SpaceTypesTable[[#This Row],[Ventilation Standard]]&amp;SpaceTypesTable[[#This Row],[Ventilation Primary Space Type]]&amp;SpaceTypesTable[[#This Row],[Ventilation Secondary Space Type]]</f>
        <v>AIA 2001Surgery and Critical CareCritical and Intensive Care</v>
      </c>
      <c r="Y67">
        <f>VLOOKUP(SpaceTypesTable[[#This Row],[Lookup]],VentilationStandardsTable[],6,FALSE)</f>
        <v>0</v>
      </c>
      <c r="Z67">
        <f>VLOOKUP(SpaceTypesTable[[#This Row],[Lookup]],VentilationStandardsTable[],5,FALSE)</f>
        <v>0</v>
      </c>
      <c r="AA67">
        <f>VLOOKUP(SpaceTypesTable[[#This Row],[Lookup]],VentilationStandardsTable[],7,FALSE)</f>
        <v>2</v>
      </c>
      <c r="AB67">
        <v>5</v>
      </c>
      <c r="AC67" t="s">
        <v>2020</v>
      </c>
      <c r="AD67" t="s">
        <v>2019</v>
      </c>
      <c r="AE67">
        <v>5.9499999999999997E-2</v>
      </c>
      <c r="AF67" t="s">
        <v>2024</v>
      </c>
      <c r="AH67" t="s">
        <v>1011</v>
      </c>
      <c r="AI67" t="s">
        <v>1011</v>
      </c>
      <c r="AJ67" t="s">
        <v>1011</v>
      </c>
      <c r="AL67">
        <v>3.0000000000000004</v>
      </c>
      <c r="AM67">
        <v>0</v>
      </c>
      <c r="AN67">
        <v>0.5</v>
      </c>
      <c r="AO67">
        <v>0</v>
      </c>
      <c r="AP67" t="s">
        <v>2049</v>
      </c>
      <c r="AQ67" t="s">
        <v>2119</v>
      </c>
      <c r="AR67" t="s">
        <v>2119</v>
      </c>
      <c r="AU67" t="str">
        <f>IF(SpaceTypesTable[[#This Row],[Peak Flow Rate (gal/h)]]=0,"",SpaceTypesTable[[#This Row],[Peak Flow Rate (gal/h)]]/SpaceTypesTable[[#This Row],[area (ft^2)]])</f>
        <v/>
      </c>
      <c r="BE67" t="str">
        <f>IF(ISBLANK(BD67),"",BD67/(BA67/AZ67))</f>
        <v/>
      </c>
    </row>
    <row r="68" spans="1:58">
      <c r="A68" t="s">
        <v>391</v>
      </c>
      <c r="B68">
        <v>476</v>
      </c>
      <c r="C68" s="39" t="s">
        <v>1000</v>
      </c>
      <c r="D68" s="39" t="s">
        <v>800</v>
      </c>
      <c r="E68" s="39" t="s">
        <v>776</v>
      </c>
      <c r="F68" s="39" t="s">
        <v>839</v>
      </c>
      <c r="G68" t="s">
        <v>1044</v>
      </c>
      <c r="H68" t="s">
        <v>997</v>
      </c>
      <c r="I68" t="s">
        <v>776</v>
      </c>
      <c r="J68" t="s">
        <v>786</v>
      </c>
      <c r="K68" t="str">
        <f>SpaceTypesTable[[#This Row],[Lighting Standard]]&amp;SpaceTypesTable[[#This Row],[Lighting Primary Space Type]]&amp;SpaceTypesTable[[#This Row],[Lighting Secondary Space Type]]</f>
        <v>ASHRAE 189.1-2009HospitalPatient Room</v>
      </c>
      <c r="N68">
        <f>VLOOKUP(SpaceTypesTable[[#This Row],[LookupColumn]],InteriorLightingTable[],5,FALSE)</f>
        <v>0.63</v>
      </c>
      <c r="Q68">
        <v>0</v>
      </c>
      <c r="R68">
        <v>0.7</v>
      </c>
      <c r="S68">
        <v>0.2</v>
      </c>
      <c r="T68" t="s">
        <v>1961</v>
      </c>
      <c r="U68" t="s">
        <v>957</v>
      </c>
      <c r="V68" t="s">
        <v>958</v>
      </c>
      <c r="W68" t="s">
        <v>960</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2020</v>
      </c>
      <c r="AD68" t="s">
        <v>2019</v>
      </c>
      <c r="AE68">
        <v>5.9499999999999997E-2</v>
      </c>
      <c r="AF68" t="s">
        <v>2024</v>
      </c>
      <c r="AH68" t="s">
        <v>1011</v>
      </c>
      <c r="AI68" t="s">
        <v>1011</v>
      </c>
      <c r="AJ68" t="s">
        <v>1011</v>
      </c>
      <c r="AL68">
        <v>2.19</v>
      </c>
      <c r="AM68">
        <v>0</v>
      </c>
      <c r="AN68">
        <v>0.5</v>
      </c>
      <c r="AO68">
        <v>0</v>
      </c>
      <c r="AP68" t="s">
        <v>2049</v>
      </c>
      <c r="AQ68" t="s">
        <v>2119</v>
      </c>
      <c r="AR68" t="s">
        <v>2119</v>
      </c>
      <c r="AU68" t="str">
        <f>IF(SpaceTypesTable[[#This Row],[Peak Flow Rate (gal/h)]]=0,"",SpaceTypesTable[[#This Row],[Peak Flow Rate (gal/h)]]/SpaceTypesTable[[#This Row],[area (ft^2)]])</f>
        <v/>
      </c>
      <c r="BE68" t="str">
        <f>IF(ISBLANK(BD68),"",BD68/(BA68/AZ68))</f>
        <v/>
      </c>
    </row>
    <row r="69" spans="1:58">
      <c r="A69" t="s">
        <v>341</v>
      </c>
      <c r="B69">
        <v>433</v>
      </c>
      <c r="C69" s="39" t="s">
        <v>1000</v>
      </c>
      <c r="D69" s="39" t="s">
        <v>801</v>
      </c>
      <c r="E69" s="39" t="s">
        <v>776</v>
      </c>
      <c r="F69" s="39" t="s">
        <v>839</v>
      </c>
      <c r="G69" t="s">
        <v>1044</v>
      </c>
      <c r="H69" t="s">
        <v>997</v>
      </c>
      <c r="I69" t="s">
        <v>776</v>
      </c>
      <c r="J69" t="s">
        <v>786</v>
      </c>
      <c r="K69" t="str">
        <f>SpaceTypesTable[[#This Row],[Lighting Standard]]&amp;SpaceTypesTable[[#This Row],[Lighting Primary Space Type]]&amp;SpaceTypesTable[[#This Row],[Lighting Secondary Space Type]]</f>
        <v>ASHRAE 189.1-2009HospitalPatient Room</v>
      </c>
      <c r="N69">
        <f>VLOOKUP(SpaceTypesTable[[#This Row],[LookupColumn]],InteriorLightingTable[],5,FALSE)</f>
        <v>0.63</v>
      </c>
      <c r="Q69">
        <v>0</v>
      </c>
      <c r="R69">
        <v>0.7</v>
      </c>
      <c r="S69">
        <v>0.2</v>
      </c>
      <c r="T69" t="s">
        <v>1961</v>
      </c>
      <c r="U69" t="s">
        <v>957</v>
      </c>
      <c r="V69" t="s">
        <v>958</v>
      </c>
      <c r="W69" t="s">
        <v>960</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2020</v>
      </c>
      <c r="AD69" t="s">
        <v>2019</v>
      </c>
      <c r="AE69">
        <v>4.4600000000000001E-2</v>
      </c>
      <c r="AF69" t="s">
        <v>2024</v>
      </c>
      <c r="AH69" t="s">
        <v>1011</v>
      </c>
      <c r="AI69" t="s">
        <v>1011</v>
      </c>
      <c r="AJ69" t="s">
        <v>1011</v>
      </c>
      <c r="AL69">
        <v>2.19</v>
      </c>
      <c r="AM69">
        <v>0</v>
      </c>
      <c r="AN69">
        <v>0.5</v>
      </c>
      <c r="AO69">
        <v>0</v>
      </c>
      <c r="AP69" t="s">
        <v>2049</v>
      </c>
      <c r="AQ69" t="s">
        <v>2119</v>
      </c>
      <c r="AR69" t="s">
        <v>2119</v>
      </c>
      <c r="AU69" t="str">
        <f>IF(SpaceTypesTable[[#This Row],[Peak Flow Rate (gal/h)]]=0,"",SpaceTypesTable[[#This Row],[Peak Flow Rate (gal/h)]]/SpaceTypesTable[[#This Row],[area (ft^2)]])</f>
        <v/>
      </c>
      <c r="BE69" t="str">
        <f>IF(ISBLANK(BD69),"",BD69/(BA69/AZ69))</f>
        <v/>
      </c>
    </row>
    <row r="70" spans="1:58">
      <c r="A70" t="s">
        <v>138</v>
      </c>
      <c r="B70">
        <v>76</v>
      </c>
      <c r="C70" t="s">
        <v>1003</v>
      </c>
      <c r="D70" t="s">
        <v>799</v>
      </c>
      <c r="E70" t="s">
        <v>776</v>
      </c>
      <c r="F70" t="s">
        <v>839</v>
      </c>
      <c r="G70" t="s">
        <v>1044</v>
      </c>
      <c r="K70" t="str">
        <f>SpaceTypesTable[[#This Row],[Lighting Standard]]&amp;SpaceTypesTable[[#This Row],[Lighting Primary Space Type]]&amp;SpaceTypesTable[[#This Row],[Lighting Secondary Space Type]]</f>
        <v/>
      </c>
      <c r="N70">
        <v>4.22</v>
      </c>
      <c r="Q70">
        <v>0</v>
      </c>
      <c r="R70">
        <v>0.7</v>
      </c>
      <c r="S70">
        <v>0.2</v>
      </c>
      <c r="T70" t="s">
        <v>1961</v>
      </c>
      <c r="U70" t="s">
        <v>957</v>
      </c>
      <c r="V70" t="s">
        <v>958</v>
      </c>
      <c r="W70" t="s">
        <v>960</v>
      </c>
      <c r="X70" t="str">
        <f>SpaceTypesTable[[#This Row],[Ventilation Standard]]&amp;SpaceTypesTable[[#This Row],[Ventilation Primary Space Type]]&amp;SpaceTypesTable[[#This Row],[Ventilation Secondary Space Type]]</f>
        <v>AIA 2001Surgery and Critical CareCritical and Intensive Care</v>
      </c>
      <c r="Y70">
        <f>VLOOKUP(SpaceTypesTable[[#This Row],[Lookup]],VentilationStandardsTable[],6,FALSE)</f>
        <v>0</v>
      </c>
      <c r="Z70">
        <f>VLOOKUP(SpaceTypesTable[[#This Row],[Lookup]],VentilationStandardsTable[],5,FALSE)</f>
        <v>0</v>
      </c>
      <c r="AA70">
        <f>VLOOKUP(SpaceTypesTable[[#This Row],[Lookup]],VentilationStandardsTable[],7,FALSE)</f>
        <v>2</v>
      </c>
      <c r="AB70">
        <v>5</v>
      </c>
      <c r="AC70" t="s">
        <v>2020</v>
      </c>
      <c r="AD70" t="s">
        <v>2019</v>
      </c>
      <c r="AE70">
        <v>0.22320000000000001</v>
      </c>
      <c r="AF70" t="s">
        <v>2024</v>
      </c>
      <c r="AH70" t="s">
        <v>1011</v>
      </c>
      <c r="AI70" t="s">
        <v>1011</v>
      </c>
      <c r="AJ70" t="s">
        <v>1011</v>
      </c>
      <c r="AL70">
        <v>3.0000000000000004</v>
      </c>
      <c r="AM70">
        <v>0</v>
      </c>
      <c r="AN70">
        <v>0.5</v>
      </c>
      <c r="AO70">
        <v>0</v>
      </c>
      <c r="AP70" t="s">
        <v>2049</v>
      </c>
      <c r="AQ70" t="s">
        <v>2119</v>
      </c>
      <c r="AR70" t="s">
        <v>2119</v>
      </c>
      <c r="AU70" t="str">
        <f>IF(SpaceTypesTable[[#This Row],[Peak Flow Rate (gal/h)]]=0,"",SpaceTypesTable[[#This Row],[Peak Flow Rate (gal/h)]]/SpaceTypesTable[[#This Row],[area (ft^2)]])</f>
        <v/>
      </c>
      <c r="BE70" t="str">
        <f>IF(ISBLANK(BD70),"",BD70/(BA70/AZ70))</f>
        <v/>
      </c>
    </row>
    <row r="71" spans="1:58">
      <c r="C71" t="s">
        <v>1058</v>
      </c>
      <c r="D71" t="s">
        <v>799</v>
      </c>
      <c r="E71" s="39" t="s">
        <v>776</v>
      </c>
      <c r="F71" s="39" t="s">
        <v>839</v>
      </c>
      <c r="G71" t="s">
        <v>1044</v>
      </c>
      <c r="H71" t="s">
        <v>755</v>
      </c>
      <c r="I71" t="s">
        <v>776</v>
      </c>
      <c r="J71" t="s">
        <v>786</v>
      </c>
      <c r="K71" t="str">
        <f>SpaceTypesTable[[#This Row],[Lighting Standard]]&amp;SpaceTypesTable[[#This Row],[Lighting Primary Space Type]]&amp;SpaceTypesTable[[#This Row],[Lighting Secondary Space Type]]</f>
        <v>ASHRAE 90.1-2007HospitalPatient Room</v>
      </c>
      <c r="N71">
        <f>VLOOKUP(SpaceTypesTable[[#This Row],[LookupColumn]],InteriorLightingTable[],5,FALSE)</f>
        <v>0.7</v>
      </c>
      <c r="Q71">
        <v>0</v>
      </c>
      <c r="R71">
        <v>0.7</v>
      </c>
      <c r="S71">
        <v>0.2</v>
      </c>
      <c r="T71" t="s">
        <v>1961</v>
      </c>
      <c r="U71" t="s">
        <v>957</v>
      </c>
      <c r="V71" t="s">
        <v>958</v>
      </c>
      <c r="W71" t="s">
        <v>960</v>
      </c>
      <c r="X71" t="str">
        <f>SpaceTypesTable[[#This Row],[Ventilation Standard]]&amp;SpaceTypesTable[[#This Row],[Ventilation Primary Space Type]]&amp;SpaceTypesTable[[#This Row],[Ventilation Secondary Space Type]]</f>
        <v>AIA 2001Surgery and Critical CareCritical and Intensive Care</v>
      </c>
      <c r="Y71">
        <f>VLOOKUP(SpaceTypesTable[[#This Row],[Lookup]],VentilationStandardsTable[],6,FALSE)</f>
        <v>0</v>
      </c>
      <c r="Z71">
        <f>VLOOKUP(SpaceTypesTable[[#This Row],[Lookup]],VentilationStandardsTable[],5,FALSE)</f>
        <v>0</v>
      </c>
      <c r="AA71">
        <f>VLOOKUP(SpaceTypesTable[[#This Row],[Lookup]],VentilationStandardsTable[],7,FALSE)</f>
        <v>2</v>
      </c>
      <c r="AB71">
        <v>5</v>
      </c>
      <c r="AC71" t="s">
        <v>2020</v>
      </c>
      <c r="AD71" t="s">
        <v>2019</v>
      </c>
      <c r="AE71">
        <v>4.4600000000000001E-2</v>
      </c>
      <c r="AF71" t="s">
        <v>2024</v>
      </c>
      <c r="AH71" t="s">
        <v>1011</v>
      </c>
      <c r="AI71" t="s">
        <v>1011</v>
      </c>
      <c r="AJ71" t="s">
        <v>1011</v>
      </c>
      <c r="AL71">
        <v>2.19</v>
      </c>
      <c r="AM71">
        <v>0</v>
      </c>
      <c r="AN71">
        <v>0.5</v>
      </c>
      <c r="AO71">
        <v>0</v>
      </c>
      <c r="AP71" t="s">
        <v>2049</v>
      </c>
      <c r="AQ71" t="s">
        <v>2119</v>
      </c>
      <c r="AR71" t="s">
        <v>2119</v>
      </c>
      <c r="AU71" t="str">
        <f>IF(SpaceTypesTable[[#This Row],[Peak Flow Rate (gal/h)]]=0,"",SpaceTypesTable[[#This Row],[Peak Flow Rate (gal/h)]]/SpaceTypesTable[[#This Row],[area (ft^2)]])</f>
        <v/>
      </c>
      <c r="BE71" t="str">
        <f>IF(ISBLANK(BD71),"",BD71/(BA71/AZ71))</f>
        <v/>
      </c>
    </row>
    <row r="72" spans="1:58">
      <c r="A72" t="s">
        <v>281</v>
      </c>
      <c r="B72">
        <v>373</v>
      </c>
      <c r="C72" t="s">
        <v>1002</v>
      </c>
      <c r="D72" t="s">
        <v>799</v>
      </c>
      <c r="E72" t="s">
        <v>776</v>
      </c>
      <c r="F72" t="s">
        <v>816</v>
      </c>
      <c r="G72" t="s">
        <v>1040</v>
      </c>
      <c r="K72" t="str">
        <f>SpaceTypesTable[[#This Row],[Lighting Standard]]&amp;SpaceTypesTable[[#This Row],[Lighting Primary Space Type]]&amp;SpaceTypesTable[[#This Row],[Lighting Secondary Space Type]]</f>
        <v/>
      </c>
      <c r="N72">
        <v>1.42</v>
      </c>
      <c r="Q72">
        <v>0</v>
      </c>
      <c r="R72">
        <v>0.7</v>
      </c>
      <c r="S72">
        <v>0.2</v>
      </c>
      <c r="T72" t="s">
        <v>1961</v>
      </c>
      <c r="U72" t="s">
        <v>645</v>
      </c>
      <c r="V72" t="s">
        <v>555</v>
      </c>
      <c r="W72" t="s">
        <v>559</v>
      </c>
      <c r="X72" t="str">
        <f>SpaceTypesTable[[#This Row],[Ventilation Standard]]&amp;SpaceTypesTable[[#This Row],[Ventilation Primary Space Type]]&amp;SpaceTypesTable[[#This Row],[Ventilation Secondary Space Type]]</f>
        <v>ASHRAE 62.1-1999Food and Beverage ServiceKitchens (cooking)</v>
      </c>
      <c r="Y72">
        <f>VLOOKUP(SpaceTypesTable[[#This Row],[Lookup]],VentilationStandardsTable[],6,FALSE)</f>
        <v>0</v>
      </c>
      <c r="Z72">
        <f>VLOOKUP(SpaceTypesTable[[#This Row],[Lookup]],VentilationStandardsTable[],5,FALSE)</f>
        <v>15</v>
      </c>
      <c r="AA72">
        <f>VLOOKUP(SpaceTypesTable[[#This Row],[Lookup]],VentilationStandardsTable[],7,FALSE)</f>
        <v>0</v>
      </c>
      <c r="AB72">
        <v>5</v>
      </c>
      <c r="AC72" t="s">
        <v>2018</v>
      </c>
      <c r="AD72" t="s">
        <v>2019</v>
      </c>
      <c r="AE72">
        <v>0.22320000000000001</v>
      </c>
      <c r="AF72" t="s">
        <v>2024</v>
      </c>
      <c r="AG72">
        <v>96.7</v>
      </c>
      <c r="AH72">
        <v>0.1</v>
      </c>
      <c r="AI72">
        <v>0.2</v>
      </c>
      <c r="AJ72">
        <v>0.7</v>
      </c>
      <c r="AK72" t="s">
        <v>2046</v>
      </c>
      <c r="AL72">
        <v>7.5</v>
      </c>
      <c r="AM72">
        <v>0.2</v>
      </c>
      <c r="AN72">
        <v>0.5</v>
      </c>
      <c r="AO72">
        <v>0.1</v>
      </c>
      <c r="AP72" t="s">
        <v>2049</v>
      </c>
      <c r="AQ72" t="s">
        <v>2087</v>
      </c>
      <c r="AR72" t="s">
        <v>2088</v>
      </c>
      <c r="AS72">
        <v>150</v>
      </c>
      <c r="AT72">
        <v>10000</v>
      </c>
      <c r="AU72">
        <f>IF(SpaceTypesTable[[#This Row],[Peak Flow Rate (gal/h)]]=0,"",SpaceTypesTable[[#This Row],[Peak Flow Rate (gal/h)]]/SpaceTypesTable[[#This Row],[area (ft^2)]])</f>
        <v>1.4999999999999999E-2</v>
      </c>
      <c r="AV72">
        <v>49</v>
      </c>
      <c r="AW72">
        <v>0.2</v>
      </c>
      <c r="AX72">
        <v>0.05</v>
      </c>
      <c r="AY72" t="s">
        <v>2152</v>
      </c>
      <c r="AZ72">
        <v>0.7</v>
      </c>
      <c r="BA72">
        <v>5300</v>
      </c>
      <c r="BB72">
        <v>0.33800000000000002</v>
      </c>
      <c r="BC72">
        <f>125/248.8</f>
        <v>0.502411575562701</v>
      </c>
      <c r="BD72">
        <f>BA72*BC72/BB72/8.52</f>
        <v>924.65391229905106</v>
      </c>
      <c r="BE72">
        <f>IF(ISBLANK(BD72),"",BD72/(BA72/AZ72))</f>
        <v>0.12212410162440297</v>
      </c>
      <c r="BF72" t="s">
        <v>2122</v>
      </c>
    </row>
    <row r="73" spans="1:58">
      <c r="A73" t="s">
        <v>136</v>
      </c>
      <c r="B73">
        <v>423</v>
      </c>
      <c r="C73" t="s">
        <v>1001</v>
      </c>
      <c r="D73" t="s">
        <v>799</v>
      </c>
      <c r="E73" t="s">
        <v>776</v>
      </c>
      <c r="F73" t="s">
        <v>816</v>
      </c>
      <c r="G73" t="s">
        <v>1040</v>
      </c>
      <c r="H73" t="s">
        <v>754</v>
      </c>
      <c r="I73" t="s">
        <v>675</v>
      </c>
      <c r="J73" t="s">
        <v>760</v>
      </c>
      <c r="K73" t="str">
        <f>SpaceTypesTable[[#This Row],[Lighting Standard]]&amp;SpaceTypesTable[[#This Row],[Lighting Primary Space Type]]&amp;SpaceTypesTable[[#This Row],[Lighting Secondary Space Type]]</f>
        <v>ASHRAE 90.1-2004Food PreparationGeneral</v>
      </c>
      <c r="N73">
        <f>VLOOKUP(SpaceTypesTable[[#This Row],[LookupColumn]],InteriorLightingTable[],5,FALSE)</f>
        <v>1.2</v>
      </c>
      <c r="Q73">
        <v>0</v>
      </c>
      <c r="R73">
        <v>0.7</v>
      </c>
      <c r="S73">
        <v>0.2</v>
      </c>
      <c r="T73" t="s">
        <v>1961</v>
      </c>
      <c r="U73" t="s">
        <v>645</v>
      </c>
      <c r="V73" t="s">
        <v>555</v>
      </c>
      <c r="W73" t="s">
        <v>559</v>
      </c>
      <c r="X73" t="str">
        <f>SpaceTypesTable[[#This Row],[Ventilation Standard]]&amp;SpaceTypesTable[[#This Row],[Ventilation Primary Space Type]]&amp;SpaceTypesTable[[#This Row],[Ventilation Secondary Space Type]]</f>
        <v>ASHRAE 62.1-1999Food and Beverage ServiceKitchens (cooking)</v>
      </c>
      <c r="Y73">
        <f>VLOOKUP(SpaceTypesTable[[#This Row],[Lookup]],VentilationStandardsTable[],6,FALSE)</f>
        <v>0</v>
      </c>
      <c r="Z73">
        <f>VLOOKUP(SpaceTypesTable[[#This Row],[Lookup]],VentilationStandardsTable[],5,FALSE)</f>
        <v>15</v>
      </c>
      <c r="AA73">
        <f>VLOOKUP(SpaceTypesTable[[#This Row],[Lookup]],VentilationStandardsTable[],7,FALSE)</f>
        <v>0</v>
      </c>
      <c r="AB73">
        <v>5</v>
      </c>
      <c r="AC73" t="s">
        <v>2018</v>
      </c>
      <c r="AD73" t="s">
        <v>2019</v>
      </c>
      <c r="AE73">
        <v>5.9499999999999997E-2</v>
      </c>
      <c r="AF73" t="s">
        <v>2024</v>
      </c>
      <c r="AG73">
        <v>96.7</v>
      </c>
      <c r="AH73">
        <v>0.1</v>
      </c>
      <c r="AI73">
        <v>0.2</v>
      </c>
      <c r="AJ73">
        <v>0.7</v>
      </c>
      <c r="AK73" t="s">
        <v>2046</v>
      </c>
      <c r="AL73">
        <v>7.5</v>
      </c>
      <c r="AM73">
        <v>0.2</v>
      </c>
      <c r="AN73">
        <v>0.5</v>
      </c>
      <c r="AO73">
        <v>0.1</v>
      </c>
      <c r="AP73" t="s">
        <v>2049</v>
      </c>
      <c r="AQ73" t="s">
        <v>2087</v>
      </c>
      <c r="AR73" t="s">
        <v>2088</v>
      </c>
      <c r="AS73">
        <v>150</v>
      </c>
      <c r="AT73">
        <v>10000</v>
      </c>
      <c r="AU73">
        <f>IF(SpaceTypesTable[[#This Row],[Peak Flow Rate (gal/h)]]=0,"",SpaceTypesTable[[#This Row],[Peak Flow Rate (gal/h)]]/SpaceTypesTable[[#This Row],[area (ft^2)]])</f>
        <v>1.4999999999999999E-2</v>
      </c>
      <c r="AV73">
        <v>49</v>
      </c>
      <c r="AW73">
        <v>0.2</v>
      </c>
      <c r="AX73">
        <v>0.05</v>
      </c>
      <c r="AY73" t="s">
        <v>2152</v>
      </c>
      <c r="AZ73">
        <v>0.7</v>
      </c>
      <c r="BA73">
        <v>5300</v>
      </c>
      <c r="BB73">
        <v>0.33800000000000002</v>
      </c>
      <c r="BC73">
        <f>125/248.8</f>
        <v>0.502411575562701</v>
      </c>
      <c r="BD73">
        <f>BA73*BC73/BB73/8.52</f>
        <v>924.65391229905106</v>
      </c>
      <c r="BE73">
        <f>IF(ISBLANK(BD73),"",BD73/(BA73/AZ73))</f>
        <v>0.12212410162440297</v>
      </c>
      <c r="BF73" t="s">
        <v>2122</v>
      </c>
    </row>
    <row r="74" spans="1:58">
      <c r="A74" t="s">
        <v>44</v>
      </c>
      <c r="B74">
        <v>162</v>
      </c>
      <c r="C74" t="s">
        <v>1000</v>
      </c>
      <c r="D74" t="s">
        <v>800</v>
      </c>
      <c r="E74" t="s">
        <v>776</v>
      </c>
      <c r="F74" t="s">
        <v>816</v>
      </c>
      <c r="G74" t="s">
        <v>1040</v>
      </c>
      <c r="H74" t="s">
        <v>997</v>
      </c>
      <c r="I74" t="s">
        <v>675</v>
      </c>
      <c r="J74" t="s">
        <v>760</v>
      </c>
      <c r="K74" t="str">
        <f>SpaceTypesTable[[#This Row],[Lighting Standard]]&amp;SpaceTypesTable[[#This Row],[Lighting Primary Space Type]]&amp;SpaceTypesTable[[#This Row],[Lighting Secondary Space Type]]</f>
        <v>ASHRAE 189.1-2009Food PreparationGeneral</v>
      </c>
      <c r="N74">
        <f>VLOOKUP(SpaceTypesTable[[#This Row],[LookupColumn]],InteriorLightingTable[],5,FALSE)</f>
        <v>1.08</v>
      </c>
      <c r="Q74">
        <v>0</v>
      </c>
      <c r="R74">
        <v>0.7</v>
      </c>
      <c r="S74">
        <v>0.2</v>
      </c>
      <c r="T74" t="s">
        <v>1961</v>
      </c>
      <c r="U74" t="s">
        <v>645</v>
      </c>
      <c r="V74" t="s">
        <v>555</v>
      </c>
      <c r="W74" t="s">
        <v>559</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2018</v>
      </c>
      <c r="AD74" t="s">
        <v>2019</v>
      </c>
      <c r="AE74">
        <v>5.9499999999999997E-2</v>
      </c>
      <c r="AF74" t="s">
        <v>2024</v>
      </c>
      <c r="AG74">
        <v>70.459999999999994</v>
      </c>
      <c r="AH74">
        <v>0.1</v>
      </c>
      <c r="AI74">
        <v>0.2</v>
      </c>
      <c r="AJ74">
        <v>0.7</v>
      </c>
      <c r="AK74" t="s">
        <v>2046</v>
      </c>
      <c r="AL74">
        <v>5.47</v>
      </c>
      <c r="AM74">
        <v>0.2</v>
      </c>
      <c r="AN74">
        <v>0.5</v>
      </c>
      <c r="AO74">
        <v>0.1</v>
      </c>
      <c r="AP74" t="s">
        <v>2049</v>
      </c>
      <c r="AQ74" t="s">
        <v>2087</v>
      </c>
      <c r="AR74" t="s">
        <v>2088</v>
      </c>
      <c r="AS74">
        <v>150</v>
      </c>
      <c r="AT74">
        <v>10000</v>
      </c>
      <c r="AU74">
        <f>IF(SpaceTypesTable[[#This Row],[Peak Flow Rate (gal/h)]]=0,"",SpaceTypesTable[[#This Row],[Peak Flow Rate (gal/h)]]/SpaceTypesTable[[#This Row],[area (ft^2)]])</f>
        <v>1.4999999999999999E-2</v>
      </c>
      <c r="AV74">
        <v>49</v>
      </c>
      <c r="AW74">
        <v>0.2</v>
      </c>
      <c r="AX74">
        <v>0.05</v>
      </c>
      <c r="AY74" t="s">
        <v>2152</v>
      </c>
      <c r="AZ74">
        <v>0.7</v>
      </c>
      <c r="BA74">
        <v>5300</v>
      </c>
      <c r="BB74">
        <v>0.33800000000000002</v>
      </c>
      <c r="BC74">
        <f>125/248.8</f>
        <v>0.502411575562701</v>
      </c>
      <c r="BD74">
        <f>BA74*BC74/BB74/8.52</f>
        <v>924.65391229905106</v>
      </c>
      <c r="BE74">
        <f>IF(ISBLANK(BD74),"",BD74/(BA74/AZ74))</f>
        <v>0.12212410162440297</v>
      </c>
      <c r="BF74" t="s">
        <v>2122</v>
      </c>
    </row>
    <row r="75" spans="1:58">
      <c r="A75" t="s">
        <v>528</v>
      </c>
      <c r="B75">
        <v>451</v>
      </c>
      <c r="C75" t="s">
        <v>1000</v>
      </c>
      <c r="D75" t="s">
        <v>801</v>
      </c>
      <c r="E75" t="s">
        <v>776</v>
      </c>
      <c r="F75" t="s">
        <v>816</v>
      </c>
      <c r="G75" t="s">
        <v>1040</v>
      </c>
      <c r="H75" t="s">
        <v>997</v>
      </c>
      <c r="I75" t="s">
        <v>675</v>
      </c>
      <c r="J75" t="s">
        <v>760</v>
      </c>
      <c r="K75" t="str">
        <f>SpaceTypesTable[[#This Row],[Lighting Standard]]&amp;SpaceTypesTable[[#This Row],[Lighting Primary Space Type]]&amp;SpaceTypesTable[[#This Row],[Lighting Secondary Space Type]]</f>
        <v>ASHRAE 189.1-2009Food PreparationGeneral</v>
      </c>
      <c r="N75">
        <f>VLOOKUP(SpaceTypesTable[[#This Row],[LookupColumn]],InteriorLightingTable[],5,FALSE)</f>
        <v>1.08</v>
      </c>
      <c r="Q75">
        <v>0</v>
      </c>
      <c r="R75">
        <v>0.7</v>
      </c>
      <c r="S75">
        <v>0.2</v>
      </c>
      <c r="T75" t="s">
        <v>1961</v>
      </c>
      <c r="U75" t="s">
        <v>645</v>
      </c>
      <c r="V75" t="s">
        <v>555</v>
      </c>
      <c r="W75" t="s">
        <v>559</v>
      </c>
      <c r="X75" t="str">
        <f>SpaceTypesTable[[#This Row],[Ventilation Standard]]&amp;SpaceTypesTable[[#This Row],[Ventilation Primary Space Type]]&amp;SpaceTypesTable[[#This Row],[Ventilation Secondary Space Type]]</f>
        <v>ASHRAE 62.1-1999Food and Beverage ServiceKitchens (cooking)</v>
      </c>
      <c r="Y75">
        <f>VLOOKUP(SpaceTypesTable[[#This Row],[Lookup]],VentilationStandardsTable[],6,FALSE)</f>
        <v>0</v>
      </c>
      <c r="Z75">
        <f>VLOOKUP(SpaceTypesTable[[#This Row],[Lookup]],VentilationStandardsTable[],5,FALSE)</f>
        <v>15</v>
      </c>
      <c r="AA75">
        <f>VLOOKUP(SpaceTypesTable[[#This Row],[Lookup]],VentilationStandardsTable[],7,FALSE)</f>
        <v>0</v>
      </c>
      <c r="AB75">
        <v>5</v>
      </c>
      <c r="AC75" t="s">
        <v>2018</v>
      </c>
      <c r="AD75" t="s">
        <v>2019</v>
      </c>
      <c r="AE75">
        <v>4.4600000000000001E-2</v>
      </c>
      <c r="AF75" t="s">
        <v>2024</v>
      </c>
      <c r="AG75">
        <v>70.459999999999994</v>
      </c>
      <c r="AH75">
        <v>0.1</v>
      </c>
      <c r="AI75">
        <v>0.2</v>
      </c>
      <c r="AJ75">
        <v>0.7</v>
      </c>
      <c r="AK75" t="s">
        <v>2046</v>
      </c>
      <c r="AL75">
        <v>5.47</v>
      </c>
      <c r="AM75">
        <v>0.2</v>
      </c>
      <c r="AN75">
        <v>0.5</v>
      </c>
      <c r="AO75">
        <v>0.1</v>
      </c>
      <c r="AP75" t="s">
        <v>2049</v>
      </c>
      <c r="AQ75" t="s">
        <v>2087</v>
      </c>
      <c r="AR75" t="s">
        <v>2088</v>
      </c>
      <c r="AS75">
        <v>150</v>
      </c>
      <c r="AT75">
        <v>10000</v>
      </c>
      <c r="AU75">
        <f>IF(SpaceTypesTable[[#This Row],[Peak Flow Rate (gal/h)]]=0,"",SpaceTypesTable[[#This Row],[Peak Flow Rate (gal/h)]]/SpaceTypesTable[[#This Row],[area (ft^2)]])</f>
        <v>1.4999999999999999E-2</v>
      </c>
      <c r="AV75">
        <v>49</v>
      </c>
      <c r="AW75">
        <v>0.2</v>
      </c>
      <c r="AX75">
        <v>0.05</v>
      </c>
      <c r="AY75" t="s">
        <v>2152</v>
      </c>
      <c r="AZ75">
        <v>0.7</v>
      </c>
      <c r="BA75">
        <v>5300</v>
      </c>
      <c r="BB75">
        <v>0.33800000000000002</v>
      </c>
      <c r="BC75">
        <f>125/248.8</f>
        <v>0.502411575562701</v>
      </c>
      <c r="BD75">
        <f>BA75*BC75/BB75/8.52</f>
        <v>924.65391229905106</v>
      </c>
      <c r="BE75">
        <f>IF(ISBLANK(BD75),"",BD75/(BA75/AZ75))</f>
        <v>0.12212410162440297</v>
      </c>
      <c r="BF75" t="s">
        <v>2122</v>
      </c>
    </row>
    <row r="76" spans="1:58">
      <c r="A76" t="s">
        <v>462</v>
      </c>
      <c r="B76">
        <v>126</v>
      </c>
      <c r="C76" t="s">
        <v>1003</v>
      </c>
      <c r="D76" t="s">
        <v>799</v>
      </c>
      <c r="E76" t="s">
        <v>776</v>
      </c>
      <c r="F76" t="s">
        <v>816</v>
      </c>
      <c r="G76" t="s">
        <v>1040</v>
      </c>
      <c r="K76" t="str">
        <f>SpaceTypesTable[[#This Row],[Lighting Standard]]&amp;SpaceTypesTable[[#This Row],[Lighting Primary Space Type]]&amp;SpaceTypesTable[[#This Row],[Lighting Secondary Space Type]]</f>
        <v/>
      </c>
      <c r="N76">
        <v>2.2400000000000002</v>
      </c>
      <c r="Q76">
        <v>0</v>
      </c>
      <c r="R76">
        <v>0.7</v>
      </c>
      <c r="S76">
        <v>0.2</v>
      </c>
      <c r="T76" t="s">
        <v>1961</v>
      </c>
      <c r="U76" t="s">
        <v>645</v>
      </c>
      <c r="V76" t="s">
        <v>555</v>
      </c>
      <c r="W76" t="s">
        <v>559</v>
      </c>
      <c r="X76" t="str">
        <f>SpaceTypesTable[[#This Row],[Ventilation Standard]]&amp;SpaceTypesTable[[#This Row],[Ventilation Primary Space Type]]&amp;SpaceTypesTable[[#This Row],[Ventilation Secondary Space Type]]</f>
        <v>ASHRAE 62.1-1999Food and Beverage ServiceKitchens (cooking)</v>
      </c>
      <c r="Y76">
        <f>VLOOKUP(SpaceTypesTable[[#This Row],[Lookup]],VentilationStandardsTable[],6,FALSE)</f>
        <v>0</v>
      </c>
      <c r="Z76">
        <f>VLOOKUP(SpaceTypesTable[[#This Row],[Lookup]],VentilationStandardsTable[],5,FALSE)</f>
        <v>15</v>
      </c>
      <c r="AA76">
        <f>VLOOKUP(SpaceTypesTable[[#This Row],[Lookup]],VentilationStandardsTable[],7,FALSE)</f>
        <v>0</v>
      </c>
      <c r="AB76">
        <v>5</v>
      </c>
      <c r="AC76" t="s">
        <v>2018</v>
      </c>
      <c r="AD76" t="s">
        <v>2019</v>
      </c>
      <c r="AE76">
        <v>0.22320000000000001</v>
      </c>
      <c r="AF76" t="s">
        <v>2024</v>
      </c>
      <c r="AG76">
        <v>96.7</v>
      </c>
      <c r="AH76">
        <v>0.1</v>
      </c>
      <c r="AI76">
        <v>0.2</v>
      </c>
      <c r="AJ76">
        <v>0.7</v>
      </c>
      <c r="AK76" t="s">
        <v>2046</v>
      </c>
      <c r="AL76">
        <v>7.5</v>
      </c>
      <c r="AM76">
        <v>0.2</v>
      </c>
      <c r="AN76">
        <v>0.5</v>
      </c>
      <c r="AO76">
        <v>0.1</v>
      </c>
      <c r="AP76" t="s">
        <v>2049</v>
      </c>
      <c r="AQ76" t="s">
        <v>2087</v>
      </c>
      <c r="AR76" t="s">
        <v>2088</v>
      </c>
      <c r="AS76">
        <v>150</v>
      </c>
      <c r="AT76">
        <v>10000</v>
      </c>
      <c r="AU76">
        <f>IF(SpaceTypesTable[[#This Row],[Peak Flow Rate (gal/h)]]=0,"",SpaceTypesTable[[#This Row],[Peak Flow Rate (gal/h)]]/SpaceTypesTable[[#This Row],[area (ft^2)]])</f>
        <v>1.4999999999999999E-2</v>
      </c>
      <c r="AV76">
        <v>49</v>
      </c>
      <c r="AW76">
        <v>0.2</v>
      </c>
      <c r="AX76">
        <v>0.05</v>
      </c>
      <c r="AY76" t="s">
        <v>2152</v>
      </c>
      <c r="AZ76">
        <v>0.7</v>
      </c>
      <c r="BA76">
        <v>5300</v>
      </c>
      <c r="BB76">
        <v>0.33800000000000002</v>
      </c>
      <c r="BC76">
        <f>125/248.8</f>
        <v>0.502411575562701</v>
      </c>
      <c r="BD76">
        <f>BA76*BC76/BB76/8.52</f>
        <v>924.65391229905106</v>
      </c>
      <c r="BE76">
        <f>IF(ISBLANK(BD76),"",BD76/(BA76/AZ76))</f>
        <v>0.12212410162440297</v>
      </c>
      <c r="BF76" t="s">
        <v>2122</v>
      </c>
    </row>
    <row r="77" spans="1:58">
      <c r="C77" t="s">
        <v>1058</v>
      </c>
      <c r="D77" t="s">
        <v>799</v>
      </c>
      <c r="E77" t="s">
        <v>776</v>
      </c>
      <c r="F77" t="s">
        <v>816</v>
      </c>
      <c r="G77" t="s">
        <v>1040</v>
      </c>
      <c r="H77" t="s">
        <v>755</v>
      </c>
      <c r="I77" t="s">
        <v>675</v>
      </c>
      <c r="J77" t="s">
        <v>760</v>
      </c>
      <c r="K77" t="str">
        <f>SpaceTypesTable[[#This Row],[Lighting Standard]]&amp;SpaceTypesTable[[#This Row],[Lighting Primary Space Type]]&amp;SpaceTypesTable[[#This Row],[Lighting Secondary Space Type]]</f>
        <v>ASHRAE 90.1-2007Food PreparationGeneral</v>
      </c>
      <c r="N77">
        <f>VLOOKUP(SpaceTypesTable[[#This Row],[LookupColumn]],InteriorLightingTable[],5,FALSE)</f>
        <v>1.2</v>
      </c>
      <c r="Q77">
        <v>0</v>
      </c>
      <c r="R77">
        <v>0.7</v>
      </c>
      <c r="S77">
        <v>0.2</v>
      </c>
      <c r="T77" t="s">
        <v>1961</v>
      </c>
      <c r="U77" t="s">
        <v>647</v>
      </c>
      <c r="V77" t="s">
        <v>555</v>
      </c>
      <c r="W77" t="s">
        <v>559</v>
      </c>
      <c r="X77" t="str">
        <f>SpaceTypesTable[[#This Row],[Ventilation Standard]]&amp;SpaceTypesTable[[#This Row],[Ventilation Primary Space Type]]&amp;SpaceTypesTable[[#This Row],[Ventilation Secondary Space Type]]</f>
        <v>ASHRAE 62.1-2007Food and Beverage ServiceKitchens (cooking)</v>
      </c>
      <c r="Y77" t="e">
        <f>VLOOKUP(SpaceTypesTable[[#This Row],[Lookup]],VentilationStandardsTable[],6,FALSE)</f>
        <v>#N/A</v>
      </c>
      <c r="Z77" t="e">
        <f>VLOOKUP(SpaceTypesTable[[#This Row],[Lookup]],VentilationStandardsTable[],5,FALSE)</f>
        <v>#N/A</v>
      </c>
      <c r="AA77" t="e">
        <f>VLOOKUP(SpaceTypesTable[[#This Row],[Lookup]],VentilationStandardsTable[],7,FALSE)</f>
        <v>#N/A</v>
      </c>
      <c r="AB77">
        <v>5</v>
      </c>
      <c r="AC77" t="s">
        <v>2018</v>
      </c>
      <c r="AD77" t="s">
        <v>2019</v>
      </c>
      <c r="AE77">
        <v>4.4600000000000001E-2</v>
      </c>
      <c r="AF77" t="s">
        <v>2024</v>
      </c>
      <c r="AG77">
        <v>70.459999999999994</v>
      </c>
      <c r="AH77">
        <v>0.1</v>
      </c>
      <c r="AI77">
        <v>0.2</v>
      </c>
      <c r="AJ77">
        <v>0.7</v>
      </c>
      <c r="AK77" t="s">
        <v>2046</v>
      </c>
      <c r="AL77">
        <v>5.47</v>
      </c>
      <c r="AM77">
        <v>0.2</v>
      </c>
      <c r="AN77">
        <v>0.5</v>
      </c>
      <c r="AO77">
        <v>0.1</v>
      </c>
      <c r="AP77" t="s">
        <v>2049</v>
      </c>
      <c r="AQ77" t="s">
        <v>2087</v>
      </c>
      <c r="AR77" t="s">
        <v>2088</v>
      </c>
      <c r="AS77">
        <v>150</v>
      </c>
      <c r="AT77">
        <v>10000</v>
      </c>
      <c r="AU77">
        <f>IF(SpaceTypesTable[[#This Row],[Peak Flow Rate (gal/h)]]=0,"",SpaceTypesTable[[#This Row],[Peak Flow Rate (gal/h)]]/SpaceTypesTable[[#This Row],[area (ft^2)]])</f>
        <v>1.4999999999999999E-2</v>
      </c>
      <c r="AV77">
        <v>49</v>
      </c>
      <c r="AW77">
        <v>0.2</v>
      </c>
      <c r="AX77">
        <v>0.05</v>
      </c>
      <c r="AY77" t="s">
        <v>2152</v>
      </c>
      <c r="AZ77">
        <v>0.7</v>
      </c>
      <c r="BA77">
        <v>5300</v>
      </c>
      <c r="BB77">
        <v>0.33800000000000002</v>
      </c>
      <c r="BC77">
        <f>125/248.8</f>
        <v>0.502411575562701</v>
      </c>
      <c r="BD77">
        <f>BA77*BC77/BB77/8.52</f>
        <v>924.65391229905106</v>
      </c>
      <c r="BE77">
        <f>IF(ISBLANK(BD77),"",BD77/(BA77/AZ77))</f>
        <v>0.12212410162440297</v>
      </c>
      <c r="BF77" t="s">
        <v>2122</v>
      </c>
    </row>
    <row r="78" spans="1:58">
      <c r="A78" t="s">
        <v>283</v>
      </c>
      <c r="B78">
        <v>154</v>
      </c>
      <c r="C78" t="s">
        <v>1002</v>
      </c>
      <c r="D78" t="s">
        <v>799</v>
      </c>
      <c r="E78" t="s">
        <v>776</v>
      </c>
      <c r="F78" t="s">
        <v>824</v>
      </c>
      <c r="G78" t="s">
        <v>1045</v>
      </c>
      <c r="K78" t="str">
        <f>SpaceTypesTable[[#This Row],[Lighting Standard]]&amp;SpaceTypesTable[[#This Row],[Lighting Primary Space Type]]&amp;SpaceTypesTable[[#This Row],[Lighting Secondary Space Type]]</f>
        <v/>
      </c>
      <c r="N78">
        <v>2.1</v>
      </c>
      <c r="Q78">
        <v>0</v>
      </c>
      <c r="R78">
        <v>0.7</v>
      </c>
      <c r="S78">
        <v>0.2</v>
      </c>
      <c r="T78" t="s">
        <v>1961</v>
      </c>
      <c r="U78" t="s">
        <v>645</v>
      </c>
      <c r="V78" t="s">
        <v>626</v>
      </c>
      <c r="W78" t="s">
        <v>628</v>
      </c>
      <c r="X78" t="str">
        <f>SpaceTypesTable[[#This Row],[Ventilation Standard]]&amp;SpaceTypesTable[[#This Row],[Ventilation Primary Space Type]]&amp;SpaceTypesTable[[#This Row],[Ventilation Secondary Space Type]]</f>
        <v>ASHRAE 62.1-1999EducationLaboratories</v>
      </c>
      <c r="Y78">
        <f>VLOOKUP(SpaceTypesTable[[#This Row],[Lookup]],VentilationStandardsTable[],6,FALSE)</f>
        <v>0</v>
      </c>
      <c r="Z78">
        <f>VLOOKUP(SpaceTypesTable[[#This Row],[Lookup]],VentilationStandardsTable[],5,FALSE)</f>
        <v>20</v>
      </c>
      <c r="AA78">
        <f>VLOOKUP(SpaceTypesTable[[#This Row],[Lookup]],VentilationStandardsTable[],7,FALSE)</f>
        <v>0</v>
      </c>
      <c r="AB78">
        <v>5</v>
      </c>
      <c r="AC78" t="s">
        <v>2018</v>
      </c>
      <c r="AD78" t="s">
        <v>2019</v>
      </c>
      <c r="AE78">
        <v>0.22320000000000001</v>
      </c>
      <c r="AF78" t="s">
        <v>2024</v>
      </c>
      <c r="AH78" t="s">
        <v>1011</v>
      </c>
      <c r="AI78" t="s">
        <v>1011</v>
      </c>
      <c r="AJ78" t="s">
        <v>1011</v>
      </c>
      <c r="AL78">
        <v>4</v>
      </c>
      <c r="AM78">
        <v>0</v>
      </c>
      <c r="AN78">
        <v>0.5</v>
      </c>
      <c r="AO78">
        <v>0</v>
      </c>
      <c r="AP78" t="s">
        <v>2049</v>
      </c>
      <c r="AQ78" t="s">
        <v>2087</v>
      </c>
      <c r="AR78" t="s">
        <v>2088</v>
      </c>
      <c r="AS78">
        <v>2</v>
      </c>
      <c r="AT78">
        <v>2850</v>
      </c>
      <c r="AU78">
        <f>IF(SpaceTypesTable[[#This Row],[Peak Flow Rate (gal/h)]]=0,"",SpaceTypesTable[[#This Row],[Peak Flow Rate (gal/h)]]/SpaceTypesTable[[#This Row],[area (ft^2)]])</f>
        <v>7.0175438596491223E-4</v>
      </c>
      <c r="AV78">
        <v>49</v>
      </c>
      <c r="AW78">
        <v>0.2</v>
      </c>
      <c r="AX78">
        <v>0.05</v>
      </c>
      <c r="AY78" t="s">
        <v>2153</v>
      </c>
      <c r="BE78" t="str">
        <f>IF(ISBLANK(BD78),"",BD78/(BA78/AZ78))</f>
        <v/>
      </c>
    </row>
    <row r="79" spans="1:58">
      <c r="A79" t="s">
        <v>511</v>
      </c>
      <c r="B79">
        <v>475</v>
      </c>
      <c r="C79" t="s">
        <v>1001</v>
      </c>
      <c r="D79" t="s">
        <v>799</v>
      </c>
      <c r="E79" t="s">
        <v>776</v>
      </c>
      <c r="F79" t="s">
        <v>824</v>
      </c>
      <c r="G79" t="s">
        <v>1045</v>
      </c>
      <c r="H79" t="s">
        <v>754</v>
      </c>
      <c r="I79" t="s">
        <v>782</v>
      </c>
      <c r="J79" t="s">
        <v>760</v>
      </c>
      <c r="K79" t="str">
        <f>SpaceTypesTable[[#This Row],[Lighting Standard]]&amp;SpaceTypesTable[[#This Row],[Lighting Primary Space Type]]&amp;SpaceTypesTable[[#This Row],[Lighting Secondary Space Type]]</f>
        <v>ASHRAE 90.1-2004LaboratoryGeneral</v>
      </c>
      <c r="N79">
        <f>VLOOKUP(SpaceTypesTable[[#This Row],[LookupColumn]],InteriorLightingTable[],5,FALSE)</f>
        <v>1.4</v>
      </c>
      <c r="Q79">
        <v>0</v>
      </c>
      <c r="R79">
        <v>0.7</v>
      </c>
      <c r="S79">
        <v>0.2</v>
      </c>
      <c r="T79" t="s">
        <v>1961</v>
      </c>
      <c r="U79" t="s">
        <v>645</v>
      </c>
      <c r="V79" t="s">
        <v>626</v>
      </c>
      <c r="W79" t="s">
        <v>628</v>
      </c>
      <c r="X79" t="str">
        <f>SpaceTypesTable[[#This Row],[Ventilation Standard]]&amp;SpaceTypesTable[[#This Row],[Ventilation Primary Space Type]]&amp;SpaceTypesTable[[#This Row],[Ventilation Secondary Space Type]]</f>
        <v>ASHRAE 62.1-1999EducationLaboratories</v>
      </c>
      <c r="Y79">
        <f>VLOOKUP(SpaceTypesTable[[#This Row],[Lookup]],VentilationStandardsTable[],6,FALSE)</f>
        <v>0</v>
      </c>
      <c r="Z79">
        <f>VLOOKUP(SpaceTypesTable[[#This Row],[Lookup]],VentilationStandardsTable[],5,FALSE)</f>
        <v>20</v>
      </c>
      <c r="AA79">
        <f>VLOOKUP(SpaceTypesTable[[#This Row],[Lookup]],VentilationStandardsTable[],7,FALSE)</f>
        <v>0</v>
      </c>
      <c r="AB79">
        <v>5</v>
      </c>
      <c r="AC79" t="s">
        <v>2018</v>
      </c>
      <c r="AD79" t="s">
        <v>2019</v>
      </c>
      <c r="AE79">
        <v>5.9499999999999997E-2</v>
      </c>
      <c r="AF79" t="s">
        <v>2024</v>
      </c>
      <c r="AH79" t="s">
        <v>1011</v>
      </c>
      <c r="AI79" t="s">
        <v>1011</v>
      </c>
      <c r="AJ79" t="s">
        <v>1011</v>
      </c>
      <c r="AL79">
        <v>4</v>
      </c>
      <c r="AM79">
        <v>0</v>
      </c>
      <c r="AN79">
        <v>0.5</v>
      </c>
      <c r="AO79">
        <v>0</v>
      </c>
      <c r="AP79" t="s">
        <v>2049</v>
      </c>
      <c r="AQ79" t="s">
        <v>2087</v>
      </c>
      <c r="AR79" t="s">
        <v>2088</v>
      </c>
      <c r="AS79">
        <v>2</v>
      </c>
      <c r="AT79">
        <v>2850</v>
      </c>
      <c r="AU79">
        <f>IF(SpaceTypesTable[[#This Row],[Peak Flow Rate (gal/h)]]=0,"",SpaceTypesTable[[#This Row],[Peak Flow Rate (gal/h)]]/SpaceTypesTable[[#This Row],[area (ft^2)]])</f>
        <v>7.0175438596491223E-4</v>
      </c>
      <c r="AV79">
        <v>49</v>
      </c>
      <c r="AW79">
        <v>0.2</v>
      </c>
      <c r="AX79">
        <v>0.05</v>
      </c>
      <c r="AY79" t="s">
        <v>2153</v>
      </c>
      <c r="BE79" t="str">
        <f>IF(ISBLANK(BD79),"",BD79/(BA79/AZ79))</f>
        <v/>
      </c>
    </row>
    <row r="80" spans="1:58">
      <c r="A80" t="s">
        <v>287</v>
      </c>
      <c r="B80">
        <v>85</v>
      </c>
      <c r="C80" t="s">
        <v>1000</v>
      </c>
      <c r="D80" t="s">
        <v>800</v>
      </c>
      <c r="E80" t="s">
        <v>776</v>
      </c>
      <c r="F80" t="s">
        <v>824</v>
      </c>
      <c r="G80" t="s">
        <v>1045</v>
      </c>
      <c r="H80" t="s">
        <v>997</v>
      </c>
      <c r="I80" t="s">
        <v>782</v>
      </c>
      <c r="J80" t="s">
        <v>760</v>
      </c>
      <c r="K80" t="str">
        <f>SpaceTypesTable[[#This Row],[Lighting Standard]]&amp;SpaceTypesTable[[#This Row],[Lighting Primary Space Type]]&amp;SpaceTypesTable[[#This Row],[Lighting Secondary Space Type]]</f>
        <v>ASHRAE 189.1-2009LaboratoryGeneral</v>
      </c>
      <c r="N80">
        <f>VLOOKUP(SpaceTypesTable[[#This Row],[LookupColumn]],InteriorLightingTable[],5,FALSE)</f>
        <v>1.26</v>
      </c>
      <c r="Q80">
        <v>0</v>
      </c>
      <c r="R80">
        <v>0.7</v>
      </c>
      <c r="S80">
        <v>0.2</v>
      </c>
      <c r="T80" t="s">
        <v>1961</v>
      </c>
      <c r="U80" t="s">
        <v>645</v>
      </c>
      <c r="V80" t="s">
        <v>626</v>
      </c>
      <c r="W80" t="s">
        <v>628</v>
      </c>
      <c r="X80" t="str">
        <f>SpaceTypesTable[[#This Row],[Ventilation Standard]]&amp;SpaceTypesTable[[#This Row],[Ventilation Primary Space Type]]&amp;SpaceTypesTable[[#This Row],[Ventilation Secondary Space Type]]</f>
        <v>ASHRAE 62.1-1999EducationLaboratories</v>
      </c>
      <c r="Y80">
        <f>VLOOKUP(SpaceTypesTable[[#This Row],[Lookup]],VentilationStandardsTable[],6,FALSE)</f>
        <v>0</v>
      </c>
      <c r="Z80">
        <f>VLOOKUP(SpaceTypesTable[[#This Row],[Lookup]],VentilationStandardsTable[],5,FALSE)</f>
        <v>20</v>
      </c>
      <c r="AA80">
        <f>VLOOKUP(SpaceTypesTable[[#This Row],[Lookup]],VentilationStandardsTable[],7,FALSE)</f>
        <v>0</v>
      </c>
      <c r="AB80">
        <v>5</v>
      </c>
      <c r="AC80" t="s">
        <v>2018</v>
      </c>
      <c r="AD80" t="s">
        <v>2019</v>
      </c>
      <c r="AE80">
        <v>5.9499999999999997E-2</v>
      </c>
      <c r="AF80" t="s">
        <v>2024</v>
      </c>
      <c r="AH80" t="s">
        <v>1011</v>
      </c>
      <c r="AI80" t="s">
        <v>1011</v>
      </c>
      <c r="AJ80" t="s">
        <v>1011</v>
      </c>
      <c r="AL80">
        <v>3.22</v>
      </c>
      <c r="AM80">
        <v>0</v>
      </c>
      <c r="AN80">
        <v>0.5</v>
      </c>
      <c r="AO80">
        <v>0</v>
      </c>
      <c r="AP80" t="s">
        <v>2049</v>
      </c>
      <c r="AQ80" t="s">
        <v>2087</v>
      </c>
      <c r="AR80" t="s">
        <v>2088</v>
      </c>
      <c r="AS80">
        <v>2</v>
      </c>
      <c r="AT80">
        <v>2850</v>
      </c>
      <c r="AU80">
        <f>IF(SpaceTypesTable[[#This Row],[Peak Flow Rate (gal/h)]]=0,"",SpaceTypesTable[[#This Row],[Peak Flow Rate (gal/h)]]/SpaceTypesTable[[#This Row],[area (ft^2)]])</f>
        <v>7.0175438596491223E-4</v>
      </c>
      <c r="AV80">
        <v>49</v>
      </c>
      <c r="AW80">
        <v>0.2</v>
      </c>
      <c r="AX80">
        <v>0.05</v>
      </c>
      <c r="AY80" t="s">
        <v>2153</v>
      </c>
      <c r="BE80" t="str">
        <f>IF(ISBLANK(BD80),"",BD80/(BA80/AZ80))</f>
        <v/>
      </c>
    </row>
    <row r="81" spans="1:57">
      <c r="A81" t="s">
        <v>255</v>
      </c>
      <c r="B81">
        <v>22</v>
      </c>
      <c r="C81" t="s">
        <v>1000</v>
      </c>
      <c r="D81" t="s">
        <v>801</v>
      </c>
      <c r="E81" t="s">
        <v>776</v>
      </c>
      <c r="F81" t="s">
        <v>824</v>
      </c>
      <c r="G81" t="s">
        <v>1045</v>
      </c>
      <c r="H81" t="s">
        <v>997</v>
      </c>
      <c r="I81" t="s">
        <v>782</v>
      </c>
      <c r="J81" t="s">
        <v>760</v>
      </c>
      <c r="K81" t="str">
        <f>SpaceTypesTable[[#This Row],[Lighting Standard]]&amp;SpaceTypesTable[[#This Row],[Lighting Primary Space Type]]&amp;SpaceTypesTable[[#This Row],[Lighting Secondary Space Type]]</f>
        <v>ASHRAE 189.1-2009LaboratoryGeneral</v>
      </c>
      <c r="N81">
        <f>VLOOKUP(SpaceTypesTable[[#This Row],[LookupColumn]],InteriorLightingTable[],5,FALSE)</f>
        <v>1.26</v>
      </c>
      <c r="Q81">
        <v>0</v>
      </c>
      <c r="R81">
        <v>0.7</v>
      </c>
      <c r="S81">
        <v>0.2</v>
      </c>
      <c r="T81" t="s">
        <v>1961</v>
      </c>
      <c r="U81" t="s">
        <v>645</v>
      </c>
      <c r="V81" t="s">
        <v>626</v>
      </c>
      <c r="W81" t="s">
        <v>628</v>
      </c>
      <c r="X81" t="str">
        <f>SpaceTypesTable[[#This Row],[Ventilation Standard]]&amp;SpaceTypesTable[[#This Row],[Ventilation Primary Space Type]]&amp;SpaceTypesTable[[#This Row],[Ventilation Secondary Space Type]]</f>
        <v>ASHRAE 62.1-1999EducationLaboratories</v>
      </c>
      <c r="Y81">
        <f>VLOOKUP(SpaceTypesTable[[#This Row],[Lookup]],VentilationStandardsTable[],6,FALSE)</f>
        <v>0</v>
      </c>
      <c r="Z81">
        <f>VLOOKUP(SpaceTypesTable[[#This Row],[Lookup]],VentilationStandardsTable[],5,FALSE)</f>
        <v>20</v>
      </c>
      <c r="AA81">
        <f>VLOOKUP(SpaceTypesTable[[#This Row],[Lookup]],VentilationStandardsTable[],7,FALSE)</f>
        <v>0</v>
      </c>
      <c r="AB81">
        <v>5</v>
      </c>
      <c r="AC81" t="s">
        <v>2018</v>
      </c>
      <c r="AD81" t="s">
        <v>2019</v>
      </c>
      <c r="AE81">
        <v>4.4600000000000001E-2</v>
      </c>
      <c r="AF81" t="s">
        <v>2024</v>
      </c>
      <c r="AH81" t="s">
        <v>1011</v>
      </c>
      <c r="AI81" t="s">
        <v>1011</v>
      </c>
      <c r="AJ81" t="s">
        <v>1011</v>
      </c>
      <c r="AL81">
        <v>3.22</v>
      </c>
      <c r="AM81">
        <v>0</v>
      </c>
      <c r="AN81">
        <v>0.5</v>
      </c>
      <c r="AO81">
        <v>0</v>
      </c>
      <c r="AP81" t="s">
        <v>2049</v>
      </c>
      <c r="AQ81" t="s">
        <v>2087</v>
      </c>
      <c r="AR81" t="s">
        <v>2088</v>
      </c>
      <c r="AS81">
        <v>2</v>
      </c>
      <c r="AT81">
        <v>2850</v>
      </c>
      <c r="AU81">
        <f>IF(SpaceTypesTable[[#This Row],[Peak Flow Rate (gal/h)]]=0,"",SpaceTypesTable[[#This Row],[Peak Flow Rate (gal/h)]]/SpaceTypesTable[[#This Row],[area (ft^2)]])</f>
        <v>7.0175438596491223E-4</v>
      </c>
      <c r="AV81">
        <v>49</v>
      </c>
      <c r="AW81">
        <v>0.2</v>
      </c>
      <c r="AX81">
        <v>0.05</v>
      </c>
      <c r="AY81" t="s">
        <v>2153</v>
      </c>
      <c r="BE81" t="str">
        <f>IF(ISBLANK(BD81),"",BD81/(BA81/AZ81))</f>
        <v/>
      </c>
    </row>
    <row r="82" spans="1:57">
      <c r="A82" t="s">
        <v>377</v>
      </c>
      <c r="B82">
        <v>482</v>
      </c>
      <c r="C82" t="s">
        <v>1003</v>
      </c>
      <c r="D82" t="s">
        <v>799</v>
      </c>
      <c r="E82" t="s">
        <v>776</v>
      </c>
      <c r="F82" t="s">
        <v>824</v>
      </c>
      <c r="G82" t="s">
        <v>1045</v>
      </c>
      <c r="K82" t="str">
        <f>SpaceTypesTable[[#This Row],[Lighting Standard]]&amp;SpaceTypesTable[[#This Row],[Lighting Primary Space Type]]&amp;SpaceTypesTable[[#This Row],[Lighting Secondary Space Type]]</f>
        <v/>
      </c>
      <c r="N82">
        <v>1.9</v>
      </c>
      <c r="Q82">
        <v>0</v>
      </c>
      <c r="R82">
        <v>0.7</v>
      </c>
      <c r="S82">
        <v>0.2</v>
      </c>
      <c r="T82" t="s">
        <v>1961</v>
      </c>
      <c r="U82" t="s">
        <v>645</v>
      </c>
      <c r="V82" t="s">
        <v>626</v>
      </c>
      <c r="W82" t="s">
        <v>628</v>
      </c>
      <c r="X82" t="str">
        <f>SpaceTypesTable[[#This Row],[Ventilation Standard]]&amp;SpaceTypesTable[[#This Row],[Ventilation Primary Space Type]]&amp;SpaceTypesTable[[#This Row],[Ventilation Secondary Space Type]]</f>
        <v>ASHRAE 62.1-1999EducationLaboratories</v>
      </c>
      <c r="Y82">
        <f>VLOOKUP(SpaceTypesTable[[#This Row],[Lookup]],VentilationStandardsTable[],6,FALSE)</f>
        <v>0</v>
      </c>
      <c r="Z82">
        <f>VLOOKUP(SpaceTypesTable[[#This Row],[Lookup]],VentilationStandardsTable[],5,FALSE)</f>
        <v>20</v>
      </c>
      <c r="AA82">
        <f>VLOOKUP(SpaceTypesTable[[#This Row],[Lookup]],VentilationStandardsTable[],7,FALSE)</f>
        <v>0</v>
      </c>
      <c r="AB82">
        <v>5</v>
      </c>
      <c r="AC82" t="s">
        <v>2018</v>
      </c>
      <c r="AD82" t="s">
        <v>2019</v>
      </c>
      <c r="AE82">
        <v>0.22320000000000001</v>
      </c>
      <c r="AF82" t="s">
        <v>2024</v>
      </c>
      <c r="AH82" t="s">
        <v>1011</v>
      </c>
      <c r="AI82" t="s">
        <v>1011</v>
      </c>
      <c r="AJ82" t="s">
        <v>1011</v>
      </c>
      <c r="AL82">
        <v>4</v>
      </c>
      <c r="AM82">
        <v>0</v>
      </c>
      <c r="AN82">
        <v>0.5</v>
      </c>
      <c r="AO82">
        <v>0</v>
      </c>
      <c r="AP82" t="s">
        <v>2049</v>
      </c>
      <c r="AQ82" t="s">
        <v>2087</v>
      </c>
      <c r="AR82" t="s">
        <v>2088</v>
      </c>
      <c r="AS82">
        <v>2</v>
      </c>
      <c r="AT82">
        <v>2850</v>
      </c>
      <c r="AU82">
        <f>IF(SpaceTypesTable[[#This Row],[Peak Flow Rate (gal/h)]]=0,"",SpaceTypesTable[[#This Row],[Peak Flow Rate (gal/h)]]/SpaceTypesTable[[#This Row],[area (ft^2)]])</f>
        <v>7.0175438596491223E-4</v>
      </c>
      <c r="AV82">
        <v>49</v>
      </c>
      <c r="AW82">
        <v>0.2</v>
      </c>
      <c r="AX82">
        <v>0.05</v>
      </c>
      <c r="AY82" t="s">
        <v>2153</v>
      </c>
      <c r="BE82" t="str">
        <f>IF(ISBLANK(BD82),"",BD82/(BA82/AZ82))</f>
        <v/>
      </c>
    </row>
    <row r="83" spans="1:57">
      <c r="C83" t="s">
        <v>1058</v>
      </c>
      <c r="D83" t="s">
        <v>799</v>
      </c>
      <c r="E83" t="s">
        <v>776</v>
      </c>
      <c r="F83" t="s">
        <v>824</v>
      </c>
      <c r="G83" t="s">
        <v>1045</v>
      </c>
      <c r="H83" t="s">
        <v>755</v>
      </c>
      <c r="I83" t="s">
        <v>782</v>
      </c>
      <c r="J83" t="s">
        <v>760</v>
      </c>
      <c r="K83" t="str">
        <f>SpaceTypesTable[[#This Row],[Lighting Standard]]&amp;SpaceTypesTable[[#This Row],[Lighting Primary Space Type]]&amp;SpaceTypesTable[[#This Row],[Lighting Secondary Space Type]]</f>
        <v>ASHRAE 90.1-2007LaboratoryGeneral</v>
      </c>
      <c r="N83">
        <f>VLOOKUP(SpaceTypesTable[[#This Row],[LookupColumn]],InteriorLightingTable[],5,FALSE)</f>
        <v>1.4</v>
      </c>
      <c r="Q83">
        <v>0</v>
      </c>
      <c r="R83">
        <v>0.7</v>
      </c>
      <c r="S83">
        <v>0.2</v>
      </c>
      <c r="T83" t="s">
        <v>1961</v>
      </c>
      <c r="U83" t="s">
        <v>647</v>
      </c>
      <c r="V83" t="s">
        <v>626</v>
      </c>
      <c r="W83" t="s">
        <v>628</v>
      </c>
      <c r="X83" t="str">
        <f>SpaceTypesTable[[#This Row],[Ventilation Standard]]&amp;SpaceTypesTable[[#This Row],[Ventilation Primary Space Type]]&amp;SpaceTypesTable[[#This Row],[Ventilation Secondary Space Type]]</f>
        <v>ASHRAE 62.1-2007EducationLaboratories</v>
      </c>
      <c r="Y83" t="e">
        <f>VLOOKUP(SpaceTypesTable[[#This Row],[Lookup]],VentilationStandardsTable[],6,FALSE)</f>
        <v>#N/A</v>
      </c>
      <c r="Z83" t="e">
        <f>VLOOKUP(SpaceTypesTable[[#This Row],[Lookup]],VentilationStandardsTable[],5,FALSE)</f>
        <v>#N/A</v>
      </c>
      <c r="AA83" t="e">
        <f>VLOOKUP(SpaceTypesTable[[#This Row],[Lookup]],VentilationStandardsTable[],7,FALSE)</f>
        <v>#N/A</v>
      </c>
      <c r="AB83">
        <v>5</v>
      </c>
      <c r="AC83" t="s">
        <v>2018</v>
      </c>
      <c r="AD83" t="s">
        <v>2019</v>
      </c>
      <c r="AE83">
        <v>4.4600000000000001E-2</v>
      </c>
      <c r="AF83" t="s">
        <v>2024</v>
      </c>
      <c r="AH83" t="s">
        <v>1011</v>
      </c>
      <c r="AI83" t="s">
        <v>1011</v>
      </c>
      <c r="AJ83" t="s">
        <v>1011</v>
      </c>
      <c r="AL83">
        <v>3.22</v>
      </c>
      <c r="AM83">
        <v>0</v>
      </c>
      <c r="AN83">
        <v>0.5</v>
      </c>
      <c r="AO83">
        <v>0</v>
      </c>
      <c r="AP83" t="s">
        <v>2049</v>
      </c>
      <c r="AQ83" t="s">
        <v>2087</v>
      </c>
      <c r="AR83" t="s">
        <v>2088</v>
      </c>
      <c r="AS83">
        <v>2</v>
      </c>
      <c r="AT83">
        <v>2850</v>
      </c>
      <c r="AU83">
        <f>IF(SpaceTypesTable[[#This Row],[Peak Flow Rate (gal/h)]]=0,"",SpaceTypesTable[[#This Row],[Peak Flow Rate (gal/h)]]/SpaceTypesTable[[#This Row],[area (ft^2)]])</f>
        <v>7.0175438596491223E-4</v>
      </c>
      <c r="AV83">
        <v>49</v>
      </c>
      <c r="AW83">
        <v>0.2</v>
      </c>
      <c r="AX83">
        <v>0.05</v>
      </c>
      <c r="AY83" t="s">
        <v>2153</v>
      </c>
      <c r="BE83" t="str">
        <f>IF(ISBLANK(BD83),"",BD83/(BA83/AZ83))</f>
        <v/>
      </c>
    </row>
    <row r="84" spans="1:57">
      <c r="A84" t="s">
        <v>265</v>
      </c>
      <c r="B84">
        <v>33</v>
      </c>
      <c r="C84" t="s">
        <v>1002</v>
      </c>
      <c r="D84" t="s">
        <v>799</v>
      </c>
      <c r="E84" t="s">
        <v>776</v>
      </c>
      <c r="F84" t="s">
        <v>783</v>
      </c>
      <c r="G84" t="s">
        <v>1043</v>
      </c>
      <c r="K84" t="str">
        <f>SpaceTypesTable[[#This Row],[Lighting Standard]]&amp;SpaceTypesTable[[#This Row],[Lighting Primary Space Type]]&amp;SpaceTypesTable[[#This Row],[Lighting Secondary Space Type]]</f>
        <v/>
      </c>
      <c r="N84">
        <v>1.46</v>
      </c>
      <c r="Q84">
        <v>0</v>
      </c>
      <c r="R84">
        <v>0.7</v>
      </c>
      <c r="S84">
        <v>0.2</v>
      </c>
      <c r="T84" t="s">
        <v>1961</v>
      </c>
      <c r="U84" t="s">
        <v>645</v>
      </c>
      <c r="V84" t="s">
        <v>954</v>
      </c>
      <c r="W84" t="s">
        <v>569</v>
      </c>
      <c r="X84" t="str">
        <f>SpaceTypesTable[[#This Row],[Ventilation Standard]]&amp;SpaceTypesTable[[#This Row],[Ventilation Primary Space Type]]&amp;SpaceTypesTable[[#This Row],[Ventilation Secondary Space Type]]</f>
        <v>ASHRAE 62.1-1999Hotels, Motels, Resorts, DormitoriesLobbies</v>
      </c>
      <c r="Y84">
        <f>VLOOKUP(SpaceTypesTable[[#This Row],[Lookup]],VentilationStandardsTable[],6,FALSE)</f>
        <v>0</v>
      </c>
      <c r="Z84">
        <f>VLOOKUP(SpaceTypesTable[[#This Row],[Lookup]],VentilationStandardsTable[],5,FALSE)</f>
        <v>15</v>
      </c>
      <c r="AA84">
        <f>VLOOKUP(SpaceTypesTable[[#This Row],[Lookup]],VentilationStandardsTable[],7,FALSE)</f>
        <v>0</v>
      </c>
      <c r="AB84">
        <v>7.14</v>
      </c>
      <c r="AC84" t="s">
        <v>2018</v>
      </c>
      <c r="AD84" t="s">
        <v>2019</v>
      </c>
      <c r="AE84">
        <v>0.22320000000000001</v>
      </c>
      <c r="AF84" t="s">
        <v>2024</v>
      </c>
      <c r="AH84" t="s">
        <v>1011</v>
      </c>
      <c r="AI84" t="s">
        <v>1011</v>
      </c>
      <c r="AJ84" t="s">
        <v>1011</v>
      </c>
      <c r="AL84">
        <v>9.9999999999999992E-2</v>
      </c>
      <c r="AM84">
        <v>0</v>
      </c>
      <c r="AN84">
        <v>0.5</v>
      </c>
      <c r="AO84">
        <v>0</v>
      </c>
      <c r="AP84" t="s">
        <v>2049</v>
      </c>
      <c r="AQ84" t="s">
        <v>2087</v>
      </c>
      <c r="AR84" t="s">
        <v>2088</v>
      </c>
      <c r="AU84" t="str">
        <f>IF(SpaceTypesTable[[#This Row],[Peak Flow Rate (gal/h)]]=0,"",SpaceTypesTable[[#This Row],[Peak Flow Rate (gal/h)]]/SpaceTypesTable[[#This Row],[area (ft^2)]])</f>
        <v/>
      </c>
      <c r="BE84" t="str">
        <f>IF(ISBLANK(BD84),"",BD84/(BA84/AZ84))</f>
        <v/>
      </c>
    </row>
    <row r="85" spans="1:57">
      <c r="A85" t="s">
        <v>492</v>
      </c>
      <c r="B85">
        <v>228</v>
      </c>
      <c r="C85" t="s">
        <v>1001</v>
      </c>
      <c r="D85" t="s">
        <v>799</v>
      </c>
      <c r="E85" t="s">
        <v>776</v>
      </c>
      <c r="F85" t="s">
        <v>783</v>
      </c>
      <c r="G85" t="s">
        <v>1043</v>
      </c>
      <c r="H85" t="s">
        <v>754</v>
      </c>
      <c r="I85" t="s">
        <v>783</v>
      </c>
      <c r="J85" t="s">
        <v>760</v>
      </c>
      <c r="K85" t="str">
        <f>SpaceTypesTable[[#This Row],[Lighting Standard]]&amp;SpaceTypesTable[[#This Row],[Lighting Primary Space Type]]&amp;SpaceTypesTable[[#This Row],[Lighting Secondary Space Type]]</f>
        <v>ASHRAE 90.1-2004LobbyGeneral</v>
      </c>
      <c r="N85">
        <f>VLOOKUP(SpaceTypesTable[[#This Row],[LookupColumn]],InteriorLightingTable[],5,FALSE)</f>
        <v>1.3</v>
      </c>
      <c r="Q85">
        <v>0</v>
      </c>
      <c r="R85">
        <v>0.7</v>
      </c>
      <c r="S85">
        <v>0.2</v>
      </c>
      <c r="T85" t="s">
        <v>1961</v>
      </c>
      <c r="U85" t="s">
        <v>645</v>
      </c>
      <c r="V85" t="s">
        <v>954</v>
      </c>
      <c r="W85" t="s">
        <v>569</v>
      </c>
      <c r="X85" t="str">
        <f>SpaceTypesTable[[#This Row],[Ventilation Standard]]&amp;SpaceTypesTable[[#This Row],[Ventilation Primary Space Type]]&amp;SpaceTypesTable[[#This Row],[Ventilation Secondary Space Type]]</f>
        <v>ASHRAE 62.1-1999Hotels, Motels, Resorts, DormitoriesLobbies</v>
      </c>
      <c r="Y85">
        <f>VLOOKUP(SpaceTypesTable[[#This Row],[Lookup]],VentilationStandardsTable[],6,FALSE)</f>
        <v>0</v>
      </c>
      <c r="Z85">
        <f>VLOOKUP(SpaceTypesTable[[#This Row],[Lookup]],VentilationStandardsTable[],5,FALSE)</f>
        <v>15</v>
      </c>
      <c r="AA85">
        <f>VLOOKUP(SpaceTypesTable[[#This Row],[Lookup]],VentilationStandardsTable[],7,FALSE)</f>
        <v>0</v>
      </c>
      <c r="AB85">
        <v>7.14</v>
      </c>
      <c r="AC85" t="s">
        <v>2018</v>
      </c>
      <c r="AD85" t="s">
        <v>2019</v>
      </c>
      <c r="AE85">
        <v>5.9499999999999997E-2</v>
      </c>
      <c r="AF85" t="s">
        <v>2024</v>
      </c>
      <c r="AH85" t="s">
        <v>1011</v>
      </c>
      <c r="AI85" t="s">
        <v>1011</v>
      </c>
      <c r="AJ85" t="s">
        <v>1011</v>
      </c>
      <c r="AL85">
        <v>9.9999999999999992E-2</v>
      </c>
      <c r="AM85">
        <v>0</v>
      </c>
      <c r="AN85">
        <v>0.5</v>
      </c>
      <c r="AO85">
        <v>0</v>
      </c>
      <c r="AP85" t="s">
        <v>2049</v>
      </c>
      <c r="AQ85" t="s">
        <v>2087</v>
      </c>
      <c r="AR85" t="s">
        <v>2088</v>
      </c>
      <c r="AU85" t="str">
        <f>IF(SpaceTypesTable[[#This Row],[Peak Flow Rate (gal/h)]]=0,"",SpaceTypesTable[[#This Row],[Peak Flow Rate (gal/h)]]/SpaceTypesTable[[#This Row],[area (ft^2)]])</f>
        <v/>
      </c>
      <c r="BE85" t="str">
        <f>IF(ISBLANK(BD85),"",BD85/(BA85/AZ85))</f>
        <v/>
      </c>
    </row>
    <row r="86" spans="1:57">
      <c r="A86" t="s">
        <v>140</v>
      </c>
      <c r="B86">
        <v>365</v>
      </c>
      <c r="C86" t="s">
        <v>1000</v>
      </c>
      <c r="D86" t="s">
        <v>800</v>
      </c>
      <c r="E86" t="s">
        <v>776</v>
      </c>
      <c r="F86" t="s">
        <v>783</v>
      </c>
      <c r="G86" t="s">
        <v>1043</v>
      </c>
      <c r="H86" t="s">
        <v>997</v>
      </c>
      <c r="I86" t="s">
        <v>783</v>
      </c>
      <c r="J86" t="s">
        <v>760</v>
      </c>
      <c r="K86" t="str">
        <f>SpaceTypesTable[[#This Row],[Lighting Standard]]&amp;SpaceTypesTable[[#This Row],[Lighting Primary Space Type]]&amp;SpaceTypesTable[[#This Row],[Lighting Secondary Space Type]]</f>
        <v>ASHRAE 189.1-2009LobbyGeneral</v>
      </c>
      <c r="N86">
        <f>VLOOKUP(SpaceTypesTable[[#This Row],[LookupColumn]],InteriorLightingTable[],5,FALSE)</f>
        <v>1.1700000000000002</v>
      </c>
      <c r="Q86">
        <v>0</v>
      </c>
      <c r="R86">
        <v>0.7</v>
      </c>
      <c r="S86">
        <v>0.2</v>
      </c>
      <c r="T86" t="s">
        <v>1961</v>
      </c>
      <c r="U86" t="s">
        <v>645</v>
      </c>
      <c r="V86" t="s">
        <v>954</v>
      </c>
      <c r="W86" t="s">
        <v>569</v>
      </c>
      <c r="X86" t="str">
        <f>SpaceTypesTable[[#This Row],[Ventilation Standard]]&amp;SpaceTypesTable[[#This Row],[Ventilation Primary Space Type]]&amp;SpaceTypesTable[[#This Row],[Ventilation Secondary Space Type]]</f>
        <v>ASHRAE 62.1-1999Hotels, Motels, Resorts, DormitoriesLobbies</v>
      </c>
      <c r="Y86">
        <f>VLOOKUP(SpaceTypesTable[[#This Row],[Lookup]],VentilationStandardsTable[],6,FALSE)</f>
        <v>0</v>
      </c>
      <c r="Z86">
        <f>VLOOKUP(SpaceTypesTable[[#This Row],[Lookup]],VentilationStandardsTable[],5,FALSE)</f>
        <v>15</v>
      </c>
      <c r="AA86">
        <f>VLOOKUP(SpaceTypesTable[[#This Row],[Lookup]],VentilationStandardsTable[],7,FALSE)</f>
        <v>0</v>
      </c>
      <c r="AB86">
        <v>7.14</v>
      </c>
      <c r="AC86" t="s">
        <v>2018</v>
      </c>
      <c r="AD86" t="s">
        <v>2019</v>
      </c>
      <c r="AE86">
        <v>5.9499999999999997E-2</v>
      </c>
      <c r="AF86" t="s">
        <v>2024</v>
      </c>
      <c r="AH86" t="s">
        <v>1011</v>
      </c>
      <c r="AI86" t="s">
        <v>1011</v>
      </c>
      <c r="AJ86" t="s">
        <v>1011</v>
      </c>
      <c r="AL86">
        <v>7.0000000000000048E-2</v>
      </c>
      <c r="AM86">
        <v>0</v>
      </c>
      <c r="AN86">
        <v>0.5</v>
      </c>
      <c r="AO86">
        <v>0</v>
      </c>
      <c r="AP86" t="s">
        <v>2049</v>
      </c>
      <c r="AQ86" t="s">
        <v>2087</v>
      </c>
      <c r="AR86" t="s">
        <v>2088</v>
      </c>
      <c r="AU86" t="str">
        <f>IF(SpaceTypesTable[[#This Row],[Peak Flow Rate (gal/h)]]=0,"",SpaceTypesTable[[#This Row],[Peak Flow Rate (gal/h)]]/SpaceTypesTable[[#This Row],[area (ft^2)]])</f>
        <v/>
      </c>
      <c r="BE86" t="str">
        <f>IF(ISBLANK(BD86),"",BD86/(BA86/AZ86))</f>
        <v/>
      </c>
    </row>
    <row r="87" spans="1:57">
      <c r="A87" t="s">
        <v>58</v>
      </c>
      <c r="B87">
        <v>486</v>
      </c>
      <c r="C87" t="s">
        <v>1000</v>
      </c>
      <c r="D87" t="s">
        <v>801</v>
      </c>
      <c r="E87" t="s">
        <v>776</v>
      </c>
      <c r="F87" t="s">
        <v>783</v>
      </c>
      <c r="G87" t="s">
        <v>1043</v>
      </c>
      <c r="H87" t="s">
        <v>997</v>
      </c>
      <c r="I87" t="s">
        <v>783</v>
      </c>
      <c r="J87" t="s">
        <v>760</v>
      </c>
      <c r="K87" t="str">
        <f>SpaceTypesTable[[#This Row],[Lighting Standard]]&amp;SpaceTypesTable[[#This Row],[Lighting Primary Space Type]]&amp;SpaceTypesTable[[#This Row],[Lighting Secondary Space Type]]</f>
        <v>ASHRAE 189.1-2009LobbyGeneral</v>
      </c>
      <c r="N87">
        <f>VLOOKUP(SpaceTypesTable[[#This Row],[LookupColumn]],InteriorLightingTable[],5,FALSE)</f>
        <v>1.1700000000000002</v>
      </c>
      <c r="Q87">
        <v>0</v>
      </c>
      <c r="R87">
        <v>0.7</v>
      </c>
      <c r="S87">
        <v>0.2</v>
      </c>
      <c r="T87" t="s">
        <v>1961</v>
      </c>
      <c r="U87" t="s">
        <v>645</v>
      </c>
      <c r="V87" t="s">
        <v>954</v>
      </c>
      <c r="W87" t="s">
        <v>569</v>
      </c>
      <c r="X87" t="str">
        <f>SpaceTypesTable[[#This Row],[Ventilation Standard]]&amp;SpaceTypesTable[[#This Row],[Ventilation Primary Space Type]]&amp;SpaceTypesTable[[#This Row],[Ventilation Secondary Space Type]]</f>
        <v>ASHRAE 62.1-1999Hotels, Motels, Resorts, DormitoriesLobbies</v>
      </c>
      <c r="Y87">
        <f>VLOOKUP(SpaceTypesTable[[#This Row],[Lookup]],VentilationStandardsTable[],6,FALSE)</f>
        <v>0</v>
      </c>
      <c r="Z87">
        <f>VLOOKUP(SpaceTypesTable[[#This Row],[Lookup]],VentilationStandardsTable[],5,FALSE)</f>
        <v>15</v>
      </c>
      <c r="AA87">
        <f>VLOOKUP(SpaceTypesTable[[#This Row],[Lookup]],VentilationStandardsTable[],7,FALSE)</f>
        <v>0</v>
      </c>
      <c r="AB87">
        <v>7.14</v>
      </c>
      <c r="AC87" t="s">
        <v>2018</v>
      </c>
      <c r="AD87" t="s">
        <v>2019</v>
      </c>
      <c r="AE87">
        <v>4.4600000000000001E-2</v>
      </c>
      <c r="AF87" t="s">
        <v>2024</v>
      </c>
      <c r="AH87" t="s">
        <v>1011</v>
      </c>
      <c r="AI87" t="s">
        <v>1011</v>
      </c>
      <c r="AJ87" t="s">
        <v>1011</v>
      </c>
      <c r="AL87">
        <v>7.0000000000000048E-2</v>
      </c>
      <c r="AM87">
        <v>0</v>
      </c>
      <c r="AN87">
        <v>0.5</v>
      </c>
      <c r="AO87">
        <v>0</v>
      </c>
      <c r="AP87" t="s">
        <v>2049</v>
      </c>
      <c r="AQ87" t="s">
        <v>2087</v>
      </c>
      <c r="AR87" t="s">
        <v>2088</v>
      </c>
      <c r="AU87" t="str">
        <f>IF(SpaceTypesTable[[#This Row],[Peak Flow Rate (gal/h)]]=0,"",SpaceTypesTable[[#This Row],[Peak Flow Rate (gal/h)]]/SpaceTypesTable[[#This Row],[area (ft^2)]])</f>
        <v/>
      </c>
      <c r="BE87" t="str">
        <f>IF(ISBLANK(BD87),"",BD87/(BA87/AZ87))</f>
        <v/>
      </c>
    </row>
    <row r="88" spans="1:57">
      <c r="A88" t="s">
        <v>39</v>
      </c>
      <c r="B88">
        <v>323</v>
      </c>
      <c r="C88" t="s">
        <v>1003</v>
      </c>
      <c r="D88" t="s">
        <v>799</v>
      </c>
      <c r="E88" t="s">
        <v>776</v>
      </c>
      <c r="F88" t="s">
        <v>783</v>
      </c>
      <c r="G88" t="s">
        <v>1043</v>
      </c>
      <c r="K88" t="str">
        <f>SpaceTypesTable[[#This Row],[Lighting Standard]]&amp;SpaceTypesTable[[#This Row],[Lighting Primary Space Type]]&amp;SpaceTypesTable[[#This Row],[Lighting Secondary Space Type]]</f>
        <v/>
      </c>
      <c r="N88">
        <v>1.49</v>
      </c>
      <c r="Q88">
        <v>0</v>
      </c>
      <c r="R88">
        <v>0.7</v>
      </c>
      <c r="S88">
        <v>0.2</v>
      </c>
      <c r="T88" t="s">
        <v>1961</v>
      </c>
      <c r="U88" t="s">
        <v>645</v>
      </c>
      <c r="V88" t="s">
        <v>954</v>
      </c>
      <c r="W88" t="s">
        <v>569</v>
      </c>
      <c r="X88" t="str">
        <f>SpaceTypesTable[[#This Row],[Ventilation Standard]]&amp;SpaceTypesTable[[#This Row],[Ventilation Primary Space Type]]&amp;SpaceTypesTable[[#This Row],[Ventilation Secondary Space Type]]</f>
        <v>ASHRAE 62.1-1999Hotels, Motels, Resorts, DormitoriesLobbies</v>
      </c>
      <c r="Y88">
        <f>VLOOKUP(SpaceTypesTable[[#This Row],[Lookup]],VentilationStandardsTable[],6,FALSE)</f>
        <v>0</v>
      </c>
      <c r="Z88">
        <f>VLOOKUP(SpaceTypesTable[[#This Row],[Lookup]],VentilationStandardsTable[],5,FALSE)</f>
        <v>15</v>
      </c>
      <c r="AA88">
        <f>VLOOKUP(SpaceTypesTable[[#This Row],[Lookup]],VentilationStandardsTable[],7,FALSE)</f>
        <v>0</v>
      </c>
      <c r="AB88">
        <v>7.14</v>
      </c>
      <c r="AC88" t="s">
        <v>2018</v>
      </c>
      <c r="AD88" t="s">
        <v>2019</v>
      </c>
      <c r="AE88">
        <v>0.22320000000000001</v>
      </c>
      <c r="AF88" t="s">
        <v>2024</v>
      </c>
      <c r="AH88" t="s">
        <v>1011</v>
      </c>
      <c r="AI88" t="s">
        <v>1011</v>
      </c>
      <c r="AJ88" t="s">
        <v>1011</v>
      </c>
      <c r="AL88">
        <v>9.9999999999999992E-2</v>
      </c>
      <c r="AM88">
        <v>0</v>
      </c>
      <c r="AN88">
        <v>0.5</v>
      </c>
      <c r="AO88">
        <v>0</v>
      </c>
      <c r="AP88" t="s">
        <v>2049</v>
      </c>
      <c r="AQ88" t="s">
        <v>2087</v>
      </c>
      <c r="AR88" t="s">
        <v>2088</v>
      </c>
      <c r="AU88" t="str">
        <f>IF(SpaceTypesTable[[#This Row],[Peak Flow Rate (gal/h)]]=0,"",SpaceTypesTable[[#This Row],[Peak Flow Rate (gal/h)]]/SpaceTypesTable[[#This Row],[area (ft^2)]])</f>
        <v/>
      </c>
      <c r="BE88" t="str">
        <f>IF(ISBLANK(BD88),"",BD88/(BA88/AZ88))</f>
        <v/>
      </c>
    </row>
    <row r="89" spans="1:57">
      <c r="C89" t="s">
        <v>1058</v>
      </c>
      <c r="D89" t="s">
        <v>799</v>
      </c>
      <c r="E89" t="s">
        <v>776</v>
      </c>
      <c r="F89" t="s">
        <v>783</v>
      </c>
      <c r="G89" t="s">
        <v>1043</v>
      </c>
      <c r="H89" t="s">
        <v>755</v>
      </c>
      <c r="I89" t="s">
        <v>783</v>
      </c>
      <c r="J89" t="s">
        <v>760</v>
      </c>
      <c r="K89" t="str">
        <f>SpaceTypesTable[[#This Row],[Lighting Standard]]&amp;SpaceTypesTable[[#This Row],[Lighting Primary Space Type]]&amp;SpaceTypesTable[[#This Row],[Lighting Secondary Space Type]]</f>
        <v>ASHRAE 90.1-2007LobbyGeneral</v>
      </c>
      <c r="N89">
        <f>VLOOKUP(SpaceTypesTable[[#This Row],[LookupColumn]],InteriorLightingTable[],5,FALSE)</f>
        <v>1.3</v>
      </c>
      <c r="Q89">
        <v>0</v>
      </c>
      <c r="R89">
        <v>0.7</v>
      </c>
      <c r="S89">
        <v>0.2</v>
      </c>
      <c r="T89" t="s">
        <v>1961</v>
      </c>
      <c r="U89" t="s">
        <v>647</v>
      </c>
      <c r="V89" t="s">
        <v>954</v>
      </c>
      <c r="W89" t="s">
        <v>569</v>
      </c>
      <c r="X89" t="str">
        <f>SpaceTypesTable[[#This Row],[Ventilation Standard]]&amp;SpaceTypesTable[[#This Row],[Ventilation Primary Space Type]]&amp;SpaceTypesTable[[#This Row],[Ventilation Secondary Space Type]]</f>
        <v>ASHRAE 62.1-2007Hotels, Motels, Resorts, DormitoriesLobbies</v>
      </c>
      <c r="Y89" t="e">
        <f>VLOOKUP(SpaceTypesTable[[#This Row],[Lookup]],VentilationStandardsTable[],6,FALSE)</f>
        <v>#N/A</v>
      </c>
      <c r="Z89" t="e">
        <f>VLOOKUP(SpaceTypesTable[[#This Row],[Lookup]],VentilationStandardsTable[],5,FALSE)</f>
        <v>#N/A</v>
      </c>
      <c r="AA89" t="e">
        <f>VLOOKUP(SpaceTypesTable[[#This Row],[Lookup]],VentilationStandardsTable[],7,FALSE)</f>
        <v>#N/A</v>
      </c>
      <c r="AB89">
        <v>7.14</v>
      </c>
      <c r="AC89" t="s">
        <v>2018</v>
      </c>
      <c r="AD89" t="s">
        <v>2019</v>
      </c>
      <c r="AE89">
        <v>4.4600000000000001E-2</v>
      </c>
      <c r="AF89" t="s">
        <v>2024</v>
      </c>
      <c r="AH89" t="s">
        <v>1011</v>
      </c>
      <c r="AI89" t="s">
        <v>1011</v>
      </c>
      <c r="AJ89" t="s">
        <v>1011</v>
      </c>
      <c r="AL89">
        <v>7.0000000000000048E-2</v>
      </c>
      <c r="AM89">
        <v>0</v>
      </c>
      <c r="AN89">
        <v>0.5</v>
      </c>
      <c r="AO89">
        <v>0</v>
      </c>
      <c r="AP89" t="s">
        <v>2049</v>
      </c>
      <c r="AQ89" t="s">
        <v>2087</v>
      </c>
      <c r="AR89" t="s">
        <v>2088</v>
      </c>
      <c r="AU89" t="str">
        <f>IF(SpaceTypesTable[[#This Row],[Peak Flow Rate (gal/h)]]=0,"",SpaceTypesTable[[#This Row],[Peak Flow Rate (gal/h)]]/SpaceTypesTable[[#This Row],[area (ft^2)]])</f>
        <v/>
      </c>
      <c r="BE89" t="str">
        <f>IF(ISBLANK(BD89),"",BD89/(BA89/AZ89))</f>
        <v/>
      </c>
    </row>
    <row r="90" spans="1:57">
      <c r="A90" t="s">
        <v>356</v>
      </c>
      <c r="B90">
        <v>258</v>
      </c>
      <c r="C90" t="s">
        <v>1002</v>
      </c>
      <c r="D90" t="s">
        <v>799</v>
      </c>
      <c r="E90" t="s">
        <v>776</v>
      </c>
      <c r="F90" t="s">
        <v>859</v>
      </c>
      <c r="G90" t="s">
        <v>1043</v>
      </c>
      <c r="K90" t="str">
        <f>SpaceTypesTable[[#This Row],[Lighting Standard]]&amp;SpaceTypesTable[[#This Row],[Lighting Primary Space Type]]&amp;SpaceTypesTable[[#This Row],[Lighting Secondary Space Type]]</f>
        <v/>
      </c>
      <c r="N90">
        <v>1.46</v>
      </c>
      <c r="Q90">
        <v>0</v>
      </c>
      <c r="R90">
        <v>0.7</v>
      </c>
      <c r="S90">
        <v>0.2</v>
      </c>
      <c r="T90" t="s">
        <v>1961</v>
      </c>
      <c r="U90" t="s">
        <v>645</v>
      </c>
      <c r="V90" t="s">
        <v>574</v>
      </c>
      <c r="W90" t="s">
        <v>978</v>
      </c>
      <c r="X90" t="str">
        <f>SpaceTypesTable[[#This Row],[Ventilation Standard]]&amp;SpaceTypesTable[[#This Row],[Ventilation Primary Space Type]]&amp;SpaceTypesTable[[#This Row],[Ventilation Secondary Space Type]]</f>
        <v>ASHRAE 62.1-1999OfficesReception Areas</v>
      </c>
      <c r="Y90">
        <f>VLOOKUP(SpaceTypesTable[[#This Row],[Lookup]],VentilationStandardsTable[],6,FALSE)</f>
        <v>0</v>
      </c>
      <c r="Z90">
        <f>VLOOKUP(SpaceTypesTable[[#This Row],[Lookup]],VentilationStandardsTable[],5,FALSE)</f>
        <v>15</v>
      </c>
      <c r="AA90">
        <f>VLOOKUP(SpaceTypesTable[[#This Row],[Lookup]],VentilationStandardsTable[],7,FALSE)</f>
        <v>0</v>
      </c>
      <c r="AB90">
        <v>7.14</v>
      </c>
      <c r="AC90" t="s">
        <v>2018</v>
      </c>
      <c r="AD90" t="s">
        <v>2019</v>
      </c>
      <c r="AE90">
        <v>0.22320000000000001</v>
      </c>
      <c r="AF90" t="s">
        <v>2024</v>
      </c>
      <c r="AH90" t="s">
        <v>1011</v>
      </c>
      <c r="AI90" t="s">
        <v>1011</v>
      </c>
      <c r="AJ90" t="s">
        <v>1011</v>
      </c>
      <c r="AL90">
        <v>1.04</v>
      </c>
      <c r="AM90">
        <v>0</v>
      </c>
      <c r="AN90">
        <v>0.5</v>
      </c>
      <c r="AO90">
        <v>0</v>
      </c>
      <c r="AP90" t="s">
        <v>2049</v>
      </c>
      <c r="AQ90" t="s">
        <v>2087</v>
      </c>
      <c r="AR90" t="s">
        <v>2088</v>
      </c>
      <c r="AU90" t="str">
        <f>IF(SpaceTypesTable[[#This Row],[Peak Flow Rate (gal/h)]]=0,"",SpaceTypesTable[[#This Row],[Peak Flow Rate (gal/h)]]/SpaceTypesTable[[#This Row],[area (ft^2)]])</f>
        <v/>
      </c>
      <c r="BE90" t="str">
        <f>IF(ISBLANK(BD90),"",BD90/(BA90/AZ90))</f>
        <v/>
      </c>
    </row>
    <row r="91" spans="1:57">
      <c r="A91" t="s">
        <v>21</v>
      </c>
      <c r="B91">
        <v>367</v>
      </c>
      <c r="C91" t="s">
        <v>1001</v>
      </c>
      <c r="D91" t="s">
        <v>799</v>
      </c>
      <c r="E91" t="s">
        <v>776</v>
      </c>
      <c r="F91" t="s">
        <v>859</v>
      </c>
      <c r="G91" t="s">
        <v>1043</v>
      </c>
      <c r="H91" t="s">
        <v>754</v>
      </c>
      <c r="I91" t="s">
        <v>776</v>
      </c>
      <c r="J91" t="s">
        <v>784</v>
      </c>
      <c r="K91" t="str">
        <f>SpaceTypesTable[[#This Row],[Lighting Standard]]&amp;SpaceTypesTable[[#This Row],[Lighting Primary Space Type]]&amp;SpaceTypesTable[[#This Row],[Lighting Secondary Space Type]]</f>
        <v>ASHRAE 90.1-2004HospitalNurse Station</v>
      </c>
      <c r="N91">
        <f>VLOOKUP(SpaceTypesTable[[#This Row],[LookupColumn]],InteriorLightingTable[],5,FALSE)</f>
        <v>1</v>
      </c>
      <c r="Q91">
        <v>0</v>
      </c>
      <c r="R91">
        <v>0.7</v>
      </c>
      <c r="S91">
        <v>0.2</v>
      </c>
      <c r="T91" t="s">
        <v>1961</v>
      </c>
      <c r="U91" t="s">
        <v>645</v>
      </c>
      <c r="V91" t="s">
        <v>574</v>
      </c>
      <c r="W91" t="s">
        <v>978</v>
      </c>
      <c r="X91" t="str">
        <f>SpaceTypesTable[[#This Row],[Ventilation Standard]]&amp;SpaceTypesTable[[#This Row],[Ventilation Primary Space Type]]&amp;SpaceTypesTable[[#This Row],[Ventilation Secondary Space Type]]</f>
        <v>ASHRAE 62.1-1999OfficesReception Areas</v>
      </c>
      <c r="Y91">
        <f>VLOOKUP(SpaceTypesTable[[#This Row],[Lookup]],VentilationStandardsTable[],6,FALSE)</f>
        <v>0</v>
      </c>
      <c r="Z91">
        <f>VLOOKUP(SpaceTypesTable[[#This Row],[Lookup]],VentilationStandardsTable[],5,FALSE)</f>
        <v>15</v>
      </c>
      <c r="AA91">
        <f>VLOOKUP(SpaceTypesTable[[#This Row],[Lookup]],VentilationStandardsTable[],7,FALSE)</f>
        <v>0</v>
      </c>
      <c r="AB91">
        <v>7.14</v>
      </c>
      <c r="AC91" t="s">
        <v>2018</v>
      </c>
      <c r="AD91" t="s">
        <v>2019</v>
      </c>
      <c r="AE91">
        <v>5.9499999999999997E-2</v>
      </c>
      <c r="AF91" t="s">
        <v>2024</v>
      </c>
      <c r="AH91" t="s">
        <v>1011</v>
      </c>
      <c r="AI91" t="s">
        <v>1011</v>
      </c>
      <c r="AJ91" t="s">
        <v>1011</v>
      </c>
      <c r="AL91">
        <v>1.04</v>
      </c>
      <c r="AM91">
        <v>0</v>
      </c>
      <c r="AN91">
        <v>0.5</v>
      </c>
      <c r="AO91">
        <v>0</v>
      </c>
      <c r="AP91" t="s">
        <v>2049</v>
      </c>
      <c r="AQ91" t="s">
        <v>2087</v>
      </c>
      <c r="AR91" t="s">
        <v>2088</v>
      </c>
      <c r="AU91" t="str">
        <f>IF(SpaceTypesTable[[#This Row],[Peak Flow Rate (gal/h)]]=0,"",SpaceTypesTable[[#This Row],[Peak Flow Rate (gal/h)]]/SpaceTypesTable[[#This Row],[area (ft^2)]])</f>
        <v/>
      </c>
      <c r="BE91" t="str">
        <f>IF(ISBLANK(BD91),"",BD91/(BA91/AZ91))</f>
        <v/>
      </c>
    </row>
    <row r="92" spans="1:57">
      <c r="A92" t="s">
        <v>173</v>
      </c>
      <c r="B92">
        <v>244</v>
      </c>
      <c r="C92" t="s">
        <v>1000</v>
      </c>
      <c r="D92" t="s">
        <v>800</v>
      </c>
      <c r="E92" t="s">
        <v>776</v>
      </c>
      <c r="F92" t="s">
        <v>859</v>
      </c>
      <c r="G92" t="s">
        <v>1043</v>
      </c>
      <c r="H92" t="s">
        <v>997</v>
      </c>
      <c r="I92" t="s">
        <v>776</v>
      </c>
      <c r="J92" t="s">
        <v>784</v>
      </c>
      <c r="K92" t="str">
        <f>SpaceTypesTable[[#This Row],[Lighting Standard]]&amp;SpaceTypesTable[[#This Row],[Lighting Primary Space Type]]&amp;SpaceTypesTable[[#This Row],[Lighting Secondary Space Type]]</f>
        <v>ASHRAE 189.1-2009HospitalNurse Station</v>
      </c>
      <c r="N92">
        <f>VLOOKUP(SpaceTypesTable[[#This Row],[LookupColumn]],InteriorLightingTable[],5,FALSE)</f>
        <v>0.9</v>
      </c>
      <c r="Q92">
        <v>0</v>
      </c>
      <c r="R92">
        <v>0.7</v>
      </c>
      <c r="S92">
        <v>0.2</v>
      </c>
      <c r="T92" t="s">
        <v>1961</v>
      </c>
      <c r="U92" t="s">
        <v>645</v>
      </c>
      <c r="V92" t="s">
        <v>574</v>
      </c>
      <c r="W92" t="s">
        <v>978</v>
      </c>
      <c r="X92" t="str">
        <f>SpaceTypesTable[[#This Row],[Ventilation Standard]]&amp;SpaceTypesTable[[#This Row],[Ventilation Primary Space Type]]&amp;SpaceTypesTable[[#This Row],[Ventilation Secondary Space Type]]</f>
        <v>ASHRAE 62.1-1999OfficesReception Areas</v>
      </c>
      <c r="Y92">
        <f>VLOOKUP(SpaceTypesTable[[#This Row],[Lookup]],VentilationStandardsTable[],6,FALSE)</f>
        <v>0</v>
      </c>
      <c r="Z92">
        <f>VLOOKUP(SpaceTypesTable[[#This Row],[Lookup]],VentilationStandardsTable[],5,FALSE)</f>
        <v>15</v>
      </c>
      <c r="AA92">
        <f>VLOOKUP(SpaceTypesTable[[#This Row],[Lookup]],VentilationStandardsTable[],7,FALSE)</f>
        <v>0</v>
      </c>
      <c r="AB92">
        <v>7.14</v>
      </c>
      <c r="AC92" t="s">
        <v>2018</v>
      </c>
      <c r="AD92" t="s">
        <v>2019</v>
      </c>
      <c r="AE92">
        <v>5.9499999999999997E-2</v>
      </c>
      <c r="AF92" t="s">
        <v>2024</v>
      </c>
      <c r="AH92" t="s">
        <v>1011</v>
      </c>
      <c r="AI92" t="s">
        <v>1011</v>
      </c>
      <c r="AJ92" t="s">
        <v>1011</v>
      </c>
      <c r="AL92">
        <v>0.76</v>
      </c>
      <c r="AM92">
        <v>0</v>
      </c>
      <c r="AN92">
        <v>0.5</v>
      </c>
      <c r="AO92">
        <v>0</v>
      </c>
      <c r="AP92" t="s">
        <v>2049</v>
      </c>
      <c r="AQ92" t="s">
        <v>2087</v>
      </c>
      <c r="AR92" t="s">
        <v>2088</v>
      </c>
      <c r="AU92" t="str">
        <f>IF(SpaceTypesTable[[#This Row],[Peak Flow Rate (gal/h)]]=0,"",SpaceTypesTable[[#This Row],[Peak Flow Rate (gal/h)]]/SpaceTypesTable[[#This Row],[area (ft^2)]])</f>
        <v/>
      </c>
      <c r="BE92" t="str">
        <f>IF(ISBLANK(BD92),"",BD92/(BA92/AZ92))</f>
        <v/>
      </c>
    </row>
    <row r="93" spans="1:57">
      <c r="A93" t="s">
        <v>93</v>
      </c>
      <c r="B93">
        <v>109</v>
      </c>
      <c r="C93" t="s">
        <v>1000</v>
      </c>
      <c r="D93" t="s">
        <v>801</v>
      </c>
      <c r="E93" t="s">
        <v>776</v>
      </c>
      <c r="F93" t="s">
        <v>859</v>
      </c>
      <c r="G93" t="s">
        <v>1043</v>
      </c>
      <c r="H93" t="s">
        <v>997</v>
      </c>
      <c r="I93" t="s">
        <v>776</v>
      </c>
      <c r="J93" t="s">
        <v>784</v>
      </c>
      <c r="K93" t="str">
        <f>SpaceTypesTable[[#This Row],[Lighting Standard]]&amp;SpaceTypesTable[[#This Row],[Lighting Primary Space Type]]&amp;SpaceTypesTable[[#This Row],[Lighting Secondary Space Type]]</f>
        <v>ASHRAE 189.1-2009HospitalNurse Station</v>
      </c>
      <c r="N93">
        <f>VLOOKUP(SpaceTypesTable[[#This Row],[LookupColumn]],InteriorLightingTable[],5,FALSE)</f>
        <v>0.9</v>
      </c>
      <c r="Q93">
        <v>0</v>
      </c>
      <c r="R93">
        <v>0.7</v>
      </c>
      <c r="S93">
        <v>0.2</v>
      </c>
      <c r="T93" t="s">
        <v>1961</v>
      </c>
      <c r="U93" t="s">
        <v>645</v>
      </c>
      <c r="V93" t="s">
        <v>574</v>
      </c>
      <c r="W93" t="s">
        <v>978</v>
      </c>
      <c r="X93" t="str">
        <f>SpaceTypesTable[[#This Row],[Ventilation Standard]]&amp;SpaceTypesTable[[#This Row],[Ventilation Primary Space Type]]&amp;SpaceTypesTable[[#This Row],[Ventilation Secondary Space Type]]</f>
        <v>ASHRAE 62.1-1999OfficesReception Areas</v>
      </c>
      <c r="Y93">
        <f>VLOOKUP(SpaceTypesTable[[#This Row],[Lookup]],VentilationStandardsTable[],6,FALSE)</f>
        <v>0</v>
      </c>
      <c r="Z93">
        <f>VLOOKUP(SpaceTypesTable[[#This Row],[Lookup]],VentilationStandardsTable[],5,FALSE)</f>
        <v>15</v>
      </c>
      <c r="AA93">
        <f>VLOOKUP(SpaceTypesTable[[#This Row],[Lookup]],VentilationStandardsTable[],7,FALSE)</f>
        <v>0</v>
      </c>
      <c r="AB93">
        <v>7.14</v>
      </c>
      <c r="AC93" t="s">
        <v>2018</v>
      </c>
      <c r="AD93" t="s">
        <v>2019</v>
      </c>
      <c r="AE93">
        <v>4.4600000000000001E-2</v>
      </c>
      <c r="AF93" t="s">
        <v>2024</v>
      </c>
      <c r="AH93" t="s">
        <v>1011</v>
      </c>
      <c r="AI93" t="s">
        <v>1011</v>
      </c>
      <c r="AJ93" t="s">
        <v>1011</v>
      </c>
      <c r="AL93">
        <v>0.76</v>
      </c>
      <c r="AM93">
        <v>0</v>
      </c>
      <c r="AN93">
        <v>0.5</v>
      </c>
      <c r="AO93">
        <v>0</v>
      </c>
      <c r="AP93" t="s">
        <v>2049</v>
      </c>
      <c r="AQ93" t="s">
        <v>2087</v>
      </c>
      <c r="AR93" t="s">
        <v>2088</v>
      </c>
      <c r="AU93" t="str">
        <f>IF(SpaceTypesTable[[#This Row],[Peak Flow Rate (gal/h)]]=0,"",SpaceTypesTable[[#This Row],[Peak Flow Rate (gal/h)]]/SpaceTypesTable[[#This Row],[area (ft^2)]])</f>
        <v/>
      </c>
      <c r="BE93" t="str">
        <f>IF(ISBLANK(BD93),"",BD93/(BA93/AZ93))</f>
        <v/>
      </c>
    </row>
    <row r="94" spans="1:57">
      <c r="A94" t="s">
        <v>68</v>
      </c>
      <c r="B94">
        <v>183</v>
      </c>
      <c r="C94" t="s">
        <v>1003</v>
      </c>
      <c r="D94" t="s">
        <v>799</v>
      </c>
      <c r="E94" t="s">
        <v>776</v>
      </c>
      <c r="F94" t="s">
        <v>859</v>
      </c>
      <c r="G94" t="s">
        <v>1043</v>
      </c>
      <c r="K94" t="str">
        <f>SpaceTypesTable[[#This Row],[Lighting Standard]]&amp;SpaceTypesTable[[#This Row],[Lighting Primary Space Type]]&amp;SpaceTypesTable[[#This Row],[Lighting Secondary Space Type]]</f>
        <v/>
      </c>
      <c r="N94">
        <v>1.5300000000000002</v>
      </c>
      <c r="Q94">
        <v>0</v>
      </c>
      <c r="R94">
        <v>0.7</v>
      </c>
      <c r="S94">
        <v>0.2</v>
      </c>
      <c r="T94" t="s">
        <v>1961</v>
      </c>
      <c r="U94" t="s">
        <v>645</v>
      </c>
      <c r="V94" t="s">
        <v>574</v>
      </c>
      <c r="W94" t="s">
        <v>978</v>
      </c>
      <c r="X94" t="str">
        <f>SpaceTypesTable[[#This Row],[Ventilation Standard]]&amp;SpaceTypesTable[[#This Row],[Ventilation Primary Space Type]]&amp;SpaceTypesTable[[#This Row],[Ventilation Secondary Space Type]]</f>
        <v>ASHRAE 62.1-1999OfficesReception Areas</v>
      </c>
      <c r="Y94">
        <f>VLOOKUP(SpaceTypesTable[[#This Row],[Lookup]],VentilationStandardsTable[],6,FALSE)</f>
        <v>0</v>
      </c>
      <c r="Z94">
        <f>VLOOKUP(SpaceTypesTable[[#This Row],[Lookup]],VentilationStandardsTable[],5,FALSE)</f>
        <v>15</v>
      </c>
      <c r="AA94">
        <f>VLOOKUP(SpaceTypesTable[[#This Row],[Lookup]],VentilationStandardsTable[],7,FALSE)</f>
        <v>0</v>
      </c>
      <c r="AB94">
        <v>7.14</v>
      </c>
      <c r="AC94" t="s">
        <v>2018</v>
      </c>
      <c r="AD94" t="s">
        <v>2019</v>
      </c>
      <c r="AE94">
        <v>0.22320000000000001</v>
      </c>
      <c r="AF94" t="s">
        <v>2024</v>
      </c>
      <c r="AH94" t="s">
        <v>1011</v>
      </c>
      <c r="AI94" t="s">
        <v>1011</v>
      </c>
      <c r="AJ94" t="s">
        <v>1011</v>
      </c>
      <c r="AL94">
        <v>1.04</v>
      </c>
      <c r="AM94">
        <v>0</v>
      </c>
      <c r="AN94">
        <v>0.5</v>
      </c>
      <c r="AO94">
        <v>0</v>
      </c>
      <c r="AP94" t="s">
        <v>2049</v>
      </c>
      <c r="AQ94" t="s">
        <v>2087</v>
      </c>
      <c r="AR94" t="s">
        <v>2088</v>
      </c>
      <c r="AU94" t="str">
        <f>IF(SpaceTypesTable[[#This Row],[Peak Flow Rate (gal/h)]]=0,"",SpaceTypesTable[[#This Row],[Peak Flow Rate (gal/h)]]/SpaceTypesTable[[#This Row],[area (ft^2)]])</f>
        <v/>
      </c>
      <c r="BE94" t="str">
        <f>IF(ISBLANK(BD94),"",BD94/(BA94/AZ94))</f>
        <v/>
      </c>
    </row>
    <row r="95" spans="1:57">
      <c r="C95" t="s">
        <v>1058</v>
      </c>
      <c r="D95" t="s">
        <v>799</v>
      </c>
      <c r="E95" t="s">
        <v>776</v>
      </c>
      <c r="F95" t="s">
        <v>859</v>
      </c>
      <c r="G95" t="s">
        <v>1043</v>
      </c>
      <c r="H95" t="s">
        <v>755</v>
      </c>
      <c r="I95" t="s">
        <v>776</v>
      </c>
      <c r="J95" t="s">
        <v>784</v>
      </c>
      <c r="K95" t="str">
        <f>SpaceTypesTable[[#This Row],[Lighting Standard]]&amp;SpaceTypesTable[[#This Row],[Lighting Primary Space Type]]&amp;SpaceTypesTable[[#This Row],[Lighting Secondary Space Type]]</f>
        <v>ASHRAE 90.1-2007HospitalNurse Station</v>
      </c>
      <c r="N95">
        <f>VLOOKUP(SpaceTypesTable[[#This Row],[LookupColumn]],InteriorLightingTable[],5,FALSE)</f>
        <v>1</v>
      </c>
      <c r="Q95">
        <v>0</v>
      </c>
      <c r="R95">
        <v>0.7</v>
      </c>
      <c r="S95">
        <v>0.2</v>
      </c>
      <c r="T95" t="s">
        <v>1961</v>
      </c>
      <c r="U95" t="s">
        <v>647</v>
      </c>
      <c r="V95" t="s">
        <v>574</v>
      </c>
      <c r="W95" t="s">
        <v>978</v>
      </c>
      <c r="X95" t="str">
        <f>SpaceTypesTable[[#This Row],[Ventilation Standard]]&amp;SpaceTypesTable[[#This Row],[Ventilation Primary Space Type]]&amp;SpaceTypesTable[[#This Row],[Ventilation Secondary Space Type]]</f>
        <v>ASHRAE 62.1-2007OfficesReception Areas</v>
      </c>
      <c r="Y95" t="e">
        <f>VLOOKUP(SpaceTypesTable[[#This Row],[Lookup]],VentilationStandardsTable[],6,FALSE)</f>
        <v>#N/A</v>
      </c>
      <c r="Z95" t="e">
        <f>VLOOKUP(SpaceTypesTable[[#This Row],[Lookup]],VentilationStandardsTable[],5,FALSE)</f>
        <v>#N/A</v>
      </c>
      <c r="AA95" t="e">
        <f>VLOOKUP(SpaceTypesTable[[#This Row],[Lookup]],VentilationStandardsTable[],7,FALSE)</f>
        <v>#N/A</v>
      </c>
      <c r="AB95">
        <v>7.14</v>
      </c>
      <c r="AC95" t="s">
        <v>2018</v>
      </c>
      <c r="AD95" t="s">
        <v>2019</v>
      </c>
      <c r="AE95">
        <v>4.4600000000000001E-2</v>
      </c>
      <c r="AF95" t="s">
        <v>2024</v>
      </c>
      <c r="AH95" t="s">
        <v>1011</v>
      </c>
      <c r="AI95" t="s">
        <v>1011</v>
      </c>
      <c r="AJ95" t="s">
        <v>1011</v>
      </c>
      <c r="AL95">
        <v>0.76</v>
      </c>
      <c r="AM95">
        <v>0</v>
      </c>
      <c r="AN95">
        <v>0.5</v>
      </c>
      <c r="AO95">
        <v>0</v>
      </c>
      <c r="AP95" t="s">
        <v>2049</v>
      </c>
      <c r="AQ95" t="s">
        <v>2087</v>
      </c>
      <c r="AR95" t="s">
        <v>2088</v>
      </c>
      <c r="AU95" t="str">
        <f>IF(SpaceTypesTable[[#This Row],[Peak Flow Rate (gal/h)]]=0,"",SpaceTypesTable[[#This Row],[Peak Flow Rate (gal/h)]]/SpaceTypesTable[[#This Row],[area (ft^2)]])</f>
        <v/>
      </c>
      <c r="BE95" t="str">
        <f>IF(ISBLANK(BD95),"",BD95/(BA95/AZ95))</f>
        <v/>
      </c>
    </row>
    <row r="96" spans="1:57">
      <c r="A96" t="s">
        <v>94</v>
      </c>
      <c r="B96">
        <v>108</v>
      </c>
      <c r="C96" t="s">
        <v>1002</v>
      </c>
      <c r="D96" t="s">
        <v>799</v>
      </c>
      <c r="E96" t="s">
        <v>776</v>
      </c>
      <c r="F96" t="s">
        <v>759</v>
      </c>
      <c r="G96" t="s">
        <v>1046</v>
      </c>
      <c r="K96" t="str">
        <f>SpaceTypesTable[[#This Row],[Lighting Standard]]&amp;SpaceTypesTable[[#This Row],[Lighting Primary Space Type]]&amp;SpaceTypesTable[[#This Row],[Lighting Secondary Space Type]]</f>
        <v/>
      </c>
      <c r="N96">
        <v>2.4</v>
      </c>
      <c r="Q96">
        <v>0</v>
      </c>
      <c r="R96">
        <v>0.7</v>
      </c>
      <c r="S96">
        <v>0.2</v>
      </c>
      <c r="T96" t="s">
        <v>1961</v>
      </c>
      <c r="U96" t="s">
        <v>645</v>
      </c>
      <c r="V96" t="s">
        <v>574</v>
      </c>
      <c r="W96" t="s">
        <v>977</v>
      </c>
      <c r="X96" t="str">
        <f>SpaceTypesTable[[#This Row],[Ventilation Standard]]&amp;SpaceTypesTable[[#This Row],[Ventilation Primary Space Type]]&amp;SpaceTypesTable[[#This Row],[Ventilation Secondary Space Type]]</f>
        <v>ASHRAE 62.1-1999OfficesOffice Space</v>
      </c>
      <c r="Y96">
        <f>VLOOKUP(SpaceTypesTable[[#This Row],[Lookup]],VentilationStandardsTable[],6,FALSE)</f>
        <v>0</v>
      </c>
      <c r="Z96">
        <f>VLOOKUP(SpaceTypesTable[[#This Row],[Lookup]],VentilationStandardsTable[],5,FALSE)</f>
        <v>20</v>
      </c>
      <c r="AA96">
        <f>VLOOKUP(SpaceTypesTable[[#This Row],[Lookup]],VentilationStandardsTable[],7,FALSE)</f>
        <v>0</v>
      </c>
      <c r="AB96">
        <v>6.99</v>
      </c>
      <c r="AC96" t="s">
        <v>2018</v>
      </c>
      <c r="AD96" t="s">
        <v>2019</v>
      </c>
      <c r="AE96">
        <v>0.22320000000000001</v>
      </c>
      <c r="AF96" t="s">
        <v>2024</v>
      </c>
      <c r="AH96" t="s">
        <v>1011</v>
      </c>
      <c r="AI96" t="s">
        <v>1011</v>
      </c>
      <c r="AJ96" t="s">
        <v>1011</v>
      </c>
      <c r="AL96">
        <v>1</v>
      </c>
      <c r="AM96">
        <v>0</v>
      </c>
      <c r="AN96">
        <v>0.5</v>
      </c>
      <c r="AO96">
        <v>0</v>
      </c>
      <c r="AP96" t="s">
        <v>2049</v>
      </c>
      <c r="AQ96" t="s">
        <v>2087</v>
      </c>
      <c r="AR96" t="s">
        <v>2088</v>
      </c>
      <c r="AU96" t="str">
        <f>IF(SpaceTypesTable[[#This Row],[Peak Flow Rate (gal/h)]]=0,"",SpaceTypesTable[[#This Row],[Peak Flow Rate (gal/h)]]/SpaceTypesTable[[#This Row],[area (ft^2)]])</f>
        <v/>
      </c>
      <c r="BE96" t="str">
        <f>IF(ISBLANK(BD96),"",BD96/(BA96/AZ96))</f>
        <v/>
      </c>
    </row>
    <row r="97" spans="1:57">
      <c r="A97" t="s">
        <v>451</v>
      </c>
      <c r="B97">
        <v>239</v>
      </c>
      <c r="C97" t="s">
        <v>1001</v>
      </c>
      <c r="D97" t="s">
        <v>799</v>
      </c>
      <c r="E97" t="s">
        <v>776</v>
      </c>
      <c r="F97" t="s">
        <v>759</v>
      </c>
      <c r="G97" t="s">
        <v>1046</v>
      </c>
      <c r="H97" t="s">
        <v>754</v>
      </c>
      <c r="I97" t="s">
        <v>892</v>
      </c>
      <c r="J97" t="s">
        <v>760</v>
      </c>
      <c r="K97" t="str">
        <f>SpaceTypesTable[[#This Row],[Lighting Standard]]&amp;SpaceTypesTable[[#This Row],[Lighting Primary Space Type]]&amp;SpaceTypesTable[[#This Row],[Lighting Secondary Space Type]]</f>
        <v>ASHRAE 90.1-2004Office-EnclosedGeneral</v>
      </c>
      <c r="N97">
        <f>VLOOKUP(SpaceTypesTable[[#This Row],[LookupColumn]],InteriorLightingTable[],5,FALSE)</f>
        <v>1.1000000000000001</v>
      </c>
      <c r="Q97">
        <v>0</v>
      </c>
      <c r="R97">
        <v>0.7</v>
      </c>
      <c r="S97">
        <v>0.2</v>
      </c>
      <c r="T97" t="s">
        <v>1961</v>
      </c>
      <c r="U97" t="s">
        <v>645</v>
      </c>
      <c r="V97" t="s">
        <v>574</v>
      </c>
      <c r="W97" t="s">
        <v>977</v>
      </c>
      <c r="X97" t="str">
        <f>SpaceTypesTable[[#This Row],[Ventilation Standard]]&amp;SpaceTypesTable[[#This Row],[Ventilation Primary Space Type]]&amp;SpaceTypesTable[[#This Row],[Ventilation Secondary Space Type]]</f>
        <v>ASHRAE 62.1-1999OfficesOffice Space</v>
      </c>
      <c r="Y97">
        <f>VLOOKUP(SpaceTypesTable[[#This Row],[Lookup]],VentilationStandardsTable[],6,FALSE)</f>
        <v>0</v>
      </c>
      <c r="Z97">
        <f>VLOOKUP(SpaceTypesTable[[#This Row],[Lookup]],VentilationStandardsTable[],5,FALSE)</f>
        <v>20</v>
      </c>
      <c r="AA97">
        <f>VLOOKUP(SpaceTypesTable[[#This Row],[Lookup]],VentilationStandardsTable[],7,FALSE)</f>
        <v>0</v>
      </c>
      <c r="AB97">
        <v>6.99</v>
      </c>
      <c r="AC97" t="s">
        <v>2018</v>
      </c>
      <c r="AD97" t="s">
        <v>2019</v>
      </c>
      <c r="AE97">
        <v>5.9499999999999997E-2</v>
      </c>
      <c r="AF97" t="s">
        <v>2024</v>
      </c>
      <c r="AH97" t="s">
        <v>1011</v>
      </c>
      <c r="AI97" t="s">
        <v>1011</v>
      </c>
      <c r="AJ97" t="s">
        <v>1011</v>
      </c>
      <c r="AL97">
        <v>1</v>
      </c>
      <c r="AM97">
        <v>0</v>
      </c>
      <c r="AN97">
        <v>0.5</v>
      </c>
      <c r="AO97">
        <v>0</v>
      </c>
      <c r="AP97" t="s">
        <v>2049</v>
      </c>
      <c r="AQ97" t="s">
        <v>2087</v>
      </c>
      <c r="AR97" t="s">
        <v>2088</v>
      </c>
      <c r="AU97" t="str">
        <f>IF(SpaceTypesTable[[#This Row],[Peak Flow Rate (gal/h)]]=0,"",SpaceTypesTable[[#This Row],[Peak Flow Rate (gal/h)]]/SpaceTypesTable[[#This Row],[area (ft^2)]])</f>
        <v/>
      </c>
      <c r="BE97" t="str">
        <f>IF(ISBLANK(BD97),"",BD97/(BA97/AZ97))</f>
        <v/>
      </c>
    </row>
    <row r="98" spans="1:57">
      <c r="A98" t="s">
        <v>510</v>
      </c>
      <c r="B98">
        <v>48</v>
      </c>
      <c r="C98" t="s">
        <v>1000</v>
      </c>
      <c r="D98" t="s">
        <v>800</v>
      </c>
      <c r="E98" t="s">
        <v>776</v>
      </c>
      <c r="F98" t="s">
        <v>759</v>
      </c>
      <c r="G98" t="s">
        <v>1046</v>
      </c>
      <c r="H98" t="s">
        <v>997</v>
      </c>
      <c r="I98" t="s">
        <v>892</v>
      </c>
      <c r="J98" t="s">
        <v>760</v>
      </c>
      <c r="K98" t="str">
        <f>SpaceTypesTable[[#This Row],[Lighting Standard]]&amp;SpaceTypesTable[[#This Row],[Lighting Primary Space Type]]&amp;SpaceTypesTable[[#This Row],[Lighting Secondary Space Type]]</f>
        <v>ASHRAE 189.1-2009Office-EnclosedGeneral</v>
      </c>
      <c r="N98">
        <f>VLOOKUP(SpaceTypesTable[[#This Row],[LookupColumn]],InteriorLightingTable[],5,FALSE)</f>
        <v>0.9900000000000001</v>
      </c>
      <c r="Q98">
        <v>0</v>
      </c>
      <c r="R98">
        <v>0.7</v>
      </c>
      <c r="S98">
        <v>0.2</v>
      </c>
      <c r="T98" t="s">
        <v>1961</v>
      </c>
      <c r="U98" t="s">
        <v>645</v>
      </c>
      <c r="V98" t="s">
        <v>574</v>
      </c>
      <c r="W98" t="s">
        <v>977</v>
      </c>
      <c r="X98" t="str">
        <f>SpaceTypesTable[[#This Row],[Ventilation Standard]]&amp;SpaceTypesTable[[#This Row],[Ventilation Primary Space Type]]&amp;SpaceTypesTable[[#This Row],[Ventilation Secondary Space Type]]</f>
        <v>ASHRAE 62.1-1999OfficesOffice Space</v>
      </c>
      <c r="Y98">
        <f>VLOOKUP(SpaceTypesTable[[#This Row],[Lookup]],VentilationStandardsTable[],6,FALSE)</f>
        <v>0</v>
      </c>
      <c r="Z98">
        <f>VLOOKUP(SpaceTypesTable[[#This Row],[Lookup]],VentilationStandardsTable[],5,FALSE)</f>
        <v>20</v>
      </c>
      <c r="AA98">
        <f>VLOOKUP(SpaceTypesTable[[#This Row],[Lookup]],VentilationStandardsTable[],7,FALSE)</f>
        <v>0</v>
      </c>
      <c r="AB98">
        <v>6.99</v>
      </c>
      <c r="AC98" t="s">
        <v>2018</v>
      </c>
      <c r="AD98" t="s">
        <v>2019</v>
      </c>
      <c r="AE98">
        <v>5.9499999999999997E-2</v>
      </c>
      <c r="AF98" t="s">
        <v>2024</v>
      </c>
      <c r="AH98" t="s">
        <v>1011</v>
      </c>
      <c r="AI98" t="s">
        <v>1011</v>
      </c>
      <c r="AJ98" t="s">
        <v>1011</v>
      </c>
      <c r="AL98">
        <v>0.73</v>
      </c>
      <c r="AM98">
        <v>0</v>
      </c>
      <c r="AN98">
        <v>0.5</v>
      </c>
      <c r="AO98">
        <v>0</v>
      </c>
      <c r="AP98" t="s">
        <v>2049</v>
      </c>
      <c r="AQ98" t="s">
        <v>2087</v>
      </c>
      <c r="AR98" t="s">
        <v>2088</v>
      </c>
      <c r="AU98" t="str">
        <f>IF(SpaceTypesTable[[#This Row],[Peak Flow Rate (gal/h)]]=0,"",SpaceTypesTable[[#This Row],[Peak Flow Rate (gal/h)]]/SpaceTypesTable[[#This Row],[area (ft^2)]])</f>
        <v/>
      </c>
      <c r="BE98" t="str">
        <f>IF(ISBLANK(BD98),"",BD98/(BA98/AZ98))</f>
        <v/>
      </c>
    </row>
    <row r="99" spans="1:57">
      <c r="A99" t="s">
        <v>397</v>
      </c>
      <c r="B99">
        <v>318</v>
      </c>
      <c r="C99" t="s">
        <v>1000</v>
      </c>
      <c r="D99" t="s">
        <v>801</v>
      </c>
      <c r="E99" t="s">
        <v>776</v>
      </c>
      <c r="F99" t="s">
        <v>759</v>
      </c>
      <c r="G99" t="s">
        <v>1046</v>
      </c>
      <c r="H99" t="s">
        <v>997</v>
      </c>
      <c r="I99" t="s">
        <v>892</v>
      </c>
      <c r="J99" t="s">
        <v>760</v>
      </c>
      <c r="K99" t="str">
        <f>SpaceTypesTable[[#This Row],[Lighting Standard]]&amp;SpaceTypesTable[[#This Row],[Lighting Primary Space Type]]&amp;SpaceTypesTable[[#This Row],[Lighting Secondary Space Type]]</f>
        <v>ASHRAE 189.1-2009Office-EnclosedGeneral</v>
      </c>
      <c r="N99">
        <f>VLOOKUP(SpaceTypesTable[[#This Row],[LookupColumn]],InteriorLightingTable[],5,FALSE)</f>
        <v>0.9900000000000001</v>
      </c>
      <c r="Q99">
        <v>0</v>
      </c>
      <c r="R99">
        <v>0.7</v>
      </c>
      <c r="S99">
        <v>0.2</v>
      </c>
      <c r="T99" t="s">
        <v>1961</v>
      </c>
      <c r="U99" t="s">
        <v>645</v>
      </c>
      <c r="V99" t="s">
        <v>574</v>
      </c>
      <c r="W99" t="s">
        <v>977</v>
      </c>
      <c r="X99" t="str">
        <f>SpaceTypesTable[[#This Row],[Ventilation Standard]]&amp;SpaceTypesTable[[#This Row],[Ventilation Primary Space Type]]&amp;SpaceTypesTable[[#This Row],[Ventilation Secondary Space Type]]</f>
        <v>ASHRAE 62.1-1999OfficesOffice Space</v>
      </c>
      <c r="Y99">
        <f>VLOOKUP(SpaceTypesTable[[#This Row],[Lookup]],VentilationStandardsTable[],6,FALSE)</f>
        <v>0</v>
      </c>
      <c r="Z99">
        <f>VLOOKUP(SpaceTypesTable[[#This Row],[Lookup]],VentilationStandardsTable[],5,FALSE)</f>
        <v>20</v>
      </c>
      <c r="AA99">
        <f>VLOOKUP(SpaceTypesTable[[#This Row],[Lookup]],VentilationStandardsTable[],7,FALSE)</f>
        <v>0</v>
      </c>
      <c r="AB99">
        <v>6.99</v>
      </c>
      <c r="AC99" t="s">
        <v>2018</v>
      </c>
      <c r="AD99" t="s">
        <v>2019</v>
      </c>
      <c r="AE99">
        <v>4.4600000000000001E-2</v>
      </c>
      <c r="AF99" t="s">
        <v>2024</v>
      </c>
      <c r="AH99" t="s">
        <v>1011</v>
      </c>
      <c r="AI99" t="s">
        <v>1011</v>
      </c>
      <c r="AJ99" t="s">
        <v>1011</v>
      </c>
      <c r="AL99">
        <v>0.73</v>
      </c>
      <c r="AM99">
        <v>0</v>
      </c>
      <c r="AN99">
        <v>0.5</v>
      </c>
      <c r="AO99">
        <v>0</v>
      </c>
      <c r="AP99" t="s">
        <v>2049</v>
      </c>
      <c r="AQ99" t="s">
        <v>2087</v>
      </c>
      <c r="AR99" t="s">
        <v>2088</v>
      </c>
      <c r="AU99" t="str">
        <f>IF(SpaceTypesTable[[#This Row],[Peak Flow Rate (gal/h)]]=0,"",SpaceTypesTable[[#This Row],[Peak Flow Rate (gal/h)]]/SpaceTypesTable[[#This Row],[area (ft^2)]])</f>
        <v/>
      </c>
      <c r="BE99" t="str">
        <f>IF(ISBLANK(BD99),"",BD99/(BA99/AZ99))</f>
        <v/>
      </c>
    </row>
    <row r="100" spans="1:57">
      <c r="A100" t="s">
        <v>452</v>
      </c>
      <c r="B100">
        <v>152</v>
      </c>
      <c r="C100" t="s">
        <v>1003</v>
      </c>
      <c r="D100" t="s">
        <v>799</v>
      </c>
      <c r="E100" t="s">
        <v>776</v>
      </c>
      <c r="F100" t="s">
        <v>759</v>
      </c>
      <c r="G100" t="s">
        <v>1046</v>
      </c>
      <c r="K100" t="str">
        <f>SpaceTypesTable[[#This Row],[Lighting Standard]]&amp;SpaceTypesTable[[#This Row],[Lighting Primary Space Type]]&amp;SpaceTypesTable[[#This Row],[Lighting Secondary Space Type]]</f>
        <v/>
      </c>
      <c r="N100">
        <v>1.9</v>
      </c>
      <c r="Q100">
        <v>0</v>
      </c>
      <c r="R100">
        <v>0.7</v>
      </c>
      <c r="S100">
        <v>0.2</v>
      </c>
      <c r="T100" t="s">
        <v>1961</v>
      </c>
      <c r="U100" t="s">
        <v>645</v>
      </c>
      <c r="V100" t="s">
        <v>574</v>
      </c>
      <c r="W100" t="s">
        <v>977</v>
      </c>
      <c r="X100" t="str">
        <f>SpaceTypesTable[[#This Row],[Ventilation Standard]]&amp;SpaceTypesTable[[#This Row],[Ventilation Primary Space Type]]&amp;SpaceTypesTable[[#This Row],[Ventilation Secondary Space Type]]</f>
        <v>ASHRAE 62.1-1999OfficesOffice Space</v>
      </c>
      <c r="Y100">
        <f>VLOOKUP(SpaceTypesTable[[#This Row],[Lookup]],VentilationStandardsTable[],6,FALSE)</f>
        <v>0</v>
      </c>
      <c r="Z100">
        <f>VLOOKUP(SpaceTypesTable[[#This Row],[Lookup]],VentilationStandardsTable[],5,FALSE)</f>
        <v>20</v>
      </c>
      <c r="AA100">
        <f>VLOOKUP(SpaceTypesTable[[#This Row],[Lookup]],VentilationStandardsTable[],7,FALSE)</f>
        <v>0</v>
      </c>
      <c r="AB100">
        <v>6.99</v>
      </c>
      <c r="AC100" t="s">
        <v>2018</v>
      </c>
      <c r="AD100" t="s">
        <v>2019</v>
      </c>
      <c r="AE100">
        <v>0.22320000000000001</v>
      </c>
      <c r="AF100" t="s">
        <v>2024</v>
      </c>
      <c r="AH100" t="s">
        <v>1011</v>
      </c>
      <c r="AI100" t="s">
        <v>1011</v>
      </c>
      <c r="AJ100" t="s">
        <v>1011</v>
      </c>
      <c r="AL100">
        <v>1</v>
      </c>
      <c r="AM100">
        <v>0</v>
      </c>
      <c r="AN100">
        <v>0.5</v>
      </c>
      <c r="AO100">
        <v>0</v>
      </c>
      <c r="AP100" t="s">
        <v>2049</v>
      </c>
      <c r="AQ100" t="s">
        <v>2087</v>
      </c>
      <c r="AR100" t="s">
        <v>2088</v>
      </c>
      <c r="AU100" t="str">
        <f>IF(SpaceTypesTable[[#This Row],[Peak Flow Rate (gal/h)]]=0,"",SpaceTypesTable[[#This Row],[Peak Flow Rate (gal/h)]]/SpaceTypesTable[[#This Row],[area (ft^2)]])</f>
        <v/>
      </c>
      <c r="BE100" t="str">
        <f>IF(ISBLANK(BD100),"",BD100/(BA100/AZ100))</f>
        <v/>
      </c>
    </row>
    <row r="101" spans="1:57">
      <c r="C101" t="s">
        <v>1058</v>
      </c>
      <c r="D101" t="s">
        <v>799</v>
      </c>
      <c r="E101" t="s">
        <v>776</v>
      </c>
      <c r="F101" t="s">
        <v>759</v>
      </c>
      <c r="G101" t="s">
        <v>1046</v>
      </c>
      <c r="H101" t="s">
        <v>755</v>
      </c>
      <c r="I101" t="s">
        <v>892</v>
      </c>
      <c r="J101" t="s">
        <v>760</v>
      </c>
      <c r="K101" t="str">
        <f>SpaceTypesTable[[#This Row],[Lighting Standard]]&amp;SpaceTypesTable[[#This Row],[Lighting Primary Space Type]]&amp;SpaceTypesTable[[#This Row],[Lighting Secondary Space Type]]</f>
        <v>ASHRAE 90.1-2007Office-EnclosedGeneral</v>
      </c>
      <c r="N101">
        <f>VLOOKUP(SpaceTypesTable[[#This Row],[LookupColumn]],InteriorLightingTable[],5,FALSE)</f>
        <v>1.1000000000000001</v>
      </c>
      <c r="Q101">
        <v>0</v>
      </c>
      <c r="R101">
        <v>0.7</v>
      </c>
      <c r="S101">
        <v>0.2</v>
      </c>
      <c r="T101" t="s">
        <v>1961</v>
      </c>
      <c r="U101" t="s">
        <v>647</v>
      </c>
      <c r="V101" t="s">
        <v>574</v>
      </c>
      <c r="W101" t="s">
        <v>977</v>
      </c>
      <c r="X101" t="str">
        <f>SpaceTypesTable[[#This Row],[Ventilation Standard]]&amp;SpaceTypesTable[[#This Row],[Ventilation Primary Space Type]]&amp;SpaceTypesTable[[#This Row],[Ventilation Secondary Space Type]]</f>
        <v>ASHRAE 62.1-2007OfficesOffice Space</v>
      </c>
      <c r="Y101" t="e">
        <f>VLOOKUP(SpaceTypesTable[[#This Row],[Lookup]],VentilationStandardsTable[],6,FALSE)</f>
        <v>#N/A</v>
      </c>
      <c r="Z101" t="e">
        <f>VLOOKUP(SpaceTypesTable[[#This Row],[Lookup]],VentilationStandardsTable[],5,FALSE)</f>
        <v>#N/A</v>
      </c>
      <c r="AA101" t="e">
        <f>VLOOKUP(SpaceTypesTable[[#This Row],[Lookup]],VentilationStandardsTable[],7,FALSE)</f>
        <v>#N/A</v>
      </c>
      <c r="AB101">
        <v>6.99</v>
      </c>
      <c r="AC101" t="s">
        <v>2018</v>
      </c>
      <c r="AD101" t="s">
        <v>2019</v>
      </c>
      <c r="AE101">
        <v>4.4600000000000001E-2</v>
      </c>
      <c r="AF101" t="s">
        <v>2024</v>
      </c>
      <c r="AH101" t="s">
        <v>1011</v>
      </c>
      <c r="AI101" t="s">
        <v>1011</v>
      </c>
      <c r="AJ101" t="s">
        <v>1011</v>
      </c>
      <c r="AL101">
        <v>0.73</v>
      </c>
      <c r="AM101">
        <v>0</v>
      </c>
      <c r="AN101">
        <v>0.5</v>
      </c>
      <c r="AO101">
        <v>0</v>
      </c>
      <c r="AP101" t="s">
        <v>2049</v>
      </c>
      <c r="AQ101" t="s">
        <v>2087</v>
      </c>
      <c r="AR101" t="s">
        <v>2088</v>
      </c>
      <c r="AU101" t="str">
        <f>IF(SpaceTypesTable[[#This Row],[Peak Flow Rate (gal/h)]]=0,"",SpaceTypesTable[[#This Row],[Peak Flow Rate (gal/h)]]/SpaceTypesTable[[#This Row],[area (ft^2)]])</f>
        <v/>
      </c>
      <c r="BE101" t="str">
        <f>IF(ISBLANK(BD101),"",BD101/(BA101/AZ101))</f>
        <v/>
      </c>
    </row>
    <row r="102" spans="1:57">
      <c r="A102" t="s">
        <v>117</v>
      </c>
      <c r="B102">
        <v>265</v>
      </c>
      <c r="C102" t="s">
        <v>1002</v>
      </c>
      <c r="D102" t="s">
        <v>799</v>
      </c>
      <c r="E102" t="s">
        <v>776</v>
      </c>
      <c r="F102" t="s">
        <v>827</v>
      </c>
      <c r="G102" t="s">
        <v>1042</v>
      </c>
      <c r="K102" t="str">
        <f>SpaceTypesTable[[#This Row],[Lighting Standard]]&amp;SpaceTypesTable[[#This Row],[Lighting Primary Space Type]]&amp;SpaceTypesTable[[#This Row],[Lighting Secondary Space Type]]</f>
        <v/>
      </c>
      <c r="N102">
        <v>9.75</v>
      </c>
      <c r="Q102">
        <v>0</v>
      </c>
      <c r="R102">
        <v>0.7</v>
      </c>
      <c r="S102">
        <v>0.2</v>
      </c>
      <c r="T102" t="s">
        <v>1961</v>
      </c>
      <c r="U102" t="s">
        <v>957</v>
      </c>
      <c r="V102" t="s">
        <v>958</v>
      </c>
      <c r="W102" t="s">
        <v>959</v>
      </c>
      <c r="X102" t="str">
        <f>SpaceTypesTable[[#This Row],[Ventilation Standard]]&amp;SpaceTypesTable[[#This Row],[Ventilation Primary Space Type]]&amp;SpaceTypesTable[[#This Row],[Ventilation Secondary Space Type]]</f>
        <v>AIA 2001Surgery and Critical CareOperating/Surgical Cystoscopic Rooms</v>
      </c>
      <c r="Y102">
        <f>VLOOKUP(SpaceTypesTable[[#This Row],[Lookup]],VentilationStandardsTable[],6,FALSE)</f>
        <v>0</v>
      </c>
      <c r="Z102">
        <f>VLOOKUP(SpaceTypesTable[[#This Row],[Lookup]],VentilationStandardsTable[],5,FALSE)</f>
        <v>0</v>
      </c>
      <c r="AA102">
        <f>VLOOKUP(SpaceTypesTable[[#This Row],[Lookup]],VentilationStandardsTable[],7,FALSE)</f>
        <v>3</v>
      </c>
      <c r="AB102">
        <v>5</v>
      </c>
      <c r="AC102" t="s">
        <v>2020</v>
      </c>
      <c r="AD102" t="s">
        <v>2019</v>
      </c>
      <c r="AE102">
        <v>0.22320000000000001</v>
      </c>
      <c r="AF102" t="s">
        <v>2024</v>
      </c>
      <c r="AH102" t="s">
        <v>1011</v>
      </c>
      <c r="AI102" t="s">
        <v>1011</v>
      </c>
      <c r="AJ102" t="s">
        <v>1011</v>
      </c>
      <c r="AL102">
        <v>5</v>
      </c>
      <c r="AM102">
        <v>0</v>
      </c>
      <c r="AN102">
        <v>0.5</v>
      </c>
      <c r="AO102">
        <v>0</v>
      </c>
      <c r="AP102" t="s">
        <v>2049</v>
      </c>
      <c r="AQ102" t="s">
        <v>2119</v>
      </c>
      <c r="AR102" t="s">
        <v>2120</v>
      </c>
      <c r="AS102">
        <v>2</v>
      </c>
      <c r="AT102">
        <v>600</v>
      </c>
      <c r="AU102">
        <f>IF(SpaceTypesTable[[#This Row],[Peak Flow Rate (gal/h)]]=0,"",SpaceTypesTable[[#This Row],[Peak Flow Rate (gal/h)]]/SpaceTypesTable[[#This Row],[area (ft^2)]])</f>
        <v>3.3333333333333335E-3</v>
      </c>
      <c r="AV102">
        <v>49</v>
      </c>
      <c r="AW102">
        <v>0.2</v>
      </c>
      <c r="AX102">
        <v>0.05</v>
      </c>
      <c r="AY102" t="s">
        <v>2153</v>
      </c>
      <c r="BE102" t="str">
        <f>IF(ISBLANK(BD102),"",BD102/(BA102/AZ102))</f>
        <v/>
      </c>
    </row>
    <row r="103" spans="1:57">
      <c r="A103" t="s">
        <v>14</v>
      </c>
      <c r="B103">
        <v>97</v>
      </c>
      <c r="C103" t="s">
        <v>1001</v>
      </c>
      <c r="D103" t="s">
        <v>799</v>
      </c>
      <c r="E103" t="s">
        <v>776</v>
      </c>
      <c r="F103" t="s">
        <v>827</v>
      </c>
      <c r="G103" t="s">
        <v>1042</v>
      </c>
      <c r="H103" t="s">
        <v>754</v>
      </c>
      <c r="I103" t="s">
        <v>776</v>
      </c>
      <c r="J103" t="s">
        <v>785</v>
      </c>
      <c r="K103" t="str">
        <f>SpaceTypesTable[[#This Row],[Lighting Standard]]&amp;SpaceTypesTable[[#This Row],[Lighting Primary Space Type]]&amp;SpaceTypesTable[[#This Row],[Lighting Secondary Space Type]]</f>
        <v>ASHRAE 90.1-2004HospitalOperating Room</v>
      </c>
      <c r="N103">
        <f>VLOOKUP(SpaceTypesTable[[#This Row],[LookupColumn]],InteriorLightingTable[],5,FALSE)</f>
        <v>2.2000000000000002</v>
      </c>
      <c r="Q103">
        <v>0</v>
      </c>
      <c r="R103">
        <v>0.7</v>
      </c>
      <c r="S103">
        <v>0.2</v>
      </c>
      <c r="T103" t="s">
        <v>1961</v>
      </c>
      <c r="U103" t="s">
        <v>957</v>
      </c>
      <c r="V103" t="s">
        <v>958</v>
      </c>
      <c r="W103" t="s">
        <v>959</v>
      </c>
      <c r="X103" t="str">
        <f>SpaceTypesTable[[#This Row],[Ventilation Standard]]&amp;SpaceTypesTable[[#This Row],[Ventilation Primary Space Type]]&amp;SpaceTypesTable[[#This Row],[Ventilation Secondary Space Type]]</f>
        <v>AIA 2001Surgery and Critical CareOperating/Surgical Cystoscopic Rooms</v>
      </c>
      <c r="Y103">
        <f>VLOOKUP(SpaceTypesTable[[#This Row],[Lookup]],VentilationStandardsTable[],6,FALSE)</f>
        <v>0</v>
      </c>
      <c r="Z103">
        <f>VLOOKUP(SpaceTypesTable[[#This Row],[Lookup]],VentilationStandardsTable[],5,FALSE)</f>
        <v>0</v>
      </c>
      <c r="AA103">
        <f>VLOOKUP(SpaceTypesTable[[#This Row],[Lookup]],VentilationStandardsTable[],7,FALSE)</f>
        <v>3</v>
      </c>
      <c r="AB103">
        <v>5</v>
      </c>
      <c r="AC103" t="s">
        <v>2020</v>
      </c>
      <c r="AD103" t="s">
        <v>2019</v>
      </c>
      <c r="AE103">
        <v>5.9499999999999997E-2</v>
      </c>
      <c r="AF103" t="s">
        <v>2024</v>
      </c>
      <c r="AH103" t="s">
        <v>1011</v>
      </c>
      <c r="AI103" t="s">
        <v>1011</v>
      </c>
      <c r="AJ103" t="s">
        <v>1011</v>
      </c>
      <c r="AL103">
        <v>5</v>
      </c>
      <c r="AM103">
        <v>0</v>
      </c>
      <c r="AN103">
        <v>0.5</v>
      </c>
      <c r="AO103">
        <v>0</v>
      </c>
      <c r="AP103" t="s">
        <v>2049</v>
      </c>
      <c r="AQ103" t="s">
        <v>2119</v>
      </c>
      <c r="AR103" t="s">
        <v>2120</v>
      </c>
      <c r="AS103">
        <v>2</v>
      </c>
      <c r="AT103">
        <v>600</v>
      </c>
      <c r="AU103">
        <f>IF(SpaceTypesTable[[#This Row],[Peak Flow Rate (gal/h)]]=0,"",SpaceTypesTable[[#This Row],[Peak Flow Rate (gal/h)]]/SpaceTypesTable[[#This Row],[area (ft^2)]])</f>
        <v>3.3333333333333335E-3</v>
      </c>
      <c r="AV103">
        <v>49</v>
      </c>
      <c r="AW103">
        <v>0.2</v>
      </c>
      <c r="AX103">
        <v>0.05</v>
      </c>
      <c r="AY103" t="s">
        <v>2153</v>
      </c>
      <c r="BE103" t="str">
        <f>IF(ISBLANK(BD103),"",BD103/(BA103/AZ103))</f>
        <v/>
      </c>
    </row>
    <row r="104" spans="1:57">
      <c r="A104" t="s">
        <v>399</v>
      </c>
      <c r="B104">
        <v>327</v>
      </c>
      <c r="C104" t="s">
        <v>1000</v>
      </c>
      <c r="D104" t="s">
        <v>800</v>
      </c>
      <c r="E104" t="s">
        <v>776</v>
      </c>
      <c r="F104" t="s">
        <v>827</v>
      </c>
      <c r="G104" t="s">
        <v>1042</v>
      </c>
      <c r="H104" t="s">
        <v>997</v>
      </c>
      <c r="I104" t="s">
        <v>776</v>
      </c>
      <c r="J104" t="s">
        <v>785</v>
      </c>
      <c r="K104" t="str">
        <f>SpaceTypesTable[[#This Row],[Lighting Standard]]&amp;SpaceTypesTable[[#This Row],[Lighting Primary Space Type]]&amp;SpaceTypesTable[[#This Row],[Lighting Secondary Space Type]]</f>
        <v>ASHRAE 189.1-2009HospitalOperating Room</v>
      </c>
      <c r="N104">
        <f>VLOOKUP(SpaceTypesTable[[#This Row],[LookupColumn]],InteriorLightingTable[],5,FALSE)</f>
        <v>1.9800000000000002</v>
      </c>
      <c r="Q104">
        <v>0</v>
      </c>
      <c r="R104">
        <v>0.7</v>
      </c>
      <c r="S104">
        <v>0.2</v>
      </c>
      <c r="T104" t="s">
        <v>1961</v>
      </c>
      <c r="U104" t="s">
        <v>957</v>
      </c>
      <c r="V104" t="s">
        <v>958</v>
      </c>
      <c r="W104" t="s">
        <v>959</v>
      </c>
      <c r="X104" t="str">
        <f>SpaceTypesTable[[#This Row],[Ventilation Standard]]&amp;SpaceTypesTable[[#This Row],[Ventilation Primary Space Type]]&amp;SpaceTypesTable[[#This Row],[Ventilation Secondary Space Type]]</f>
        <v>AIA 2001Surgery and Critical CareOperating/Surgical Cystoscopic Rooms</v>
      </c>
      <c r="Y104">
        <f>VLOOKUP(SpaceTypesTable[[#This Row],[Lookup]],VentilationStandardsTable[],6,FALSE)</f>
        <v>0</v>
      </c>
      <c r="Z104">
        <f>VLOOKUP(SpaceTypesTable[[#This Row],[Lookup]],VentilationStandardsTable[],5,FALSE)</f>
        <v>0</v>
      </c>
      <c r="AA104">
        <f>VLOOKUP(SpaceTypesTable[[#This Row],[Lookup]],VentilationStandardsTable[],7,FALSE)</f>
        <v>3</v>
      </c>
      <c r="AB104">
        <v>5</v>
      </c>
      <c r="AC104" t="s">
        <v>2020</v>
      </c>
      <c r="AD104" t="s">
        <v>2019</v>
      </c>
      <c r="AE104">
        <v>5.9499999999999997E-2</v>
      </c>
      <c r="AF104" t="s">
        <v>2024</v>
      </c>
      <c r="AH104" t="s">
        <v>1011</v>
      </c>
      <c r="AI104" t="s">
        <v>1011</v>
      </c>
      <c r="AJ104" t="s">
        <v>1011</v>
      </c>
      <c r="AL104">
        <v>2.92</v>
      </c>
      <c r="AM104">
        <v>0</v>
      </c>
      <c r="AN104">
        <v>0.5</v>
      </c>
      <c r="AO104">
        <v>0</v>
      </c>
      <c r="AP104" t="s">
        <v>2049</v>
      </c>
      <c r="AQ104" t="s">
        <v>2119</v>
      </c>
      <c r="AR104" t="s">
        <v>2120</v>
      </c>
      <c r="AS104">
        <v>2</v>
      </c>
      <c r="AT104">
        <v>600</v>
      </c>
      <c r="AU104">
        <f>IF(SpaceTypesTable[[#This Row],[Peak Flow Rate (gal/h)]]=0,"",SpaceTypesTable[[#This Row],[Peak Flow Rate (gal/h)]]/SpaceTypesTable[[#This Row],[area (ft^2)]])</f>
        <v>3.3333333333333335E-3</v>
      </c>
      <c r="AV104">
        <v>49</v>
      </c>
      <c r="AW104">
        <v>0.2</v>
      </c>
      <c r="AX104">
        <v>0.05</v>
      </c>
      <c r="AY104" t="s">
        <v>2153</v>
      </c>
      <c r="BE104" t="str">
        <f>IF(ISBLANK(BD104),"",BD104/(BA104/AZ104))</f>
        <v/>
      </c>
    </row>
    <row r="105" spans="1:57">
      <c r="A105" t="s">
        <v>382</v>
      </c>
      <c r="B105">
        <v>26</v>
      </c>
      <c r="C105" t="s">
        <v>1000</v>
      </c>
      <c r="D105" t="s">
        <v>801</v>
      </c>
      <c r="E105" t="s">
        <v>776</v>
      </c>
      <c r="F105" t="s">
        <v>827</v>
      </c>
      <c r="G105" t="s">
        <v>1042</v>
      </c>
      <c r="H105" t="s">
        <v>997</v>
      </c>
      <c r="I105" t="s">
        <v>776</v>
      </c>
      <c r="J105" t="s">
        <v>785</v>
      </c>
      <c r="K105" t="str">
        <f>SpaceTypesTable[[#This Row],[Lighting Standard]]&amp;SpaceTypesTable[[#This Row],[Lighting Primary Space Type]]&amp;SpaceTypesTable[[#This Row],[Lighting Secondary Space Type]]</f>
        <v>ASHRAE 189.1-2009HospitalOperating Room</v>
      </c>
      <c r="N105">
        <f>VLOOKUP(SpaceTypesTable[[#This Row],[LookupColumn]],InteriorLightingTable[],5,FALSE)</f>
        <v>1.9800000000000002</v>
      </c>
      <c r="Q105">
        <v>0</v>
      </c>
      <c r="R105">
        <v>0.7</v>
      </c>
      <c r="S105">
        <v>0.2</v>
      </c>
      <c r="T105" t="s">
        <v>1961</v>
      </c>
      <c r="U105" t="s">
        <v>957</v>
      </c>
      <c r="V105" t="s">
        <v>958</v>
      </c>
      <c r="W105" t="s">
        <v>959</v>
      </c>
      <c r="X105" t="str">
        <f>SpaceTypesTable[[#This Row],[Ventilation Standard]]&amp;SpaceTypesTable[[#This Row],[Ventilation Primary Space Type]]&amp;SpaceTypesTable[[#This Row],[Ventilation Secondary Space Type]]</f>
        <v>AIA 2001Surgery and Critical CareOperating/Surgical Cystoscopic Rooms</v>
      </c>
      <c r="Y105">
        <f>VLOOKUP(SpaceTypesTable[[#This Row],[Lookup]],VentilationStandardsTable[],6,FALSE)</f>
        <v>0</v>
      </c>
      <c r="Z105">
        <f>VLOOKUP(SpaceTypesTable[[#This Row],[Lookup]],VentilationStandardsTable[],5,FALSE)</f>
        <v>0</v>
      </c>
      <c r="AA105">
        <f>VLOOKUP(SpaceTypesTable[[#This Row],[Lookup]],VentilationStandardsTable[],7,FALSE)</f>
        <v>3</v>
      </c>
      <c r="AB105">
        <v>5</v>
      </c>
      <c r="AC105" t="s">
        <v>2020</v>
      </c>
      <c r="AD105" t="s">
        <v>2019</v>
      </c>
      <c r="AE105">
        <v>4.4600000000000001E-2</v>
      </c>
      <c r="AF105" t="s">
        <v>2024</v>
      </c>
      <c r="AH105" t="s">
        <v>1011</v>
      </c>
      <c r="AI105" t="s">
        <v>1011</v>
      </c>
      <c r="AJ105" t="s">
        <v>1011</v>
      </c>
      <c r="AL105">
        <v>2.92</v>
      </c>
      <c r="AM105">
        <v>0</v>
      </c>
      <c r="AN105">
        <v>0.5</v>
      </c>
      <c r="AO105">
        <v>0</v>
      </c>
      <c r="AP105" t="s">
        <v>2049</v>
      </c>
      <c r="AQ105" t="s">
        <v>2119</v>
      </c>
      <c r="AR105" t="s">
        <v>2120</v>
      </c>
      <c r="AS105">
        <v>2</v>
      </c>
      <c r="AT105">
        <v>600</v>
      </c>
      <c r="AU105">
        <f>IF(SpaceTypesTable[[#This Row],[Peak Flow Rate (gal/h)]]=0,"",SpaceTypesTable[[#This Row],[Peak Flow Rate (gal/h)]]/SpaceTypesTable[[#This Row],[area (ft^2)]])</f>
        <v>3.3333333333333335E-3</v>
      </c>
      <c r="AV105">
        <v>49</v>
      </c>
      <c r="AW105">
        <v>0.2</v>
      </c>
      <c r="AX105">
        <v>0.05</v>
      </c>
      <c r="AY105" t="s">
        <v>2153</v>
      </c>
      <c r="BE105" t="str">
        <f>IF(ISBLANK(BD105),"",BD105/(BA105/AZ105))</f>
        <v/>
      </c>
    </row>
    <row r="106" spans="1:57">
      <c r="A106" t="s">
        <v>417</v>
      </c>
      <c r="B106">
        <v>493</v>
      </c>
      <c r="C106" t="s">
        <v>1003</v>
      </c>
      <c r="D106" t="s">
        <v>799</v>
      </c>
      <c r="E106" t="s">
        <v>776</v>
      </c>
      <c r="F106" t="s">
        <v>827</v>
      </c>
      <c r="G106" t="s">
        <v>1042</v>
      </c>
      <c r="K106" t="str">
        <f>SpaceTypesTable[[#This Row],[Lighting Standard]]&amp;SpaceTypesTable[[#This Row],[Lighting Primary Space Type]]&amp;SpaceTypesTable[[#This Row],[Lighting Secondary Space Type]]</f>
        <v/>
      </c>
      <c r="N106">
        <v>10</v>
      </c>
      <c r="Q106">
        <v>0</v>
      </c>
      <c r="R106">
        <v>0.7</v>
      </c>
      <c r="S106">
        <v>0.2</v>
      </c>
      <c r="T106" t="s">
        <v>1961</v>
      </c>
      <c r="U106" t="s">
        <v>957</v>
      </c>
      <c r="V106" t="s">
        <v>958</v>
      </c>
      <c r="W106" t="s">
        <v>959</v>
      </c>
      <c r="X106" t="str">
        <f>SpaceTypesTable[[#This Row],[Ventilation Standard]]&amp;SpaceTypesTable[[#This Row],[Ventilation Primary Space Type]]&amp;SpaceTypesTable[[#This Row],[Ventilation Secondary Space Type]]</f>
        <v>AIA 2001Surgery and Critical CareOperating/Surgical Cystoscopic Rooms</v>
      </c>
      <c r="Y106">
        <f>VLOOKUP(SpaceTypesTable[[#This Row],[Lookup]],VentilationStandardsTable[],6,FALSE)</f>
        <v>0</v>
      </c>
      <c r="Z106">
        <f>VLOOKUP(SpaceTypesTable[[#This Row],[Lookup]],VentilationStandardsTable[],5,FALSE)</f>
        <v>0</v>
      </c>
      <c r="AA106">
        <f>VLOOKUP(SpaceTypesTable[[#This Row],[Lookup]],VentilationStandardsTable[],7,FALSE)</f>
        <v>3</v>
      </c>
      <c r="AB106">
        <v>5</v>
      </c>
      <c r="AC106" t="s">
        <v>2020</v>
      </c>
      <c r="AD106" t="s">
        <v>2019</v>
      </c>
      <c r="AE106">
        <v>0.22320000000000001</v>
      </c>
      <c r="AF106" t="s">
        <v>2024</v>
      </c>
      <c r="AH106" t="s">
        <v>1011</v>
      </c>
      <c r="AI106" t="s">
        <v>1011</v>
      </c>
      <c r="AJ106" t="s">
        <v>1011</v>
      </c>
      <c r="AL106">
        <v>5</v>
      </c>
      <c r="AM106">
        <v>0</v>
      </c>
      <c r="AN106">
        <v>0.5</v>
      </c>
      <c r="AO106">
        <v>0</v>
      </c>
      <c r="AP106" t="s">
        <v>2049</v>
      </c>
      <c r="AQ106" t="s">
        <v>2119</v>
      </c>
      <c r="AR106" t="s">
        <v>2120</v>
      </c>
      <c r="AS106">
        <v>2</v>
      </c>
      <c r="AT106">
        <v>600</v>
      </c>
      <c r="AU106">
        <f>IF(SpaceTypesTable[[#This Row],[Peak Flow Rate (gal/h)]]=0,"",SpaceTypesTable[[#This Row],[Peak Flow Rate (gal/h)]]/SpaceTypesTable[[#This Row],[area (ft^2)]])</f>
        <v>3.3333333333333335E-3</v>
      </c>
      <c r="AV106">
        <v>49</v>
      </c>
      <c r="AW106">
        <v>0.2</v>
      </c>
      <c r="AX106">
        <v>0.05</v>
      </c>
      <c r="AY106" t="s">
        <v>2153</v>
      </c>
      <c r="BE106" t="str">
        <f>IF(ISBLANK(BD106),"",BD106/(BA106/AZ106))</f>
        <v/>
      </c>
    </row>
    <row r="107" spans="1:57">
      <c r="C107" t="s">
        <v>1058</v>
      </c>
      <c r="D107" t="s">
        <v>799</v>
      </c>
      <c r="E107" t="s">
        <v>776</v>
      </c>
      <c r="F107" t="s">
        <v>827</v>
      </c>
      <c r="G107" t="s">
        <v>1042</v>
      </c>
      <c r="H107" t="s">
        <v>755</v>
      </c>
      <c r="I107" t="s">
        <v>776</v>
      </c>
      <c r="J107" t="s">
        <v>785</v>
      </c>
      <c r="K107" t="str">
        <f>SpaceTypesTable[[#This Row],[Lighting Standard]]&amp;SpaceTypesTable[[#This Row],[Lighting Primary Space Type]]&amp;SpaceTypesTable[[#This Row],[Lighting Secondary Space Type]]</f>
        <v>ASHRAE 90.1-2007HospitalOperating Room</v>
      </c>
      <c r="N107">
        <f>VLOOKUP(SpaceTypesTable[[#This Row],[LookupColumn]],InteriorLightingTable[],5,FALSE)</f>
        <v>2.2000000000000002</v>
      </c>
      <c r="Q107">
        <v>0</v>
      </c>
      <c r="R107">
        <v>0.7</v>
      </c>
      <c r="S107">
        <v>0.2</v>
      </c>
      <c r="T107" t="s">
        <v>1961</v>
      </c>
      <c r="U107" t="s">
        <v>957</v>
      </c>
      <c r="V107" t="s">
        <v>958</v>
      </c>
      <c r="W107" t="s">
        <v>959</v>
      </c>
      <c r="X107" t="str">
        <f>SpaceTypesTable[[#This Row],[Ventilation Standard]]&amp;SpaceTypesTable[[#This Row],[Ventilation Primary Space Type]]&amp;SpaceTypesTable[[#This Row],[Ventilation Secondary Space Type]]</f>
        <v>AIA 2001Surgery and Critical CareOperating/Surgical Cystoscopic Rooms</v>
      </c>
      <c r="Y107">
        <f>VLOOKUP(SpaceTypesTable[[#This Row],[Lookup]],VentilationStandardsTable[],6,FALSE)</f>
        <v>0</v>
      </c>
      <c r="Z107">
        <f>VLOOKUP(SpaceTypesTable[[#This Row],[Lookup]],VentilationStandardsTable[],5,FALSE)</f>
        <v>0</v>
      </c>
      <c r="AA107">
        <f>VLOOKUP(SpaceTypesTable[[#This Row],[Lookup]],VentilationStandardsTable[],7,FALSE)</f>
        <v>3</v>
      </c>
      <c r="AB107">
        <v>5</v>
      </c>
      <c r="AC107" t="s">
        <v>2020</v>
      </c>
      <c r="AD107" t="s">
        <v>2019</v>
      </c>
      <c r="AE107">
        <v>4.4600000000000001E-2</v>
      </c>
      <c r="AF107" t="s">
        <v>2024</v>
      </c>
      <c r="AH107" t="s">
        <v>1011</v>
      </c>
      <c r="AI107" t="s">
        <v>1011</v>
      </c>
      <c r="AJ107" t="s">
        <v>1011</v>
      </c>
      <c r="AL107">
        <v>2.92</v>
      </c>
      <c r="AM107">
        <v>0</v>
      </c>
      <c r="AN107">
        <v>0.5</v>
      </c>
      <c r="AO107">
        <v>0</v>
      </c>
      <c r="AP107" t="s">
        <v>2049</v>
      </c>
      <c r="AQ107" t="s">
        <v>2119</v>
      </c>
      <c r="AR107" t="s">
        <v>2120</v>
      </c>
      <c r="AS107">
        <v>2</v>
      </c>
      <c r="AT107">
        <v>600</v>
      </c>
      <c r="AU107">
        <f>IF(SpaceTypesTable[[#This Row],[Peak Flow Rate (gal/h)]]=0,"",SpaceTypesTable[[#This Row],[Peak Flow Rate (gal/h)]]/SpaceTypesTable[[#This Row],[area (ft^2)]])</f>
        <v>3.3333333333333335E-3</v>
      </c>
      <c r="AV107">
        <v>49</v>
      </c>
      <c r="AW107">
        <v>0.2</v>
      </c>
      <c r="AX107">
        <v>0.05</v>
      </c>
      <c r="AY107" t="s">
        <v>2153</v>
      </c>
      <c r="BE107" t="str">
        <f>IF(ISBLANK(BD107),"",BD107/(BA107/AZ107))</f>
        <v/>
      </c>
    </row>
    <row r="108" spans="1:57">
      <c r="A108" t="s">
        <v>65</v>
      </c>
      <c r="B108">
        <v>324</v>
      </c>
      <c r="C108" t="s">
        <v>1002</v>
      </c>
      <c r="D108" t="s">
        <v>799</v>
      </c>
      <c r="E108" t="s">
        <v>776</v>
      </c>
      <c r="F108" t="s">
        <v>847</v>
      </c>
      <c r="G108" t="s">
        <v>1041</v>
      </c>
      <c r="K108" t="str">
        <f>SpaceTypesTable[[#This Row],[Lighting Standard]]&amp;SpaceTypesTable[[#This Row],[Lighting Primary Space Type]]&amp;SpaceTypesTable[[#This Row],[Lighting Secondary Space Type]]</f>
        <v/>
      </c>
      <c r="N108">
        <v>1.36</v>
      </c>
      <c r="Q108">
        <v>0</v>
      </c>
      <c r="R108">
        <v>0.7</v>
      </c>
      <c r="S108">
        <v>0.2</v>
      </c>
      <c r="T108" t="s">
        <v>1961</v>
      </c>
      <c r="U108" t="s">
        <v>645</v>
      </c>
      <c r="V108" t="s">
        <v>578</v>
      </c>
      <c r="W108" t="s">
        <v>579</v>
      </c>
      <c r="X108" t="str">
        <f>SpaceTypesTable[[#This Row],[Ventilation Standard]]&amp;SpaceTypesTable[[#This Row],[Ventilation Primary Space Type]]&amp;SpaceTypesTable[[#This Row],[Ventilation Secondary Space Type]]</f>
        <v>ASHRAE 62.1-1999Public SpacesCorridors and utilities</v>
      </c>
      <c r="Y108">
        <f>VLOOKUP(SpaceTypesTable[[#This Row],[Lookup]],VentilationStandardsTable[],6,FALSE)</f>
        <v>0.05</v>
      </c>
      <c r="Z108">
        <f>VLOOKUP(SpaceTypesTable[[#This Row],[Lookup]],VentilationStandardsTable[],5,FALSE)</f>
        <v>0</v>
      </c>
      <c r="AA108">
        <f>VLOOKUP(SpaceTypesTable[[#This Row],[Lookup]],VentilationStandardsTable[],7,FALSE)</f>
        <v>0</v>
      </c>
      <c r="AB108">
        <v>1</v>
      </c>
      <c r="AC108" t="s">
        <v>2020</v>
      </c>
      <c r="AD108" t="s">
        <v>2019</v>
      </c>
      <c r="AE108">
        <v>0.22320000000000001</v>
      </c>
      <c r="AF108" t="s">
        <v>2024</v>
      </c>
      <c r="AH108" t="s">
        <v>1011</v>
      </c>
      <c r="AI108" t="s">
        <v>1011</v>
      </c>
      <c r="AJ108" t="s">
        <v>1011</v>
      </c>
      <c r="AL108">
        <v>0</v>
      </c>
      <c r="AM108">
        <v>0</v>
      </c>
      <c r="AN108">
        <v>0.5</v>
      </c>
      <c r="AO108">
        <v>0</v>
      </c>
      <c r="AP108" t="s">
        <v>2049</v>
      </c>
      <c r="AQ108" t="s">
        <v>2119</v>
      </c>
      <c r="AR108" t="s">
        <v>2120</v>
      </c>
      <c r="AU108" t="str">
        <f>IF(SpaceTypesTable[[#This Row],[Peak Flow Rate (gal/h)]]=0,"",SpaceTypesTable[[#This Row],[Peak Flow Rate (gal/h)]]/SpaceTypesTable[[#This Row],[area (ft^2)]])</f>
        <v/>
      </c>
      <c r="BE108" t="str">
        <f>IF(ISBLANK(BD108),"",BD108/(BA108/AZ108))</f>
        <v/>
      </c>
    </row>
    <row r="109" spans="1:57">
      <c r="A109" t="s">
        <v>84</v>
      </c>
      <c r="B109">
        <v>512</v>
      </c>
      <c r="C109" t="s">
        <v>1001</v>
      </c>
      <c r="D109" t="s">
        <v>799</v>
      </c>
      <c r="E109" t="s">
        <v>776</v>
      </c>
      <c r="F109" t="s">
        <v>847</v>
      </c>
      <c r="G109" t="s">
        <v>1041</v>
      </c>
      <c r="H109" t="s">
        <v>754</v>
      </c>
      <c r="I109" t="s">
        <v>882</v>
      </c>
      <c r="J109" t="s">
        <v>878</v>
      </c>
      <c r="K109" t="str">
        <f>SpaceTypesTable[[#This Row],[Lighting Standard]]&amp;SpaceTypesTable[[#This Row],[Lighting Primary Space Type]]&amp;SpaceTypesTable[[#This Row],[Lighting Secondary Space Type]]</f>
        <v>ASHRAE 90.1-2004Corridor/TransitionFor Hospital</v>
      </c>
      <c r="N109">
        <f>VLOOKUP(SpaceTypesTable[[#This Row],[LookupColumn]],InteriorLightingTable[],5,FALSE)</f>
        <v>1</v>
      </c>
      <c r="Q109">
        <v>0</v>
      </c>
      <c r="R109">
        <v>0.7</v>
      </c>
      <c r="S109">
        <v>0.2</v>
      </c>
      <c r="T109" t="s">
        <v>1961</v>
      </c>
      <c r="U109" t="s">
        <v>645</v>
      </c>
      <c r="V109" t="s">
        <v>578</v>
      </c>
      <c r="W109" t="s">
        <v>579</v>
      </c>
      <c r="X109" t="str">
        <f>SpaceTypesTable[[#This Row],[Ventilation Standard]]&amp;SpaceTypesTable[[#This Row],[Ventilation Primary Space Type]]&amp;SpaceTypesTable[[#This Row],[Ventilation Secondary Space Type]]</f>
        <v>ASHRAE 62.1-1999Public SpacesCorridors and utilities</v>
      </c>
      <c r="Y109">
        <f>VLOOKUP(SpaceTypesTable[[#This Row],[Lookup]],VentilationStandardsTable[],6,FALSE)</f>
        <v>0.05</v>
      </c>
      <c r="Z109">
        <f>VLOOKUP(SpaceTypesTable[[#This Row],[Lookup]],VentilationStandardsTable[],5,FALSE)</f>
        <v>0</v>
      </c>
      <c r="AA109">
        <f>VLOOKUP(SpaceTypesTable[[#This Row],[Lookup]],VentilationStandardsTable[],7,FALSE)</f>
        <v>0</v>
      </c>
      <c r="AB109">
        <v>1</v>
      </c>
      <c r="AC109" t="s">
        <v>2020</v>
      </c>
      <c r="AD109" t="s">
        <v>2019</v>
      </c>
      <c r="AE109">
        <v>5.9499999999999997E-2</v>
      </c>
      <c r="AF109" t="s">
        <v>2024</v>
      </c>
      <c r="AH109" t="s">
        <v>1011</v>
      </c>
      <c r="AI109" t="s">
        <v>1011</v>
      </c>
      <c r="AJ109" t="s">
        <v>1011</v>
      </c>
      <c r="AL109">
        <v>0</v>
      </c>
      <c r="AM109">
        <v>0</v>
      </c>
      <c r="AN109">
        <v>0.5</v>
      </c>
      <c r="AO109">
        <v>0</v>
      </c>
      <c r="AP109" t="s">
        <v>2049</v>
      </c>
      <c r="AQ109" t="s">
        <v>2119</v>
      </c>
      <c r="AR109" t="s">
        <v>2120</v>
      </c>
      <c r="AU109" t="str">
        <f>IF(SpaceTypesTable[[#This Row],[Peak Flow Rate (gal/h)]]=0,"",SpaceTypesTable[[#This Row],[Peak Flow Rate (gal/h)]]/SpaceTypesTable[[#This Row],[area (ft^2)]])</f>
        <v/>
      </c>
      <c r="BE109" t="str">
        <f>IF(ISBLANK(BD109),"",BD109/(BA109/AZ109))</f>
        <v/>
      </c>
    </row>
    <row r="110" spans="1:57">
      <c r="A110" t="s">
        <v>210</v>
      </c>
      <c r="B110">
        <v>73</v>
      </c>
      <c r="C110" t="s">
        <v>1000</v>
      </c>
      <c r="D110" t="s">
        <v>800</v>
      </c>
      <c r="E110" t="s">
        <v>776</v>
      </c>
      <c r="F110" t="s">
        <v>847</v>
      </c>
      <c r="G110" t="s">
        <v>1041</v>
      </c>
      <c r="H110" t="s">
        <v>997</v>
      </c>
      <c r="I110" t="s">
        <v>882</v>
      </c>
      <c r="J110" t="s">
        <v>878</v>
      </c>
      <c r="K110" t="str">
        <f>SpaceTypesTable[[#This Row],[Lighting Standard]]&amp;SpaceTypesTable[[#This Row],[Lighting Primary Space Type]]&amp;SpaceTypesTable[[#This Row],[Lighting Secondary Space Type]]</f>
        <v>ASHRAE 189.1-2009Corridor/TransitionFor Hospital</v>
      </c>
      <c r="N110">
        <f>VLOOKUP(SpaceTypesTable[[#This Row],[LookupColumn]],InteriorLightingTable[],5,FALSE)</f>
        <v>0.9</v>
      </c>
      <c r="Q110">
        <v>0</v>
      </c>
      <c r="R110">
        <v>0.7</v>
      </c>
      <c r="S110">
        <v>0.2</v>
      </c>
      <c r="T110" t="s">
        <v>1961</v>
      </c>
      <c r="U110" t="s">
        <v>645</v>
      </c>
      <c r="V110" t="s">
        <v>578</v>
      </c>
      <c r="W110" t="s">
        <v>579</v>
      </c>
      <c r="X110" t="str">
        <f>SpaceTypesTable[[#This Row],[Ventilation Standard]]&amp;SpaceTypesTable[[#This Row],[Ventilation Primary Space Type]]&amp;SpaceTypesTable[[#This Row],[Ventilation Secondary Space Type]]</f>
        <v>ASHRAE 62.1-1999Public SpacesCorridors and utilities</v>
      </c>
      <c r="Y110">
        <f>VLOOKUP(SpaceTypesTable[[#This Row],[Lookup]],VentilationStandardsTable[],6,FALSE)</f>
        <v>0.05</v>
      </c>
      <c r="Z110">
        <f>VLOOKUP(SpaceTypesTable[[#This Row],[Lookup]],VentilationStandardsTable[],5,FALSE)</f>
        <v>0</v>
      </c>
      <c r="AA110">
        <f>VLOOKUP(SpaceTypesTable[[#This Row],[Lookup]],VentilationStandardsTable[],7,FALSE)</f>
        <v>0</v>
      </c>
      <c r="AB110">
        <v>1</v>
      </c>
      <c r="AC110" t="s">
        <v>2020</v>
      </c>
      <c r="AD110" t="s">
        <v>2019</v>
      </c>
      <c r="AE110">
        <v>5.9499999999999997E-2</v>
      </c>
      <c r="AF110" t="s">
        <v>2024</v>
      </c>
      <c r="AH110" t="s">
        <v>1011</v>
      </c>
      <c r="AI110" t="s">
        <v>1011</v>
      </c>
      <c r="AJ110" t="s">
        <v>1011</v>
      </c>
      <c r="AL110">
        <v>0</v>
      </c>
      <c r="AM110">
        <v>0</v>
      </c>
      <c r="AN110">
        <v>0.5</v>
      </c>
      <c r="AO110">
        <v>0</v>
      </c>
      <c r="AP110" t="s">
        <v>2049</v>
      </c>
      <c r="AQ110" t="s">
        <v>2119</v>
      </c>
      <c r="AR110" t="s">
        <v>2120</v>
      </c>
      <c r="AU110" t="str">
        <f>IF(SpaceTypesTable[[#This Row],[Peak Flow Rate (gal/h)]]=0,"",SpaceTypesTable[[#This Row],[Peak Flow Rate (gal/h)]]/SpaceTypesTable[[#This Row],[area (ft^2)]])</f>
        <v/>
      </c>
      <c r="BE110" t="str">
        <f>IF(ISBLANK(BD110),"",BD110/(BA110/AZ110))</f>
        <v/>
      </c>
    </row>
    <row r="111" spans="1:57">
      <c r="A111" t="s">
        <v>181</v>
      </c>
      <c r="B111">
        <v>397</v>
      </c>
      <c r="C111" t="s">
        <v>1000</v>
      </c>
      <c r="D111" t="s">
        <v>801</v>
      </c>
      <c r="E111" t="s">
        <v>776</v>
      </c>
      <c r="F111" t="s">
        <v>847</v>
      </c>
      <c r="G111" t="s">
        <v>1041</v>
      </c>
      <c r="H111" t="s">
        <v>997</v>
      </c>
      <c r="I111" t="s">
        <v>882</v>
      </c>
      <c r="J111" t="s">
        <v>878</v>
      </c>
      <c r="K111" t="str">
        <f>SpaceTypesTable[[#This Row],[Lighting Standard]]&amp;SpaceTypesTable[[#This Row],[Lighting Primary Space Type]]&amp;SpaceTypesTable[[#This Row],[Lighting Secondary Space Type]]</f>
        <v>ASHRAE 189.1-2009Corridor/TransitionFor Hospital</v>
      </c>
      <c r="N111">
        <f>VLOOKUP(SpaceTypesTable[[#This Row],[LookupColumn]],InteriorLightingTable[],5,FALSE)</f>
        <v>0.9</v>
      </c>
      <c r="Q111">
        <v>0</v>
      </c>
      <c r="R111">
        <v>0.7</v>
      </c>
      <c r="S111">
        <v>0.2</v>
      </c>
      <c r="T111" t="s">
        <v>1961</v>
      </c>
      <c r="U111" t="s">
        <v>645</v>
      </c>
      <c r="V111" t="s">
        <v>578</v>
      </c>
      <c r="W111" t="s">
        <v>579</v>
      </c>
      <c r="X111" t="str">
        <f>SpaceTypesTable[[#This Row],[Ventilation Standard]]&amp;SpaceTypesTable[[#This Row],[Ventilation Primary Space Type]]&amp;SpaceTypesTable[[#This Row],[Ventilation Secondary Space Type]]</f>
        <v>ASHRAE 62.1-1999Public SpacesCorridors and utilities</v>
      </c>
      <c r="Y111">
        <f>VLOOKUP(SpaceTypesTable[[#This Row],[Lookup]],VentilationStandardsTable[],6,FALSE)</f>
        <v>0.05</v>
      </c>
      <c r="Z111">
        <f>VLOOKUP(SpaceTypesTable[[#This Row],[Lookup]],VentilationStandardsTable[],5,FALSE)</f>
        <v>0</v>
      </c>
      <c r="AA111">
        <f>VLOOKUP(SpaceTypesTable[[#This Row],[Lookup]],VentilationStandardsTable[],7,FALSE)</f>
        <v>0</v>
      </c>
      <c r="AB111">
        <v>1</v>
      </c>
      <c r="AC111" t="s">
        <v>2020</v>
      </c>
      <c r="AD111" t="s">
        <v>2019</v>
      </c>
      <c r="AE111">
        <v>4.4600000000000001E-2</v>
      </c>
      <c r="AF111" t="s">
        <v>2024</v>
      </c>
      <c r="AH111" t="s">
        <v>1011</v>
      </c>
      <c r="AI111" t="s">
        <v>1011</v>
      </c>
      <c r="AJ111" t="s">
        <v>1011</v>
      </c>
      <c r="AL111">
        <v>0</v>
      </c>
      <c r="AM111">
        <v>0</v>
      </c>
      <c r="AN111">
        <v>0.5</v>
      </c>
      <c r="AO111">
        <v>0</v>
      </c>
      <c r="AP111" t="s">
        <v>2049</v>
      </c>
      <c r="AQ111" t="s">
        <v>2119</v>
      </c>
      <c r="AR111" t="s">
        <v>2120</v>
      </c>
      <c r="AU111" t="str">
        <f>IF(SpaceTypesTable[[#This Row],[Peak Flow Rate (gal/h)]]=0,"",SpaceTypesTable[[#This Row],[Peak Flow Rate (gal/h)]]/SpaceTypesTable[[#This Row],[area (ft^2)]])</f>
        <v/>
      </c>
      <c r="BE111" t="str">
        <f>IF(ISBLANK(BD111),"",BD111/(BA111/AZ111))</f>
        <v/>
      </c>
    </row>
    <row r="112" spans="1:57">
      <c r="A112" t="s">
        <v>48</v>
      </c>
      <c r="B112">
        <v>529</v>
      </c>
      <c r="C112" t="s">
        <v>1003</v>
      </c>
      <c r="D112" t="s">
        <v>799</v>
      </c>
      <c r="E112" t="s">
        <v>776</v>
      </c>
      <c r="F112" t="s">
        <v>847</v>
      </c>
      <c r="G112" t="s">
        <v>1041</v>
      </c>
      <c r="K112" t="str">
        <f>SpaceTypesTable[[#This Row],[Lighting Standard]]&amp;SpaceTypesTable[[#This Row],[Lighting Primary Space Type]]&amp;SpaceTypesTable[[#This Row],[Lighting Secondary Space Type]]</f>
        <v/>
      </c>
      <c r="N112">
        <v>1.3200000000000003</v>
      </c>
      <c r="Q112">
        <v>0</v>
      </c>
      <c r="R112">
        <v>0.7</v>
      </c>
      <c r="S112">
        <v>0.2</v>
      </c>
      <c r="T112" t="s">
        <v>1961</v>
      </c>
      <c r="U112" t="s">
        <v>645</v>
      </c>
      <c r="V112" t="s">
        <v>578</v>
      </c>
      <c r="W112" t="s">
        <v>579</v>
      </c>
      <c r="X112" t="str">
        <f>SpaceTypesTable[[#This Row],[Ventilation Standard]]&amp;SpaceTypesTable[[#This Row],[Ventilation Primary Space Type]]&amp;SpaceTypesTable[[#This Row],[Ventilation Secondary Space Type]]</f>
        <v>ASHRAE 62.1-1999Public SpacesCorridors and utilities</v>
      </c>
      <c r="Y112">
        <f>VLOOKUP(SpaceTypesTable[[#This Row],[Lookup]],VentilationStandardsTable[],6,FALSE)</f>
        <v>0.05</v>
      </c>
      <c r="Z112">
        <f>VLOOKUP(SpaceTypesTable[[#This Row],[Lookup]],VentilationStandardsTable[],5,FALSE)</f>
        <v>0</v>
      </c>
      <c r="AA112">
        <f>VLOOKUP(SpaceTypesTable[[#This Row],[Lookup]],VentilationStandardsTable[],7,FALSE)</f>
        <v>0</v>
      </c>
      <c r="AB112">
        <v>1</v>
      </c>
      <c r="AC112" t="s">
        <v>2020</v>
      </c>
      <c r="AD112" t="s">
        <v>2019</v>
      </c>
      <c r="AE112">
        <v>0.22320000000000001</v>
      </c>
      <c r="AF112" t="s">
        <v>2024</v>
      </c>
      <c r="AH112" t="s">
        <v>1011</v>
      </c>
      <c r="AI112" t="s">
        <v>1011</v>
      </c>
      <c r="AJ112" t="s">
        <v>1011</v>
      </c>
      <c r="AL112">
        <v>0</v>
      </c>
      <c r="AM112">
        <v>0</v>
      </c>
      <c r="AN112">
        <v>0.5</v>
      </c>
      <c r="AO112">
        <v>0</v>
      </c>
      <c r="AP112" t="s">
        <v>2049</v>
      </c>
      <c r="AQ112" t="s">
        <v>2119</v>
      </c>
      <c r="AR112" t="s">
        <v>2120</v>
      </c>
      <c r="AU112" t="str">
        <f>IF(SpaceTypesTable[[#This Row],[Peak Flow Rate (gal/h)]]=0,"",SpaceTypesTable[[#This Row],[Peak Flow Rate (gal/h)]]/SpaceTypesTable[[#This Row],[area (ft^2)]])</f>
        <v/>
      </c>
      <c r="BE112" t="str">
        <f>IF(ISBLANK(BD112),"",BD112/(BA112/AZ112))</f>
        <v/>
      </c>
    </row>
    <row r="113" spans="1:57">
      <c r="C113" t="s">
        <v>1058</v>
      </c>
      <c r="D113" t="s">
        <v>799</v>
      </c>
      <c r="E113" t="s">
        <v>776</v>
      </c>
      <c r="F113" t="s">
        <v>847</v>
      </c>
      <c r="G113" t="s">
        <v>1041</v>
      </c>
      <c r="H113" t="s">
        <v>755</v>
      </c>
      <c r="I113" t="s">
        <v>882</v>
      </c>
      <c r="J113" t="s">
        <v>878</v>
      </c>
      <c r="K113" t="str">
        <f>SpaceTypesTable[[#This Row],[Lighting Standard]]&amp;SpaceTypesTable[[#This Row],[Lighting Primary Space Type]]&amp;SpaceTypesTable[[#This Row],[Lighting Secondary Space Type]]</f>
        <v>ASHRAE 90.1-2007Corridor/TransitionFor Hospital</v>
      </c>
      <c r="N113">
        <f>VLOOKUP(SpaceTypesTable[[#This Row],[LookupColumn]],InteriorLightingTable[],5,FALSE)</f>
        <v>1</v>
      </c>
      <c r="Q113">
        <v>0</v>
      </c>
      <c r="R113">
        <v>0.7</v>
      </c>
      <c r="S113">
        <v>0.2</v>
      </c>
      <c r="T113" t="s">
        <v>1961</v>
      </c>
      <c r="U113" t="s">
        <v>647</v>
      </c>
      <c r="V113" t="s">
        <v>578</v>
      </c>
      <c r="W113" t="s">
        <v>579</v>
      </c>
      <c r="X113" t="str">
        <f>SpaceTypesTable[[#This Row],[Ventilation Standard]]&amp;SpaceTypesTable[[#This Row],[Ventilation Primary Space Type]]&amp;SpaceTypesTable[[#This Row],[Ventilation Secondary Space Type]]</f>
        <v>ASHRAE 62.1-2007Public SpacesCorridors and utilities</v>
      </c>
      <c r="Y113" t="e">
        <f>VLOOKUP(SpaceTypesTable[[#This Row],[Lookup]],VentilationStandardsTable[],6,FALSE)</f>
        <v>#N/A</v>
      </c>
      <c r="Z113" t="e">
        <f>VLOOKUP(SpaceTypesTable[[#This Row],[Lookup]],VentilationStandardsTable[],5,FALSE)</f>
        <v>#N/A</v>
      </c>
      <c r="AA113" t="e">
        <f>VLOOKUP(SpaceTypesTable[[#This Row],[Lookup]],VentilationStandardsTable[],7,FALSE)</f>
        <v>#N/A</v>
      </c>
      <c r="AB113">
        <v>1</v>
      </c>
      <c r="AC113" t="s">
        <v>2020</v>
      </c>
      <c r="AD113" t="s">
        <v>2019</v>
      </c>
      <c r="AE113">
        <v>4.4600000000000001E-2</v>
      </c>
      <c r="AF113" t="s">
        <v>2024</v>
      </c>
      <c r="AH113" t="s">
        <v>1011</v>
      </c>
      <c r="AI113" t="s">
        <v>1011</v>
      </c>
      <c r="AJ113" t="s">
        <v>1011</v>
      </c>
      <c r="AL113">
        <v>0</v>
      </c>
      <c r="AM113">
        <v>0</v>
      </c>
      <c r="AN113">
        <v>0.5</v>
      </c>
      <c r="AO113">
        <v>0</v>
      </c>
      <c r="AP113" t="s">
        <v>2049</v>
      </c>
      <c r="AQ113" t="s">
        <v>2119</v>
      </c>
      <c r="AR113" t="s">
        <v>2120</v>
      </c>
      <c r="AU113" t="str">
        <f>IF(SpaceTypesTable[[#This Row],[Peak Flow Rate (gal/h)]]=0,"",SpaceTypesTable[[#This Row],[Peak Flow Rate (gal/h)]]/SpaceTypesTable[[#This Row],[area (ft^2)]])</f>
        <v/>
      </c>
      <c r="BE113" t="str">
        <f>IF(ISBLANK(BD113),"",BD113/(BA113/AZ113))</f>
        <v/>
      </c>
    </row>
    <row r="114" spans="1:57">
      <c r="A114" t="s">
        <v>56</v>
      </c>
      <c r="B114">
        <v>286</v>
      </c>
      <c r="C114" t="s">
        <v>1002</v>
      </c>
      <c r="D114" t="s">
        <v>799</v>
      </c>
      <c r="E114" t="s">
        <v>776</v>
      </c>
      <c r="F114" t="s">
        <v>857</v>
      </c>
      <c r="G114" t="s">
        <v>1044</v>
      </c>
      <c r="K114" t="str">
        <f>SpaceTypesTable[[#This Row],[Lighting Standard]]&amp;SpaceTypesTable[[#This Row],[Lighting Primary Space Type]]&amp;SpaceTypesTable[[#This Row],[Lighting Secondary Space Type]]</f>
        <v/>
      </c>
      <c r="N114">
        <v>2.19</v>
      </c>
      <c r="Q114">
        <v>0</v>
      </c>
      <c r="R114">
        <v>0.7</v>
      </c>
      <c r="S114">
        <v>0.2</v>
      </c>
      <c r="T114" t="s">
        <v>1961</v>
      </c>
      <c r="U114" t="s">
        <v>957</v>
      </c>
      <c r="V114" t="s">
        <v>968</v>
      </c>
      <c r="W114" t="s">
        <v>786</v>
      </c>
      <c r="X114" t="str">
        <f>SpaceTypesTable[[#This Row],[Ventilation Standard]]&amp;SpaceTypesTable[[#This Row],[Ventilation Primary Space Type]]&amp;SpaceTypesTable[[#This Row],[Ventilation Secondary Space Type]]</f>
        <v>AIA 2001NursingPatient Room</v>
      </c>
      <c r="Y114">
        <f>VLOOKUP(SpaceTypesTable[[#This Row],[Lookup]],VentilationStandardsTable[],6,FALSE)</f>
        <v>0</v>
      </c>
      <c r="Z114">
        <f>VLOOKUP(SpaceTypesTable[[#This Row],[Lookup]],VentilationStandardsTable[],5,FALSE)</f>
        <v>0</v>
      </c>
      <c r="AA114">
        <f>VLOOKUP(SpaceTypesTable[[#This Row],[Lookup]],VentilationStandardsTable[],7,FALSE)</f>
        <v>2</v>
      </c>
      <c r="AB114">
        <v>5</v>
      </c>
      <c r="AC114" t="s">
        <v>2020</v>
      </c>
      <c r="AD114" t="s">
        <v>2019</v>
      </c>
      <c r="AE114">
        <v>0.22320000000000001</v>
      </c>
      <c r="AF114" t="s">
        <v>2024</v>
      </c>
      <c r="AH114" t="s">
        <v>1011</v>
      </c>
      <c r="AI114" t="s">
        <v>1011</v>
      </c>
      <c r="AJ114" t="s">
        <v>1011</v>
      </c>
      <c r="AL114">
        <v>2</v>
      </c>
      <c r="AM114">
        <v>0</v>
      </c>
      <c r="AN114">
        <v>0.5</v>
      </c>
      <c r="AO114">
        <v>0</v>
      </c>
      <c r="AP114" t="s">
        <v>2049</v>
      </c>
      <c r="AQ114" t="s">
        <v>2119</v>
      </c>
      <c r="AR114" t="s">
        <v>2120</v>
      </c>
      <c r="AS114">
        <v>1</v>
      </c>
      <c r="AT114">
        <v>280</v>
      </c>
      <c r="AU114">
        <f>IF(SpaceTypesTable[[#This Row],[Peak Flow Rate (gal/h)]]=0,"",SpaceTypesTable[[#This Row],[Peak Flow Rate (gal/h)]]/SpaceTypesTable[[#This Row],[area (ft^2)]])</f>
        <v>3.5714285714285713E-3</v>
      </c>
      <c r="AV114">
        <v>49</v>
      </c>
      <c r="AW114">
        <v>0.2</v>
      </c>
      <c r="AX114">
        <v>0.05</v>
      </c>
      <c r="AY114" t="s">
        <v>2152</v>
      </c>
      <c r="BE114" t="str">
        <f>IF(ISBLANK(BD114),"",BD114/(BA114/AZ114))</f>
        <v/>
      </c>
    </row>
    <row r="115" spans="1:57">
      <c r="A115" t="s">
        <v>205</v>
      </c>
      <c r="B115">
        <v>134</v>
      </c>
      <c r="C115" t="s">
        <v>1001</v>
      </c>
      <c r="D115" t="s">
        <v>799</v>
      </c>
      <c r="E115" t="s">
        <v>776</v>
      </c>
      <c r="F115" t="s">
        <v>857</v>
      </c>
      <c r="G115" t="s">
        <v>1044</v>
      </c>
      <c r="H115" t="s">
        <v>754</v>
      </c>
      <c r="I115" t="s">
        <v>776</v>
      </c>
      <c r="J115" t="s">
        <v>786</v>
      </c>
      <c r="K115" t="str">
        <f>SpaceTypesTable[[#This Row],[Lighting Standard]]&amp;SpaceTypesTable[[#This Row],[Lighting Primary Space Type]]&amp;SpaceTypesTable[[#This Row],[Lighting Secondary Space Type]]</f>
        <v>ASHRAE 90.1-2004HospitalPatient Room</v>
      </c>
      <c r="N115">
        <f>VLOOKUP(SpaceTypesTable[[#This Row],[LookupColumn]],InteriorLightingTable[],5,FALSE)</f>
        <v>0.7</v>
      </c>
      <c r="Q115">
        <v>0</v>
      </c>
      <c r="R115">
        <v>0.7</v>
      </c>
      <c r="S115">
        <v>0.2</v>
      </c>
      <c r="T115" t="s">
        <v>1961</v>
      </c>
      <c r="U115" t="s">
        <v>957</v>
      </c>
      <c r="V115" t="s">
        <v>968</v>
      </c>
      <c r="W115" t="s">
        <v>786</v>
      </c>
      <c r="X115" t="str">
        <f>SpaceTypesTable[[#This Row],[Ventilation Standard]]&amp;SpaceTypesTable[[#This Row],[Ventilation Primary Space Type]]&amp;SpaceTypesTable[[#This Row],[Ventilation Secondary Space Type]]</f>
        <v>AIA 2001NursingPatient Room</v>
      </c>
      <c r="Y115">
        <f>VLOOKUP(SpaceTypesTable[[#This Row],[Lookup]],VentilationStandardsTable[],6,FALSE)</f>
        <v>0</v>
      </c>
      <c r="Z115">
        <f>VLOOKUP(SpaceTypesTable[[#This Row],[Lookup]],VentilationStandardsTable[],5,FALSE)</f>
        <v>0</v>
      </c>
      <c r="AA115">
        <f>VLOOKUP(SpaceTypesTable[[#This Row],[Lookup]],VentilationStandardsTable[],7,FALSE)</f>
        <v>2</v>
      </c>
      <c r="AB115">
        <v>5</v>
      </c>
      <c r="AC115" t="s">
        <v>2020</v>
      </c>
      <c r="AD115" t="s">
        <v>2019</v>
      </c>
      <c r="AE115">
        <v>5.9499999999999997E-2</v>
      </c>
      <c r="AF115" t="s">
        <v>2024</v>
      </c>
      <c r="AH115" t="s">
        <v>1011</v>
      </c>
      <c r="AI115" t="s">
        <v>1011</v>
      </c>
      <c r="AJ115" t="s">
        <v>1011</v>
      </c>
      <c r="AL115">
        <v>2</v>
      </c>
      <c r="AM115">
        <v>0</v>
      </c>
      <c r="AN115">
        <v>0.5</v>
      </c>
      <c r="AO115">
        <v>0</v>
      </c>
      <c r="AP115" t="s">
        <v>2049</v>
      </c>
      <c r="AQ115" t="s">
        <v>2119</v>
      </c>
      <c r="AR115" t="s">
        <v>2120</v>
      </c>
      <c r="AS115">
        <v>1</v>
      </c>
      <c r="AT115">
        <v>280</v>
      </c>
      <c r="AU115">
        <f>IF(SpaceTypesTable[[#This Row],[Peak Flow Rate (gal/h)]]=0,"",SpaceTypesTable[[#This Row],[Peak Flow Rate (gal/h)]]/SpaceTypesTable[[#This Row],[area (ft^2)]])</f>
        <v>3.5714285714285713E-3</v>
      </c>
      <c r="AV115">
        <v>49</v>
      </c>
      <c r="AW115">
        <v>0.2</v>
      </c>
      <c r="AX115">
        <v>0.05</v>
      </c>
      <c r="AY115" t="s">
        <v>2152</v>
      </c>
      <c r="BE115" t="str">
        <f>IF(ISBLANK(BD115),"",BD115/(BA115/AZ115))</f>
        <v/>
      </c>
    </row>
    <row r="116" spans="1:57">
      <c r="A116" t="s">
        <v>500</v>
      </c>
      <c r="B116">
        <v>246</v>
      </c>
      <c r="C116" t="s">
        <v>1000</v>
      </c>
      <c r="D116" t="s">
        <v>800</v>
      </c>
      <c r="E116" t="s">
        <v>776</v>
      </c>
      <c r="F116" t="s">
        <v>857</v>
      </c>
      <c r="G116" t="s">
        <v>1044</v>
      </c>
      <c r="H116" t="s">
        <v>997</v>
      </c>
      <c r="I116" t="s">
        <v>776</v>
      </c>
      <c r="J116" t="s">
        <v>786</v>
      </c>
      <c r="K116" t="str">
        <f>SpaceTypesTable[[#This Row],[Lighting Standard]]&amp;SpaceTypesTable[[#This Row],[Lighting Primary Space Type]]&amp;SpaceTypesTable[[#This Row],[Lighting Secondary Space Type]]</f>
        <v>ASHRAE 189.1-2009HospitalPatient Room</v>
      </c>
      <c r="N116">
        <f>VLOOKUP(SpaceTypesTable[[#This Row],[LookupColumn]],InteriorLightingTable[],5,FALSE)</f>
        <v>0.63</v>
      </c>
      <c r="Q116">
        <v>0</v>
      </c>
      <c r="R116">
        <v>0.7</v>
      </c>
      <c r="S116">
        <v>0.2</v>
      </c>
      <c r="T116" t="s">
        <v>1961</v>
      </c>
      <c r="U116" t="s">
        <v>957</v>
      </c>
      <c r="V116" t="s">
        <v>968</v>
      </c>
      <c r="W116" t="s">
        <v>786</v>
      </c>
      <c r="X116" t="str">
        <f>SpaceTypesTable[[#This Row],[Ventilation Standard]]&amp;SpaceTypesTable[[#This Row],[Ventilation Primary Space Type]]&amp;SpaceTypesTable[[#This Row],[Ventilation Secondary Space Type]]</f>
        <v>AIA 2001NursingPatient Room</v>
      </c>
      <c r="Y116">
        <f>VLOOKUP(SpaceTypesTable[[#This Row],[Lookup]],VentilationStandardsTable[],6,FALSE)</f>
        <v>0</v>
      </c>
      <c r="Z116">
        <f>VLOOKUP(SpaceTypesTable[[#This Row],[Lookup]],VentilationStandardsTable[],5,FALSE)</f>
        <v>0</v>
      </c>
      <c r="AA116">
        <f>VLOOKUP(SpaceTypesTable[[#This Row],[Lookup]],VentilationStandardsTable[],7,FALSE)</f>
        <v>2</v>
      </c>
      <c r="AB116">
        <v>5</v>
      </c>
      <c r="AC116" t="s">
        <v>2020</v>
      </c>
      <c r="AD116" t="s">
        <v>2019</v>
      </c>
      <c r="AE116">
        <v>5.9499999999999997E-2</v>
      </c>
      <c r="AF116" t="s">
        <v>2024</v>
      </c>
      <c r="AH116" t="s">
        <v>1011</v>
      </c>
      <c r="AI116" t="s">
        <v>1011</v>
      </c>
      <c r="AJ116" t="s">
        <v>1011</v>
      </c>
      <c r="AL116">
        <v>1.46</v>
      </c>
      <c r="AM116">
        <v>0</v>
      </c>
      <c r="AN116">
        <v>0.5</v>
      </c>
      <c r="AO116">
        <v>0</v>
      </c>
      <c r="AP116" t="s">
        <v>2049</v>
      </c>
      <c r="AQ116" t="s">
        <v>2119</v>
      </c>
      <c r="AR116" t="s">
        <v>2120</v>
      </c>
      <c r="AS116">
        <v>1</v>
      </c>
      <c r="AT116">
        <v>280</v>
      </c>
      <c r="AU116">
        <f>IF(SpaceTypesTable[[#This Row],[Peak Flow Rate (gal/h)]]=0,"",SpaceTypesTable[[#This Row],[Peak Flow Rate (gal/h)]]/SpaceTypesTable[[#This Row],[area (ft^2)]])</f>
        <v>3.5714285714285713E-3</v>
      </c>
      <c r="AV116">
        <v>49</v>
      </c>
      <c r="AW116">
        <v>0.2</v>
      </c>
      <c r="AX116">
        <v>0.05</v>
      </c>
      <c r="AY116" t="s">
        <v>2152</v>
      </c>
      <c r="BE116" t="str">
        <f>IF(ISBLANK(BD116),"",BD116/(BA116/AZ116))</f>
        <v/>
      </c>
    </row>
    <row r="117" spans="1:57">
      <c r="A117" t="s">
        <v>508</v>
      </c>
      <c r="B117">
        <v>103</v>
      </c>
      <c r="C117" t="s">
        <v>1000</v>
      </c>
      <c r="D117" t="s">
        <v>801</v>
      </c>
      <c r="E117" t="s">
        <v>776</v>
      </c>
      <c r="F117" t="s">
        <v>857</v>
      </c>
      <c r="G117" t="s">
        <v>1044</v>
      </c>
      <c r="H117" t="s">
        <v>997</v>
      </c>
      <c r="I117" t="s">
        <v>776</v>
      </c>
      <c r="J117" t="s">
        <v>786</v>
      </c>
      <c r="K117" t="str">
        <f>SpaceTypesTable[[#This Row],[Lighting Standard]]&amp;SpaceTypesTable[[#This Row],[Lighting Primary Space Type]]&amp;SpaceTypesTable[[#This Row],[Lighting Secondary Space Type]]</f>
        <v>ASHRAE 189.1-2009HospitalPatient Room</v>
      </c>
      <c r="N117">
        <f>VLOOKUP(SpaceTypesTable[[#This Row],[LookupColumn]],InteriorLightingTable[],5,FALSE)</f>
        <v>0.63</v>
      </c>
      <c r="Q117">
        <v>0</v>
      </c>
      <c r="R117">
        <v>0.7</v>
      </c>
      <c r="S117">
        <v>0.2</v>
      </c>
      <c r="T117" t="s">
        <v>1961</v>
      </c>
      <c r="U117" t="s">
        <v>957</v>
      </c>
      <c r="V117" t="s">
        <v>968</v>
      </c>
      <c r="W117" t="s">
        <v>786</v>
      </c>
      <c r="X117" t="str">
        <f>SpaceTypesTable[[#This Row],[Ventilation Standard]]&amp;SpaceTypesTable[[#This Row],[Ventilation Primary Space Type]]&amp;SpaceTypesTable[[#This Row],[Ventilation Secondary Space Type]]</f>
        <v>AIA 2001NursingPatient Room</v>
      </c>
      <c r="Y117">
        <f>VLOOKUP(SpaceTypesTable[[#This Row],[Lookup]],VentilationStandardsTable[],6,FALSE)</f>
        <v>0</v>
      </c>
      <c r="Z117">
        <f>VLOOKUP(SpaceTypesTable[[#This Row],[Lookup]],VentilationStandardsTable[],5,FALSE)</f>
        <v>0</v>
      </c>
      <c r="AA117">
        <f>VLOOKUP(SpaceTypesTable[[#This Row],[Lookup]],VentilationStandardsTable[],7,FALSE)</f>
        <v>2</v>
      </c>
      <c r="AB117">
        <v>5</v>
      </c>
      <c r="AC117" t="s">
        <v>2020</v>
      </c>
      <c r="AD117" t="s">
        <v>2019</v>
      </c>
      <c r="AE117">
        <v>4.4600000000000001E-2</v>
      </c>
      <c r="AF117" t="s">
        <v>2024</v>
      </c>
      <c r="AH117" t="s">
        <v>1011</v>
      </c>
      <c r="AI117" t="s">
        <v>1011</v>
      </c>
      <c r="AJ117" t="s">
        <v>1011</v>
      </c>
      <c r="AL117">
        <v>1.46</v>
      </c>
      <c r="AM117">
        <v>0</v>
      </c>
      <c r="AN117">
        <v>0.5</v>
      </c>
      <c r="AO117">
        <v>0</v>
      </c>
      <c r="AP117" t="s">
        <v>2049</v>
      </c>
      <c r="AQ117" t="s">
        <v>2119</v>
      </c>
      <c r="AR117" t="s">
        <v>2120</v>
      </c>
      <c r="AS117">
        <v>1</v>
      </c>
      <c r="AT117">
        <v>280</v>
      </c>
      <c r="AU117">
        <f>IF(SpaceTypesTable[[#This Row],[Peak Flow Rate (gal/h)]]=0,"",SpaceTypesTable[[#This Row],[Peak Flow Rate (gal/h)]]/SpaceTypesTable[[#This Row],[area (ft^2)]])</f>
        <v>3.5714285714285713E-3</v>
      </c>
      <c r="AV117">
        <v>49</v>
      </c>
      <c r="AW117">
        <v>0.2</v>
      </c>
      <c r="AX117">
        <v>0.05</v>
      </c>
      <c r="AY117" t="s">
        <v>2152</v>
      </c>
      <c r="BE117" t="str">
        <f>IF(ISBLANK(BD117),"",BD117/(BA117/AZ117))</f>
        <v/>
      </c>
    </row>
    <row r="118" spans="1:57">
      <c r="A118" t="s">
        <v>277</v>
      </c>
      <c r="B118">
        <v>380</v>
      </c>
      <c r="C118" t="s">
        <v>1003</v>
      </c>
      <c r="D118" t="s">
        <v>799</v>
      </c>
      <c r="E118" t="s">
        <v>776</v>
      </c>
      <c r="F118" t="s">
        <v>857</v>
      </c>
      <c r="G118" t="s">
        <v>1044</v>
      </c>
      <c r="K118" t="str">
        <f>SpaceTypesTable[[#This Row],[Lighting Standard]]&amp;SpaceTypesTable[[#This Row],[Lighting Primary Space Type]]&amp;SpaceTypesTable[[#This Row],[Lighting Secondary Space Type]]</f>
        <v/>
      </c>
      <c r="N118">
        <v>1.8500000000000003</v>
      </c>
      <c r="Q118">
        <v>0</v>
      </c>
      <c r="R118">
        <v>0.7</v>
      </c>
      <c r="S118">
        <v>0.2</v>
      </c>
      <c r="T118" t="s">
        <v>1961</v>
      </c>
      <c r="U118" t="s">
        <v>957</v>
      </c>
      <c r="V118" t="s">
        <v>968</v>
      </c>
      <c r="W118" t="s">
        <v>786</v>
      </c>
      <c r="X118" t="str">
        <f>SpaceTypesTable[[#This Row],[Ventilation Standard]]&amp;SpaceTypesTable[[#This Row],[Ventilation Primary Space Type]]&amp;SpaceTypesTable[[#This Row],[Ventilation Secondary Space Type]]</f>
        <v>AIA 2001NursingPatient Room</v>
      </c>
      <c r="Y118">
        <f>VLOOKUP(SpaceTypesTable[[#This Row],[Lookup]],VentilationStandardsTable[],6,FALSE)</f>
        <v>0</v>
      </c>
      <c r="Z118">
        <f>VLOOKUP(SpaceTypesTable[[#This Row],[Lookup]],VentilationStandardsTable[],5,FALSE)</f>
        <v>0</v>
      </c>
      <c r="AA118">
        <f>VLOOKUP(SpaceTypesTable[[#This Row],[Lookup]],VentilationStandardsTable[],7,FALSE)</f>
        <v>2</v>
      </c>
      <c r="AB118">
        <v>5</v>
      </c>
      <c r="AC118" t="s">
        <v>2020</v>
      </c>
      <c r="AD118" t="s">
        <v>2019</v>
      </c>
      <c r="AE118">
        <v>0.22320000000000001</v>
      </c>
      <c r="AF118" t="s">
        <v>2024</v>
      </c>
      <c r="AH118" t="s">
        <v>1011</v>
      </c>
      <c r="AI118" t="s">
        <v>1011</v>
      </c>
      <c r="AJ118" t="s">
        <v>1011</v>
      </c>
      <c r="AL118">
        <v>2</v>
      </c>
      <c r="AM118">
        <v>0</v>
      </c>
      <c r="AN118">
        <v>0.5</v>
      </c>
      <c r="AO118">
        <v>0</v>
      </c>
      <c r="AP118" t="s">
        <v>2049</v>
      </c>
      <c r="AQ118" t="s">
        <v>2119</v>
      </c>
      <c r="AR118" t="s">
        <v>2120</v>
      </c>
      <c r="AS118">
        <v>1</v>
      </c>
      <c r="AT118">
        <v>280</v>
      </c>
      <c r="AU118">
        <f>IF(SpaceTypesTable[[#This Row],[Peak Flow Rate (gal/h)]]=0,"",SpaceTypesTable[[#This Row],[Peak Flow Rate (gal/h)]]/SpaceTypesTable[[#This Row],[area (ft^2)]])</f>
        <v>3.5714285714285713E-3</v>
      </c>
      <c r="AV118">
        <v>49</v>
      </c>
      <c r="AW118">
        <v>0.2</v>
      </c>
      <c r="AX118">
        <v>0.05</v>
      </c>
      <c r="AY118" t="s">
        <v>2152</v>
      </c>
      <c r="BE118" t="str">
        <f>IF(ISBLANK(BD118),"",BD118/(BA118/AZ118))</f>
        <v/>
      </c>
    </row>
    <row r="119" spans="1:57">
      <c r="C119" t="s">
        <v>1058</v>
      </c>
      <c r="D119" t="s">
        <v>799</v>
      </c>
      <c r="E119" t="s">
        <v>776</v>
      </c>
      <c r="F119" t="s">
        <v>857</v>
      </c>
      <c r="G119" t="s">
        <v>1044</v>
      </c>
      <c r="H119" t="s">
        <v>755</v>
      </c>
      <c r="I119" t="s">
        <v>776</v>
      </c>
      <c r="J119" t="s">
        <v>786</v>
      </c>
      <c r="K119" t="str">
        <f>SpaceTypesTable[[#This Row],[Lighting Standard]]&amp;SpaceTypesTable[[#This Row],[Lighting Primary Space Type]]&amp;SpaceTypesTable[[#This Row],[Lighting Secondary Space Type]]</f>
        <v>ASHRAE 90.1-2007HospitalPatient Room</v>
      </c>
      <c r="N119">
        <f>VLOOKUP(SpaceTypesTable[[#This Row],[LookupColumn]],InteriorLightingTable[],5,FALSE)</f>
        <v>0.7</v>
      </c>
      <c r="Q119">
        <v>0</v>
      </c>
      <c r="R119">
        <v>0.7</v>
      </c>
      <c r="S119">
        <v>0.2</v>
      </c>
      <c r="T119" t="s">
        <v>1961</v>
      </c>
      <c r="U119" t="s">
        <v>957</v>
      </c>
      <c r="V119" t="s">
        <v>968</v>
      </c>
      <c r="W119" t="s">
        <v>786</v>
      </c>
      <c r="X119" t="str">
        <f>SpaceTypesTable[[#This Row],[Ventilation Standard]]&amp;SpaceTypesTable[[#This Row],[Ventilation Primary Space Type]]&amp;SpaceTypesTable[[#This Row],[Ventilation Secondary Space Type]]</f>
        <v>AIA 2001NursingPatient Room</v>
      </c>
      <c r="Y119">
        <f>VLOOKUP(SpaceTypesTable[[#This Row],[Lookup]],VentilationStandardsTable[],6,FALSE)</f>
        <v>0</v>
      </c>
      <c r="Z119">
        <f>VLOOKUP(SpaceTypesTable[[#This Row],[Lookup]],VentilationStandardsTable[],5,FALSE)</f>
        <v>0</v>
      </c>
      <c r="AA119">
        <f>VLOOKUP(SpaceTypesTable[[#This Row],[Lookup]],VentilationStandardsTable[],7,FALSE)</f>
        <v>2</v>
      </c>
      <c r="AB119">
        <v>5</v>
      </c>
      <c r="AC119" t="s">
        <v>2020</v>
      </c>
      <c r="AD119" t="s">
        <v>2019</v>
      </c>
      <c r="AE119">
        <v>4.4600000000000001E-2</v>
      </c>
      <c r="AF119" t="s">
        <v>2024</v>
      </c>
      <c r="AH119" t="s">
        <v>1011</v>
      </c>
      <c r="AI119" t="s">
        <v>1011</v>
      </c>
      <c r="AJ119" t="s">
        <v>1011</v>
      </c>
      <c r="AL119">
        <v>1.46</v>
      </c>
      <c r="AM119">
        <v>0</v>
      </c>
      <c r="AN119">
        <v>0.5</v>
      </c>
      <c r="AO119">
        <v>0</v>
      </c>
      <c r="AP119" t="s">
        <v>2049</v>
      </c>
      <c r="AQ119" t="s">
        <v>2119</v>
      </c>
      <c r="AR119" t="s">
        <v>2120</v>
      </c>
      <c r="AS119">
        <v>1</v>
      </c>
      <c r="AT119">
        <v>280</v>
      </c>
      <c r="AU119">
        <f>IF(SpaceTypesTable[[#This Row],[Peak Flow Rate (gal/h)]]=0,"",SpaceTypesTable[[#This Row],[Peak Flow Rate (gal/h)]]/SpaceTypesTable[[#This Row],[area (ft^2)]])</f>
        <v>3.5714285714285713E-3</v>
      </c>
      <c r="AV119">
        <v>49</v>
      </c>
      <c r="AW119">
        <v>0.2</v>
      </c>
      <c r="AX119">
        <v>0.05</v>
      </c>
      <c r="AY119" t="s">
        <v>2152</v>
      </c>
      <c r="BE119" t="str">
        <f>IF(ISBLANK(BD119),"",BD119/(BA119/AZ119))</f>
        <v/>
      </c>
    </row>
    <row r="120" spans="1:57">
      <c r="A120" t="s">
        <v>410</v>
      </c>
      <c r="B120">
        <v>137</v>
      </c>
      <c r="C120" t="s">
        <v>1002</v>
      </c>
      <c r="D120" t="s">
        <v>799</v>
      </c>
      <c r="E120" t="s">
        <v>776</v>
      </c>
      <c r="F120" t="s">
        <v>834</v>
      </c>
      <c r="G120" t="s">
        <v>1047</v>
      </c>
      <c r="K120" t="str">
        <f>SpaceTypesTable[[#This Row],[Lighting Standard]]&amp;SpaceTypesTable[[#This Row],[Lighting Primary Space Type]]&amp;SpaceTypesTable[[#This Row],[Lighting Secondary Space Type]]</f>
        <v/>
      </c>
      <c r="N120">
        <v>2.5</v>
      </c>
      <c r="Q120">
        <v>0</v>
      </c>
      <c r="R120">
        <v>0.7</v>
      </c>
      <c r="S120">
        <v>0.2</v>
      </c>
      <c r="T120" t="s">
        <v>1961</v>
      </c>
      <c r="U120" t="s">
        <v>645</v>
      </c>
      <c r="V120" t="s">
        <v>635</v>
      </c>
      <c r="W120" t="s">
        <v>641</v>
      </c>
      <c r="X120" t="str">
        <f>SpaceTypesTable[[#This Row],[Ventilation Standard]]&amp;SpaceTypesTable[[#This Row],[Ventilation Primary Space Type]]&amp;SpaceTypesTable[[#This Row],[Ventilation Secondary Space Type]]</f>
        <v>ASHRAE 62.1-1999Hospitals, Nursing and Convalescent HomesPhysical therapy</v>
      </c>
      <c r="Y120">
        <f>VLOOKUP(SpaceTypesTable[[#This Row],[Lookup]],VentilationStandardsTable[],6,FALSE)</f>
        <v>0</v>
      </c>
      <c r="Z120">
        <f>VLOOKUP(SpaceTypesTable[[#This Row],[Lookup]],VentilationStandardsTable[],5,FALSE)</f>
        <v>15</v>
      </c>
      <c r="AA120">
        <f>VLOOKUP(SpaceTypesTable[[#This Row],[Lookup]],VentilationStandardsTable[],7,FALSE)</f>
        <v>0</v>
      </c>
      <c r="AB120">
        <v>5</v>
      </c>
      <c r="AC120" t="s">
        <v>2018</v>
      </c>
      <c r="AD120" t="s">
        <v>2019</v>
      </c>
      <c r="AE120">
        <v>0.22320000000000001</v>
      </c>
      <c r="AF120" t="s">
        <v>2024</v>
      </c>
      <c r="AH120" t="s">
        <v>1011</v>
      </c>
      <c r="AI120" t="s">
        <v>1011</v>
      </c>
      <c r="AJ120" t="s">
        <v>1011</v>
      </c>
      <c r="AL120">
        <v>1.5000000000000002</v>
      </c>
      <c r="AM120">
        <v>0</v>
      </c>
      <c r="AN120">
        <v>0.5</v>
      </c>
      <c r="AO120">
        <v>0</v>
      </c>
      <c r="AP120" t="s">
        <v>2049</v>
      </c>
      <c r="AQ120" t="s">
        <v>2087</v>
      </c>
      <c r="AR120" t="s">
        <v>2088</v>
      </c>
      <c r="AS120">
        <v>1</v>
      </c>
      <c r="AT120">
        <v>5280</v>
      </c>
      <c r="AU120">
        <f>IF(SpaceTypesTable[[#This Row],[Peak Flow Rate (gal/h)]]=0,"",SpaceTypesTable[[#This Row],[Peak Flow Rate (gal/h)]]/SpaceTypesTable[[#This Row],[area (ft^2)]])</f>
        <v>1.8939393939393939E-4</v>
      </c>
      <c r="AV120">
        <v>49</v>
      </c>
      <c r="AW120">
        <v>0.2</v>
      </c>
      <c r="AX120">
        <v>0.05</v>
      </c>
      <c r="AY120" t="s">
        <v>2153</v>
      </c>
      <c r="BE120" t="str">
        <f>IF(ISBLANK(BD120),"",BD120/(BA120/AZ120))</f>
        <v/>
      </c>
    </row>
    <row r="121" spans="1:57">
      <c r="A121" t="s">
        <v>188</v>
      </c>
      <c r="B121">
        <v>306</v>
      </c>
      <c r="C121" t="s">
        <v>1001</v>
      </c>
      <c r="D121" t="s">
        <v>799</v>
      </c>
      <c r="E121" t="s">
        <v>776</v>
      </c>
      <c r="F121" t="s">
        <v>834</v>
      </c>
      <c r="G121" t="s">
        <v>1047</v>
      </c>
      <c r="H121" t="s">
        <v>754</v>
      </c>
      <c r="I121" t="s">
        <v>776</v>
      </c>
      <c r="J121" t="s">
        <v>787</v>
      </c>
      <c r="K121" t="str">
        <f>SpaceTypesTable[[#This Row],[Lighting Standard]]&amp;SpaceTypesTable[[#This Row],[Lighting Primary Space Type]]&amp;SpaceTypesTable[[#This Row],[Lighting Secondary Space Type]]</f>
        <v>ASHRAE 90.1-2004HospitalPhysical Therapy</v>
      </c>
      <c r="N121">
        <f>VLOOKUP(SpaceTypesTable[[#This Row],[LookupColumn]],InteriorLightingTable[],5,FALSE)</f>
        <v>0.9</v>
      </c>
      <c r="Q121">
        <v>0</v>
      </c>
      <c r="R121">
        <v>0.7</v>
      </c>
      <c r="S121">
        <v>0.2</v>
      </c>
      <c r="T121" t="s">
        <v>1961</v>
      </c>
      <c r="U121" t="s">
        <v>645</v>
      </c>
      <c r="V121" t="s">
        <v>635</v>
      </c>
      <c r="W121" t="s">
        <v>641</v>
      </c>
      <c r="X121" t="str">
        <f>SpaceTypesTable[[#This Row],[Ventilation Standard]]&amp;SpaceTypesTable[[#This Row],[Ventilation Primary Space Type]]&amp;SpaceTypesTable[[#This Row],[Ventilation Secondary Space Type]]</f>
        <v>ASHRAE 62.1-1999Hospitals, Nursing and Convalescent HomesPhysical therapy</v>
      </c>
      <c r="Y121">
        <f>VLOOKUP(SpaceTypesTable[[#This Row],[Lookup]],VentilationStandardsTable[],6,FALSE)</f>
        <v>0</v>
      </c>
      <c r="Z121">
        <f>VLOOKUP(SpaceTypesTable[[#This Row],[Lookup]],VentilationStandardsTable[],5,FALSE)</f>
        <v>15</v>
      </c>
      <c r="AA121">
        <f>VLOOKUP(SpaceTypesTable[[#This Row],[Lookup]],VentilationStandardsTable[],7,FALSE)</f>
        <v>0</v>
      </c>
      <c r="AB121">
        <v>5</v>
      </c>
      <c r="AC121" t="s">
        <v>2018</v>
      </c>
      <c r="AD121" t="s">
        <v>2019</v>
      </c>
      <c r="AE121">
        <v>5.9499999999999997E-2</v>
      </c>
      <c r="AF121" t="s">
        <v>2024</v>
      </c>
      <c r="AH121" t="s">
        <v>1011</v>
      </c>
      <c r="AI121" t="s">
        <v>1011</v>
      </c>
      <c r="AJ121" t="s">
        <v>1011</v>
      </c>
      <c r="AL121">
        <v>1.5000000000000002</v>
      </c>
      <c r="AM121">
        <v>0</v>
      </c>
      <c r="AN121">
        <v>0.5</v>
      </c>
      <c r="AO121">
        <v>0</v>
      </c>
      <c r="AP121" t="s">
        <v>2049</v>
      </c>
      <c r="AQ121" t="s">
        <v>2087</v>
      </c>
      <c r="AR121" t="s">
        <v>2088</v>
      </c>
      <c r="AS121">
        <v>1</v>
      </c>
      <c r="AT121">
        <v>5280</v>
      </c>
      <c r="AU121">
        <f>IF(SpaceTypesTable[[#This Row],[Peak Flow Rate (gal/h)]]=0,"",SpaceTypesTable[[#This Row],[Peak Flow Rate (gal/h)]]/SpaceTypesTable[[#This Row],[area (ft^2)]])</f>
        <v>1.8939393939393939E-4</v>
      </c>
      <c r="AV121">
        <v>49</v>
      </c>
      <c r="AW121">
        <v>0.2</v>
      </c>
      <c r="AX121">
        <v>0.05</v>
      </c>
      <c r="AY121" t="s">
        <v>2153</v>
      </c>
      <c r="BE121" t="str">
        <f>IF(ISBLANK(BD121),"",BD121/(BA121/AZ121))</f>
        <v/>
      </c>
    </row>
    <row r="122" spans="1:57">
      <c r="A122" t="s">
        <v>307</v>
      </c>
      <c r="B122">
        <v>66</v>
      </c>
      <c r="C122" t="s">
        <v>1000</v>
      </c>
      <c r="D122" t="s">
        <v>800</v>
      </c>
      <c r="E122" t="s">
        <v>776</v>
      </c>
      <c r="F122" t="s">
        <v>834</v>
      </c>
      <c r="G122" t="s">
        <v>1047</v>
      </c>
      <c r="H122" t="s">
        <v>997</v>
      </c>
      <c r="I122" t="s">
        <v>776</v>
      </c>
      <c r="J122" t="s">
        <v>787</v>
      </c>
      <c r="K122" t="str">
        <f>SpaceTypesTable[[#This Row],[Lighting Standard]]&amp;SpaceTypesTable[[#This Row],[Lighting Primary Space Type]]&amp;SpaceTypesTable[[#This Row],[Lighting Secondary Space Type]]</f>
        <v>ASHRAE 189.1-2009HospitalPhysical Therapy</v>
      </c>
      <c r="N122">
        <f>VLOOKUP(SpaceTypesTable[[#This Row],[LookupColumn]],InteriorLightingTable[],5,FALSE)</f>
        <v>0.81</v>
      </c>
      <c r="Q122">
        <v>0</v>
      </c>
      <c r="R122">
        <v>0.7</v>
      </c>
      <c r="S122">
        <v>0.2</v>
      </c>
      <c r="T122" t="s">
        <v>1961</v>
      </c>
      <c r="U122" t="s">
        <v>645</v>
      </c>
      <c r="V122" t="s">
        <v>635</v>
      </c>
      <c r="W122" t="s">
        <v>641</v>
      </c>
      <c r="X122" t="str">
        <f>SpaceTypesTable[[#This Row],[Ventilation Standard]]&amp;SpaceTypesTable[[#This Row],[Ventilation Primary Space Type]]&amp;SpaceTypesTable[[#This Row],[Ventilation Secondary Space Type]]</f>
        <v>ASHRAE 62.1-1999Hospitals, Nursing and Convalescent HomesPhysical therapy</v>
      </c>
      <c r="Y122">
        <f>VLOOKUP(SpaceTypesTable[[#This Row],[Lookup]],VentilationStandardsTable[],6,FALSE)</f>
        <v>0</v>
      </c>
      <c r="Z122">
        <f>VLOOKUP(SpaceTypesTable[[#This Row],[Lookup]],VentilationStandardsTable[],5,FALSE)</f>
        <v>15</v>
      </c>
      <c r="AA122">
        <f>VLOOKUP(SpaceTypesTable[[#This Row],[Lookup]],VentilationStandardsTable[],7,FALSE)</f>
        <v>0</v>
      </c>
      <c r="AB122">
        <v>5</v>
      </c>
      <c r="AC122" t="s">
        <v>2018</v>
      </c>
      <c r="AD122" t="s">
        <v>2019</v>
      </c>
      <c r="AE122">
        <v>5.9499999999999997E-2</v>
      </c>
      <c r="AF122" t="s">
        <v>2024</v>
      </c>
      <c r="AH122" t="s">
        <v>1011</v>
      </c>
      <c r="AI122" t="s">
        <v>1011</v>
      </c>
      <c r="AJ122" t="s">
        <v>1011</v>
      </c>
      <c r="AL122">
        <v>1.0900000000000001</v>
      </c>
      <c r="AM122">
        <v>0</v>
      </c>
      <c r="AN122">
        <v>0.5</v>
      </c>
      <c r="AO122">
        <v>0</v>
      </c>
      <c r="AP122" t="s">
        <v>2049</v>
      </c>
      <c r="AQ122" t="s">
        <v>2087</v>
      </c>
      <c r="AR122" t="s">
        <v>2088</v>
      </c>
      <c r="AS122">
        <v>1</v>
      </c>
      <c r="AT122">
        <v>5280</v>
      </c>
      <c r="AU122">
        <f>IF(SpaceTypesTable[[#This Row],[Peak Flow Rate (gal/h)]]=0,"",SpaceTypesTable[[#This Row],[Peak Flow Rate (gal/h)]]/SpaceTypesTable[[#This Row],[area (ft^2)]])</f>
        <v>1.8939393939393939E-4</v>
      </c>
      <c r="AV122">
        <v>49</v>
      </c>
      <c r="AW122">
        <v>0.2</v>
      </c>
      <c r="AX122">
        <v>0.05</v>
      </c>
      <c r="AY122" t="s">
        <v>2153</v>
      </c>
      <c r="BE122" t="str">
        <f>IF(ISBLANK(BD122),"",BD122/(BA122/AZ122))</f>
        <v/>
      </c>
    </row>
    <row r="123" spans="1:57">
      <c r="A123" t="s">
        <v>27</v>
      </c>
      <c r="B123">
        <v>38</v>
      </c>
      <c r="C123" t="s">
        <v>1000</v>
      </c>
      <c r="D123" t="s">
        <v>801</v>
      </c>
      <c r="E123" t="s">
        <v>776</v>
      </c>
      <c r="F123" t="s">
        <v>834</v>
      </c>
      <c r="G123" t="s">
        <v>1047</v>
      </c>
      <c r="H123" t="s">
        <v>997</v>
      </c>
      <c r="I123" t="s">
        <v>776</v>
      </c>
      <c r="J123" t="s">
        <v>787</v>
      </c>
      <c r="K123" t="str">
        <f>SpaceTypesTable[[#This Row],[Lighting Standard]]&amp;SpaceTypesTable[[#This Row],[Lighting Primary Space Type]]&amp;SpaceTypesTable[[#This Row],[Lighting Secondary Space Type]]</f>
        <v>ASHRAE 189.1-2009HospitalPhysical Therapy</v>
      </c>
      <c r="N123">
        <f>VLOOKUP(SpaceTypesTable[[#This Row],[LookupColumn]],InteriorLightingTable[],5,FALSE)</f>
        <v>0.81</v>
      </c>
      <c r="Q123">
        <v>0</v>
      </c>
      <c r="R123">
        <v>0.7</v>
      </c>
      <c r="S123">
        <v>0.2</v>
      </c>
      <c r="T123" t="s">
        <v>1961</v>
      </c>
      <c r="U123" t="s">
        <v>645</v>
      </c>
      <c r="V123" t="s">
        <v>635</v>
      </c>
      <c r="W123" t="s">
        <v>641</v>
      </c>
      <c r="X123" t="str">
        <f>SpaceTypesTable[[#This Row],[Ventilation Standard]]&amp;SpaceTypesTable[[#This Row],[Ventilation Primary Space Type]]&amp;SpaceTypesTable[[#This Row],[Ventilation Secondary Space Type]]</f>
        <v>ASHRAE 62.1-1999Hospitals, Nursing and Convalescent HomesPhysical therapy</v>
      </c>
      <c r="Y123">
        <f>VLOOKUP(SpaceTypesTable[[#This Row],[Lookup]],VentilationStandardsTable[],6,FALSE)</f>
        <v>0</v>
      </c>
      <c r="Z123">
        <f>VLOOKUP(SpaceTypesTable[[#This Row],[Lookup]],VentilationStandardsTable[],5,FALSE)</f>
        <v>15</v>
      </c>
      <c r="AA123">
        <f>VLOOKUP(SpaceTypesTable[[#This Row],[Lookup]],VentilationStandardsTable[],7,FALSE)</f>
        <v>0</v>
      </c>
      <c r="AB123">
        <v>5</v>
      </c>
      <c r="AC123" t="s">
        <v>2018</v>
      </c>
      <c r="AD123" t="s">
        <v>2019</v>
      </c>
      <c r="AE123">
        <v>4.4600000000000001E-2</v>
      </c>
      <c r="AF123" t="s">
        <v>2024</v>
      </c>
      <c r="AH123" t="s">
        <v>1011</v>
      </c>
      <c r="AI123" t="s">
        <v>1011</v>
      </c>
      <c r="AJ123" t="s">
        <v>1011</v>
      </c>
      <c r="AL123">
        <v>1.0900000000000001</v>
      </c>
      <c r="AM123">
        <v>0</v>
      </c>
      <c r="AN123">
        <v>0.5</v>
      </c>
      <c r="AO123">
        <v>0</v>
      </c>
      <c r="AP123" t="s">
        <v>2049</v>
      </c>
      <c r="AQ123" t="s">
        <v>2087</v>
      </c>
      <c r="AR123" t="s">
        <v>2088</v>
      </c>
      <c r="AS123">
        <v>1</v>
      </c>
      <c r="AT123">
        <v>5280</v>
      </c>
      <c r="AU123">
        <f>IF(SpaceTypesTable[[#This Row],[Peak Flow Rate (gal/h)]]=0,"",SpaceTypesTable[[#This Row],[Peak Flow Rate (gal/h)]]/SpaceTypesTable[[#This Row],[area (ft^2)]])</f>
        <v>1.8939393939393939E-4</v>
      </c>
      <c r="AV123">
        <v>49</v>
      </c>
      <c r="AW123">
        <v>0.2</v>
      </c>
      <c r="AX123">
        <v>0.05</v>
      </c>
      <c r="AY123" t="s">
        <v>2153</v>
      </c>
      <c r="BE123" t="str">
        <f>IF(ISBLANK(BD123),"",BD123/(BA123/AZ123))</f>
        <v/>
      </c>
    </row>
    <row r="124" spans="1:57">
      <c r="A124" t="s">
        <v>11</v>
      </c>
      <c r="B124">
        <v>163</v>
      </c>
      <c r="C124" t="s">
        <v>1003</v>
      </c>
      <c r="D124" t="s">
        <v>799</v>
      </c>
      <c r="E124" t="s">
        <v>776</v>
      </c>
      <c r="F124" t="s">
        <v>834</v>
      </c>
      <c r="G124" t="s">
        <v>1047</v>
      </c>
      <c r="K124" t="str">
        <f>SpaceTypesTable[[#This Row],[Lighting Standard]]&amp;SpaceTypesTable[[#This Row],[Lighting Primary Space Type]]&amp;SpaceTypesTable[[#This Row],[Lighting Secondary Space Type]]</f>
        <v/>
      </c>
      <c r="N124">
        <v>2.5099999999999998</v>
      </c>
      <c r="Q124">
        <v>0</v>
      </c>
      <c r="R124">
        <v>0.7</v>
      </c>
      <c r="S124">
        <v>0.2</v>
      </c>
      <c r="T124" t="s">
        <v>1961</v>
      </c>
      <c r="U124" t="s">
        <v>645</v>
      </c>
      <c r="V124" t="s">
        <v>635</v>
      </c>
      <c r="W124" t="s">
        <v>641</v>
      </c>
      <c r="X124" t="str">
        <f>SpaceTypesTable[[#This Row],[Ventilation Standard]]&amp;SpaceTypesTable[[#This Row],[Ventilation Primary Space Type]]&amp;SpaceTypesTable[[#This Row],[Ventilation Secondary Space Type]]</f>
        <v>ASHRAE 62.1-1999Hospitals, Nursing and Convalescent HomesPhysical therapy</v>
      </c>
      <c r="Y124">
        <f>VLOOKUP(SpaceTypesTable[[#This Row],[Lookup]],VentilationStandardsTable[],6,FALSE)</f>
        <v>0</v>
      </c>
      <c r="Z124">
        <f>VLOOKUP(SpaceTypesTable[[#This Row],[Lookup]],VentilationStandardsTable[],5,FALSE)</f>
        <v>15</v>
      </c>
      <c r="AA124">
        <f>VLOOKUP(SpaceTypesTable[[#This Row],[Lookup]],VentilationStandardsTable[],7,FALSE)</f>
        <v>0</v>
      </c>
      <c r="AB124">
        <v>5</v>
      </c>
      <c r="AC124" t="s">
        <v>2018</v>
      </c>
      <c r="AD124" t="s">
        <v>2019</v>
      </c>
      <c r="AE124">
        <v>0.22320000000000001</v>
      </c>
      <c r="AF124" t="s">
        <v>2024</v>
      </c>
      <c r="AH124" t="s">
        <v>1011</v>
      </c>
      <c r="AI124" t="s">
        <v>1011</v>
      </c>
      <c r="AJ124" t="s">
        <v>1011</v>
      </c>
      <c r="AL124">
        <v>1.5000000000000002</v>
      </c>
      <c r="AM124">
        <v>0</v>
      </c>
      <c r="AN124">
        <v>0.5</v>
      </c>
      <c r="AO124">
        <v>0</v>
      </c>
      <c r="AP124" t="s">
        <v>2049</v>
      </c>
      <c r="AQ124" t="s">
        <v>2087</v>
      </c>
      <c r="AR124" t="s">
        <v>2088</v>
      </c>
      <c r="AS124">
        <v>1</v>
      </c>
      <c r="AT124">
        <v>5280</v>
      </c>
      <c r="AU124">
        <f>IF(SpaceTypesTable[[#This Row],[Peak Flow Rate (gal/h)]]=0,"",SpaceTypesTable[[#This Row],[Peak Flow Rate (gal/h)]]/SpaceTypesTable[[#This Row],[area (ft^2)]])</f>
        <v>1.8939393939393939E-4</v>
      </c>
      <c r="AV124">
        <v>49</v>
      </c>
      <c r="AW124">
        <v>0.2</v>
      </c>
      <c r="AX124">
        <v>0.05</v>
      </c>
      <c r="AY124" t="s">
        <v>2153</v>
      </c>
      <c r="BE124" t="str">
        <f>IF(ISBLANK(BD124),"",BD124/(BA124/AZ124))</f>
        <v/>
      </c>
    </row>
    <row r="125" spans="1:57">
      <c r="C125" t="s">
        <v>1058</v>
      </c>
      <c r="D125" t="s">
        <v>799</v>
      </c>
      <c r="E125" t="s">
        <v>776</v>
      </c>
      <c r="F125" t="s">
        <v>834</v>
      </c>
      <c r="G125" t="s">
        <v>1047</v>
      </c>
      <c r="H125" t="s">
        <v>755</v>
      </c>
      <c r="I125" t="s">
        <v>776</v>
      </c>
      <c r="J125" t="s">
        <v>787</v>
      </c>
      <c r="K125" t="str">
        <f>SpaceTypesTable[[#This Row],[Lighting Standard]]&amp;SpaceTypesTable[[#This Row],[Lighting Primary Space Type]]&amp;SpaceTypesTable[[#This Row],[Lighting Secondary Space Type]]</f>
        <v>ASHRAE 90.1-2007HospitalPhysical Therapy</v>
      </c>
      <c r="N125">
        <f>VLOOKUP(SpaceTypesTable[[#This Row],[LookupColumn]],InteriorLightingTable[],5,FALSE)</f>
        <v>0.9</v>
      </c>
      <c r="Q125">
        <v>0</v>
      </c>
      <c r="R125">
        <v>0.7</v>
      </c>
      <c r="S125">
        <v>0.2</v>
      </c>
      <c r="T125" t="s">
        <v>1961</v>
      </c>
      <c r="U125" t="s">
        <v>647</v>
      </c>
      <c r="V125" t="s">
        <v>635</v>
      </c>
      <c r="W125" t="s">
        <v>641</v>
      </c>
      <c r="X125" t="str">
        <f>SpaceTypesTable[[#This Row],[Ventilation Standard]]&amp;SpaceTypesTable[[#This Row],[Ventilation Primary Space Type]]&amp;SpaceTypesTable[[#This Row],[Ventilation Secondary Space Type]]</f>
        <v>ASHRAE 62.1-2007Hospitals, Nursing and Convalescent HomesPhysical therapy</v>
      </c>
      <c r="Y125">
        <f>VLOOKUP(SpaceTypesTable[[#This Row],[Lookup]],VentilationStandardsTable[],6,FALSE)</f>
        <v>0</v>
      </c>
      <c r="Z125">
        <f>VLOOKUP(SpaceTypesTable[[#This Row],[Lookup]],VentilationStandardsTable[],5,FALSE)</f>
        <v>15</v>
      </c>
      <c r="AA125">
        <f>VLOOKUP(SpaceTypesTable[[#This Row],[Lookup]],VentilationStandardsTable[],7,FALSE)</f>
        <v>0</v>
      </c>
      <c r="AB125">
        <v>5</v>
      </c>
      <c r="AC125" t="s">
        <v>2018</v>
      </c>
      <c r="AD125" t="s">
        <v>2019</v>
      </c>
      <c r="AE125">
        <v>4.4600000000000001E-2</v>
      </c>
      <c r="AF125" t="s">
        <v>2024</v>
      </c>
      <c r="AH125" t="s">
        <v>1011</v>
      </c>
      <c r="AI125" t="s">
        <v>1011</v>
      </c>
      <c r="AJ125" t="s">
        <v>1011</v>
      </c>
      <c r="AL125">
        <v>1.0900000000000001</v>
      </c>
      <c r="AM125">
        <v>0</v>
      </c>
      <c r="AN125">
        <v>0.5</v>
      </c>
      <c r="AO125">
        <v>0</v>
      </c>
      <c r="AP125" t="s">
        <v>2049</v>
      </c>
      <c r="AQ125" t="s">
        <v>2087</v>
      </c>
      <c r="AR125" t="s">
        <v>2088</v>
      </c>
      <c r="AS125">
        <v>1</v>
      </c>
      <c r="AT125">
        <v>5280</v>
      </c>
      <c r="AU125">
        <f>IF(SpaceTypesTable[[#This Row],[Peak Flow Rate (gal/h)]]=0,"",SpaceTypesTable[[#This Row],[Peak Flow Rate (gal/h)]]/SpaceTypesTable[[#This Row],[area (ft^2)]])</f>
        <v>1.8939393939393939E-4</v>
      </c>
      <c r="AV125">
        <v>49</v>
      </c>
      <c r="AW125">
        <v>0.2</v>
      </c>
      <c r="AX125">
        <v>0.05</v>
      </c>
      <c r="AY125" t="s">
        <v>2153</v>
      </c>
      <c r="BE125" t="str">
        <f>IF(ISBLANK(BD125),"",BD125/(BA125/AZ125))</f>
        <v/>
      </c>
    </row>
    <row r="126" spans="1:57">
      <c r="A126" t="s">
        <v>161</v>
      </c>
      <c r="B126">
        <v>452</v>
      </c>
      <c r="C126" t="s">
        <v>1002</v>
      </c>
      <c r="D126" t="s">
        <v>799</v>
      </c>
      <c r="E126" t="s">
        <v>776</v>
      </c>
      <c r="F126" t="s">
        <v>788</v>
      </c>
      <c r="G126" t="s">
        <v>1048</v>
      </c>
      <c r="K126" t="str">
        <f>SpaceTypesTable[[#This Row],[Lighting Standard]]&amp;SpaceTypesTable[[#This Row],[Lighting Primary Space Type]]&amp;SpaceTypesTable[[#This Row],[Lighting Secondary Space Type]]</f>
        <v/>
      </c>
      <c r="N126">
        <v>2.21</v>
      </c>
      <c r="Q126">
        <v>0</v>
      </c>
      <c r="R126">
        <v>0.7</v>
      </c>
      <c r="S126">
        <v>0.2</v>
      </c>
      <c r="T126" t="s">
        <v>1961</v>
      </c>
      <c r="U126" t="s">
        <v>645</v>
      </c>
      <c r="V126" t="s">
        <v>635</v>
      </c>
      <c r="W126" t="s">
        <v>637</v>
      </c>
      <c r="X126" t="str">
        <f>SpaceTypesTable[[#This Row],[Ventilation Standard]]&amp;SpaceTypesTable[[#This Row],[Ventilation Primary Space Type]]&amp;SpaceTypesTable[[#This Row],[Ventilation Secondary Space Type]]</f>
        <v>ASHRAE 62.1-1999Hospitals, Nursing and Convalescent HomesMedical procedure</v>
      </c>
      <c r="Y126">
        <f>VLOOKUP(SpaceTypesTable[[#This Row],[Lookup]],VentilationStandardsTable[],6,FALSE)</f>
        <v>0</v>
      </c>
      <c r="Z126">
        <f>VLOOKUP(SpaceTypesTable[[#This Row],[Lookup]],VentilationStandardsTable[],5,FALSE)</f>
        <v>15</v>
      </c>
      <c r="AA126">
        <f>VLOOKUP(SpaceTypesTable[[#This Row],[Lookup]],VentilationStandardsTable[],7,FALSE)</f>
        <v>0</v>
      </c>
      <c r="AB126">
        <v>5</v>
      </c>
      <c r="AC126" t="s">
        <v>2018</v>
      </c>
      <c r="AD126" t="s">
        <v>2019</v>
      </c>
      <c r="AE126">
        <v>0.22320000000000001</v>
      </c>
      <c r="AF126" t="s">
        <v>2024</v>
      </c>
      <c r="AH126" t="s">
        <v>1011</v>
      </c>
      <c r="AI126" t="s">
        <v>1011</v>
      </c>
      <c r="AJ126" t="s">
        <v>1011</v>
      </c>
      <c r="AL126">
        <v>10</v>
      </c>
      <c r="AM126">
        <v>0</v>
      </c>
      <c r="AN126">
        <v>0.5</v>
      </c>
      <c r="AO126">
        <v>0</v>
      </c>
      <c r="AP126" t="s">
        <v>2049</v>
      </c>
      <c r="AQ126" t="s">
        <v>2087</v>
      </c>
      <c r="AR126" t="s">
        <v>2088</v>
      </c>
      <c r="AS126">
        <v>1</v>
      </c>
      <c r="AT126">
        <v>5250</v>
      </c>
      <c r="AU126">
        <f>IF(SpaceTypesTable[[#This Row],[Peak Flow Rate (gal/h)]]=0,"",SpaceTypesTable[[#This Row],[Peak Flow Rate (gal/h)]]/SpaceTypesTable[[#This Row],[area (ft^2)]])</f>
        <v>1.9047619047619048E-4</v>
      </c>
      <c r="AV126">
        <v>49</v>
      </c>
      <c r="AW126">
        <v>0.2</v>
      </c>
      <c r="AX126">
        <v>0.05</v>
      </c>
      <c r="AY126" t="s">
        <v>2152</v>
      </c>
      <c r="BE126" t="str">
        <f>IF(ISBLANK(BD126),"",BD126/(BA126/AZ126))</f>
        <v/>
      </c>
    </row>
    <row r="127" spans="1:57">
      <c r="A127" t="s">
        <v>19</v>
      </c>
      <c r="B127">
        <v>57</v>
      </c>
      <c r="C127" t="s">
        <v>1001</v>
      </c>
      <c r="D127" t="s">
        <v>799</v>
      </c>
      <c r="E127" t="s">
        <v>776</v>
      </c>
      <c r="F127" t="s">
        <v>788</v>
      </c>
      <c r="G127" t="s">
        <v>1048</v>
      </c>
      <c r="H127" t="s">
        <v>754</v>
      </c>
      <c r="I127" t="s">
        <v>776</v>
      </c>
      <c r="J127" t="s">
        <v>788</v>
      </c>
      <c r="K127" t="str">
        <f>SpaceTypesTable[[#This Row],[Lighting Standard]]&amp;SpaceTypesTable[[#This Row],[Lighting Primary Space Type]]&amp;SpaceTypesTable[[#This Row],[Lighting Secondary Space Type]]</f>
        <v>ASHRAE 90.1-2004HospitalRadiology</v>
      </c>
      <c r="N127">
        <f>VLOOKUP(SpaceTypesTable[[#This Row],[LookupColumn]],InteriorLightingTable[],5,FALSE)</f>
        <v>0.4</v>
      </c>
      <c r="Q127">
        <v>0</v>
      </c>
      <c r="R127">
        <v>0.7</v>
      </c>
      <c r="S127">
        <v>0.2</v>
      </c>
      <c r="T127" t="s">
        <v>1961</v>
      </c>
      <c r="U127" t="s">
        <v>645</v>
      </c>
      <c r="V127" t="s">
        <v>635</v>
      </c>
      <c r="W127" t="s">
        <v>637</v>
      </c>
      <c r="X127" t="str">
        <f>SpaceTypesTable[[#This Row],[Ventilation Standard]]&amp;SpaceTypesTable[[#This Row],[Ventilation Primary Space Type]]&amp;SpaceTypesTable[[#This Row],[Ventilation Secondary Space Type]]</f>
        <v>ASHRAE 62.1-1999Hospitals, Nursing and Convalescent HomesMedical procedure</v>
      </c>
      <c r="Y127">
        <f>VLOOKUP(SpaceTypesTable[[#This Row],[Lookup]],VentilationStandardsTable[],6,FALSE)</f>
        <v>0</v>
      </c>
      <c r="Z127">
        <f>VLOOKUP(SpaceTypesTable[[#This Row],[Lookup]],VentilationStandardsTable[],5,FALSE)</f>
        <v>15</v>
      </c>
      <c r="AA127">
        <f>VLOOKUP(SpaceTypesTable[[#This Row],[Lookup]],VentilationStandardsTable[],7,FALSE)</f>
        <v>0</v>
      </c>
      <c r="AB127">
        <v>5</v>
      </c>
      <c r="AC127" t="s">
        <v>2018</v>
      </c>
      <c r="AD127" t="s">
        <v>2019</v>
      </c>
      <c r="AE127">
        <v>5.9499999999999997E-2</v>
      </c>
      <c r="AF127" t="s">
        <v>2024</v>
      </c>
      <c r="AH127" t="s">
        <v>1011</v>
      </c>
      <c r="AI127" t="s">
        <v>1011</v>
      </c>
      <c r="AJ127" t="s">
        <v>1011</v>
      </c>
      <c r="AL127">
        <v>10</v>
      </c>
      <c r="AM127">
        <v>0</v>
      </c>
      <c r="AN127">
        <v>0.5</v>
      </c>
      <c r="AO127">
        <v>0</v>
      </c>
      <c r="AP127" t="s">
        <v>2049</v>
      </c>
      <c r="AQ127" t="s">
        <v>2087</v>
      </c>
      <c r="AR127" t="s">
        <v>2088</v>
      </c>
      <c r="AS127">
        <v>1</v>
      </c>
      <c r="AT127">
        <v>5250</v>
      </c>
      <c r="AU127">
        <f>IF(SpaceTypesTable[[#This Row],[Peak Flow Rate (gal/h)]]=0,"",SpaceTypesTable[[#This Row],[Peak Flow Rate (gal/h)]]/SpaceTypesTable[[#This Row],[area (ft^2)]])</f>
        <v>1.9047619047619048E-4</v>
      </c>
      <c r="AV127">
        <v>49</v>
      </c>
      <c r="AW127">
        <v>0.2</v>
      </c>
      <c r="AX127">
        <v>0.05</v>
      </c>
      <c r="AY127" t="s">
        <v>2152</v>
      </c>
      <c r="BE127" t="str">
        <f>IF(ISBLANK(BD127),"",BD127/(BA127/AZ127))</f>
        <v/>
      </c>
    </row>
    <row r="128" spans="1:57">
      <c r="A128" t="s">
        <v>259</v>
      </c>
      <c r="B128">
        <v>299</v>
      </c>
      <c r="C128" t="s">
        <v>1000</v>
      </c>
      <c r="D128" t="s">
        <v>800</v>
      </c>
      <c r="E128" t="s">
        <v>776</v>
      </c>
      <c r="F128" t="s">
        <v>788</v>
      </c>
      <c r="G128" t="s">
        <v>1048</v>
      </c>
      <c r="H128" t="s">
        <v>997</v>
      </c>
      <c r="I128" t="s">
        <v>776</v>
      </c>
      <c r="J128" t="s">
        <v>788</v>
      </c>
      <c r="K128" t="str">
        <f>SpaceTypesTable[[#This Row],[Lighting Standard]]&amp;SpaceTypesTable[[#This Row],[Lighting Primary Space Type]]&amp;SpaceTypesTable[[#This Row],[Lighting Secondary Space Type]]</f>
        <v>ASHRAE 189.1-2009HospitalRadiology</v>
      </c>
      <c r="N128">
        <f>VLOOKUP(SpaceTypesTable[[#This Row],[LookupColumn]],InteriorLightingTable[],5,FALSE)</f>
        <v>0.36000000000000004</v>
      </c>
      <c r="Q128">
        <v>0</v>
      </c>
      <c r="R128">
        <v>0.7</v>
      </c>
      <c r="S128">
        <v>0.2</v>
      </c>
      <c r="T128" t="s">
        <v>1961</v>
      </c>
      <c r="U128" t="s">
        <v>645</v>
      </c>
      <c r="V128" t="s">
        <v>635</v>
      </c>
      <c r="W128" t="s">
        <v>637</v>
      </c>
      <c r="X128" t="str">
        <f>SpaceTypesTable[[#This Row],[Ventilation Standard]]&amp;SpaceTypesTable[[#This Row],[Ventilation Primary Space Type]]&amp;SpaceTypesTable[[#This Row],[Ventilation Secondary Space Type]]</f>
        <v>ASHRAE 62.1-1999Hospitals, Nursing and Convalescent HomesMedical procedure</v>
      </c>
      <c r="Y128">
        <f>VLOOKUP(SpaceTypesTable[[#This Row],[Lookup]],VentilationStandardsTable[],6,FALSE)</f>
        <v>0</v>
      </c>
      <c r="Z128">
        <f>VLOOKUP(SpaceTypesTable[[#This Row],[Lookup]],VentilationStandardsTable[],5,FALSE)</f>
        <v>15</v>
      </c>
      <c r="AA128">
        <f>VLOOKUP(SpaceTypesTable[[#This Row],[Lookup]],VentilationStandardsTable[],7,FALSE)</f>
        <v>0</v>
      </c>
      <c r="AB128">
        <v>5</v>
      </c>
      <c r="AC128" t="s">
        <v>2018</v>
      </c>
      <c r="AD128" t="s">
        <v>2019</v>
      </c>
      <c r="AE128">
        <v>5.9499999999999997E-2</v>
      </c>
      <c r="AF128" t="s">
        <v>2024</v>
      </c>
      <c r="AH128" t="s">
        <v>1011</v>
      </c>
      <c r="AI128" t="s">
        <v>1011</v>
      </c>
      <c r="AJ128" t="s">
        <v>1011</v>
      </c>
      <c r="AL128">
        <v>7.28</v>
      </c>
      <c r="AM128">
        <v>0</v>
      </c>
      <c r="AN128">
        <v>0.5</v>
      </c>
      <c r="AO128">
        <v>0</v>
      </c>
      <c r="AP128" t="s">
        <v>2049</v>
      </c>
      <c r="AQ128" t="s">
        <v>2087</v>
      </c>
      <c r="AR128" t="s">
        <v>2088</v>
      </c>
      <c r="AS128">
        <v>1</v>
      </c>
      <c r="AT128">
        <v>5250</v>
      </c>
      <c r="AU128">
        <f>IF(SpaceTypesTable[[#This Row],[Peak Flow Rate (gal/h)]]=0,"",SpaceTypesTable[[#This Row],[Peak Flow Rate (gal/h)]]/SpaceTypesTable[[#This Row],[area (ft^2)]])</f>
        <v>1.9047619047619048E-4</v>
      </c>
      <c r="AV128">
        <v>49</v>
      </c>
      <c r="AW128">
        <v>0.2</v>
      </c>
      <c r="AX128">
        <v>0.05</v>
      </c>
      <c r="AY128" t="s">
        <v>2152</v>
      </c>
      <c r="BE128" t="str">
        <f>IF(ISBLANK(BD128),"",BD128/(BA128/AZ128))</f>
        <v/>
      </c>
    </row>
    <row r="129" spans="1:57">
      <c r="A129" t="s">
        <v>273</v>
      </c>
      <c r="B129">
        <v>5</v>
      </c>
      <c r="C129" t="s">
        <v>1000</v>
      </c>
      <c r="D129" t="s">
        <v>801</v>
      </c>
      <c r="E129" t="s">
        <v>776</v>
      </c>
      <c r="F129" t="s">
        <v>788</v>
      </c>
      <c r="G129" t="s">
        <v>1048</v>
      </c>
      <c r="H129" t="s">
        <v>997</v>
      </c>
      <c r="I129" t="s">
        <v>776</v>
      </c>
      <c r="J129" t="s">
        <v>788</v>
      </c>
      <c r="K129" t="str">
        <f>SpaceTypesTable[[#This Row],[Lighting Standard]]&amp;SpaceTypesTable[[#This Row],[Lighting Primary Space Type]]&amp;SpaceTypesTable[[#This Row],[Lighting Secondary Space Type]]</f>
        <v>ASHRAE 189.1-2009HospitalRadiology</v>
      </c>
      <c r="N129">
        <f>VLOOKUP(SpaceTypesTable[[#This Row],[LookupColumn]],InteriorLightingTable[],5,FALSE)</f>
        <v>0.36000000000000004</v>
      </c>
      <c r="Q129">
        <v>0</v>
      </c>
      <c r="R129">
        <v>0.7</v>
      </c>
      <c r="S129">
        <v>0.2</v>
      </c>
      <c r="T129" t="s">
        <v>1961</v>
      </c>
      <c r="U129" t="s">
        <v>645</v>
      </c>
      <c r="V129" t="s">
        <v>635</v>
      </c>
      <c r="W129" t="s">
        <v>637</v>
      </c>
      <c r="X129" t="str">
        <f>SpaceTypesTable[[#This Row],[Ventilation Standard]]&amp;SpaceTypesTable[[#This Row],[Ventilation Primary Space Type]]&amp;SpaceTypesTable[[#This Row],[Ventilation Secondary Space Type]]</f>
        <v>ASHRAE 62.1-1999Hospitals, Nursing and Convalescent HomesMedical procedure</v>
      </c>
      <c r="Y129">
        <f>VLOOKUP(SpaceTypesTable[[#This Row],[Lookup]],VentilationStandardsTable[],6,FALSE)</f>
        <v>0</v>
      </c>
      <c r="Z129">
        <f>VLOOKUP(SpaceTypesTable[[#This Row],[Lookup]],VentilationStandardsTable[],5,FALSE)</f>
        <v>15</v>
      </c>
      <c r="AA129">
        <f>VLOOKUP(SpaceTypesTable[[#This Row],[Lookup]],VentilationStandardsTable[],7,FALSE)</f>
        <v>0</v>
      </c>
      <c r="AB129">
        <v>5</v>
      </c>
      <c r="AC129" t="s">
        <v>2018</v>
      </c>
      <c r="AD129" t="s">
        <v>2019</v>
      </c>
      <c r="AE129">
        <v>4.4600000000000001E-2</v>
      </c>
      <c r="AF129" t="s">
        <v>2024</v>
      </c>
      <c r="AH129" t="s">
        <v>1011</v>
      </c>
      <c r="AI129" t="s">
        <v>1011</v>
      </c>
      <c r="AJ129" t="s">
        <v>1011</v>
      </c>
      <c r="AL129">
        <v>7.28</v>
      </c>
      <c r="AM129">
        <v>0</v>
      </c>
      <c r="AN129">
        <v>0.5</v>
      </c>
      <c r="AO129">
        <v>0</v>
      </c>
      <c r="AP129" t="s">
        <v>2049</v>
      </c>
      <c r="AQ129" t="s">
        <v>2087</v>
      </c>
      <c r="AR129" t="s">
        <v>2088</v>
      </c>
      <c r="AS129">
        <v>1</v>
      </c>
      <c r="AT129">
        <v>5250</v>
      </c>
      <c r="AU129">
        <f>IF(SpaceTypesTable[[#This Row],[Peak Flow Rate (gal/h)]]=0,"",SpaceTypesTable[[#This Row],[Peak Flow Rate (gal/h)]]/SpaceTypesTable[[#This Row],[area (ft^2)]])</f>
        <v>1.9047619047619048E-4</v>
      </c>
      <c r="AV129">
        <v>49</v>
      </c>
      <c r="AW129">
        <v>0.2</v>
      </c>
      <c r="AX129">
        <v>0.05</v>
      </c>
      <c r="AY129" t="s">
        <v>2152</v>
      </c>
      <c r="BE129" t="str">
        <f>IF(ISBLANK(BD129),"",BD129/(BA129/AZ129))</f>
        <v/>
      </c>
    </row>
    <row r="130" spans="1:57">
      <c r="A130" t="s">
        <v>359</v>
      </c>
      <c r="B130">
        <v>260</v>
      </c>
      <c r="C130" t="s">
        <v>1003</v>
      </c>
      <c r="D130" t="s">
        <v>799</v>
      </c>
      <c r="E130" t="s">
        <v>776</v>
      </c>
      <c r="F130" t="s">
        <v>788</v>
      </c>
      <c r="G130" t="s">
        <v>1048</v>
      </c>
      <c r="K130" t="str">
        <f>SpaceTypesTable[[#This Row],[Lighting Standard]]&amp;SpaceTypesTable[[#This Row],[Lighting Primary Space Type]]&amp;SpaceTypesTable[[#This Row],[Lighting Secondary Space Type]]</f>
        <v/>
      </c>
      <c r="N130">
        <v>3.3</v>
      </c>
      <c r="Q130">
        <v>0</v>
      </c>
      <c r="R130">
        <v>0.7</v>
      </c>
      <c r="S130">
        <v>0.2</v>
      </c>
      <c r="T130" t="s">
        <v>1961</v>
      </c>
      <c r="U130" t="s">
        <v>645</v>
      </c>
      <c r="V130" t="s">
        <v>635</v>
      </c>
      <c r="W130" t="s">
        <v>637</v>
      </c>
      <c r="X130" t="str">
        <f>SpaceTypesTable[[#This Row],[Ventilation Standard]]&amp;SpaceTypesTable[[#This Row],[Ventilation Primary Space Type]]&amp;SpaceTypesTable[[#This Row],[Ventilation Secondary Space Type]]</f>
        <v>ASHRAE 62.1-1999Hospitals, Nursing and Convalescent HomesMedical procedure</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2018</v>
      </c>
      <c r="AD130" t="s">
        <v>2019</v>
      </c>
      <c r="AE130">
        <v>0.22320000000000001</v>
      </c>
      <c r="AF130" t="s">
        <v>2024</v>
      </c>
      <c r="AH130" t="s">
        <v>1011</v>
      </c>
      <c r="AI130" t="s">
        <v>1011</v>
      </c>
      <c r="AJ130" t="s">
        <v>1011</v>
      </c>
      <c r="AL130">
        <v>10</v>
      </c>
      <c r="AM130">
        <v>0</v>
      </c>
      <c r="AN130">
        <v>0.5</v>
      </c>
      <c r="AO130">
        <v>0</v>
      </c>
      <c r="AP130" t="s">
        <v>2049</v>
      </c>
      <c r="AQ130" t="s">
        <v>2087</v>
      </c>
      <c r="AR130" t="s">
        <v>2088</v>
      </c>
      <c r="AS130">
        <v>1</v>
      </c>
      <c r="AT130">
        <v>5250</v>
      </c>
      <c r="AU130">
        <f>IF(SpaceTypesTable[[#This Row],[Peak Flow Rate (gal/h)]]=0,"",SpaceTypesTable[[#This Row],[Peak Flow Rate (gal/h)]]/SpaceTypesTable[[#This Row],[area (ft^2)]])</f>
        <v>1.9047619047619048E-4</v>
      </c>
      <c r="AV130">
        <v>49</v>
      </c>
      <c r="AW130">
        <v>0.2</v>
      </c>
      <c r="AX130">
        <v>0.05</v>
      </c>
      <c r="AY130" t="s">
        <v>2152</v>
      </c>
      <c r="BE130" t="str">
        <f>IF(ISBLANK(BD130),"",BD130/(BA130/AZ130))</f>
        <v/>
      </c>
    </row>
    <row r="131" spans="1:57">
      <c r="C131" t="s">
        <v>1058</v>
      </c>
      <c r="D131" t="s">
        <v>799</v>
      </c>
      <c r="E131" t="s">
        <v>776</v>
      </c>
      <c r="F131" t="s">
        <v>788</v>
      </c>
      <c r="G131" t="s">
        <v>1048</v>
      </c>
      <c r="H131" t="s">
        <v>755</v>
      </c>
      <c r="I131" t="s">
        <v>776</v>
      </c>
      <c r="J131" t="s">
        <v>788</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
        <v>1961</v>
      </c>
      <c r="U131" t="s">
        <v>647</v>
      </c>
      <c r="V131" t="s">
        <v>635</v>
      </c>
      <c r="W131" t="s">
        <v>637</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2018</v>
      </c>
      <c r="AD131" t="s">
        <v>2019</v>
      </c>
      <c r="AE131">
        <v>4.4600000000000001E-2</v>
      </c>
      <c r="AF131" t="s">
        <v>2024</v>
      </c>
      <c r="AH131" t="s">
        <v>1011</v>
      </c>
      <c r="AI131" t="s">
        <v>1011</v>
      </c>
      <c r="AJ131" t="s">
        <v>1011</v>
      </c>
      <c r="AL131">
        <v>7.28</v>
      </c>
      <c r="AM131">
        <v>0</v>
      </c>
      <c r="AN131">
        <v>0.5</v>
      </c>
      <c r="AO131">
        <v>0</v>
      </c>
      <c r="AP131" t="s">
        <v>2049</v>
      </c>
      <c r="AQ131" t="s">
        <v>2087</v>
      </c>
      <c r="AR131" t="s">
        <v>2088</v>
      </c>
      <c r="AS131">
        <v>1</v>
      </c>
      <c r="AT131">
        <v>5250</v>
      </c>
      <c r="AU131">
        <f>IF(SpaceTypesTable[[#This Row],[Peak Flow Rate (gal/h)]]=0,"",SpaceTypesTable[[#This Row],[Peak Flow Rate (gal/h)]]/SpaceTypesTable[[#This Row],[area (ft^2)]])</f>
        <v>1.9047619047619048E-4</v>
      </c>
      <c r="AV131">
        <v>49</v>
      </c>
      <c r="AW131">
        <v>0.2</v>
      </c>
      <c r="AX131">
        <v>0.05</v>
      </c>
      <c r="AY131" t="s">
        <v>2152</v>
      </c>
      <c r="BE131" t="str">
        <f>IF(ISBLANK(BD131),"",BD131/(BA131/AZ131))</f>
        <v/>
      </c>
    </row>
    <row r="132" spans="1:57">
      <c r="A132" t="s">
        <v>321</v>
      </c>
      <c r="B132">
        <v>501</v>
      </c>
      <c r="C132" t="s">
        <v>1002</v>
      </c>
      <c r="D132" t="s">
        <v>799</v>
      </c>
      <c r="E132" t="s">
        <v>807</v>
      </c>
      <c r="F132" t="s">
        <v>826</v>
      </c>
      <c r="G132" t="s">
        <v>1049</v>
      </c>
      <c r="K132" t="str">
        <f>SpaceTypesTable[[#This Row],[Lighting Standard]]&amp;SpaceTypesTable[[#This Row],[Lighting Primary Space Type]]&amp;SpaceTypesTable[[#This Row],[Lighting Secondary Space Type]]</f>
        <v/>
      </c>
      <c r="N132">
        <v>2.56</v>
      </c>
      <c r="Q132">
        <v>0</v>
      </c>
      <c r="R132">
        <v>0.7</v>
      </c>
      <c r="S132">
        <v>0.2</v>
      </c>
      <c r="T132" t="s">
        <v>1962</v>
      </c>
      <c r="U132" t="s">
        <v>645</v>
      </c>
      <c r="V132" t="s">
        <v>954</v>
      </c>
      <c r="W132" t="s">
        <v>570</v>
      </c>
      <c r="X132" t="str">
        <f>SpaceTypesTable[[#This Row],[Ventilation Standard]]&amp;SpaceTypesTable[[#This Row],[Ventilation Primary Space Type]]&amp;SpaceTypesTable[[#This Row],[Ventilation Secondary Space Type]]</f>
        <v>ASHRAE 62.1-1999Hotels, Motels, Resorts, DormitoriesConference rooms</v>
      </c>
      <c r="Y132">
        <f>VLOOKUP(SpaceTypesTable[[#This Row],[Lookup]],VentilationStandardsTable[],6,FALSE)</f>
        <v>0</v>
      </c>
      <c r="Z132">
        <f>VLOOKUP(SpaceTypesTable[[#This Row],[Lookup]],VentilationStandardsTable[],5,FALSE)</f>
        <v>20</v>
      </c>
      <c r="AA132">
        <f>VLOOKUP(SpaceTypesTable[[#This Row],[Lookup]],VentilationStandardsTable[],7,FALSE)</f>
        <v>0</v>
      </c>
      <c r="AB132">
        <v>67</v>
      </c>
      <c r="AC132" t="s">
        <v>2015</v>
      </c>
      <c r="AD132" t="s">
        <v>2016</v>
      </c>
      <c r="AE132">
        <v>0.22320000000000001</v>
      </c>
      <c r="AF132" t="s">
        <v>2025</v>
      </c>
      <c r="AH132" t="s">
        <v>1011</v>
      </c>
      <c r="AI132" t="s">
        <v>1011</v>
      </c>
      <c r="AJ132" t="s">
        <v>1011</v>
      </c>
      <c r="AL132">
        <v>6.3</v>
      </c>
      <c r="AM132">
        <v>0</v>
      </c>
      <c r="AN132">
        <v>0.5</v>
      </c>
      <c r="AO132">
        <v>0</v>
      </c>
      <c r="AP132" t="s">
        <v>2089</v>
      </c>
      <c r="AQ132" t="s">
        <v>2051</v>
      </c>
      <c r="AR132" t="s">
        <v>2065</v>
      </c>
      <c r="AU132" t="str">
        <f>IF(SpaceTypesTable[[#This Row],[Peak Flow Rate (gal/h)]]=0,"",SpaceTypesTable[[#This Row],[Peak Flow Rate (gal/h)]]/SpaceTypesTable[[#This Row],[area (ft^2)]])</f>
        <v/>
      </c>
      <c r="BE132" t="str">
        <f>IF(ISBLANK(BD132),"",BD132/(BA132/AZ132))</f>
        <v/>
      </c>
    </row>
    <row r="133" spans="1:57">
      <c r="A133" t="s">
        <v>268</v>
      </c>
      <c r="B133">
        <v>369</v>
      </c>
      <c r="C133" t="s">
        <v>1001</v>
      </c>
      <c r="D133" t="s">
        <v>799</v>
      </c>
      <c r="E133" t="s">
        <v>807</v>
      </c>
      <c r="F133" t="s">
        <v>826</v>
      </c>
      <c r="G133" t="s">
        <v>1049</v>
      </c>
      <c r="H133" t="s">
        <v>754</v>
      </c>
      <c r="I133" t="s">
        <v>877</v>
      </c>
      <c r="J133" t="s">
        <v>760</v>
      </c>
      <c r="K133" t="str">
        <f>SpaceTypesTable[[#This Row],[Lighting Standard]]&amp;SpaceTypesTable[[#This Row],[Lighting Primary Space Type]]&amp;SpaceTypesTable[[#This Row],[Lighting Secondary Space Type]]</f>
        <v>ASHRAE 90.1-2004Conference/Meeting/MultipurposeGeneral</v>
      </c>
      <c r="N133">
        <f>VLOOKUP(SpaceTypesTable[[#This Row],[LookupColumn]],InteriorLightingTable[],5,FALSE)</f>
        <v>1.3</v>
      </c>
      <c r="Q133">
        <v>0</v>
      </c>
      <c r="R133">
        <v>0.7</v>
      </c>
      <c r="S133">
        <v>0.2</v>
      </c>
      <c r="T133" t="s">
        <v>1962</v>
      </c>
      <c r="U133" t="s">
        <v>645</v>
      </c>
      <c r="V133" t="s">
        <v>954</v>
      </c>
      <c r="W133" t="s">
        <v>570</v>
      </c>
      <c r="X133" t="str">
        <f>SpaceTypesTable[[#This Row],[Ventilation Standard]]&amp;SpaceTypesTable[[#This Row],[Ventilation Primary Space Type]]&amp;SpaceTypesTable[[#This Row],[Ventilation Secondary Space Type]]</f>
        <v>ASHRAE 62.1-1999Hotels, Motels, Resorts, DormitoriesConference rooms</v>
      </c>
      <c r="Y133">
        <f>VLOOKUP(SpaceTypesTable[[#This Row],[Lookup]],VentilationStandardsTable[],6,FALSE)</f>
        <v>0</v>
      </c>
      <c r="Z133">
        <f>VLOOKUP(SpaceTypesTable[[#This Row],[Lookup]],VentilationStandardsTable[],5,FALSE)</f>
        <v>20</v>
      </c>
      <c r="AA133">
        <f>VLOOKUP(SpaceTypesTable[[#This Row],[Lookup]],VentilationStandardsTable[],7,FALSE)</f>
        <v>0</v>
      </c>
      <c r="AB133">
        <v>67</v>
      </c>
      <c r="AC133" t="s">
        <v>2015</v>
      </c>
      <c r="AD133" t="s">
        <v>2016</v>
      </c>
      <c r="AE133">
        <v>5.9499999999999997E-2</v>
      </c>
      <c r="AF133" t="s">
        <v>2025</v>
      </c>
      <c r="AH133" t="s">
        <v>1011</v>
      </c>
      <c r="AI133" t="s">
        <v>1011</v>
      </c>
      <c r="AJ133" t="s">
        <v>1011</v>
      </c>
      <c r="AL133">
        <v>6.3</v>
      </c>
      <c r="AM133">
        <v>0</v>
      </c>
      <c r="AN133">
        <v>0.5</v>
      </c>
      <c r="AO133">
        <v>0</v>
      </c>
      <c r="AP133" t="s">
        <v>2089</v>
      </c>
      <c r="AQ133" t="s">
        <v>2051</v>
      </c>
      <c r="AR133" t="s">
        <v>2065</v>
      </c>
      <c r="AU133" t="str">
        <f>IF(SpaceTypesTable[[#This Row],[Peak Flow Rate (gal/h)]]=0,"",SpaceTypesTable[[#This Row],[Peak Flow Rate (gal/h)]]/SpaceTypesTable[[#This Row],[area (ft^2)]])</f>
        <v/>
      </c>
      <c r="BE133" t="str">
        <f>IF(ISBLANK(BD133),"",BD133/(BA133/AZ133))</f>
        <v/>
      </c>
    </row>
    <row r="134" spans="1:57">
      <c r="A134" t="s">
        <v>465</v>
      </c>
      <c r="B134">
        <v>25</v>
      </c>
      <c r="C134" t="s">
        <v>1000</v>
      </c>
      <c r="D134" t="s">
        <v>800</v>
      </c>
      <c r="E134" t="s">
        <v>807</v>
      </c>
      <c r="F134" t="s">
        <v>826</v>
      </c>
      <c r="G134" t="s">
        <v>1049</v>
      </c>
      <c r="H134" t="s">
        <v>997</v>
      </c>
      <c r="I134" t="s">
        <v>877</v>
      </c>
      <c r="J134" t="s">
        <v>760</v>
      </c>
      <c r="K134" t="str">
        <f>SpaceTypesTable[[#This Row],[Lighting Standard]]&amp;SpaceTypesTable[[#This Row],[Lighting Primary Space Type]]&amp;SpaceTypesTable[[#This Row],[Lighting Secondary Space Type]]</f>
        <v>ASHRAE 189.1-2009Conference/Meeting/MultipurposeGeneral</v>
      </c>
      <c r="N134">
        <f>VLOOKUP(SpaceTypesTable[[#This Row],[LookupColumn]],InteriorLightingTable[],5,FALSE)</f>
        <v>1.1700000000000002</v>
      </c>
      <c r="Q134">
        <v>0</v>
      </c>
      <c r="R134">
        <v>0.7</v>
      </c>
      <c r="S134">
        <v>0.2</v>
      </c>
      <c r="T134" t="s">
        <v>1962</v>
      </c>
      <c r="U134" t="s">
        <v>645</v>
      </c>
      <c r="V134" t="s">
        <v>954</v>
      </c>
      <c r="W134" t="s">
        <v>570</v>
      </c>
      <c r="X134" t="str">
        <f>SpaceTypesTable[[#This Row],[Ventilation Standard]]&amp;SpaceTypesTable[[#This Row],[Ventilation Primary Space Type]]&amp;SpaceTypesTable[[#This Row],[Ventilation Secondary Space Type]]</f>
        <v>ASHRAE 62.1-1999Hotels, Motels, Resorts, DormitoriesConference rooms</v>
      </c>
      <c r="Y134">
        <f>VLOOKUP(SpaceTypesTable[[#This Row],[Lookup]],VentilationStandardsTable[],6,FALSE)</f>
        <v>0</v>
      </c>
      <c r="Z134">
        <f>VLOOKUP(SpaceTypesTable[[#This Row],[Lookup]],VentilationStandardsTable[],5,FALSE)</f>
        <v>20</v>
      </c>
      <c r="AA134">
        <f>VLOOKUP(SpaceTypesTable[[#This Row],[Lookup]],VentilationStandardsTable[],7,FALSE)</f>
        <v>0</v>
      </c>
      <c r="AB134">
        <v>67</v>
      </c>
      <c r="AC134" t="s">
        <v>2015</v>
      </c>
      <c r="AD134" t="s">
        <v>2016</v>
      </c>
      <c r="AE134">
        <v>5.9499999999999997E-2</v>
      </c>
      <c r="AF134" t="s">
        <v>2025</v>
      </c>
      <c r="AH134" t="s">
        <v>1011</v>
      </c>
      <c r="AI134" t="s">
        <v>1011</v>
      </c>
      <c r="AJ134" t="s">
        <v>1011</v>
      </c>
      <c r="AL134">
        <v>3.0000000000000004</v>
      </c>
      <c r="AM134">
        <v>0</v>
      </c>
      <c r="AN134">
        <v>0.5</v>
      </c>
      <c r="AO134">
        <v>0</v>
      </c>
      <c r="AP134" t="s">
        <v>2089</v>
      </c>
      <c r="AQ134" t="s">
        <v>2051</v>
      </c>
      <c r="AR134" t="s">
        <v>2065</v>
      </c>
      <c r="AU134" t="str">
        <f>IF(SpaceTypesTable[[#This Row],[Peak Flow Rate (gal/h)]]=0,"",SpaceTypesTable[[#This Row],[Peak Flow Rate (gal/h)]]/SpaceTypesTable[[#This Row],[area (ft^2)]])</f>
        <v/>
      </c>
      <c r="BE134" t="str">
        <f>IF(ISBLANK(BD134),"",BD134/(BA134/AZ134))</f>
        <v/>
      </c>
    </row>
    <row r="135" spans="1:57">
      <c r="A135" t="s">
        <v>538</v>
      </c>
      <c r="B135">
        <v>229</v>
      </c>
      <c r="C135" t="s">
        <v>1000</v>
      </c>
      <c r="D135" t="s">
        <v>801</v>
      </c>
      <c r="E135" t="s">
        <v>807</v>
      </c>
      <c r="F135" t="s">
        <v>826</v>
      </c>
      <c r="G135" t="s">
        <v>1049</v>
      </c>
      <c r="H135" t="s">
        <v>997</v>
      </c>
      <c r="I135" t="s">
        <v>877</v>
      </c>
      <c r="J135" t="s">
        <v>760</v>
      </c>
      <c r="K135" t="str">
        <f>SpaceTypesTable[[#This Row],[Lighting Standard]]&amp;SpaceTypesTable[[#This Row],[Lighting Primary Space Type]]&amp;SpaceTypesTable[[#This Row],[Lighting Secondary Space Type]]</f>
        <v>ASHRAE 189.1-2009Conference/Meeting/MultipurposeGeneral</v>
      </c>
      <c r="N135">
        <f>VLOOKUP(SpaceTypesTable[[#This Row],[LookupColumn]],InteriorLightingTable[],5,FALSE)</f>
        <v>1.1700000000000002</v>
      </c>
      <c r="Q135">
        <v>0</v>
      </c>
      <c r="R135">
        <v>0.7</v>
      </c>
      <c r="S135">
        <v>0.2</v>
      </c>
      <c r="T135" t="s">
        <v>1962</v>
      </c>
      <c r="U135" t="s">
        <v>645</v>
      </c>
      <c r="V135" t="s">
        <v>954</v>
      </c>
      <c r="W135" t="s">
        <v>570</v>
      </c>
      <c r="X135" t="str">
        <f>SpaceTypesTable[[#This Row],[Ventilation Standard]]&amp;SpaceTypesTable[[#This Row],[Ventilation Primary Space Type]]&amp;SpaceTypesTable[[#This Row],[Ventilation Secondary Space Type]]</f>
        <v>ASHRAE 62.1-1999Hotels, Motels, Resorts, DormitoriesConference rooms</v>
      </c>
      <c r="Y135">
        <f>VLOOKUP(SpaceTypesTable[[#This Row],[Lookup]],VentilationStandardsTable[],6,FALSE)</f>
        <v>0</v>
      </c>
      <c r="Z135">
        <f>VLOOKUP(SpaceTypesTable[[#This Row],[Lookup]],VentilationStandardsTable[],5,FALSE)</f>
        <v>20</v>
      </c>
      <c r="AA135">
        <f>VLOOKUP(SpaceTypesTable[[#This Row],[Lookup]],VentilationStandardsTable[],7,FALSE)</f>
        <v>0</v>
      </c>
      <c r="AB135">
        <v>67</v>
      </c>
      <c r="AC135" t="s">
        <v>2015</v>
      </c>
      <c r="AD135" t="s">
        <v>2016</v>
      </c>
      <c r="AE135">
        <v>4.4600000000000001E-2</v>
      </c>
      <c r="AF135" t="s">
        <v>2025</v>
      </c>
      <c r="AH135" t="s">
        <v>1011</v>
      </c>
      <c r="AI135" t="s">
        <v>1011</v>
      </c>
      <c r="AJ135" t="s">
        <v>1011</v>
      </c>
      <c r="AL135">
        <v>3.0000000000000004</v>
      </c>
      <c r="AM135">
        <v>0</v>
      </c>
      <c r="AN135">
        <v>0.5</v>
      </c>
      <c r="AO135">
        <v>0</v>
      </c>
      <c r="AP135" t="s">
        <v>2089</v>
      </c>
      <c r="AQ135" t="s">
        <v>2051</v>
      </c>
      <c r="AR135" t="s">
        <v>2065</v>
      </c>
      <c r="AU135" t="str">
        <f>IF(SpaceTypesTable[[#This Row],[Peak Flow Rate (gal/h)]]=0,"",SpaceTypesTable[[#This Row],[Peak Flow Rate (gal/h)]]/SpaceTypesTable[[#This Row],[area (ft^2)]])</f>
        <v/>
      </c>
      <c r="BE135" t="str">
        <f>IF(ISBLANK(BD135),"",BD135/(BA135/AZ135))</f>
        <v/>
      </c>
    </row>
    <row r="136" spans="1:57">
      <c r="A136" t="s">
        <v>353</v>
      </c>
      <c r="B136">
        <v>142</v>
      </c>
      <c r="C136" t="s">
        <v>1003</v>
      </c>
      <c r="D136" t="s">
        <v>799</v>
      </c>
      <c r="E136" t="s">
        <v>807</v>
      </c>
      <c r="F136" t="s">
        <v>826</v>
      </c>
      <c r="G136" t="s">
        <v>1049</v>
      </c>
      <c r="K136" t="str">
        <f>SpaceTypesTable[[#This Row],[Lighting Standard]]&amp;SpaceTypesTable[[#This Row],[Lighting Primary Space Type]]&amp;SpaceTypesTable[[#This Row],[Lighting Secondary Space Type]]</f>
        <v/>
      </c>
      <c r="N136">
        <v>2.7700000000000005</v>
      </c>
      <c r="Q136">
        <v>0</v>
      </c>
      <c r="R136">
        <v>0.7</v>
      </c>
      <c r="S136">
        <v>0.2</v>
      </c>
      <c r="T136" t="s">
        <v>1962</v>
      </c>
      <c r="U136" t="s">
        <v>645</v>
      </c>
      <c r="V136" t="s">
        <v>954</v>
      </c>
      <c r="W136" t="s">
        <v>570</v>
      </c>
      <c r="X136" t="str">
        <f>SpaceTypesTable[[#This Row],[Ventilation Standard]]&amp;SpaceTypesTable[[#This Row],[Ventilation Primary Space Type]]&amp;SpaceTypesTable[[#This Row],[Ventilation Secondary Space Type]]</f>
        <v>ASHRAE 62.1-1999Hotels, Motels, Resorts, DormitoriesConference rooms</v>
      </c>
      <c r="Y136">
        <f>VLOOKUP(SpaceTypesTable[[#This Row],[Lookup]],VentilationStandardsTable[],6,FALSE)</f>
        <v>0</v>
      </c>
      <c r="Z136">
        <f>VLOOKUP(SpaceTypesTable[[#This Row],[Lookup]],VentilationStandardsTable[],5,FALSE)</f>
        <v>20</v>
      </c>
      <c r="AA136">
        <f>VLOOKUP(SpaceTypesTable[[#This Row],[Lookup]],VentilationStandardsTable[],7,FALSE)</f>
        <v>0</v>
      </c>
      <c r="AB136">
        <v>67</v>
      </c>
      <c r="AC136" t="s">
        <v>2015</v>
      </c>
      <c r="AD136" t="s">
        <v>2016</v>
      </c>
      <c r="AE136">
        <v>0.22320000000000001</v>
      </c>
      <c r="AF136" t="s">
        <v>2025</v>
      </c>
      <c r="AH136" t="s">
        <v>1011</v>
      </c>
      <c r="AI136" t="s">
        <v>1011</v>
      </c>
      <c r="AJ136" t="s">
        <v>1011</v>
      </c>
      <c r="AL136">
        <v>6.3</v>
      </c>
      <c r="AM136">
        <v>0</v>
      </c>
      <c r="AN136">
        <v>0.5</v>
      </c>
      <c r="AO136">
        <v>0</v>
      </c>
      <c r="AP136" t="s">
        <v>2089</v>
      </c>
      <c r="AQ136" t="s">
        <v>2051</v>
      </c>
      <c r="AR136" t="s">
        <v>2065</v>
      </c>
      <c r="AU136" t="str">
        <f>IF(SpaceTypesTable[[#This Row],[Peak Flow Rate (gal/h)]]=0,"",SpaceTypesTable[[#This Row],[Peak Flow Rate (gal/h)]]/SpaceTypesTable[[#This Row],[area (ft^2)]])</f>
        <v/>
      </c>
      <c r="BE136" t="str">
        <f>IF(ISBLANK(BD136),"",BD136/(BA136/AZ136))</f>
        <v/>
      </c>
    </row>
    <row r="137" spans="1:57">
      <c r="C137" t="s">
        <v>1058</v>
      </c>
      <c r="D137" t="s">
        <v>799</v>
      </c>
      <c r="E137" t="s">
        <v>807</v>
      </c>
      <c r="F137" t="s">
        <v>826</v>
      </c>
      <c r="G137" t="s">
        <v>1049</v>
      </c>
      <c r="H137" t="s">
        <v>755</v>
      </c>
      <c r="I137" t="s">
        <v>877</v>
      </c>
      <c r="J137" t="s">
        <v>760</v>
      </c>
      <c r="K137" t="str">
        <f>SpaceTypesTable[[#This Row],[Lighting Standard]]&amp;SpaceTypesTable[[#This Row],[Lighting Primary Space Type]]&amp;SpaceTypesTable[[#This Row],[Lighting Secondary Space Type]]</f>
        <v>ASHRAE 90.1-2007Conference/Meeting/MultipurposeGeneral</v>
      </c>
      <c r="N137">
        <f>VLOOKUP(SpaceTypesTable[[#This Row],[LookupColumn]],InteriorLightingTable[],5,FALSE)</f>
        <v>1.3</v>
      </c>
      <c r="Q137">
        <v>0</v>
      </c>
      <c r="R137">
        <v>0.7</v>
      </c>
      <c r="S137">
        <v>0.2</v>
      </c>
      <c r="T137" t="s">
        <v>1962</v>
      </c>
      <c r="U137" t="s">
        <v>647</v>
      </c>
      <c r="V137" t="s">
        <v>954</v>
      </c>
      <c r="W137" t="s">
        <v>570</v>
      </c>
      <c r="X137" t="str">
        <f>SpaceTypesTable[[#This Row],[Ventilation Standard]]&amp;SpaceTypesTable[[#This Row],[Ventilation Primary Space Type]]&amp;SpaceTypesTable[[#This Row],[Ventilation Secondary Space Type]]</f>
        <v>ASHRAE 62.1-2007Hotels, Motels, Resorts, DormitoriesConference rooms</v>
      </c>
      <c r="Y137" t="e">
        <f>VLOOKUP(SpaceTypesTable[[#This Row],[Lookup]],VentilationStandardsTable[],6,FALSE)</f>
        <v>#N/A</v>
      </c>
      <c r="Z137" t="e">
        <f>VLOOKUP(SpaceTypesTable[[#This Row],[Lookup]],VentilationStandardsTable[],5,FALSE)</f>
        <v>#N/A</v>
      </c>
      <c r="AA137" t="e">
        <f>VLOOKUP(SpaceTypesTable[[#This Row],[Lookup]],VentilationStandardsTable[],7,FALSE)</f>
        <v>#N/A</v>
      </c>
      <c r="AB137">
        <v>67</v>
      </c>
      <c r="AC137" t="s">
        <v>2015</v>
      </c>
      <c r="AD137" t="s">
        <v>2016</v>
      </c>
      <c r="AE137">
        <v>4.4600000000000001E-2</v>
      </c>
      <c r="AF137" t="s">
        <v>2025</v>
      </c>
      <c r="AH137" t="s">
        <v>1011</v>
      </c>
      <c r="AI137" t="s">
        <v>1011</v>
      </c>
      <c r="AJ137" t="s">
        <v>1011</v>
      </c>
      <c r="AL137">
        <v>3.0000000000000004</v>
      </c>
      <c r="AM137">
        <v>0</v>
      </c>
      <c r="AN137">
        <v>0.5</v>
      </c>
      <c r="AO137">
        <v>0</v>
      </c>
      <c r="AP137" t="s">
        <v>2089</v>
      </c>
      <c r="AQ137" t="s">
        <v>2051</v>
      </c>
      <c r="AR137" t="s">
        <v>2065</v>
      </c>
      <c r="AU137" t="str">
        <f>IF(SpaceTypesTable[[#This Row],[Peak Flow Rate (gal/h)]]=0,"",SpaceTypesTable[[#This Row],[Peak Flow Rate (gal/h)]]/SpaceTypesTable[[#This Row],[area (ft^2)]])</f>
        <v/>
      </c>
      <c r="BE137" t="str">
        <f>IF(ISBLANK(BD137),"",BD137/(BA137/AZ137))</f>
        <v/>
      </c>
    </row>
    <row r="138" spans="1:57">
      <c r="A138" t="s">
        <v>247</v>
      </c>
      <c r="B138">
        <v>389</v>
      </c>
      <c r="C138" t="s">
        <v>1002</v>
      </c>
      <c r="D138" t="s">
        <v>799</v>
      </c>
      <c r="E138" t="s">
        <v>807</v>
      </c>
      <c r="F138" t="s">
        <v>829</v>
      </c>
      <c r="G138" t="s">
        <v>1039</v>
      </c>
      <c r="K138" t="str">
        <f>SpaceTypesTable[[#This Row],[Lighting Standard]]&amp;SpaceTypesTable[[#This Row],[Lighting Primary Space Type]]&amp;SpaceTypesTable[[#This Row],[Lighting Secondary Space Type]]</f>
        <v/>
      </c>
      <c r="N138">
        <v>1.46</v>
      </c>
      <c r="Q138">
        <v>0</v>
      </c>
      <c r="R138">
        <v>0.7</v>
      </c>
      <c r="S138">
        <v>0.2</v>
      </c>
      <c r="T138" t="s">
        <v>1962</v>
      </c>
      <c r="U138" t="s">
        <v>645</v>
      </c>
      <c r="V138" t="s">
        <v>555</v>
      </c>
      <c r="W138" t="s">
        <v>557</v>
      </c>
      <c r="X138" t="str">
        <f>SpaceTypesTable[[#This Row],[Ventilation Standard]]&amp;SpaceTypesTable[[#This Row],[Ventilation Primary Space Type]]&amp;SpaceTypesTable[[#This Row],[Ventilation Secondary Space Type]]</f>
        <v>ASHRAE 62.1-1999Food and Beverage ServiceCafeteria, fast food</v>
      </c>
      <c r="Y138">
        <f>VLOOKUP(SpaceTypesTable[[#This Row],[Lookup]],VentilationStandardsTable[],6,FALSE)</f>
        <v>0</v>
      </c>
      <c r="Z138">
        <f>VLOOKUP(SpaceTypesTable[[#This Row],[Lookup]],VentilationStandardsTable[],5,FALSE)</f>
        <v>20</v>
      </c>
      <c r="AA138">
        <f>VLOOKUP(SpaceTypesTable[[#This Row],[Lookup]],VentilationStandardsTable[],7,FALSE)</f>
        <v>0</v>
      </c>
      <c r="AB138">
        <v>67</v>
      </c>
      <c r="AC138" t="s">
        <v>2015</v>
      </c>
      <c r="AD138" t="s">
        <v>2016</v>
      </c>
      <c r="AE138">
        <v>0.22320000000000001</v>
      </c>
      <c r="AF138" t="s">
        <v>2025</v>
      </c>
      <c r="AH138" t="s">
        <v>1011</v>
      </c>
      <c r="AI138" t="s">
        <v>1011</v>
      </c>
      <c r="AJ138" t="s">
        <v>1011</v>
      </c>
      <c r="AL138">
        <v>0.5</v>
      </c>
      <c r="AM138">
        <v>0</v>
      </c>
      <c r="AN138">
        <v>0.5</v>
      </c>
      <c r="AO138">
        <v>0</v>
      </c>
      <c r="AP138" t="s">
        <v>2089</v>
      </c>
      <c r="AQ138" t="s">
        <v>2051</v>
      </c>
      <c r="AR138" t="s">
        <v>2065</v>
      </c>
      <c r="AU138" t="str">
        <f>IF(SpaceTypesTable[[#This Row],[Peak Flow Rate (gal/h)]]=0,"",SpaceTypesTable[[#This Row],[Peak Flow Rate (gal/h)]]/SpaceTypesTable[[#This Row],[area (ft^2)]])</f>
        <v/>
      </c>
      <c r="BE138" t="str">
        <f>IF(ISBLANK(BD138),"",BD138/(BA138/AZ138))</f>
        <v/>
      </c>
    </row>
    <row r="139" spans="1:57">
      <c r="A139" t="s">
        <v>476</v>
      </c>
      <c r="B139">
        <v>62</v>
      </c>
      <c r="C139" t="s">
        <v>1001</v>
      </c>
      <c r="D139" t="s">
        <v>799</v>
      </c>
      <c r="E139" t="s">
        <v>807</v>
      </c>
      <c r="F139" t="s">
        <v>829</v>
      </c>
      <c r="G139" t="s">
        <v>1039</v>
      </c>
      <c r="H139" t="s">
        <v>754</v>
      </c>
      <c r="I139" t="s">
        <v>780</v>
      </c>
      <c r="J139" t="s">
        <v>880</v>
      </c>
      <c r="K139" t="str">
        <f>SpaceTypesTable[[#This Row],[Lighting Standard]]&amp;SpaceTypesTable[[#This Row],[Lighting Primary Space Type]]&amp;SpaceTypesTable[[#This Row],[Lighting Secondary Space Type]]</f>
        <v>ASHRAE 90.1-2004Dining AreaFor Hotel</v>
      </c>
      <c r="N139">
        <f>VLOOKUP(SpaceTypesTable[[#This Row],[LookupColumn]],InteriorLightingTable[],5,FALSE)</f>
        <v>1.3</v>
      </c>
      <c r="Q139">
        <v>0</v>
      </c>
      <c r="R139">
        <v>0.7</v>
      </c>
      <c r="S139">
        <v>0.2</v>
      </c>
      <c r="T139" t="s">
        <v>1962</v>
      </c>
      <c r="U139" t="s">
        <v>645</v>
      </c>
      <c r="V139" t="s">
        <v>555</v>
      </c>
      <c r="W139" t="s">
        <v>557</v>
      </c>
      <c r="X139" t="str">
        <f>SpaceTypesTable[[#This Row],[Ventilation Standard]]&amp;SpaceTypesTable[[#This Row],[Ventilation Primary Space Type]]&amp;SpaceTypesTable[[#This Row],[Ventilation Secondary Space Type]]</f>
        <v>ASHRAE 62.1-1999Food and Beverage ServiceCafeteria, fast food</v>
      </c>
      <c r="Y139">
        <f>VLOOKUP(SpaceTypesTable[[#This Row],[Lookup]],VentilationStandardsTable[],6,FALSE)</f>
        <v>0</v>
      </c>
      <c r="Z139">
        <f>VLOOKUP(SpaceTypesTable[[#This Row],[Lookup]],VentilationStandardsTable[],5,FALSE)</f>
        <v>20</v>
      </c>
      <c r="AA139">
        <f>VLOOKUP(SpaceTypesTable[[#This Row],[Lookup]],VentilationStandardsTable[],7,FALSE)</f>
        <v>0</v>
      </c>
      <c r="AB139">
        <v>67</v>
      </c>
      <c r="AC139" t="s">
        <v>2015</v>
      </c>
      <c r="AD139" t="s">
        <v>2016</v>
      </c>
      <c r="AE139">
        <v>5.9499999999999997E-2</v>
      </c>
      <c r="AF139" t="s">
        <v>2025</v>
      </c>
      <c r="AH139" t="s">
        <v>1011</v>
      </c>
      <c r="AI139" t="s">
        <v>1011</v>
      </c>
      <c r="AJ139" t="s">
        <v>1011</v>
      </c>
      <c r="AL139">
        <v>0.5</v>
      </c>
      <c r="AM139">
        <v>0</v>
      </c>
      <c r="AN139">
        <v>0.5</v>
      </c>
      <c r="AO139">
        <v>0</v>
      </c>
      <c r="AP139" t="s">
        <v>2089</v>
      </c>
      <c r="AQ139" t="s">
        <v>2051</v>
      </c>
      <c r="AR139" t="s">
        <v>2065</v>
      </c>
      <c r="AU139" t="str">
        <f>IF(SpaceTypesTable[[#This Row],[Peak Flow Rate (gal/h)]]=0,"",SpaceTypesTable[[#This Row],[Peak Flow Rate (gal/h)]]/SpaceTypesTable[[#This Row],[area (ft^2)]])</f>
        <v/>
      </c>
      <c r="BE139" t="str">
        <f>IF(ISBLANK(BD139),"",BD139/(BA139/AZ139))</f>
        <v/>
      </c>
    </row>
    <row r="140" spans="1:57">
      <c r="A140" t="s">
        <v>444</v>
      </c>
      <c r="B140">
        <v>225</v>
      </c>
      <c r="C140" t="s">
        <v>1000</v>
      </c>
      <c r="D140" t="s">
        <v>800</v>
      </c>
      <c r="E140" t="s">
        <v>807</v>
      </c>
      <c r="F140" t="s">
        <v>829</v>
      </c>
      <c r="G140" t="s">
        <v>1039</v>
      </c>
      <c r="H140" t="s">
        <v>997</v>
      </c>
      <c r="I140" t="s">
        <v>780</v>
      </c>
      <c r="J140" t="s">
        <v>880</v>
      </c>
      <c r="K140" t="str">
        <f>SpaceTypesTable[[#This Row],[Lighting Standard]]&amp;SpaceTypesTable[[#This Row],[Lighting Primary Space Type]]&amp;SpaceTypesTable[[#This Row],[Lighting Secondary Space Type]]</f>
        <v>ASHRAE 189.1-2009Dining AreaFor Hotel</v>
      </c>
      <c r="N140">
        <f>VLOOKUP(SpaceTypesTable[[#This Row],[LookupColumn]],InteriorLightingTable[],5,FALSE)</f>
        <v>1.1700000000000002</v>
      </c>
      <c r="Q140">
        <v>0</v>
      </c>
      <c r="R140">
        <v>0.7</v>
      </c>
      <c r="S140">
        <v>0.2</v>
      </c>
      <c r="T140" t="s">
        <v>1962</v>
      </c>
      <c r="U140" t="s">
        <v>645</v>
      </c>
      <c r="V140" t="s">
        <v>555</v>
      </c>
      <c r="W140" t="s">
        <v>557</v>
      </c>
      <c r="X140" t="str">
        <f>SpaceTypesTable[[#This Row],[Ventilation Standard]]&amp;SpaceTypesTable[[#This Row],[Ventilation Primary Space Type]]&amp;SpaceTypesTable[[#This Row],[Ventilation Secondary Space Type]]</f>
        <v>ASHRAE 62.1-1999Food and Beverage ServiceCafeteria, fast food</v>
      </c>
      <c r="Y140">
        <f>VLOOKUP(SpaceTypesTable[[#This Row],[Lookup]],VentilationStandardsTable[],6,FALSE)</f>
        <v>0</v>
      </c>
      <c r="Z140">
        <f>VLOOKUP(SpaceTypesTable[[#This Row],[Lookup]],VentilationStandardsTable[],5,FALSE)</f>
        <v>20</v>
      </c>
      <c r="AA140">
        <f>VLOOKUP(SpaceTypesTable[[#This Row],[Lookup]],VentilationStandardsTable[],7,FALSE)</f>
        <v>0</v>
      </c>
      <c r="AB140">
        <v>67</v>
      </c>
      <c r="AC140" t="s">
        <v>2015</v>
      </c>
      <c r="AD140" t="s">
        <v>2016</v>
      </c>
      <c r="AE140">
        <v>5.9499999999999997E-2</v>
      </c>
      <c r="AF140" t="s">
        <v>2025</v>
      </c>
      <c r="AH140" t="s">
        <v>1011</v>
      </c>
      <c r="AI140" t="s">
        <v>1011</v>
      </c>
      <c r="AJ140" t="s">
        <v>1011</v>
      </c>
      <c r="AL140">
        <v>0.26</v>
      </c>
      <c r="AM140">
        <v>0</v>
      </c>
      <c r="AN140">
        <v>0.5</v>
      </c>
      <c r="AO140">
        <v>0</v>
      </c>
      <c r="AP140" t="s">
        <v>2089</v>
      </c>
      <c r="AQ140" t="s">
        <v>2051</v>
      </c>
      <c r="AR140" t="s">
        <v>2065</v>
      </c>
      <c r="AU140" t="str">
        <f>IF(SpaceTypesTable[[#This Row],[Peak Flow Rate (gal/h)]]=0,"",SpaceTypesTable[[#This Row],[Peak Flow Rate (gal/h)]]/SpaceTypesTable[[#This Row],[area (ft^2)]])</f>
        <v/>
      </c>
      <c r="BE140" t="str">
        <f>IF(ISBLANK(BD140),"",BD140/(BA140/AZ140))</f>
        <v/>
      </c>
    </row>
    <row r="141" spans="1:57">
      <c r="A141" t="s">
        <v>437</v>
      </c>
      <c r="B141">
        <v>510</v>
      </c>
      <c r="C141" t="s">
        <v>1000</v>
      </c>
      <c r="D141" t="s">
        <v>801</v>
      </c>
      <c r="E141" t="s">
        <v>807</v>
      </c>
      <c r="F141" t="s">
        <v>829</v>
      </c>
      <c r="G141" t="s">
        <v>1039</v>
      </c>
      <c r="H141" t="s">
        <v>997</v>
      </c>
      <c r="I141" t="s">
        <v>780</v>
      </c>
      <c r="J141" t="s">
        <v>880</v>
      </c>
      <c r="K141" t="str">
        <f>SpaceTypesTable[[#This Row],[Lighting Standard]]&amp;SpaceTypesTable[[#This Row],[Lighting Primary Space Type]]&amp;SpaceTypesTable[[#This Row],[Lighting Secondary Space Type]]</f>
        <v>ASHRAE 189.1-2009Dining AreaFor Hotel</v>
      </c>
      <c r="N141">
        <f>VLOOKUP(SpaceTypesTable[[#This Row],[LookupColumn]],InteriorLightingTable[],5,FALSE)</f>
        <v>1.1700000000000002</v>
      </c>
      <c r="Q141">
        <v>0</v>
      </c>
      <c r="R141">
        <v>0.7</v>
      </c>
      <c r="S141">
        <v>0.2</v>
      </c>
      <c r="T141" t="s">
        <v>1962</v>
      </c>
      <c r="U141" t="s">
        <v>645</v>
      </c>
      <c r="V141" t="s">
        <v>555</v>
      </c>
      <c r="W141" t="s">
        <v>557</v>
      </c>
      <c r="X141" t="str">
        <f>SpaceTypesTable[[#This Row],[Ventilation Standard]]&amp;SpaceTypesTable[[#This Row],[Ventilation Primary Space Type]]&amp;SpaceTypesTable[[#This Row],[Ventilation Secondary Space Type]]</f>
        <v>ASHRAE 62.1-1999Food and Beverage ServiceCafeteria, fast food</v>
      </c>
      <c r="Y141">
        <f>VLOOKUP(SpaceTypesTable[[#This Row],[Lookup]],VentilationStandardsTable[],6,FALSE)</f>
        <v>0</v>
      </c>
      <c r="Z141">
        <f>VLOOKUP(SpaceTypesTable[[#This Row],[Lookup]],VentilationStandardsTable[],5,FALSE)</f>
        <v>20</v>
      </c>
      <c r="AA141">
        <f>VLOOKUP(SpaceTypesTable[[#This Row],[Lookup]],VentilationStandardsTable[],7,FALSE)</f>
        <v>0</v>
      </c>
      <c r="AB141">
        <v>67</v>
      </c>
      <c r="AC141" t="s">
        <v>2015</v>
      </c>
      <c r="AD141" t="s">
        <v>2016</v>
      </c>
      <c r="AE141">
        <v>4.4600000000000001E-2</v>
      </c>
      <c r="AF141" t="s">
        <v>2025</v>
      </c>
      <c r="AH141" t="s">
        <v>1011</v>
      </c>
      <c r="AI141" t="s">
        <v>1011</v>
      </c>
      <c r="AJ141" t="s">
        <v>1011</v>
      </c>
      <c r="AL141">
        <v>0.26</v>
      </c>
      <c r="AM141">
        <v>0</v>
      </c>
      <c r="AN141">
        <v>0.5</v>
      </c>
      <c r="AO141">
        <v>0</v>
      </c>
      <c r="AP141" t="s">
        <v>2089</v>
      </c>
      <c r="AQ141" t="s">
        <v>2051</v>
      </c>
      <c r="AR141" t="s">
        <v>2065</v>
      </c>
      <c r="AU141" t="str">
        <f>IF(SpaceTypesTable[[#This Row],[Peak Flow Rate (gal/h)]]=0,"",SpaceTypesTable[[#This Row],[Peak Flow Rate (gal/h)]]/SpaceTypesTable[[#This Row],[area (ft^2)]])</f>
        <v/>
      </c>
      <c r="BE141" t="str">
        <f>IF(ISBLANK(BD141),"",BD141/(BA141/AZ141))</f>
        <v/>
      </c>
    </row>
    <row r="142" spans="1:57">
      <c r="A142" t="s">
        <v>178</v>
      </c>
      <c r="B142">
        <v>291</v>
      </c>
      <c r="C142" t="s">
        <v>1003</v>
      </c>
      <c r="D142" t="s">
        <v>799</v>
      </c>
      <c r="E142" t="s">
        <v>807</v>
      </c>
      <c r="F142" t="s">
        <v>829</v>
      </c>
      <c r="G142" t="s">
        <v>1039</v>
      </c>
      <c r="K142" t="str">
        <f>SpaceTypesTable[[#This Row],[Lighting Standard]]&amp;SpaceTypesTable[[#This Row],[Lighting Primary Space Type]]&amp;SpaceTypesTable[[#This Row],[Lighting Secondary Space Type]]</f>
        <v/>
      </c>
      <c r="N142">
        <v>3.7000000000000006</v>
      </c>
      <c r="Q142">
        <v>0</v>
      </c>
      <c r="R142">
        <v>0.7</v>
      </c>
      <c r="S142">
        <v>0.2</v>
      </c>
      <c r="T142" t="s">
        <v>1962</v>
      </c>
      <c r="U142" t="s">
        <v>645</v>
      </c>
      <c r="V142" t="s">
        <v>555</v>
      </c>
      <c r="W142" t="s">
        <v>557</v>
      </c>
      <c r="X142" t="str">
        <f>SpaceTypesTable[[#This Row],[Ventilation Standard]]&amp;SpaceTypesTable[[#This Row],[Ventilation Primary Space Type]]&amp;SpaceTypesTable[[#This Row],[Ventilation Secondary Space Type]]</f>
        <v>ASHRAE 62.1-1999Food and Beverage ServiceCafeteria, fast food</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2015</v>
      </c>
      <c r="AD142" t="s">
        <v>2016</v>
      </c>
      <c r="AE142">
        <v>0.22320000000000001</v>
      </c>
      <c r="AF142" t="s">
        <v>2025</v>
      </c>
      <c r="AH142" t="s">
        <v>1011</v>
      </c>
      <c r="AI142" t="s">
        <v>1011</v>
      </c>
      <c r="AJ142" t="s">
        <v>1011</v>
      </c>
      <c r="AL142">
        <v>0.5</v>
      </c>
      <c r="AM142">
        <v>0</v>
      </c>
      <c r="AN142">
        <v>0.5</v>
      </c>
      <c r="AO142">
        <v>0</v>
      </c>
      <c r="AP142" t="s">
        <v>2089</v>
      </c>
      <c r="AQ142" t="s">
        <v>2051</v>
      </c>
      <c r="AR142" t="s">
        <v>2065</v>
      </c>
      <c r="AU142" t="str">
        <f>IF(SpaceTypesTable[[#This Row],[Peak Flow Rate (gal/h)]]=0,"",SpaceTypesTable[[#This Row],[Peak Flow Rate (gal/h)]]/SpaceTypesTable[[#This Row],[area (ft^2)]])</f>
        <v/>
      </c>
      <c r="BE142" t="str">
        <f>IF(ISBLANK(BD142),"",BD142/(BA142/AZ142))</f>
        <v/>
      </c>
    </row>
    <row r="143" spans="1:57">
      <c r="C143" t="s">
        <v>1058</v>
      </c>
      <c r="D143" t="s">
        <v>799</v>
      </c>
      <c r="E143" t="s">
        <v>807</v>
      </c>
      <c r="F143" t="s">
        <v>829</v>
      </c>
      <c r="G143" t="s">
        <v>1039</v>
      </c>
      <c r="H143" t="s">
        <v>755</v>
      </c>
      <c r="I143" t="s">
        <v>780</v>
      </c>
      <c r="J143" t="s">
        <v>880</v>
      </c>
      <c r="K143" t="str">
        <f>SpaceTypesTable[[#This Row],[Lighting Standard]]&amp;SpaceTypesTable[[#This Row],[Lighting Primary Space Type]]&amp;SpaceTypesTable[[#This Row],[Lighting Secondary Space Type]]</f>
        <v>ASHRAE 90.1-2007Dining AreaFor Hotel</v>
      </c>
      <c r="N143">
        <f>VLOOKUP(SpaceTypesTable[[#This Row],[LookupColumn]],InteriorLightingTable[],5,FALSE)</f>
        <v>1.3</v>
      </c>
      <c r="Q143">
        <v>0</v>
      </c>
      <c r="R143">
        <v>0.7</v>
      </c>
      <c r="S143">
        <v>0.2</v>
      </c>
      <c r="T143" t="s">
        <v>1962</v>
      </c>
      <c r="U143" t="s">
        <v>647</v>
      </c>
      <c r="V143" t="s">
        <v>555</v>
      </c>
      <c r="W143" t="s">
        <v>557</v>
      </c>
      <c r="X143" t="str">
        <f>SpaceTypesTable[[#This Row],[Ventilation Standard]]&amp;SpaceTypesTable[[#This Row],[Ventilation Primary Space Type]]&amp;SpaceTypesTable[[#This Row],[Ventilation Secondary Space Type]]</f>
        <v>ASHRAE 62.1-2007Food and Beverage ServiceCafeteria, fast food</v>
      </c>
      <c r="Y143" t="e">
        <f>VLOOKUP(SpaceTypesTable[[#This Row],[Lookup]],VentilationStandardsTable[],6,FALSE)</f>
        <v>#N/A</v>
      </c>
      <c r="Z143" t="e">
        <f>VLOOKUP(SpaceTypesTable[[#This Row],[Lookup]],VentilationStandardsTable[],5,FALSE)</f>
        <v>#N/A</v>
      </c>
      <c r="AA143" t="e">
        <f>VLOOKUP(SpaceTypesTable[[#This Row],[Lookup]],VentilationStandardsTable[],7,FALSE)</f>
        <v>#N/A</v>
      </c>
      <c r="AB143">
        <v>67</v>
      </c>
      <c r="AC143" t="s">
        <v>2015</v>
      </c>
      <c r="AD143" t="s">
        <v>2016</v>
      </c>
      <c r="AE143">
        <v>4.4600000000000001E-2</v>
      </c>
      <c r="AF143" t="s">
        <v>2025</v>
      </c>
      <c r="AH143" t="s">
        <v>1011</v>
      </c>
      <c r="AI143" t="s">
        <v>1011</v>
      </c>
      <c r="AJ143" t="s">
        <v>1011</v>
      </c>
      <c r="AL143">
        <v>0.26</v>
      </c>
      <c r="AM143">
        <v>0</v>
      </c>
      <c r="AN143">
        <v>0.5</v>
      </c>
      <c r="AO143">
        <v>0</v>
      </c>
      <c r="AP143" t="s">
        <v>2089</v>
      </c>
      <c r="AQ143" t="s">
        <v>2051</v>
      </c>
      <c r="AR143" t="s">
        <v>2065</v>
      </c>
      <c r="AU143" t="str">
        <f>IF(SpaceTypesTable[[#This Row],[Peak Flow Rate (gal/h)]]=0,"",SpaceTypesTable[[#This Row],[Peak Flow Rate (gal/h)]]/SpaceTypesTable[[#This Row],[area (ft^2)]])</f>
        <v/>
      </c>
      <c r="BE143" t="str">
        <f>IF(ISBLANK(BD143),"",BD143/(BA143/AZ143))</f>
        <v/>
      </c>
    </row>
    <row r="144" spans="1:57">
      <c r="A144" t="s">
        <v>109</v>
      </c>
      <c r="B144">
        <v>222</v>
      </c>
      <c r="C144" t="s">
        <v>1002</v>
      </c>
      <c r="D144" t="s">
        <v>799</v>
      </c>
      <c r="E144" t="s">
        <v>807</v>
      </c>
      <c r="F144" t="s">
        <v>813</v>
      </c>
      <c r="G144" t="s">
        <v>1041</v>
      </c>
      <c r="K144" t="str">
        <f>SpaceTypesTable[[#This Row],[Lighting Standard]]&amp;SpaceTypesTable[[#This Row],[Lighting Primary Space Type]]&amp;SpaceTypesTable[[#This Row],[Lighting Secondary Space Type]]</f>
        <v/>
      </c>
      <c r="N144">
        <v>1.22</v>
      </c>
      <c r="Q144">
        <v>0</v>
      </c>
      <c r="R144">
        <v>0.7</v>
      </c>
      <c r="S144">
        <v>0.2</v>
      </c>
      <c r="T144" t="s">
        <v>1962</v>
      </c>
      <c r="U144" t="s">
        <v>645</v>
      </c>
      <c r="V144" t="s">
        <v>578</v>
      </c>
      <c r="W144" t="s">
        <v>579</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2015</v>
      </c>
      <c r="AD144" t="s">
        <v>2016</v>
      </c>
      <c r="AE144">
        <v>0.22320000000000001</v>
      </c>
      <c r="AF144" t="s">
        <v>2025</v>
      </c>
      <c r="AH144" t="s">
        <v>1011</v>
      </c>
      <c r="AI144" t="s">
        <v>1011</v>
      </c>
      <c r="AJ144" t="s">
        <v>1011</v>
      </c>
      <c r="AL144">
        <v>0</v>
      </c>
      <c r="AM144">
        <v>0</v>
      </c>
      <c r="AN144">
        <v>0.5</v>
      </c>
      <c r="AO144">
        <v>0</v>
      </c>
      <c r="AP144" t="s">
        <v>2089</v>
      </c>
      <c r="AQ144" t="s">
        <v>2101</v>
      </c>
      <c r="AR144" t="s">
        <v>2079</v>
      </c>
      <c r="AU144" t="str">
        <f>IF(SpaceTypesTable[[#This Row],[Peak Flow Rate (gal/h)]]=0,"",SpaceTypesTable[[#This Row],[Peak Flow Rate (gal/h)]]/SpaceTypesTable[[#This Row],[area (ft^2)]])</f>
        <v/>
      </c>
      <c r="BE144" t="str">
        <f>IF(ISBLANK(BD144),"",BD144/(BA144/AZ144))</f>
        <v/>
      </c>
    </row>
    <row r="145" spans="1:58">
      <c r="A145" t="s">
        <v>425</v>
      </c>
      <c r="B145">
        <v>440</v>
      </c>
      <c r="C145" t="s">
        <v>1001</v>
      </c>
      <c r="D145" t="s">
        <v>799</v>
      </c>
      <c r="E145" t="s">
        <v>807</v>
      </c>
      <c r="F145" t="s">
        <v>813</v>
      </c>
      <c r="G145" t="s">
        <v>1041</v>
      </c>
      <c r="H145" t="s">
        <v>754</v>
      </c>
      <c r="I145" t="s">
        <v>882</v>
      </c>
      <c r="J145" t="s">
        <v>760</v>
      </c>
      <c r="K145" t="str">
        <f>SpaceTypesTable[[#This Row],[Lighting Standard]]&amp;SpaceTypesTable[[#This Row],[Lighting Primary Space Type]]&amp;SpaceTypesTable[[#This Row],[Lighting Secondary Space Type]]</f>
        <v>ASHRAE 90.1-2004Corridor/TransitionGeneral</v>
      </c>
      <c r="N145">
        <f>VLOOKUP(SpaceTypesTable[[#This Row],[LookupColumn]],InteriorLightingTable[],5,FALSE)</f>
        <v>0.5</v>
      </c>
      <c r="Q145">
        <v>0</v>
      </c>
      <c r="R145">
        <v>0.7</v>
      </c>
      <c r="S145">
        <v>0.2</v>
      </c>
      <c r="T145" t="s">
        <v>1962</v>
      </c>
      <c r="U145" t="s">
        <v>645</v>
      </c>
      <c r="V145" t="s">
        <v>578</v>
      </c>
      <c r="W145" t="s">
        <v>579</v>
      </c>
      <c r="X145"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1</v>
      </c>
      <c r="AC145" t="s">
        <v>2015</v>
      </c>
      <c r="AD145" t="s">
        <v>2016</v>
      </c>
      <c r="AE145">
        <v>5.9499999999999997E-2</v>
      </c>
      <c r="AF145" t="s">
        <v>2025</v>
      </c>
      <c r="AH145" t="s">
        <v>1011</v>
      </c>
      <c r="AI145" t="s">
        <v>1011</v>
      </c>
      <c r="AJ145" t="s">
        <v>1011</v>
      </c>
      <c r="AL145">
        <v>0</v>
      </c>
      <c r="AM145">
        <v>0</v>
      </c>
      <c r="AN145">
        <v>0.5</v>
      </c>
      <c r="AO145">
        <v>0</v>
      </c>
      <c r="AP145" t="s">
        <v>2089</v>
      </c>
      <c r="AQ145" t="s">
        <v>2101</v>
      </c>
      <c r="AR145" t="s">
        <v>2079</v>
      </c>
      <c r="AU145" t="str">
        <f>IF(SpaceTypesTable[[#This Row],[Peak Flow Rate (gal/h)]]=0,"",SpaceTypesTable[[#This Row],[Peak Flow Rate (gal/h)]]/SpaceTypesTable[[#This Row],[area (ft^2)]])</f>
        <v/>
      </c>
      <c r="BE145" t="str">
        <f>IF(ISBLANK(BD145),"",BD145/(BA145/AZ145))</f>
        <v/>
      </c>
    </row>
    <row r="146" spans="1:58">
      <c r="A146" t="s">
        <v>67</v>
      </c>
      <c r="B146">
        <v>54</v>
      </c>
      <c r="C146" t="s">
        <v>1000</v>
      </c>
      <c r="D146" t="s">
        <v>800</v>
      </c>
      <c r="E146" t="s">
        <v>807</v>
      </c>
      <c r="F146" t="s">
        <v>813</v>
      </c>
      <c r="G146" t="s">
        <v>1041</v>
      </c>
      <c r="H146" t="s">
        <v>997</v>
      </c>
      <c r="I146" t="s">
        <v>882</v>
      </c>
      <c r="J146" t="s">
        <v>760</v>
      </c>
      <c r="K146" t="str">
        <f>SpaceTypesTable[[#This Row],[Lighting Standard]]&amp;SpaceTypesTable[[#This Row],[Lighting Primary Space Type]]&amp;SpaceTypesTable[[#This Row],[Lighting Secondary Space Type]]</f>
        <v>ASHRAE 189.1-2009Corridor/TransitionGeneral</v>
      </c>
      <c r="N146">
        <f>VLOOKUP(SpaceTypesTable[[#This Row],[LookupColumn]],InteriorLightingTable[],5,FALSE)</f>
        <v>0.45</v>
      </c>
      <c r="Q146">
        <v>0</v>
      </c>
      <c r="R146">
        <v>0.7</v>
      </c>
      <c r="S146">
        <v>0.2</v>
      </c>
      <c r="T146" t="s">
        <v>1962</v>
      </c>
      <c r="U146" t="s">
        <v>645</v>
      </c>
      <c r="V146" t="s">
        <v>578</v>
      </c>
      <c r="W146" t="s">
        <v>579</v>
      </c>
      <c r="X146"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1</v>
      </c>
      <c r="AC146" t="s">
        <v>2015</v>
      </c>
      <c r="AD146" t="s">
        <v>2016</v>
      </c>
      <c r="AE146">
        <v>5.9499999999999997E-2</v>
      </c>
      <c r="AF146" t="s">
        <v>2025</v>
      </c>
      <c r="AH146" t="s">
        <v>1011</v>
      </c>
      <c r="AI146" t="s">
        <v>1011</v>
      </c>
      <c r="AJ146" t="s">
        <v>1011</v>
      </c>
      <c r="AL146">
        <v>0</v>
      </c>
      <c r="AM146">
        <v>0</v>
      </c>
      <c r="AN146">
        <v>0.5</v>
      </c>
      <c r="AO146">
        <v>0</v>
      </c>
      <c r="AP146" t="s">
        <v>2089</v>
      </c>
      <c r="AQ146" t="s">
        <v>2101</v>
      </c>
      <c r="AR146" t="s">
        <v>2079</v>
      </c>
      <c r="AU146" t="str">
        <f>IF(SpaceTypesTable[[#This Row],[Peak Flow Rate (gal/h)]]=0,"",SpaceTypesTable[[#This Row],[Peak Flow Rate (gal/h)]]/SpaceTypesTable[[#This Row],[area (ft^2)]])</f>
        <v/>
      </c>
      <c r="BE146" t="str">
        <f>IF(ISBLANK(BD146),"",BD146/(BA146/AZ146))</f>
        <v/>
      </c>
    </row>
    <row r="147" spans="1:58">
      <c r="A147" t="s">
        <v>13</v>
      </c>
      <c r="B147">
        <v>388</v>
      </c>
      <c r="C147" t="s">
        <v>1000</v>
      </c>
      <c r="D147" t="s">
        <v>801</v>
      </c>
      <c r="E147" t="s">
        <v>807</v>
      </c>
      <c r="F147" t="s">
        <v>813</v>
      </c>
      <c r="G147" t="s">
        <v>1041</v>
      </c>
      <c r="H147" t="s">
        <v>997</v>
      </c>
      <c r="I147" t="s">
        <v>882</v>
      </c>
      <c r="J147" t="s">
        <v>760</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1962</v>
      </c>
      <c r="U147" t="s">
        <v>645</v>
      </c>
      <c r="V147" t="s">
        <v>578</v>
      </c>
      <c r="W147" t="s">
        <v>579</v>
      </c>
      <c r="X147"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1</v>
      </c>
      <c r="AC147" t="s">
        <v>2015</v>
      </c>
      <c r="AD147" t="s">
        <v>2016</v>
      </c>
      <c r="AE147">
        <v>4.4600000000000001E-2</v>
      </c>
      <c r="AF147" t="s">
        <v>2025</v>
      </c>
      <c r="AH147" t="s">
        <v>1011</v>
      </c>
      <c r="AI147" t="s">
        <v>1011</v>
      </c>
      <c r="AJ147" t="s">
        <v>1011</v>
      </c>
      <c r="AL147">
        <v>0</v>
      </c>
      <c r="AM147">
        <v>0</v>
      </c>
      <c r="AN147">
        <v>0.5</v>
      </c>
      <c r="AO147">
        <v>0</v>
      </c>
      <c r="AP147" t="s">
        <v>2089</v>
      </c>
      <c r="AQ147" t="s">
        <v>2101</v>
      </c>
      <c r="AR147" t="s">
        <v>2079</v>
      </c>
      <c r="AU147" t="str">
        <f>IF(SpaceTypesTable[[#This Row],[Peak Flow Rate (gal/h)]]=0,"",SpaceTypesTable[[#This Row],[Peak Flow Rate (gal/h)]]/SpaceTypesTable[[#This Row],[area (ft^2)]])</f>
        <v/>
      </c>
      <c r="BE147" t="str">
        <f>IF(ISBLANK(BD147),"",BD147/(BA147/AZ147))</f>
        <v/>
      </c>
    </row>
    <row r="148" spans="1:58">
      <c r="A148" t="s">
        <v>134</v>
      </c>
      <c r="B148">
        <v>212</v>
      </c>
      <c r="C148" t="s">
        <v>1003</v>
      </c>
      <c r="D148" t="s">
        <v>799</v>
      </c>
      <c r="E148" t="s">
        <v>807</v>
      </c>
      <c r="F148" t="s">
        <v>813</v>
      </c>
      <c r="G148" t="s">
        <v>1041</v>
      </c>
      <c r="K148" t="str">
        <f>SpaceTypesTable[[#This Row],[Lighting Standard]]&amp;SpaceTypesTable[[#This Row],[Lighting Primary Space Type]]&amp;SpaceTypesTable[[#This Row],[Lighting Secondary Space Type]]</f>
        <v/>
      </c>
      <c r="N148">
        <v>0.6</v>
      </c>
      <c r="Q148">
        <v>0</v>
      </c>
      <c r="R148">
        <v>0.7</v>
      </c>
      <c r="S148">
        <v>0.2</v>
      </c>
      <c r="T148" t="s">
        <v>1962</v>
      </c>
      <c r="U148" t="s">
        <v>645</v>
      </c>
      <c r="V148" t="s">
        <v>578</v>
      </c>
      <c r="W148" t="s">
        <v>579</v>
      </c>
      <c r="X148"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1</v>
      </c>
      <c r="AC148" t="s">
        <v>2015</v>
      </c>
      <c r="AD148" t="s">
        <v>2016</v>
      </c>
      <c r="AE148">
        <v>0.22320000000000001</v>
      </c>
      <c r="AF148" t="s">
        <v>2025</v>
      </c>
      <c r="AH148" t="s">
        <v>1011</v>
      </c>
      <c r="AI148" t="s">
        <v>1011</v>
      </c>
      <c r="AJ148" t="s">
        <v>1011</v>
      </c>
      <c r="AL148">
        <v>0</v>
      </c>
      <c r="AM148">
        <v>0</v>
      </c>
      <c r="AN148">
        <v>0.5</v>
      </c>
      <c r="AO148">
        <v>0</v>
      </c>
      <c r="AP148" t="s">
        <v>2089</v>
      </c>
      <c r="AQ148" t="s">
        <v>2101</v>
      </c>
      <c r="AR148" t="s">
        <v>2079</v>
      </c>
      <c r="AU148" t="str">
        <f>IF(SpaceTypesTable[[#This Row],[Peak Flow Rate (gal/h)]]=0,"",SpaceTypesTable[[#This Row],[Peak Flow Rate (gal/h)]]/SpaceTypesTable[[#This Row],[area (ft^2)]])</f>
        <v/>
      </c>
      <c r="BE148" t="str">
        <f>IF(ISBLANK(BD148),"",BD148/(BA148/AZ148))</f>
        <v/>
      </c>
    </row>
    <row r="149" spans="1:58">
      <c r="C149" t="s">
        <v>1058</v>
      </c>
      <c r="D149" t="s">
        <v>799</v>
      </c>
      <c r="E149" t="s">
        <v>807</v>
      </c>
      <c r="F149" t="s">
        <v>813</v>
      </c>
      <c r="G149" t="s">
        <v>1041</v>
      </c>
      <c r="H149" t="s">
        <v>755</v>
      </c>
      <c r="I149" t="s">
        <v>882</v>
      </c>
      <c r="J149" t="s">
        <v>760</v>
      </c>
      <c r="K149" t="str">
        <f>SpaceTypesTable[[#This Row],[Lighting Standard]]&amp;SpaceTypesTable[[#This Row],[Lighting Primary Space Type]]&amp;SpaceTypesTable[[#This Row],[Lighting Secondary Space Type]]</f>
        <v>ASHRAE 90.1-2007Corridor/TransitionGeneral</v>
      </c>
      <c r="N149">
        <f>VLOOKUP(SpaceTypesTable[[#This Row],[LookupColumn]],InteriorLightingTable[],5,FALSE)</f>
        <v>0.5</v>
      </c>
      <c r="Q149">
        <v>0</v>
      </c>
      <c r="R149">
        <v>0.7</v>
      </c>
      <c r="S149">
        <v>0.2</v>
      </c>
      <c r="T149" t="s">
        <v>1962</v>
      </c>
      <c r="U149" t="s">
        <v>647</v>
      </c>
      <c r="V149" t="s">
        <v>578</v>
      </c>
      <c r="W149" t="s">
        <v>579</v>
      </c>
      <c r="X149" t="str">
        <f>SpaceTypesTable[[#This Row],[Ventilation Standard]]&amp;SpaceTypesTable[[#This Row],[Ventilation Primary Space Type]]&amp;SpaceTypesTable[[#This Row],[Ventilation Secondary Space Type]]</f>
        <v>ASHRAE 62.1-2007Public SpacesCorridors and utilities</v>
      </c>
      <c r="Y149" t="e">
        <f>VLOOKUP(SpaceTypesTable[[#This Row],[Lookup]],VentilationStandardsTable[],6,FALSE)</f>
        <v>#N/A</v>
      </c>
      <c r="Z149" t="e">
        <f>VLOOKUP(SpaceTypesTable[[#This Row],[Lookup]],VentilationStandardsTable[],5,FALSE)</f>
        <v>#N/A</v>
      </c>
      <c r="AA149" t="e">
        <f>VLOOKUP(SpaceTypesTable[[#This Row],[Lookup]],VentilationStandardsTable[],7,FALSE)</f>
        <v>#N/A</v>
      </c>
      <c r="AB149">
        <v>1</v>
      </c>
      <c r="AC149" t="s">
        <v>2015</v>
      </c>
      <c r="AD149" t="s">
        <v>2016</v>
      </c>
      <c r="AE149">
        <v>4.4600000000000001E-2</v>
      </c>
      <c r="AF149" t="s">
        <v>2025</v>
      </c>
      <c r="AH149" t="s">
        <v>1011</v>
      </c>
      <c r="AI149" t="s">
        <v>1011</v>
      </c>
      <c r="AJ149" t="s">
        <v>1011</v>
      </c>
      <c r="AL149">
        <v>0</v>
      </c>
      <c r="AM149">
        <v>0</v>
      </c>
      <c r="AN149">
        <v>0.5</v>
      </c>
      <c r="AO149">
        <v>0</v>
      </c>
      <c r="AP149" t="s">
        <v>2089</v>
      </c>
      <c r="AQ149" t="s">
        <v>2101</v>
      </c>
      <c r="AR149" t="s">
        <v>2079</v>
      </c>
      <c r="AU149" t="str">
        <f>IF(SpaceTypesTable[[#This Row],[Peak Flow Rate (gal/h)]]=0,"",SpaceTypesTable[[#This Row],[Peak Flow Rate (gal/h)]]/SpaceTypesTable[[#This Row],[area (ft^2)]])</f>
        <v/>
      </c>
      <c r="BE149" t="str">
        <f>IF(ISBLANK(BD149),"",BD149/(BA149/AZ149))</f>
        <v/>
      </c>
    </row>
    <row r="150" spans="1:58">
      <c r="A150" t="s">
        <v>262</v>
      </c>
      <c r="B150">
        <v>417</v>
      </c>
      <c r="C150" t="s">
        <v>1002</v>
      </c>
      <c r="D150" t="s">
        <v>799</v>
      </c>
      <c r="E150" t="s">
        <v>807</v>
      </c>
      <c r="F150" t="s">
        <v>846</v>
      </c>
      <c r="G150" t="s">
        <v>1044</v>
      </c>
      <c r="K150" t="str">
        <f>SpaceTypesTable[[#This Row],[Lighting Standard]]&amp;SpaceTypesTable[[#This Row],[Lighting Primary Space Type]]&amp;SpaceTypesTable[[#This Row],[Lighting Secondary Space Type]]</f>
        <v/>
      </c>
      <c r="N150">
        <v>1.77</v>
      </c>
      <c r="Q150">
        <v>0</v>
      </c>
      <c r="R150">
        <v>0.7</v>
      </c>
      <c r="S150">
        <v>0.2</v>
      </c>
      <c r="T150" t="s">
        <v>1962</v>
      </c>
      <c r="U150" t="s">
        <v>645</v>
      </c>
      <c r="V150" t="s">
        <v>954</v>
      </c>
      <c r="W150" t="s">
        <v>572</v>
      </c>
      <c r="X150" t="str">
        <f>SpaceTypesTable[[#This Row],[Ventilation Standard]]&amp;SpaceTypesTable[[#This Row],[Ventilation Primary Space Type]]&amp;SpaceTypesTable[[#This Row],[Ventilation Secondary Space Type]]</f>
        <v>ASHRAE 62.1-1999Hotels, Motels, Resorts, DormitoriesDormitory sleeping areas</v>
      </c>
      <c r="Y150">
        <f>VLOOKUP(SpaceTypesTable[[#This Row],[Lookup]],VentilationStandardsTable[],6,FALSE)</f>
        <v>0</v>
      </c>
      <c r="Z150">
        <f>VLOOKUP(SpaceTypesTable[[#This Row],[Lookup]],VentilationStandardsTable[],5,FALSE)</f>
        <v>15</v>
      </c>
      <c r="AA150">
        <f>VLOOKUP(SpaceTypesTable[[#This Row],[Lookup]],VentilationStandardsTable[],7,FALSE)</f>
        <v>0</v>
      </c>
      <c r="AB150">
        <v>3.57</v>
      </c>
      <c r="AC150" t="s">
        <v>2017</v>
      </c>
      <c r="AD150" t="s">
        <v>2016</v>
      </c>
      <c r="AE150">
        <v>0.22320000000000001</v>
      </c>
      <c r="AF150" t="s">
        <v>2025</v>
      </c>
      <c r="AH150" t="s">
        <v>1011</v>
      </c>
      <c r="AI150" t="s">
        <v>1011</v>
      </c>
      <c r="AJ150" t="s">
        <v>1011</v>
      </c>
      <c r="AL150">
        <v>1.33</v>
      </c>
      <c r="AM150">
        <v>0</v>
      </c>
      <c r="AN150">
        <v>0.5</v>
      </c>
      <c r="AO150">
        <v>0</v>
      </c>
      <c r="AP150" t="s">
        <v>2110</v>
      </c>
      <c r="AQ150" t="s">
        <v>2102</v>
      </c>
      <c r="AR150" t="s">
        <v>2080</v>
      </c>
      <c r="AS150">
        <v>1.25</v>
      </c>
      <c r="AT150">
        <v>420</v>
      </c>
      <c r="AU150">
        <f>IF(SpaceTypesTable[[#This Row],[Peak Flow Rate (gal/h)]]=0,"",SpaceTypesTable[[#This Row],[Peak Flow Rate (gal/h)]]/SpaceTypesTable[[#This Row],[area (ft^2)]])</f>
        <v>2.976190476190476E-3</v>
      </c>
      <c r="AV150">
        <v>43.3</v>
      </c>
      <c r="AW150">
        <v>0.2</v>
      </c>
      <c r="AX150">
        <v>0.05</v>
      </c>
      <c r="AY150" t="s">
        <v>2161</v>
      </c>
      <c r="BE150" t="str">
        <f>IF(ISBLANK(BD150),"",BD150/(BA150/AZ150))</f>
        <v/>
      </c>
    </row>
    <row r="151" spans="1:58">
      <c r="A151" t="s">
        <v>454</v>
      </c>
      <c r="B151">
        <v>101</v>
      </c>
      <c r="C151" t="s">
        <v>1001</v>
      </c>
      <c r="D151" t="s">
        <v>799</v>
      </c>
      <c r="E151" t="s">
        <v>807</v>
      </c>
      <c r="F151" t="s">
        <v>846</v>
      </c>
      <c r="G151" t="s">
        <v>1044</v>
      </c>
      <c r="H151" t="s">
        <v>754</v>
      </c>
      <c r="I151" t="s">
        <v>761</v>
      </c>
      <c r="J151" t="s">
        <v>762</v>
      </c>
      <c r="K151" t="str">
        <f>SpaceTypesTable[[#This Row],[Lighting Standard]]&amp;SpaceTypesTable[[#This Row],[Lighting Primary Space Type]]&amp;SpaceTypesTable[[#This Row],[Lighting Secondary Space Type]]</f>
        <v>ASHRAE 90.1-2004Hotel/MotelGuest Rooms</v>
      </c>
      <c r="N151">
        <f>VLOOKUP(SpaceTypesTable[[#This Row],[LookupColumn]],InteriorLightingTable[],5,FALSE)</f>
        <v>1.1000000000000001</v>
      </c>
      <c r="Q151">
        <v>0</v>
      </c>
      <c r="R151">
        <v>0.7</v>
      </c>
      <c r="S151">
        <v>0.2</v>
      </c>
      <c r="T151" t="s">
        <v>1962</v>
      </c>
      <c r="U151" t="s">
        <v>645</v>
      </c>
      <c r="V151" t="s">
        <v>954</v>
      </c>
      <c r="W151" t="s">
        <v>572</v>
      </c>
      <c r="X151" t="str">
        <f>SpaceTypesTable[[#This Row],[Ventilation Standard]]&amp;SpaceTypesTable[[#This Row],[Ventilation Primary Space Type]]&amp;SpaceTypesTable[[#This Row],[Ventilation Secondary Space Type]]</f>
        <v>ASHRAE 62.1-1999Hotels, Motels, Resorts, DormitoriesDormitory sleeping areas</v>
      </c>
      <c r="Y151">
        <f>VLOOKUP(SpaceTypesTable[[#This Row],[Lookup]],VentilationStandardsTable[],6,FALSE)</f>
        <v>0</v>
      </c>
      <c r="Z151">
        <f>VLOOKUP(SpaceTypesTable[[#This Row],[Lookup]],VentilationStandardsTable[],5,FALSE)</f>
        <v>15</v>
      </c>
      <c r="AA151">
        <f>VLOOKUP(SpaceTypesTable[[#This Row],[Lookup]],VentilationStandardsTable[],7,FALSE)</f>
        <v>0</v>
      </c>
      <c r="AB151">
        <v>3.57</v>
      </c>
      <c r="AC151" t="s">
        <v>2017</v>
      </c>
      <c r="AD151" t="s">
        <v>2016</v>
      </c>
      <c r="AE151">
        <v>5.9499999999999997E-2</v>
      </c>
      <c r="AF151" t="s">
        <v>2025</v>
      </c>
      <c r="AH151" t="s">
        <v>1011</v>
      </c>
      <c r="AI151" t="s">
        <v>1011</v>
      </c>
      <c r="AJ151" t="s">
        <v>1011</v>
      </c>
      <c r="AL151">
        <v>1.33</v>
      </c>
      <c r="AM151">
        <v>0</v>
      </c>
      <c r="AN151">
        <v>0.5</v>
      </c>
      <c r="AO151">
        <v>0</v>
      </c>
      <c r="AP151" t="s">
        <v>2110</v>
      </c>
      <c r="AQ151" t="s">
        <v>2102</v>
      </c>
      <c r="AR151" t="s">
        <v>2080</v>
      </c>
      <c r="AS151">
        <v>1.25</v>
      </c>
      <c r="AT151">
        <v>420</v>
      </c>
      <c r="AU151">
        <f>IF(SpaceTypesTable[[#This Row],[Peak Flow Rate (gal/h)]]=0,"",SpaceTypesTable[[#This Row],[Peak Flow Rate (gal/h)]]/SpaceTypesTable[[#This Row],[area (ft^2)]])</f>
        <v>2.976190476190476E-3</v>
      </c>
      <c r="AV151">
        <v>43.3</v>
      </c>
      <c r="AW151">
        <v>0.2</v>
      </c>
      <c r="AX151">
        <v>0.05</v>
      </c>
      <c r="AY151" t="s">
        <v>2161</v>
      </c>
      <c r="BE151" t="str">
        <f>IF(ISBLANK(BD151),"",BD151/(BA151/AZ151))</f>
        <v/>
      </c>
    </row>
    <row r="152" spans="1:58">
      <c r="A152" t="s">
        <v>396</v>
      </c>
      <c r="B152">
        <v>396</v>
      </c>
      <c r="C152" t="s">
        <v>1000</v>
      </c>
      <c r="D152" t="s">
        <v>800</v>
      </c>
      <c r="E152" t="s">
        <v>807</v>
      </c>
      <c r="F152" t="s">
        <v>846</v>
      </c>
      <c r="G152" t="s">
        <v>1044</v>
      </c>
      <c r="H152" t="s">
        <v>997</v>
      </c>
      <c r="I152" t="s">
        <v>761</v>
      </c>
      <c r="J152" t="s">
        <v>762</v>
      </c>
      <c r="K152" t="str">
        <f>SpaceTypesTable[[#This Row],[Lighting Standard]]&amp;SpaceTypesTable[[#This Row],[Lighting Primary Space Type]]&amp;SpaceTypesTable[[#This Row],[Lighting Secondary Space Type]]</f>
        <v>ASHRAE 189.1-2009Hotel/MotelGuest Rooms</v>
      </c>
      <c r="N152">
        <f>VLOOKUP(SpaceTypesTable[[#This Row],[LookupColumn]],InteriorLightingTable[],5,FALSE)</f>
        <v>0.9900000000000001</v>
      </c>
      <c r="Q152">
        <v>0</v>
      </c>
      <c r="R152">
        <v>0.7</v>
      </c>
      <c r="S152">
        <v>0.2</v>
      </c>
      <c r="T152" t="s">
        <v>1962</v>
      </c>
      <c r="U152" t="s">
        <v>645</v>
      </c>
      <c r="V152" t="s">
        <v>954</v>
      </c>
      <c r="W152" t="s">
        <v>572</v>
      </c>
      <c r="X152" t="str">
        <f>SpaceTypesTable[[#This Row],[Ventilation Standard]]&amp;SpaceTypesTable[[#This Row],[Ventilation Primary Space Type]]&amp;SpaceTypesTable[[#This Row],[Ventilation Secondary Space Type]]</f>
        <v>ASHRAE 62.1-1999Hotels, Motels, Resorts, DormitoriesDormitory sleeping areas</v>
      </c>
      <c r="Y152">
        <f>VLOOKUP(SpaceTypesTable[[#This Row],[Lookup]],VentilationStandardsTable[],6,FALSE)</f>
        <v>0</v>
      </c>
      <c r="Z152">
        <f>VLOOKUP(SpaceTypesTable[[#This Row],[Lookup]],VentilationStandardsTable[],5,FALSE)</f>
        <v>15</v>
      </c>
      <c r="AA152">
        <f>VLOOKUP(SpaceTypesTable[[#This Row],[Lookup]],VentilationStandardsTable[],7,FALSE)</f>
        <v>0</v>
      </c>
      <c r="AB152">
        <v>3.57</v>
      </c>
      <c r="AC152" t="s">
        <v>2017</v>
      </c>
      <c r="AD152" t="s">
        <v>2016</v>
      </c>
      <c r="AE152">
        <v>5.9499999999999997E-2</v>
      </c>
      <c r="AF152" t="s">
        <v>2025</v>
      </c>
      <c r="AH152" t="s">
        <v>1011</v>
      </c>
      <c r="AI152" t="s">
        <v>1011</v>
      </c>
      <c r="AJ152" t="s">
        <v>1011</v>
      </c>
      <c r="AL152">
        <v>0.68</v>
      </c>
      <c r="AM152">
        <v>0</v>
      </c>
      <c r="AN152">
        <v>0.5</v>
      </c>
      <c r="AO152">
        <v>0</v>
      </c>
      <c r="AP152" t="s">
        <v>2110</v>
      </c>
      <c r="AQ152" t="s">
        <v>2102</v>
      </c>
      <c r="AR152" t="s">
        <v>2080</v>
      </c>
      <c r="AS152">
        <v>1.25</v>
      </c>
      <c r="AT152">
        <v>420</v>
      </c>
      <c r="AU152">
        <f>IF(SpaceTypesTable[[#This Row],[Peak Flow Rate (gal/h)]]=0,"",SpaceTypesTable[[#This Row],[Peak Flow Rate (gal/h)]]/SpaceTypesTable[[#This Row],[area (ft^2)]])</f>
        <v>2.976190476190476E-3</v>
      </c>
      <c r="AV152">
        <v>43.3</v>
      </c>
      <c r="AW152">
        <v>0.2</v>
      </c>
      <c r="AX152">
        <v>0.05</v>
      </c>
      <c r="AY152" t="s">
        <v>2161</v>
      </c>
      <c r="BE152" t="str">
        <f>IF(ISBLANK(BD152),"",BD152/(BA152/AZ152))</f>
        <v/>
      </c>
    </row>
    <row r="153" spans="1:58">
      <c r="A153" t="s">
        <v>395</v>
      </c>
      <c r="B153">
        <v>71</v>
      </c>
      <c r="C153" t="s">
        <v>1000</v>
      </c>
      <c r="D153" t="s">
        <v>801</v>
      </c>
      <c r="E153" t="s">
        <v>807</v>
      </c>
      <c r="F153" t="s">
        <v>846</v>
      </c>
      <c r="G153" t="s">
        <v>1044</v>
      </c>
      <c r="H153" t="s">
        <v>997</v>
      </c>
      <c r="I153" t="s">
        <v>761</v>
      </c>
      <c r="J153" t="s">
        <v>762</v>
      </c>
      <c r="K153" t="str">
        <f>SpaceTypesTable[[#This Row],[Lighting Standard]]&amp;SpaceTypesTable[[#This Row],[Lighting Primary Space Type]]&amp;SpaceTypesTable[[#This Row],[Lighting Secondary Space Type]]</f>
        <v>ASHRAE 189.1-2009Hotel/MotelGuest Rooms</v>
      </c>
      <c r="N153">
        <f>VLOOKUP(SpaceTypesTable[[#This Row],[LookupColumn]],InteriorLightingTable[],5,FALSE)</f>
        <v>0.9900000000000001</v>
      </c>
      <c r="Q153">
        <v>0</v>
      </c>
      <c r="R153">
        <v>0.7</v>
      </c>
      <c r="S153">
        <v>0.2</v>
      </c>
      <c r="T153" t="s">
        <v>1962</v>
      </c>
      <c r="U153" t="s">
        <v>645</v>
      </c>
      <c r="V153" t="s">
        <v>954</v>
      </c>
      <c r="W153" t="s">
        <v>572</v>
      </c>
      <c r="X153" t="str">
        <f>SpaceTypesTable[[#This Row],[Ventilation Standard]]&amp;SpaceTypesTable[[#This Row],[Ventilation Primary Space Type]]&amp;SpaceTypesTable[[#This Row],[Ventilation Secondary Space Type]]</f>
        <v>ASHRAE 62.1-1999Hotels, Motels, Resorts, DormitoriesDormitory sleeping areas</v>
      </c>
      <c r="Y153">
        <f>VLOOKUP(SpaceTypesTable[[#This Row],[Lookup]],VentilationStandardsTable[],6,FALSE)</f>
        <v>0</v>
      </c>
      <c r="Z153">
        <f>VLOOKUP(SpaceTypesTable[[#This Row],[Lookup]],VentilationStandardsTable[],5,FALSE)</f>
        <v>15</v>
      </c>
      <c r="AA153">
        <f>VLOOKUP(SpaceTypesTable[[#This Row],[Lookup]],VentilationStandardsTable[],7,FALSE)</f>
        <v>0</v>
      </c>
      <c r="AB153">
        <v>3.57</v>
      </c>
      <c r="AC153" t="s">
        <v>2017</v>
      </c>
      <c r="AD153" t="s">
        <v>2016</v>
      </c>
      <c r="AE153">
        <v>4.4600000000000001E-2</v>
      </c>
      <c r="AF153" t="s">
        <v>2025</v>
      </c>
      <c r="AH153" t="s">
        <v>1011</v>
      </c>
      <c r="AI153" t="s">
        <v>1011</v>
      </c>
      <c r="AJ153" t="s">
        <v>1011</v>
      </c>
      <c r="AL153">
        <v>0.68</v>
      </c>
      <c r="AM153">
        <v>0</v>
      </c>
      <c r="AN153">
        <v>0.5</v>
      </c>
      <c r="AO153">
        <v>0</v>
      </c>
      <c r="AP153" t="s">
        <v>2110</v>
      </c>
      <c r="AQ153" t="s">
        <v>2102</v>
      </c>
      <c r="AR153" t="s">
        <v>2080</v>
      </c>
      <c r="AS153">
        <v>1.25</v>
      </c>
      <c r="AT153">
        <v>420</v>
      </c>
      <c r="AU153">
        <f>IF(SpaceTypesTable[[#This Row],[Peak Flow Rate (gal/h)]]=0,"",SpaceTypesTable[[#This Row],[Peak Flow Rate (gal/h)]]/SpaceTypesTable[[#This Row],[area (ft^2)]])</f>
        <v>2.976190476190476E-3</v>
      </c>
      <c r="AV153">
        <v>43.3</v>
      </c>
      <c r="AW153">
        <v>0.2</v>
      </c>
      <c r="AX153">
        <v>0.05</v>
      </c>
      <c r="AY153" t="s">
        <v>2161</v>
      </c>
      <c r="BE153" t="str">
        <f>IF(ISBLANK(BD153),"",BD153/(BA153/AZ153))</f>
        <v/>
      </c>
    </row>
    <row r="154" spans="1:58">
      <c r="A154" t="s">
        <v>139</v>
      </c>
      <c r="B154">
        <v>464</v>
      </c>
      <c r="C154" t="s">
        <v>1003</v>
      </c>
      <c r="D154" t="s">
        <v>799</v>
      </c>
      <c r="E154" t="s">
        <v>807</v>
      </c>
      <c r="F154" t="s">
        <v>846</v>
      </c>
      <c r="G154" t="s">
        <v>1044</v>
      </c>
      <c r="K154" t="str">
        <f>SpaceTypesTable[[#This Row],[Lighting Standard]]&amp;SpaceTypesTable[[#This Row],[Lighting Primary Space Type]]&amp;SpaceTypesTable[[#This Row],[Lighting Secondary Space Type]]</f>
        <v/>
      </c>
      <c r="N154">
        <v>1.4</v>
      </c>
      <c r="Q154">
        <v>0</v>
      </c>
      <c r="R154">
        <v>0.7</v>
      </c>
      <c r="S154">
        <v>0.2</v>
      </c>
      <c r="T154" t="s">
        <v>1962</v>
      </c>
      <c r="U154" t="s">
        <v>645</v>
      </c>
      <c r="V154" t="s">
        <v>954</v>
      </c>
      <c r="W154" t="s">
        <v>572</v>
      </c>
      <c r="X154" t="str">
        <f>SpaceTypesTable[[#This Row],[Ventilation Standard]]&amp;SpaceTypesTable[[#This Row],[Ventilation Primary Space Type]]&amp;SpaceTypesTable[[#This Row],[Ventilation Secondary Space Type]]</f>
        <v>ASHRAE 62.1-1999Hotels, Motels, Resorts, DormitoriesDormitory sleeping areas</v>
      </c>
      <c r="Y154">
        <f>VLOOKUP(SpaceTypesTable[[#This Row],[Lookup]],VentilationStandardsTable[],6,FALSE)</f>
        <v>0</v>
      </c>
      <c r="Z154">
        <f>VLOOKUP(SpaceTypesTable[[#This Row],[Lookup]],VentilationStandardsTable[],5,FALSE)</f>
        <v>15</v>
      </c>
      <c r="AA154">
        <f>VLOOKUP(SpaceTypesTable[[#This Row],[Lookup]],VentilationStandardsTable[],7,FALSE)</f>
        <v>0</v>
      </c>
      <c r="AB154">
        <v>3.57</v>
      </c>
      <c r="AC154" t="s">
        <v>2017</v>
      </c>
      <c r="AD154" t="s">
        <v>2016</v>
      </c>
      <c r="AE154">
        <v>0.22320000000000001</v>
      </c>
      <c r="AF154" t="s">
        <v>2025</v>
      </c>
      <c r="AH154" t="s">
        <v>1011</v>
      </c>
      <c r="AI154" t="s">
        <v>1011</v>
      </c>
      <c r="AJ154" t="s">
        <v>1011</v>
      </c>
      <c r="AL154">
        <v>1.33</v>
      </c>
      <c r="AM154">
        <v>0</v>
      </c>
      <c r="AN154">
        <v>0.5</v>
      </c>
      <c r="AO154">
        <v>0</v>
      </c>
      <c r="AP154" t="s">
        <v>2110</v>
      </c>
      <c r="AQ154" t="s">
        <v>2102</v>
      </c>
      <c r="AR154" t="s">
        <v>2080</v>
      </c>
      <c r="AS154">
        <v>1.25</v>
      </c>
      <c r="AT154">
        <v>420</v>
      </c>
      <c r="AU154">
        <f>IF(SpaceTypesTable[[#This Row],[Peak Flow Rate (gal/h)]]=0,"",SpaceTypesTable[[#This Row],[Peak Flow Rate (gal/h)]]/SpaceTypesTable[[#This Row],[area (ft^2)]])</f>
        <v>2.976190476190476E-3</v>
      </c>
      <c r="AV154">
        <v>43.3</v>
      </c>
      <c r="AW154">
        <v>0.2</v>
      </c>
      <c r="AX154">
        <v>0.05</v>
      </c>
      <c r="AY154" t="s">
        <v>2161</v>
      </c>
      <c r="BE154" t="str">
        <f>IF(ISBLANK(BD154),"",BD154/(BA154/AZ154))</f>
        <v/>
      </c>
    </row>
    <row r="155" spans="1:58">
      <c r="C155" t="s">
        <v>1058</v>
      </c>
      <c r="D155" t="s">
        <v>799</v>
      </c>
      <c r="E155" t="s">
        <v>807</v>
      </c>
      <c r="F155" t="s">
        <v>846</v>
      </c>
      <c r="G155" t="s">
        <v>1044</v>
      </c>
      <c r="H155" t="s">
        <v>755</v>
      </c>
      <c r="I155" t="s">
        <v>761</v>
      </c>
      <c r="J155" t="s">
        <v>762</v>
      </c>
      <c r="K155" t="str">
        <f>SpaceTypesTable[[#This Row],[Lighting Standard]]&amp;SpaceTypesTable[[#This Row],[Lighting Primary Space Type]]&amp;SpaceTypesTable[[#This Row],[Lighting Secondary Space Type]]</f>
        <v>ASHRAE 90.1-2007Hotel/MotelGuest Rooms</v>
      </c>
      <c r="N155">
        <f>VLOOKUP(SpaceTypesTable[[#This Row],[LookupColumn]],InteriorLightingTable[],5,FALSE)</f>
        <v>1.1000000000000001</v>
      </c>
      <c r="Q155">
        <v>0</v>
      </c>
      <c r="R155">
        <v>0.7</v>
      </c>
      <c r="S155">
        <v>0.2</v>
      </c>
      <c r="T155" t="s">
        <v>1962</v>
      </c>
      <c r="U155" t="s">
        <v>647</v>
      </c>
      <c r="V155" t="s">
        <v>954</v>
      </c>
      <c r="W155" t="s">
        <v>572</v>
      </c>
      <c r="X155" t="str">
        <f>SpaceTypesTable[[#This Row],[Ventilation Standard]]&amp;SpaceTypesTable[[#This Row],[Ventilation Primary Space Type]]&amp;SpaceTypesTable[[#This Row],[Ventilation Secondary Space Type]]</f>
        <v>ASHRAE 62.1-2007Hotels, Motels, Resorts, DormitoriesDormitory sleeping areas</v>
      </c>
      <c r="Y155" t="e">
        <f>VLOOKUP(SpaceTypesTable[[#This Row],[Lookup]],VentilationStandardsTable[],6,FALSE)</f>
        <v>#N/A</v>
      </c>
      <c r="Z155" t="e">
        <f>VLOOKUP(SpaceTypesTable[[#This Row],[Lookup]],VentilationStandardsTable[],5,FALSE)</f>
        <v>#N/A</v>
      </c>
      <c r="AA155" t="e">
        <f>VLOOKUP(SpaceTypesTable[[#This Row],[Lookup]],VentilationStandardsTable[],7,FALSE)</f>
        <v>#N/A</v>
      </c>
      <c r="AB155">
        <v>3.57</v>
      </c>
      <c r="AC155" t="s">
        <v>2017</v>
      </c>
      <c r="AD155" t="s">
        <v>2016</v>
      </c>
      <c r="AE155">
        <v>4.4600000000000001E-2</v>
      </c>
      <c r="AF155" t="s">
        <v>2025</v>
      </c>
      <c r="AH155" t="s">
        <v>1011</v>
      </c>
      <c r="AI155" t="s">
        <v>1011</v>
      </c>
      <c r="AJ155" t="s">
        <v>1011</v>
      </c>
      <c r="AL155">
        <v>0.68</v>
      </c>
      <c r="AM155">
        <v>0</v>
      </c>
      <c r="AN155">
        <v>0.5</v>
      </c>
      <c r="AO155">
        <v>0</v>
      </c>
      <c r="AP155" t="s">
        <v>2110</v>
      </c>
      <c r="AQ155" t="s">
        <v>2102</v>
      </c>
      <c r="AR155" t="s">
        <v>2080</v>
      </c>
      <c r="AS155">
        <v>1.25</v>
      </c>
      <c r="AT155">
        <v>420</v>
      </c>
      <c r="AU155">
        <f>IF(SpaceTypesTable[[#This Row],[Peak Flow Rate (gal/h)]]=0,"",SpaceTypesTable[[#This Row],[Peak Flow Rate (gal/h)]]/SpaceTypesTable[[#This Row],[area (ft^2)]])</f>
        <v>2.976190476190476E-3</v>
      </c>
      <c r="AV155">
        <v>43.3</v>
      </c>
      <c r="AW155">
        <v>0.2</v>
      </c>
      <c r="AX155">
        <v>0.05</v>
      </c>
      <c r="AY155" t="s">
        <v>2161</v>
      </c>
      <c r="BE155" t="str">
        <f>IF(ISBLANK(BD155),"",BD155/(BA155/AZ155))</f>
        <v/>
      </c>
    </row>
    <row r="156" spans="1:58">
      <c r="A156" t="s">
        <v>280</v>
      </c>
      <c r="B156">
        <v>218</v>
      </c>
      <c r="C156" t="s">
        <v>1002</v>
      </c>
      <c r="D156" t="s">
        <v>799</v>
      </c>
      <c r="E156" t="s">
        <v>807</v>
      </c>
      <c r="F156" t="s">
        <v>816</v>
      </c>
      <c r="G156" t="s">
        <v>1040</v>
      </c>
      <c r="K156" t="str">
        <f>SpaceTypesTable[[#This Row],[Lighting Standard]]&amp;SpaceTypesTable[[#This Row],[Lighting Primary Space Type]]&amp;SpaceTypesTable[[#This Row],[Lighting Secondary Space Type]]</f>
        <v/>
      </c>
      <c r="N156">
        <v>1.56</v>
      </c>
      <c r="Q156">
        <v>0</v>
      </c>
      <c r="R156">
        <v>0.7</v>
      </c>
      <c r="S156">
        <v>0.2</v>
      </c>
      <c r="T156" t="s">
        <v>1962</v>
      </c>
      <c r="U156" t="s">
        <v>645</v>
      </c>
      <c r="V156" t="s">
        <v>555</v>
      </c>
      <c r="W156" t="s">
        <v>559</v>
      </c>
      <c r="X156" t="str">
        <f>SpaceTypesTable[[#This Row],[Ventilation Standard]]&amp;SpaceTypesTable[[#This Row],[Ventilation Primary Space Type]]&amp;SpaceTypesTable[[#This Row],[Ventilation Secondary Space Type]]</f>
        <v>ASHRAE 62.1-1999Food and Beverage ServiceKitchens (cooking)</v>
      </c>
      <c r="Y156">
        <f>VLOOKUP(SpaceTypesTable[[#This Row],[Lookup]],VentilationStandardsTable[],6,FALSE)</f>
        <v>0</v>
      </c>
      <c r="Z156">
        <f>VLOOKUP(SpaceTypesTable[[#This Row],[Lookup]],VentilationStandardsTable[],5,FALSE)</f>
        <v>15</v>
      </c>
      <c r="AA156">
        <f>VLOOKUP(SpaceTypesTable[[#This Row],[Lookup]],VentilationStandardsTable[],7,FALSE)</f>
        <v>0</v>
      </c>
      <c r="AB156">
        <v>5</v>
      </c>
      <c r="AC156" t="s">
        <v>2015</v>
      </c>
      <c r="AD156" t="s">
        <v>2016</v>
      </c>
      <c r="AE156">
        <v>0.22320000000000001</v>
      </c>
      <c r="AF156" t="s">
        <v>2025</v>
      </c>
      <c r="AG156">
        <v>511</v>
      </c>
      <c r="AH156">
        <v>0.1</v>
      </c>
      <c r="AI156">
        <v>0.2</v>
      </c>
      <c r="AJ156">
        <v>0.7</v>
      </c>
      <c r="AK156" t="s">
        <v>2044</v>
      </c>
      <c r="AL156">
        <v>47.22</v>
      </c>
      <c r="AM156">
        <v>0.2</v>
      </c>
      <c r="AN156">
        <v>0.5</v>
      </c>
      <c r="AO156">
        <v>0.1</v>
      </c>
      <c r="AP156" t="s">
        <v>2123</v>
      </c>
      <c r="AQ156" t="s">
        <v>2103</v>
      </c>
      <c r="AR156" t="s">
        <v>2081</v>
      </c>
      <c r="AS156">
        <v>133</v>
      </c>
      <c r="AT156">
        <v>1112</v>
      </c>
      <c r="AU156">
        <f>IF(SpaceTypesTable[[#This Row],[Peak Flow Rate (gal/h)]]=0,"",SpaceTypesTable[[#This Row],[Peak Flow Rate (gal/h)]]/SpaceTypesTable[[#This Row],[area (ft^2)]])</f>
        <v>0.1196043165467626</v>
      </c>
      <c r="AV156">
        <v>49</v>
      </c>
      <c r="AW156">
        <v>0.2</v>
      </c>
      <c r="AX156">
        <v>0.05</v>
      </c>
      <c r="AY156" t="s">
        <v>2162</v>
      </c>
      <c r="AZ156">
        <v>0.7</v>
      </c>
      <c r="BA156">
        <v>4000</v>
      </c>
      <c r="BB156">
        <v>0.33800000000000002</v>
      </c>
      <c r="BC156">
        <v>0.502411575562701</v>
      </c>
      <c r="BD156">
        <v>697.85200928230267</v>
      </c>
      <c r="BE156">
        <f>IF(ISBLANK(BD156),"",BD156/(BA156/AZ156))</f>
        <v>0.12212410162440296</v>
      </c>
      <c r="BF156" t="s">
        <v>2124</v>
      </c>
    </row>
    <row r="157" spans="1:58">
      <c r="A157" t="s">
        <v>350</v>
      </c>
      <c r="B157">
        <v>398</v>
      </c>
      <c r="C157" t="s">
        <v>1001</v>
      </c>
      <c r="D157" t="s">
        <v>799</v>
      </c>
      <c r="E157" t="s">
        <v>807</v>
      </c>
      <c r="F157" t="s">
        <v>816</v>
      </c>
      <c r="G157" t="s">
        <v>1040</v>
      </c>
      <c r="H157" t="s">
        <v>754</v>
      </c>
      <c r="I157" t="s">
        <v>675</v>
      </c>
      <c r="J157" t="s">
        <v>760</v>
      </c>
      <c r="K157" t="str">
        <f>SpaceTypesTable[[#This Row],[Lighting Standard]]&amp;SpaceTypesTable[[#This Row],[Lighting Primary Space Type]]&amp;SpaceTypesTable[[#This Row],[Lighting Secondary Space Type]]</f>
        <v>ASHRAE 90.1-2004Food PreparationGeneral</v>
      </c>
      <c r="N157">
        <f>VLOOKUP(SpaceTypesTable[[#This Row],[LookupColumn]],InteriorLightingTable[],5,FALSE)</f>
        <v>1.2</v>
      </c>
      <c r="Q157">
        <v>0</v>
      </c>
      <c r="R157">
        <v>0.7</v>
      </c>
      <c r="S157">
        <v>0.2</v>
      </c>
      <c r="T157" t="s">
        <v>1962</v>
      </c>
      <c r="U157" t="s">
        <v>645</v>
      </c>
      <c r="V157" t="s">
        <v>555</v>
      </c>
      <c r="W157" t="s">
        <v>559</v>
      </c>
      <c r="X157" t="str">
        <f>SpaceTypesTable[[#This Row],[Ventilation Standard]]&amp;SpaceTypesTable[[#This Row],[Ventilation Primary Space Type]]&amp;SpaceTypesTable[[#This Row],[Ventilation Secondary Space Type]]</f>
        <v>ASHRAE 62.1-1999Food and Beverage ServiceKitchens (cooking)</v>
      </c>
      <c r="Y157">
        <f>VLOOKUP(SpaceTypesTable[[#This Row],[Lookup]],VentilationStandardsTable[],6,FALSE)</f>
        <v>0</v>
      </c>
      <c r="Z157">
        <f>VLOOKUP(SpaceTypesTable[[#This Row],[Lookup]],VentilationStandardsTable[],5,FALSE)</f>
        <v>15</v>
      </c>
      <c r="AA157">
        <f>VLOOKUP(SpaceTypesTable[[#This Row],[Lookup]],VentilationStandardsTable[],7,FALSE)</f>
        <v>0</v>
      </c>
      <c r="AB157">
        <v>5</v>
      </c>
      <c r="AC157" t="s">
        <v>2015</v>
      </c>
      <c r="AD157" t="s">
        <v>2016</v>
      </c>
      <c r="AE157">
        <v>5.9499999999999997E-2</v>
      </c>
      <c r="AF157" t="s">
        <v>2025</v>
      </c>
      <c r="AG157">
        <v>511</v>
      </c>
      <c r="AH157">
        <v>0.1</v>
      </c>
      <c r="AI157">
        <v>0.2</v>
      </c>
      <c r="AJ157">
        <v>0.7</v>
      </c>
      <c r="AK157" t="s">
        <v>2044</v>
      </c>
      <c r="AL157">
        <v>47.22</v>
      </c>
      <c r="AM157">
        <v>0.2</v>
      </c>
      <c r="AN157">
        <v>0.5</v>
      </c>
      <c r="AO157">
        <v>0.1</v>
      </c>
      <c r="AP157" t="s">
        <v>2123</v>
      </c>
      <c r="AQ157" t="s">
        <v>2103</v>
      </c>
      <c r="AR157" t="s">
        <v>2081</v>
      </c>
      <c r="AS157">
        <v>133</v>
      </c>
      <c r="AT157">
        <v>1112</v>
      </c>
      <c r="AU157">
        <f>IF(SpaceTypesTable[[#This Row],[Peak Flow Rate (gal/h)]]=0,"",SpaceTypesTable[[#This Row],[Peak Flow Rate (gal/h)]]/SpaceTypesTable[[#This Row],[area (ft^2)]])</f>
        <v>0.1196043165467626</v>
      </c>
      <c r="AV157">
        <v>49</v>
      </c>
      <c r="AW157">
        <v>0.2</v>
      </c>
      <c r="AX157">
        <v>0.05</v>
      </c>
      <c r="AY157" t="s">
        <v>2162</v>
      </c>
      <c r="AZ157">
        <v>0.7</v>
      </c>
      <c r="BA157">
        <v>4000</v>
      </c>
      <c r="BB157">
        <v>0.33800000000000002</v>
      </c>
      <c r="BC157">
        <v>0.502411575562701</v>
      </c>
      <c r="BD157">
        <v>697.85200928230267</v>
      </c>
      <c r="BE157">
        <f>IF(ISBLANK(BD157),"",BD157/(BA157/AZ157))</f>
        <v>0.12212410162440296</v>
      </c>
      <c r="BF157" t="s">
        <v>2124</v>
      </c>
    </row>
    <row r="158" spans="1:58">
      <c r="A158" t="s">
        <v>111</v>
      </c>
      <c r="B158">
        <v>173</v>
      </c>
      <c r="C158" t="s">
        <v>1000</v>
      </c>
      <c r="D158" t="s">
        <v>800</v>
      </c>
      <c r="E158" t="s">
        <v>807</v>
      </c>
      <c r="F158" t="s">
        <v>816</v>
      </c>
      <c r="G158" t="s">
        <v>1040</v>
      </c>
      <c r="H158" t="s">
        <v>997</v>
      </c>
      <c r="I158" t="s">
        <v>675</v>
      </c>
      <c r="J158" t="s">
        <v>760</v>
      </c>
      <c r="K158" t="str">
        <f>SpaceTypesTable[[#This Row],[Lighting Standard]]&amp;SpaceTypesTable[[#This Row],[Lighting Primary Space Type]]&amp;SpaceTypesTable[[#This Row],[Lighting Secondary Space Type]]</f>
        <v>ASHRAE 189.1-2009Food PreparationGeneral</v>
      </c>
      <c r="N158">
        <f>VLOOKUP(SpaceTypesTable[[#This Row],[LookupColumn]],InteriorLightingTable[],5,FALSE)</f>
        <v>1.08</v>
      </c>
      <c r="Q158">
        <v>0</v>
      </c>
      <c r="R158">
        <v>0.7</v>
      </c>
      <c r="S158">
        <v>0.2</v>
      </c>
      <c r="T158" t="s">
        <v>1962</v>
      </c>
      <c r="U158" t="s">
        <v>645</v>
      </c>
      <c r="V158" t="s">
        <v>555</v>
      </c>
      <c r="W158" t="s">
        <v>559</v>
      </c>
      <c r="X158" t="str">
        <f>SpaceTypesTable[[#This Row],[Ventilation Standard]]&amp;SpaceTypesTable[[#This Row],[Ventilation Primary Space Type]]&amp;SpaceTypesTable[[#This Row],[Ventilation Secondary Space Type]]</f>
        <v>ASHRAE 62.1-1999Food and Beverage ServiceKitchens (cooking)</v>
      </c>
      <c r="Y158">
        <f>VLOOKUP(SpaceTypesTable[[#This Row],[Lookup]],VentilationStandardsTable[],6,FALSE)</f>
        <v>0</v>
      </c>
      <c r="Z158">
        <f>VLOOKUP(SpaceTypesTable[[#This Row],[Lookup]],VentilationStandardsTable[],5,FALSE)</f>
        <v>15</v>
      </c>
      <c r="AA158">
        <f>VLOOKUP(SpaceTypesTable[[#This Row],[Lookup]],VentilationStandardsTable[],7,FALSE)</f>
        <v>0</v>
      </c>
      <c r="AB158">
        <v>5</v>
      </c>
      <c r="AC158" t="s">
        <v>2015</v>
      </c>
      <c r="AD158" t="s">
        <v>2016</v>
      </c>
      <c r="AE158">
        <v>5.9499999999999997E-2</v>
      </c>
      <c r="AF158" t="s">
        <v>2025</v>
      </c>
      <c r="AG158">
        <v>373.8</v>
      </c>
      <c r="AH158">
        <v>0.1</v>
      </c>
      <c r="AI158">
        <v>0.2</v>
      </c>
      <c r="AJ158">
        <v>0.7</v>
      </c>
      <c r="AK158" t="s">
        <v>2044</v>
      </c>
      <c r="AL158">
        <v>24.16</v>
      </c>
      <c r="AM158">
        <v>0.2</v>
      </c>
      <c r="AN158">
        <v>0.5</v>
      </c>
      <c r="AO158">
        <v>0.1</v>
      </c>
      <c r="AP158" t="s">
        <v>2123</v>
      </c>
      <c r="AQ158" t="s">
        <v>2103</v>
      </c>
      <c r="AR158" t="s">
        <v>2081</v>
      </c>
      <c r="AS158">
        <v>133</v>
      </c>
      <c r="AT158">
        <v>1112</v>
      </c>
      <c r="AU158">
        <f>IF(SpaceTypesTable[[#This Row],[Peak Flow Rate (gal/h)]]=0,"",SpaceTypesTable[[#This Row],[Peak Flow Rate (gal/h)]]/SpaceTypesTable[[#This Row],[area (ft^2)]])</f>
        <v>0.1196043165467626</v>
      </c>
      <c r="AV158">
        <v>49</v>
      </c>
      <c r="AW158">
        <v>0.2</v>
      </c>
      <c r="AX158">
        <v>0.05</v>
      </c>
      <c r="AY158" t="s">
        <v>2162</v>
      </c>
      <c r="AZ158">
        <v>0.7</v>
      </c>
      <c r="BA158">
        <v>4000</v>
      </c>
      <c r="BB158">
        <v>0.33800000000000002</v>
      </c>
      <c r="BC158">
        <v>0.502411575562701</v>
      </c>
      <c r="BD158">
        <v>697.85200928230267</v>
      </c>
      <c r="BE158">
        <f>IF(ISBLANK(BD158),"",BD158/(BA158/AZ158))</f>
        <v>0.12212410162440296</v>
      </c>
      <c r="BF158" t="s">
        <v>2124</v>
      </c>
    </row>
    <row r="159" spans="1:58">
      <c r="A159" t="s">
        <v>57</v>
      </c>
      <c r="B159">
        <v>287</v>
      </c>
      <c r="C159" t="s">
        <v>1000</v>
      </c>
      <c r="D159" t="s">
        <v>801</v>
      </c>
      <c r="E159" t="s">
        <v>807</v>
      </c>
      <c r="F159" t="s">
        <v>816</v>
      </c>
      <c r="G159" t="s">
        <v>1040</v>
      </c>
      <c r="H159" t="s">
        <v>997</v>
      </c>
      <c r="I159" t="s">
        <v>675</v>
      </c>
      <c r="J159" t="s">
        <v>760</v>
      </c>
      <c r="K159" t="str">
        <f>SpaceTypesTable[[#This Row],[Lighting Standard]]&amp;SpaceTypesTable[[#This Row],[Lighting Primary Space Type]]&amp;SpaceTypesTable[[#This Row],[Lighting Secondary Space Type]]</f>
        <v>ASHRAE 189.1-2009Food PreparationGeneral</v>
      </c>
      <c r="N159">
        <f>VLOOKUP(SpaceTypesTable[[#This Row],[LookupColumn]],InteriorLightingTable[],5,FALSE)</f>
        <v>1.08</v>
      </c>
      <c r="Q159">
        <v>0</v>
      </c>
      <c r="R159">
        <v>0.7</v>
      </c>
      <c r="S159">
        <v>0.2</v>
      </c>
      <c r="T159" t="s">
        <v>1962</v>
      </c>
      <c r="U159" t="s">
        <v>645</v>
      </c>
      <c r="V159" t="s">
        <v>555</v>
      </c>
      <c r="W159" t="s">
        <v>559</v>
      </c>
      <c r="X159" t="str">
        <f>SpaceTypesTable[[#This Row],[Ventilation Standard]]&amp;SpaceTypesTable[[#This Row],[Ventilation Primary Space Type]]&amp;SpaceTypesTable[[#This Row],[Ventilation Secondary Space Type]]</f>
        <v>ASHRAE 62.1-1999Food and Beverage ServiceKitchens (cooking)</v>
      </c>
      <c r="Y159">
        <f>VLOOKUP(SpaceTypesTable[[#This Row],[Lookup]],VentilationStandardsTable[],6,FALSE)</f>
        <v>0</v>
      </c>
      <c r="Z159">
        <f>VLOOKUP(SpaceTypesTable[[#This Row],[Lookup]],VentilationStandardsTable[],5,FALSE)</f>
        <v>15</v>
      </c>
      <c r="AA159">
        <f>VLOOKUP(SpaceTypesTable[[#This Row],[Lookup]],VentilationStandardsTable[],7,FALSE)</f>
        <v>0</v>
      </c>
      <c r="AB159">
        <v>5</v>
      </c>
      <c r="AC159" t="s">
        <v>2015</v>
      </c>
      <c r="AD159" t="s">
        <v>2016</v>
      </c>
      <c r="AE159">
        <v>4.4600000000000001E-2</v>
      </c>
      <c r="AF159" t="s">
        <v>2025</v>
      </c>
      <c r="AG159">
        <v>373.8</v>
      </c>
      <c r="AH159">
        <v>0.1</v>
      </c>
      <c r="AI159">
        <v>0.2</v>
      </c>
      <c r="AJ159">
        <v>0.7</v>
      </c>
      <c r="AK159" t="s">
        <v>2044</v>
      </c>
      <c r="AL159">
        <v>24.16</v>
      </c>
      <c r="AM159">
        <v>0.2</v>
      </c>
      <c r="AN159">
        <v>0.5</v>
      </c>
      <c r="AO159">
        <v>0.1</v>
      </c>
      <c r="AP159" t="s">
        <v>2123</v>
      </c>
      <c r="AQ159" t="s">
        <v>2103</v>
      </c>
      <c r="AR159" t="s">
        <v>2081</v>
      </c>
      <c r="AS159">
        <v>133</v>
      </c>
      <c r="AT159">
        <v>1112</v>
      </c>
      <c r="AU159">
        <f>IF(SpaceTypesTable[[#This Row],[Peak Flow Rate (gal/h)]]=0,"",SpaceTypesTable[[#This Row],[Peak Flow Rate (gal/h)]]/SpaceTypesTable[[#This Row],[area (ft^2)]])</f>
        <v>0.1196043165467626</v>
      </c>
      <c r="AV159">
        <v>49</v>
      </c>
      <c r="AW159">
        <v>0.2</v>
      </c>
      <c r="AX159">
        <v>0.05</v>
      </c>
      <c r="AY159" t="s">
        <v>2162</v>
      </c>
      <c r="AZ159">
        <v>0.7</v>
      </c>
      <c r="BA159">
        <v>4000</v>
      </c>
      <c r="BB159">
        <v>0.33800000000000002</v>
      </c>
      <c r="BC159">
        <v>0.502411575562701</v>
      </c>
      <c r="BD159">
        <v>697.85200928230267</v>
      </c>
      <c r="BE159">
        <f>IF(ISBLANK(BD159),"",BD159/(BA159/AZ159))</f>
        <v>0.12212410162440296</v>
      </c>
      <c r="BF159" t="s">
        <v>2124</v>
      </c>
    </row>
    <row r="160" spans="1:58">
      <c r="A160" t="s">
        <v>479</v>
      </c>
      <c r="B160">
        <v>282</v>
      </c>
      <c r="C160" t="s">
        <v>1003</v>
      </c>
      <c r="D160" t="s">
        <v>799</v>
      </c>
      <c r="E160" t="s">
        <v>807</v>
      </c>
      <c r="F160" t="s">
        <v>816</v>
      </c>
      <c r="G160" t="s">
        <v>1040</v>
      </c>
      <c r="K160" t="str">
        <f>SpaceTypesTable[[#This Row],[Lighting Standard]]&amp;SpaceTypesTable[[#This Row],[Lighting Primary Space Type]]&amp;SpaceTypesTable[[#This Row],[Lighting Secondary Space Type]]</f>
        <v/>
      </c>
      <c r="N160">
        <v>2.2400000000000002</v>
      </c>
      <c r="Q160">
        <v>0</v>
      </c>
      <c r="R160">
        <v>0.7</v>
      </c>
      <c r="S160">
        <v>0.2</v>
      </c>
      <c r="T160" t="s">
        <v>1962</v>
      </c>
      <c r="U160" t="s">
        <v>645</v>
      </c>
      <c r="V160" t="s">
        <v>555</v>
      </c>
      <c r="W160" t="s">
        <v>559</v>
      </c>
      <c r="X160" t="str">
        <f>SpaceTypesTable[[#This Row],[Ventilation Standard]]&amp;SpaceTypesTable[[#This Row],[Ventilation Primary Space Type]]&amp;SpaceTypesTable[[#This Row],[Ventilation Secondary Space Type]]</f>
        <v>ASHRAE 62.1-1999Food and Beverage ServiceKitchens (cooking)</v>
      </c>
      <c r="Y160">
        <f>VLOOKUP(SpaceTypesTable[[#This Row],[Lookup]],VentilationStandardsTable[],6,FALSE)</f>
        <v>0</v>
      </c>
      <c r="Z160">
        <f>VLOOKUP(SpaceTypesTable[[#This Row],[Lookup]],VentilationStandardsTable[],5,FALSE)</f>
        <v>15</v>
      </c>
      <c r="AA160">
        <f>VLOOKUP(SpaceTypesTable[[#This Row],[Lookup]],VentilationStandardsTable[],7,FALSE)</f>
        <v>0</v>
      </c>
      <c r="AB160">
        <v>5</v>
      </c>
      <c r="AC160" t="s">
        <v>2015</v>
      </c>
      <c r="AD160" t="s">
        <v>2016</v>
      </c>
      <c r="AE160">
        <v>0.22320000000000001</v>
      </c>
      <c r="AF160" t="s">
        <v>2025</v>
      </c>
      <c r="AG160">
        <v>511</v>
      </c>
      <c r="AH160">
        <v>0.1</v>
      </c>
      <c r="AI160">
        <v>0.2</v>
      </c>
      <c r="AJ160">
        <v>0.7</v>
      </c>
      <c r="AK160" t="s">
        <v>2044</v>
      </c>
      <c r="AL160">
        <v>47.22</v>
      </c>
      <c r="AM160">
        <v>0.2</v>
      </c>
      <c r="AN160">
        <v>0.5</v>
      </c>
      <c r="AO160">
        <v>0.1</v>
      </c>
      <c r="AP160" t="s">
        <v>2123</v>
      </c>
      <c r="AQ160" t="s">
        <v>2103</v>
      </c>
      <c r="AR160" t="s">
        <v>2081</v>
      </c>
      <c r="AS160">
        <v>133</v>
      </c>
      <c r="AT160">
        <v>1112</v>
      </c>
      <c r="AU160">
        <f>IF(SpaceTypesTable[[#This Row],[Peak Flow Rate (gal/h)]]=0,"",SpaceTypesTable[[#This Row],[Peak Flow Rate (gal/h)]]/SpaceTypesTable[[#This Row],[area (ft^2)]])</f>
        <v>0.1196043165467626</v>
      </c>
      <c r="AV160">
        <v>49</v>
      </c>
      <c r="AW160">
        <v>0.2</v>
      </c>
      <c r="AX160">
        <v>0.05</v>
      </c>
      <c r="AY160" t="s">
        <v>2162</v>
      </c>
      <c r="AZ160">
        <v>0.7</v>
      </c>
      <c r="BA160">
        <v>4000</v>
      </c>
      <c r="BB160">
        <v>0.33800000000000002</v>
      </c>
      <c r="BC160">
        <v>0.502411575562701</v>
      </c>
      <c r="BD160">
        <v>697.85200928230267</v>
      </c>
      <c r="BE160">
        <f>IF(ISBLANK(BD160),"",BD160/(BA160/AZ160))</f>
        <v>0.12212410162440296</v>
      </c>
      <c r="BF160" t="s">
        <v>2124</v>
      </c>
    </row>
    <row r="161" spans="1:58">
      <c r="C161" t="s">
        <v>1058</v>
      </c>
      <c r="D161" t="s">
        <v>799</v>
      </c>
      <c r="E161" t="s">
        <v>807</v>
      </c>
      <c r="F161" t="s">
        <v>816</v>
      </c>
      <c r="G161" t="s">
        <v>1040</v>
      </c>
      <c r="H161" t="s">
        <v>755</v>
      </c>
      <c r="I161" t="s">
        <v>675</v>
      </c>
      <c r="J161" t="s">
        <v>760</v>
      </c>
      <c r="K161" t="str">
        <f>SpaceTypesTable[[#This Row],[Lighting Standard]]&amp;SpaceTypesTable[[#This Row],[Lighting Primary Space Type]]&amp;SpaceTypesTable[[#This Row],[Lighting Secondary Space Type]]</f>
        <v>ASHRAE 90.1-2007Food PreparationGeneral</v>
      </c>
      <c r="N161">
        <f>VLOOKUP(SpaceTypesTable[[#This Row],[LookupColumn]],InteriorLightingTable[],5,FALSE)</f>
        <v>1.2</v>
      </c>
      <c r="Q161">
        <v>0</v>
      </c>
      <c r="R161">
        <v>0.7</v>
      </c>
      <c r="S161">
        <v>0.2</v>
      </c>
      <c r="T161" t="s">
        <v>1962</v>
      </c>
      <c r="U161" t="s">
        <v>647</v>
      </c>
      <c r="V161" t="s">
        <v>555</v>
      </c>
      <c r="W161" t="s">
        <v>559</v>
      </c>
      <c r="X161" t="str">
        <f>SpaceTypesTable[[#This Row],[Ventilation Standard]]&amp;SpaceTypesTable[[#This Row],[Ventilation Primary Space Type]]&amp;SpaceTypesTable[[#This Row],[Ventilation Secondary Space Type]]</f>
        <v>ASHRAE 62.1-2007Food and Beverage ServiceKitchens (cooking)</v>
      </c>
      <c r="Y161" t="e">
        <f>VLOOKUP(SpaceTypesTable[[#This Row],[Lookup]],VentilationStandardsTable[],6,FALSE)</f>
        <v>#N/A</v>
      </c>
      <c r="Z161" t="e">
        <f>VLOOKUP(SpaceTypesTable[[#This Row],[Lookup]],VentilationStandardsTable[],5,FALSE)</f>
        <v>#N/A</v>
      </c>
      <c r="AA161" t="e">
        <f>VLOOKUP(SpaceTypesTable[[#This Row],[Lookup]],VentilationStandardsTable[],7,FALSE)</f>
        <v>#N/A</v>
      </c>
      <c r="AB161">
        <v>5</v>
      </c>
      <c r="AC161" t="s">
        <v>2015</v>
      </c>
      <c r="AD161" t="s">
        <v>2016</v>
      </c>
      <c r="AE161">
        <v>4.4600000000000001E-2</v>
      </c>
      <c r="AF161" t="s">
        <v>2025</v>
      </c>
      <c r="AG161">
        <v>373.8</v>
      </c>
      <c r="AH161">
        <v>0.1</v>
      </c>
      <c r="AI161">
        <v>0.2</v>
      </c>
      <c r="AJ161">
        <v>0.7</v>
      </c>
      <c r="AK161" t="s">
        <v>2044</v>
      </c>
      <c r="AL161">
        <v>24.16</v>
      </c>
      <c r="AM161">
        <v>0.2</v>
      </c>
      <c r="AN161">
        <v>0.5</v>
      </c>
      <c r="AO161">
        <v>0.1</v>
      </c>
      <c r="AP161" t="s">
        <v>2123</v>
      </c>
      <c r="AQ161" t="s">
        <v>2103</v>
      </c>
      <c r="AR161" t="s">
        <v>2081</v>
      </c>
      <c r="AS161">
        <v>133</v>
      </c>
      <c r="AT161">
        <v>1112</v>
      </c>
      <c r="AU161">
        <f>IF(SpaceTypesTable[[#This Row],[Peak Flow Rate (gal/h)]]=0,"",SpaceTypesTable[[#This Row],[Peak Flow Rate (gal/h)]]/SpaceTypesTable[[#This Row],[area (ft^2)]])</f>
        <v>0.1196043165467626</v>
      </c>
      <c r="AV161">
        <v>49</v>
      </c>
      <c r="AW161">
        <v>0.2</v>
      </c>
      <c r="AX161">
        <v>0.05</v>
      </c>
      <c r="AY161" t="s">
        <v>2162</v>
      </c>
      <c r="AZ161">
        <v>0.7</v>
      </c>
      <c r="BA161">
        <v>4000</v>
      </c>
      <c r="BB161">
        <v>0.33800000000000002</v>
      </c>
      <c r="BC161">
        <v>0.502411575562701</v>
      </c>
      <c r="BD161">
        <v>697.85200928230267</v>
      </c>
      <c r="BE161">
        <f>IF(ISBLANK(BD161),"",BD161/(BA161/AZ161))</f>
        <v>0.12212410162440296</v>
      </c>
      <c r="BF161" t="s">
        <v>2124</v>
      </c>
    </row>
    <row r="162" spans="1:58">
      <c r="A162" t="s">
        <v>403</v>
      </c>
      <c r="B162">
        <v>67</v>
      </c>
      <c r="C162" t="s">
        <v>1002</v>
      </c>
      <c r="D162" t="s">
        <v>799</v>
      </c>
      <c r="E162" t="s">
        <v>807</v>
      </c>
      <c r="F162" t="s">
        <v>844</v>
      </c>
      <c r="G162" t="s">
        <v>1050</v>
      </c>
      <c r="K162" t="str">
        <f>SpaceTypesTable[[#This Row],[Lighting Standard]]&amp;SpaceTypesTable[[#This Row],[Lighting Primary Space Type]]&amp;SpaceTypesTable[[#This Row],[Lighting Secondary Space Type]]</f>
        <v/>
      </c>
      <c r="N162">
        <v>1.1399999999999999</v>
      </c>
      <c r="Q162">
        <v>0</v>
      </c>
      <c r="R162">
        <v>0.7</v>
      </c>
      <c r="S162">
        <v>0.2</v>
      </c>
      <c r="T162" t="s">
        <v>1962</v>
      </c>
      <c r="U162" t="s">
        <v>645</v>
      </c>
      <c r="V162" t="s">
        <v>549</v>
      </c>
      <c r="W162" t="s">
        <v>976</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2015</v>
      </c>
      <c r="AD162" t="s">
        <v>2016</v>
      </c>
      <c r="AE162">
        <v>0.22320000000000001</v>
      </c>
      <c r="AF162" t="s">
        <v>2025</v>
      </c>
      <c r="AG162">
        <v>170</v>
      </c>
      <c r="AH162">
        <v>0</v>
      </c>
      <c r="AI162">
        <v>0.5</v>
      </c>
      <c r="AJ162">
        <v>0</v>
      </c>
      <c r="AK162" t="s">
        <v>2045</v>
      </c>
      <c r="AL162">
        <v>5.73</v>
      </c>
      <c r="AM162">
        <v>0</v>
      </c>
      <c r="AN162">
        <v>0.5</v>
      </c>
      <c r="AO162">
        <v>0</v>
      </c>
      <c r="AP162" t="s">
        <v>2112</v>
      </c>
      <c r="AQ162" t="s">
        <v>2051</v>
      </c>
      <c r="AR162" t="s">
        <v>2065</v>
      </c>
      <c r="AS162">
        <v>156.6</v>
      </c>
      <c r="AT162">
        <v>840</v>
      </c>
      <c r="AU162">
        <f>IF(SpaceTypesTable[[#This Row],[Peak Flow Rate (gal/h)]]=0,"",SpaceTypesTable[[#This Row],[Peak Flow Rate (gal/h)]]/SpaceTypesTable[[#This Row],[area (ft^2)]])</f>
        <v>0.18642857142857142</v>
      </c>
      <c r="AV162">
        <v>60</v>
      </c>
      <c r="AW162">
        <v>0.2</v>
      </c>
      <c r="AX162">
        <v>0.05</v>
      </c>
      <c r="AY162" t="s">
        <v>2163</v>
      </c>
      <c r="AZ162">
        <v>0.59522763907256881</v>
      </c>
      <c r="BA162">
        <v>500</v>
      </c>
      <c r="BB162">
        <v>0.33800000000000002</v>
      </c>
      <c r="BC162">
        <f>125/248.8</f>
        <v>0.502411575562701</v>
      </c>
      <c r="BD162">
        <f>BA162*BC162/BB162/8.52</f>
        <v>87.231501160287834</v>
      </c>
      <c r="BE162">
        <f>IF(ISBLANK(BD162),"",BD162/(BA162/AZ162))</f>
        <v>0.10384520097678836</v>
      </c>
      <c r="BF162" t="s">
        <v>2148</v>
      </c>
    </row>
    <row r="163" spans="1:58">
      <c r="A163" t="s">
        <v>290</v>
      </c>
      <c r="B163">
        <v>288</v>
      </c>
      <c r="C163" t="s">
        <v>1001</v>
      </c>
      <c r="D163" t="s">
        <v>799</v>
      </c>
      <c r="E163" t="s">
        <v>807</v>
      </c>
      <c r="F163" t="s">
        <v>844</v>
      </c>
      <c r="G163" t="s">
        <v>1050</v>
      </c>
      <c r="H163" t="s">
        <v>754</v>
      </c>
      <c r="I163" t="s">
        <v>776</v>
      </c>
      <c r="J163" t="s">
        <v>894</v>
      </c>
      <c r="K163" t="str">
        <f>SpaceTypesTable[[#This Row],[Lighting Standard]]&amp;SpaceTypesTable[[#This Row],[Lighting Primary Space Type]]&amp;SpaceTypesTable[[#This Row],[Lighting Secondary Space Type]]</f>
        <v>ASHRAE 90.1-2004HospitalLaundry-Washing</v>
      </c>
      <c r="N163">
        <f>VLOOKUP(SpaceTypesTable[[#This Row],[LookupColumn]],InteriorLightingTable[],5,FALSE)</f>
        <v>0.6</v>
      </c>
      <c r="Q163">
        <v>0</v>
      </c>
      <c r="R163">
        <v>0.7</v>
      </c>
      <c r="S163">
        <v>0.2</v>
      </c>
      <c r="T163" t="s">
        <v>1962</v>
      </c>
      <c r="U163" t="s">
        <v>645</v>
      </c>
      <c r="V163" t="s">
        <v>549</v>
      </c>
      <c r="W163" t="s">
        <v>976</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2015</v>
      </c>
      <c r="AD163" t="s">
        <v>2016</v>
      </c>
      <c r="AE163">
        <v>5.9499999999999997E-2</v>
      </c>
      <c r="AF163" t="s">
        <v>2025</v>
      </c>
      <c r="AG163">
        <v>170</v>
      </c>
      <c r="AH163">
        <v>0</v>
      </c>
      <c r="AI163">
        <v>0.5</v>
      </c>
      <c r="AJ163">
        <v>0</v>
      </c>
      <c r="AK163" t="s">
        <v>2045</v>
      </c>
      <c r="AL163">
        <v>5.73</v>
      </c>
      <c r="AM163">
        <v>0</v>
      </c>
      <c r="AN163">
        <v>0.5</v>
      </c>
      <c r="AO163">
        <v>0</v>
      </c>
      <c r="AP163" t="s">
        <v>2112</v>
      </c>
      <c r="AQ163" t="s">
        <v>2051</v>
      </c>
      <c r="AR163" t="s">
        <v>2065</v>
      </c>
      <c r="AS163">
        <v>156.6</v>
      </c>
      <c r="AT163">
        <v>840</v>
      </c>
      <c r="AU163">
        <f>IF(SpaceTypesTable[[#This Row],[Peak Flow Rate (gal/h)]]=0,"",SpaceTypesTable[[#This Row],[Peak Flow Rate (gal/h)]]/SpaceTypesTable[[#This Row],[area (ft^2)]])</f>
        <v>0.18642857142857142</v>
      </c>
      <c r="AV163">
        <v>60</v>
      </c>
      <c r="AW163">
        <v>0.2</v>
      </c>
      <c r="AX163">
        <v>0.05</v>
      </c>
      <c r="AY163" t="s">
        <v>2163</v>
      </c>
      <c r="AZ163">
        <v>0.59522763907256881</v>
      </c>
      <c r="BA163">
        <v>500</v>
      </c>
      <c r="BB163">
        <v>0.33800000000000002</v>
      </c>
      <c r="BC163">
        <f>125/248.8</f>
        <v>0.502411575562701</v>
      </c>
      <c r="BD163">
        <f>BA163*BC163/BB163/8.52</f>
        <v>87.231501160287834</v>
      </c>
      <c r="BE163">
        <f>IF(ISBLANK(BD163),"",BD163/(BA163/AZ163))</f>
        <v>0.10384520097678836</v>
      </c>
      <c r="BF163" t="s">
        <v>2148</v>
      </c>
    </row>
    <row r="164" spans="1:58">
      <c r="A164" t="s">
        <v>442</v>
      </c>
      <c r="B164">
        <v>203</v>
      </c>
      <c r="C164" t="s">
        <v>1000</v>
      </c>
      <c r="D164" t="s">
        <v>800</v>
      </c>
      <c r="E164" t="s">
        <v>807</v>
      </c>
      <c r="F164" t="s">
        <v>844</v>
      </c>
      <c r="G164" t="s">
        <v>1050</v>
      </c>
      <c r="H164" t="s">
        <v>997</v>
      </c>
      <c r="I164" t="s">
        <v>776</v>
      </c>
      <c r="J164" t="s">
        <v>894</v>
      </c>
      <c r="K164" t="str">
        <f>SpaceTypesTable[[#This Row],[Lighting Standard]]&amp;SpaceTypesTable[[#This Row],[Lighting Primary Space Type]]&amp;SpaceTypesTable[[#This Row],[Lighting Secondary Space Type]]</f>
        <v>ASHRAE 189.1-2009HospitalLaundry-Washing</v>
      </c>
      <c r="N164">
        <f>VLOOKUP(SpaceTypesTable[[#This Row],[LookupColumn]],InteriorLightingTable[],5,FALSE)</f>
        <v>0.54</v>
      </c>
      <c r="Q164">
        <v>0</v>
      </c>
      <c r="R164">
        <v>0.7</v>
      </c>
      <c r="S164">
        <v>0.2</v>
      </c>
      <c r="T164" t="s">
        <v>1962</v>
      </c>
      <c r="U164" t="s">
        <v>645</v>
      </c>
      <c r="V164" t="s">
        <v>549</v>
      </c>
      <c r="W164" t="s">
        <v>976</v>
      </c>
      <c r="X164" t="str">
        <f>SpaceTypesTable[[#This Row],[Ventilation Standard]]&amp;SpaceTypesTable[[#This Row],[Ventilation Primary Space Type]]&amp;SpaceTypesTable[[#This Row],[Ventilation Secondary Space Type]]</f>
        <v>ASHRAE 62.1-1999Dry Cleaners, LaundriesCommercial Laundry</v>
      </c>
      <c r="Y164">
        <f>VLOOKUP(SpaceTypesTable[[#This Row],[Lookup]],VentilationStandardsTable[],6,FALSE)</f>
        <v>0</v>
      </c>
      <c r="Z164">
        <f>VLOOKUP(SpaceTypesTable[[#This Row],[Lookup]],VentilationStandardsTable[],5,FALSE)</f>
        <v>25</v>
      </c>
      <c r="AA164">
        <f>VLOOKUP(SpaceTypesTable[[#This Row],[Lookup]],VentilationStandardsTable[],7,FALSE)</f>
        <v>0</v>
      </c>
      <c r="AB164">
        <v>4</v>
      </c>
      <c r="AC164" t="s">
        <v>2015</v>
      </c>
      <c r="AD164" t="s">
        <v>2016</v>
      </c>
      <c r="AE164">
        <v>5.9499999999999997E-2</v>
      </c>
      <c r="AF164" t="s">
        <v>2025</v>
      </c>
      <c r="AG164">
        <v>123.8</v>
      </c>
      <c r="AH164">
        <v>0</v>
      </c>
      <c r="AI164">
        <v>0.5</v>
      </c>
      <c r="AJ164">
        <v>0</v>
      </c>
      <c r="AK164" t="s">
        <v>2045</v>
      </c>
      <c r="AL164">
        <v>2.93</v>
      </c>
      <c r="AM164">
        <v>0</v>
      </c>
      <c r="AN164">
        <v>0.5</v>
      </c>
      <c r="AO164">
        <v>0</v>
      </c>
      <c r="AP164" t="s">
        <v>2112</v>
      </c>
      <c r="AQ164" t="s">
        <v>2051</v>
      </c>
      <c r="AR164" t="s">
        <v>2065</v>
      </c>
      <c r="AS164">
        <v>156.6</v>
      </c>
      <c r="AT164">
        <v>840</v>
      </c>
      <c r="AU164">
        <f>IF(SpaceTypesTable[[#This Row],[Peak Flow Rate (gal/h)]]=0,"",SpaceTypesTable[[#This Row],[Peak Flow Rate (gal/h)]]/SpaceTypesTable[[#This Row],[area (ft^2)]])</f>
        <v>0.18642857142857142</v>
      </c>
      <c r="AV164">
        <v>60</v>
      </c>
      <c r="AW164">
        <v>0.2</v>
      </c>
      <c r="AX164">
        <v>0.05</v>
      </c>
      <c r="AY164" t="s">
        <v>2163</v>
      </c>
      <c r="AZ164">
        <v>0.59522763907256881</v>
      </c>
      <c r="BA164">
        <v>500</v>
      </c>
      <c r="BB164">
        <v>0.33800000000000002</v>
      </c>
      <c r="BC164">
        <f>125/248.8</f>
        <v>0.502411575562701</v>
      </c>
      <c r="BD164">
        <f>BA164*BC164/BB164/8.52</f>
        <v>87.231501160287834</v>
      </c>
      <c r="BE164">
        <f>IF(ISBLANK(BD164),"",BD164/(BA164/AZ164))</f>
        <v>0.10384520097678836</v>
      </c>
      <c r="BF164" t="s">
        <v>2148</v>
      </c>
    </row>
    <row r="165" spans="1:58">
      <c r="A165" t="s">
        <v>236</v>
      </c>
      <c r="B165">
        <v>252</v>
      </c>
      <c r="C165" t="s">
        <v>1000</v>
      </c>
      <c r="D165" t="s">
        <v>801</v>
      </c>
      <c r="E165" t="s">
        <v>807</v>
      </c>
      <c r="F165" t="s">
        <v>844</v>
      </c>
      <c r="G165" t="s">
        <v>1050</v>
      </c>
      <c r="H165" t="s">
        <v>997</v>
      </c>
      <c r="I165" t="s">
        <v>776</v>
      </c>
      <c r="J165" t="s">
        <v>894</v>
      </c>
      <c r="K165" t="str">
        <f>SpaceTypesTable[[#This Row],[Lighting Standard]]&amp;SpaceTypesTable[[#This Row],[Lighting Primary Space Type]]&amp;SpaceTypesTable[[#This Row],[Lighting Secondary Space Type]]</f>
        <v>ASHRAE 189.1-2009HospitalLaundry-Washing</v>
      </c>
      <c r="N165">
        <f>VLOOKUP(SpaceTypesTable[[#This Row],[LookupColumn]],InteriorLightingTable[],5,FALSE)</f>
        <v>0.54</v>
      </c>
      <c r="Q165">
        <v>0</v>
      </c>
      <c r="R165">
        <v>0.7</v>
      </c>
      <c r="S165">
        <v>0.2</v>
      </c>
      <c r="T165" t="s">
        <v>1962</v>
      </c>
      <c r="U165" t="s">
        <v>645</v>
      </c>
      <c r="V165" t="s">
        <v>549</v>
      </c>
      <c r="W165" t="s">
        <v>976</v>
      </c>
      <c r="X165" t="str">
        <f>SpaceTypesTable[[#This Row],[Ventilation Standard]]&amp;SpaceTypesTable[[#This Row],[Ventilation Primary Space Type]]&amp;SpaceTypesTable[[#This Row],[Ventilation Secondary Space Type]]</f>
        <v>ASHRAE 62.1-1999Dry Cleaners, LaundriesCommercial Laundry</v>
      </c>
      <c r="Y165">
        <f>VLOOKUP(SpaceTypesTable[[#This Row],[Lookup]],VentilationStandardsTable[],6,FALSE)</f>
        <v>0</v>
      </c>
      <c r="Z165">
        <f>VLOOKUP(SpaceTypesTable[[#This Row],[Lookup]],VentilationStandardsTable[],5,FALSE)</f>
        <v>25</v>
      </c>
      <c r="AA165">
        <f>VLOOKUP(SpaceTypesTable[[#This Row],[Lookup]],VentilationStandardsTable[],7,FALSE)</f>
        <v>0</v>
      </c>
      <c r="AB165">
        <v>4</v>
      </c>
      <c r="AC165" t="s">
        <v>2015</v>
      </c>
      <c r="AD165" t="s">
        <v>2016</v>
      </c>
      <c r="AE165">
        <v>4.4600000000000001E-2</v>
      </c>
      <c r="AF165" t="s">
        <v>2025</v>
      </c>
      <c r="AG165">
        <v>123.8</v>
      </c>
      <c r="AH165">
        <v>0</v>
      </c>
      <c r="AI165">
        <v>0.5</v>
      </c>
      <c r="AJ165">
        <v>0</v>
      </c>
      <c r="AK165" t="s">
        <v>2045</v>
      </c>
      <c r="AL165">
        <v>2.93</v>
      </c>
      <c r="AM165">
        <v>0</v>
      </c>
      <c r="AN165">
        <v>0.5</v>
      </c>
      <c r="AO165">
        <v>0</v>
      </c>
      <c r="AP165" t="s">
        <v>2112</v>
      </c>
      <c r="AQ165" t="s">
        <v>2051</v>
      </c>
      <c r="AR165" t="s">
        <v>2065</v>
      </c>
      <c r="AS165">
        <v>156.6</v>
      </c>
      <c r="AT165">
        <v>840</v>
      </c>
      <c r="AU165">
        <f>IF(SpaceTypesTable[[#This Row],[Peak Flow Rate (gal/h)]]=0,"",SpaceTypesTable[[#This Row],[Peak Flow Rate (gal/h)]]/SpaceTypesTable[[#This Row],[area (ft^2)]])</f>
        <v>0.18642857142857142</v>
      </c>
      <c r="AV165">
        <v>60</v>
      </c>
      <c r="AW165">
        <v>0.2</v>
      </c>
      <c r="AX165">
        <v>0.05</v>
      </c>
      <c r="AY165" t="s">
        <v>2163</v>
      </c>
      <c r="AZ165">
        <v>0.59522763907256881</v>
      </c>
      <c r="BA165">
        <v>500</v>
      </c>
      <c r="BB165">
        <v>0.33800000000000002</v>
      </c>
      <c r="BC165">
        <f>125/248.8</f>
        <v>0.502411575562701</v>
      </c>
      <c r="BD165">
        <f>BA165*BC165/BB165/8.52</f>
        <v>87.231501160287834</v>
      </c>
      <c r="BE165">
        <f>IF(ISBLANK(BD165),"",BD165/(BA165/AZ165))</f>
        <v>0.10384520097678836</v>
      </c>
      <c r="BF165" t="s">
        <v>2148</v>
      </c>
    </row>
    <row r="166" spans="1:58">
      <c r="A166" t="s">
        <v>233</v>
      </c>
      <c r="B166">
        <v>78</v>
      </c>
      <c r="C166" t="s">
        <v>1003</v>
      </c>
      <c r="D166" t="s">
        <v>799</v>
      </c>
      <c r="E166" t="s">
        <v>807</v>
      </c>
      <c r="F166" t="s">
        <v>844</v>
      </c>
      <c r="G166" t="s">
        <v>1050</v>
      </c>
      <c r="K166" t="str">
        <f>SpaceTypesTable[[#This Row],[Lighting Standard]]&amp;SpaceTypesTable[[#This Row],[Lighting Primary Space Type]]&amp;SpaceTypesTable[[#This Row],[Lighting Secondary Space Type]]</f>
        <v/>
      </c>
      <c r="N166">
        <v>0.7</v>
      </c>
      <c r="Q166">
        <v>0</v>
      </c>
      <c r="R166">
        <v>0.7</v>
      </c>
      <c r="S166">
        <v>0.2</v>
      </c>
      <c r="T166" t="s">
        <v>1962</v>
      </c>
      <c r="U166" t="s">
        <v>645</v>
      </c>
      <c r="V166" t="s">
        <v>549</v>
      </c>
      <c r="W166" t="s">
        <v>976</v>
      </c>
      <c r="X166" t="str">
        <f>SpaceTypesTable[[#This Row],[Ventilation Standard]]&amp;SpaceTypesTable[[#This Row],[Ventilation Primary Space Type]]&amp;SpaceTypesTable[[#This Row],[Ventilation Secondary Space Type]]</f>
        <v>ASHRAE 62.1-1999Dry Cleaners, LaundriesCommercial Laundry</v>
      </c>
      <c r="Y166">
        <f>VLOOKUP(SpaceTypesTable[[#This Row],[Lookup]],VentilationStandardsTable[],6,FALSE)</f>
        <v>0</v>
      </c>
      <c r="Z166">
        <f>VLOOKUP(SpaceTypesTable[[#This Row],[Lookup]],VentilationStandardsTable[],5,FALSE)</f>
        <v>25</v>
      </c>
      <c r="AA166">
        <f>VLOOKUP(SpaceTypesTable[[#This Row],[Lookup]],VentilationStandardsTable[],7,FALSE)</f>
        <v>0</v>
      </c>
      <c r="AB166">
        <v>4</v>
      </c>
      <c r="AC166" t="s">
        <v>2015</v>
      </c>
      <c r="AD166" t="s">
        <v>2016</v>
      </c>
      <c r="AE166">
        <v>0.22320000000000001</v>
      </c>
      <c r="AF166" t="s">
        <v>2025</v>
      </c>
      <c r="AG166">
        <v>170</v>
      </c>
      <c r="AH166">
        <v>0</v>
      </c>
      <c r="AI166">
        <v>0.5</v>
      </c>
      <c r="AJ166">
        <v>0</v>
      </c>
      <c r="AK166" t="s">
        <v>2045</v>
      </c>
      <c r="AL166">
        <v>5.73</v>
      </c>
      <c r="AM166">
        <v>0</v>
      </c>
      <c r="AN166">
        <v>0.5</v>
      </c>
      <c r="AO166">
        <v>0</v>
      </c>
      <c r="AP166" t="s">
        <v>2112</v>
      </c>
      <c r="AQ166" t="s">
        <v>2051</v>
      </c>
      <c r="AR166" t="s">
        <v>2065</v>
      </c>
      <c r="AS166">
        <v>156.6</v>
      </c>
      <c r="AT166">
        <v>840</v>
      </c>
      <c r="AU166">
        <f>IF(SpaceTypesTable[[#This Row],[Peak Flow Rate (gal/h)]]=0,"",SpaceTypesTable[[#This Row],[Peak Flow Rate (gal/h)]]/SpaceTypesTable[[#This Row],[area (ft^2)]])</f>
        <v>0.18642857142857142</v>
      </c>
      <c r="AV166">
        <v>60</v>
      </c>
      <c r="AW166">
        <v>0.2</v>
      </c>
      <c r="AX166">
        <v>0.05</v>
      </c>
      <c r="AY166" t="s">
        <v>2163</v>
      </c>
      <c r="AZ166">
        <v>0.59522763907256881</v>
      </c>
      <c r="BA166">
        <v>500</v>
      </c>
      <c r="BB166">
        <v>0.33800000000000002</v>
      </c>
      <c r="BC166">
        <f>125/248.8</f>
        <v>0.502411575562701</v>
      </c>
      <c r="BD166">
        <f>BA166*BC166/BB166/8.52</f>
        <v>87.231501160287834</v>
      </c>
      <c r="BE166">
        <f>IF(ISBLANK(BD166),"",BD166/(BA166/AZ166))</f>
        <v>0.10384520097678836</v>
      </c>
      <c r="BF166" t="s">
        <v>2148</v>
      </c>
    </row>
    <row r="167" spans="1:58">
      <c r="C167" t="s">
        <v>1058</v>
      </c>
      <c r="D167" t="s">
        <v>799</v>
      </c>
      <c r="E167" t="s">
        <v>807</v>
      </c>
      <c r="F167" t="s">
        <v>844</v>
      </c>
      <c r="G167" t="s">
        <v>1050</v>
      </c>
      <c r="H167" t="s">
        <v>755</v>
      </c>
      <c r="I167" t="s">
        <v>776</v>
      </c>
      <c r="J167" t="s">
        <v>894</v>
      </c>
      <c r="K167" t="str">
        <f>SpaceTypesTable[[#This Row],[Lighting Standard]]&amp;SpaceTypesTable[[#This Row],[Lighting Primary Space Type]]&amp;SpaceTypesTable[[#This Row],[Lighting Secondary Space Type]]</f>
        <v>ASHRAE 90.1-2007HospitalLaundry-Washing</v>
      </c>
      <c r="N167">
        <f>VLOOKUP(SpaceTypesTable[[#This Row],[LookupColumn]],InteriorLightingTable[],5,FALSE)</f>
        <v>0.6</v>
      </c>
      <c r="Q167">
        <v>0</v>
      </c>
      <c r="R167">
        <v>0.7</v>
      </c>
      <c r="S167">
        <v>0.2</v>
      </c>
      <c r="T167" t="s">
        <v>1962</v>
      </c>
      <c r="U167" t="s">
        <v>647</v>
      </c>
      <c r="V167" t="s">
        <v>549</v>
      </c>
      <c r="W167" t="s">
        <v>976</v>
      </c>
      <c r="X167" t="str">
        <f>SpaceTypesTable[[#This Row],[Ventilation Standard]]&amp;SpaceTypesTable[[#This Row],[Ventilation Primary Space Type]]&amp;SpaceTypesTable[[#This Row],[Ventilation Secondary Space Type]]</f>
        <v>ASHRAE 62.1-2007Dry Cleaners, LaundriesCommercial Laundry</v>
      </c>
      <c r="Y167" t="e">
        <f>VLOOKUP(SpaceTypesTable[[#This Row],[Lookup]],VentilationStandardsTable[],6,FALSE)</f>
        <v>#N/A</v>
      </c>
      <c r="Z167" t="e">
        <f>VLOOKUP(SpaceTypesTable[[#This Row],[Lookup]],VentilationStandardsTable[],5,FALSE)</f>
        <v>#N/A</v>
      </c>
      <c r="AA167" t="e">
        <f>VLOOKUP(SpaceTypesTable[[#This Row],[Lookup]],VentilationStandardsTable[],7,FALSE)</f>
        <v>#N/A</v>
      </c>
      <c r="AB167">
        <v>4</v>
      </c>
      <c r="AC167" t="s">
        <v>2015</v>
      </c>
      <c r="AD167" t="s">
        <v>2016</v>
      </c>
      <c r="AE167">
        <v>4.4600000000000001E-2</v>
      </c>
      <c r="AF167" t="s">
        <v>2025</v>
      </c>
      <c r="AG167">
        <v>123.8</v>
      </c>
      <c r="AH167">
        <v>0</v>
      </c>
      <c r="AI167">
        <v>0.5</v>
      </c>
      <c r="AJ167">
        <v>0</v>
      </c>
      <c r="AK167" t="s">
        <v>2045</v>
      </c>
      <c r="AL167">
        <v>2.93</v>
      </c>
      <c r="AM167">
        <v>0</v>
      </c>
      <c r="AN167">
        <v>0.5</v>
      </c>
      <c r="AO167">
        <v>0</v>
      </c>
      <c r="AP167" t="s">
        <v>2112</v>
      </c>
      <c r="AQ167" t="s">
        <v>2051</v>
      </c>
      <c r="AR167" t="s">
        <v>2065</v>
      </c>
      <c r="AS167">
        <v>156.6</v>
      </c>
      <c r="AT167">
        <v>840</v>
      </c>
      <c r="AU167">
        <f>IF(SpaceTypesTable[[#This Row],[Peak Flow Rate (gal/h)]]=0,"",SpaceTypesTable[[#This Row],[Peak Flow Rate (gal/h)]]/SpaceTypesTable[[#This Row],[area (ft^2)]])</f>
        <v>0.18642857142857142</v>
      </c>
      <c r="AV167">
        <v>60</v>
      </c>
      <c r="AW167">
        <v>0.2</v>
      </c>
      <c r="AX167">
        <v>0.05</v>
      </c>
      <c r="AY167" t="s">
        <v>2163</v>
      </c>
      <c r="AZ167">
        <v>0.59522763907256881</v>
      </c>
      <c r="BA167">
        <v>500</v>
      </c>
      <c r="BB167">
        <v>0.33800000000000002</v>
      </c>
      <c r="BC167">
        <f>125/248.8</f>
        <v>0.502411575562701</v>
      </c>
      <c r="BD167">
        <f>BA167*BC167/BB167/8.52</f>
        <v>87.231501160287834</v>
      </c>
      <c r="BE167">
        <f>IF(ISBLANK(BD167),"",BD167/(BA167/AZ167))</f>
        <v>0.10384520097678836</v>
      </c>
      <c r="BF167" t="s">
        <v>2148</v>
      </c>
    </row>
    <row r="168" spans="1:58">
      <c r="A168" t="s">
        <v>376</v>
      </c>
      <c r="B168">
        <v>313</v>
      </c>
      <c r="C168" t="s">
        <v>1002</v>
      </c>
      <c r="D168" t="s">
        <v>799</v>
      </c>
      <c r="E168" t="s">
        <v>807</v>
      </c>
      <c r="F168" t="s">
        <v>783</v>
      </c>
      <c r="G168" t="s">
        <v>1051</v>
      </c>
      <c r="K168" t="str">
        <f>SpaceTypesTable[[#This Row],[Lighting Standard]]&amp;SpaceTypesTable[[#This Row],[Lighting Primary Space Type]]&amp;SpaceTypesTable[[#This Row],[Lighting Secondary Space Type]]</f>
        <v/>
      </c>
      <c r="N168">
        <v>1.88</v>
      </c>
      <c r="Q168">
        <v>0</v>
      </c>
      <c r="R168">
        <v>0.7</v>
      </c>
      <c r="S168">
        <v>0.2</v>
      </c>
      <c r="T168" t="s">
        <v>1962</v>
      </c>
      <c r="U168" t="s">
        <v>645</v>
      </c>
      <c r="V168" t="s">
        <v>954</v>
      </c>
      <c r="W168" t="s">
        <v>569</v>
      </c>
      <c r="X168" t="str">
        <f>SpaceTypesTable[[#This Row],[Ventilation Standard]]&amp;SpaceTypesTable[[#This Row],[Ventilation Primary Space Type]]&amp;SpaceTypesTable[[#This Row],[Ventilation Secondary Space Type]]</f>
        <v>ASHRAE 62.1-1999Hotels, Motels, Resorts, DormitoriesLobbies</v>
      </c>
      <c r="Y168">
        <f>VLOOKUP(SpaceTypesTable[[#This Row],[Lookup]],VentilationStandardsTable[],6,FALSE)</f>
        <v>0</v>
      </c>
      <c r="Z168">
        <f>VLOOKUP(SpaceTypesTable[[#This Row],[Lookup]],VentilationStandardsTable[],5,FALSE)</f>
        <v>15</v>
      </c>
      <c r="AA168">
        <f>VLOOKUP(SpaceTypesTable[[#This Row],[Lookup]],VentilationStandardsTable[],7,FALSE)</f>
        <v>0</v>
      </c>
      <c r="AB168">
        <v>30</v>
      </c>
      <c r="AC168" t="s">
        <v>2015</v>
      </c>
      <c r="AD168" t="s">
        <v>2016</v>
      </c>
      <c r="AE168">
        <v>0.22320000000000001</v>
      </c>
      <c r="AF168" t="s">
        <v>2025</v>
      </c>
      <c r="AH168" t="s">
        <v>1011</v>
      </c>
      <c r="AI168" t="s">
        <v>1011</v>
      </c>
      <c r="AJ168" t="s">
        <v>1011</v>
      </c>
      <c r="AL168">
        <v>0.75000000000000011</v>
      </c>
      <c r="AM168">
        <v>0</v>
      </c>
      <c r="AN168">
        <v>0.5</v>
      </c>
      <c r="AO168">
        <v>0</v>
      </c>
      <c r="AP168" t="s">
        <v>2089</v>
      </c>
      <c r="AQ168" t="s">
        <v>2051</v>
      </c>
      <c r="AR168" t="s">
        <v>2065</v>
      </c>
      <c r="AU168" t="str">
        <f>IF(SpaceTypesTable[[#This Row],[Peak Flow Rate (gal/h)]]=0,"",SpaceTypesTable[[#This Row],[Peak Flow Rate (gal/h)]]/SpaceTypesTable[[#This Row],[area (ft^2)]])</f>
        <v/>
      </c>
      <c r="BE168" t="str">
        <f>IF(ISBLANK(BD168),"",BD168/(BA168/AZ168))</f>
        <v/>
      </c>
    </row>
    <row r="169" spans="1:58">
      <c r="A169" t="s">
        <v>124</v>
      </c>
      <c r="B169">
        <v>171</v>
      </c>
      <c r="C169" t="s">
        <v>1001</v>
      </c>
      <c r="D169" t="s">
        <v>799</v>
      </c>
      <c r="E169" t="s">
        <v>807</v>
      </c>
      <c r="F169" t="s">
        <v>783</v>
      </c>
      <c r="G169" t="s">
        <v>1051</v>
      </c>
      <c r="H169" t="s">
        <v>754</v>
      </c>
      <c r="I169" t="s">
        <v>783</v>
      </c>
      <c r="J169" t="s">
        <v>880</v>
      </c>
      <c r="K169" t="str">
        <f>SpaceTypesTable[[#This Row],[Lighting Standard]]&amp;SpaceTypesTable[[#This Row],[Lighting Primary Space Type]]&amp;SpaceTypesTable[[#This Row],[Lighting Secondary Space Type]]</f>
        <v>ASHRAE 90.1-2004LobbyFor Hotel</v>
      </c>
      <c r="N169">
        <f>VLOOKUP(SpaceTypesTable[[#This Row],[LookupColumn]],InteriorLightingTable[],5,FALSE)</f>
        <v>1.1000000000000001</v>
      </c>
      <c r="Q169">
        <v>0</v>
      </c>
      <c r="R169">
        <v>0.7</v>
      </c>
      <c r="S169">
        <v>0.2</v>
      </c>
      <c r="T169" t="s">
        <v>1962</v>
      </c>
      <c r="U169" t="s">
        <v>645</v>
      </c>
      <c r="V169" t="s">
        <v>954</v>
      </c>
      <c r="W169" t="s">
        <v>569</v>
      </c>
      <c r="X169" t="str">
        <f>SpaceTypesTable[[#This Row],[Ventilation Standard]]&amp;SpaceTypesTable[[#This Row],[Ventilation Primary Space Type]]&amp;SpaceTypesTable[[#This Row],[Ventilation Secondary Space Type]]</f>
        <v>ASHRAE 62.1-1999Hotels, Motels, Resorts, DormitoriesLobbies</v>
      </c>
      <c r="Y169">
        <f>VLOOKUP(SpaceTypesTable[[#This Row],[Lookup]],VentilationStandardsTable[],6,FALSE)</f>
        <v>0</v>
      </c>
      <c r="Z169">
        <f>VLOOKUP(SpaceTypesTable[[#This Row],[Lookup]],VentilationStandardsTable[],5,FALSE)</f>
        <v>15</v>
      </c>
      <c r="AA169">
        <f>VLOOKUP(SpaceTypesTable[[#This Row],[Lookup]],VentilationStandardsTable[],7,FALSE)</f>
        <v>0</v>
      </c>
      <c r="AB169">
        <v>30</v>
      </c>
      <c r="AC169" t="s">
        <v>2015</v>
      </c>
      <c r="AD169" t="s">
        <v>2016</v>
      </c>
      <c r="AE169">
        <v>5.9499999999999997E-2</v>
      </c>
      <c r="AF169" t="s">
        <v>2025</v>
      </c>
      <c r="AH169" t="s">
        <v>1011</v>
      </c>
      <c r="AI169" t="s">
        <v>1011</v>
      </c>
      <c r="AJ169" t="s">
        <v>1011</v>
      </c>
      <c r="AL169">
        <v>0.75000000000000011</v>
      </c>
      <c r="AM169">
        <v>0</v>
      </c>
      <c r="AN169">
        <v>0.5</v>
      </c>
      <c r="AO169">
        <v>0</v>
      </c>
      <c r="AP169" t="s">
        <v>2089</v>
      </c>
      <c r="AQ169" t="s">
        <v>2051</v>
      </c>
      <c r="AR169" t="s">
        <v>2065</v>
      </c>
      <c r="AU169" t="str">
        <f>IF(SpaceTypesTable[[#This Row],[Peak Flow Rate (gal/h)]]=0,"",SpaceTypesTable[[#This Row],[Peak Flow Rate (gal/h)]]/SpaceTypesTable[[#This Row],[area (ft^2)]])</f>
        <v/>
      </c>
      <c r="BE169" t="str">
        <f>IF(ISBLANK(BD169),"",BD169/(BA169/AZ169))</f>
        <v/>
      </c>
    </row>
    <row r="170" spans="1:58">
      <c r="A170" t="s">
        <v>533</v>
      </c>
      <c r="B170">
        <v>164</v>
      </c>
      <c r="C170" t="s">
        <v>1000</v>
      </c>
      <c r="D170" t="s">
        <v>800</v>
      </c>
      <c r="E170" t="s">
        <v>807</v>
      </c>
      <c r="F170" t="s">
        <v>783</v>
      </c>
      <c r="G170" t="s">
        <v>1051</v>
      </c>
      <c r="H170" t="s">
        <v>997</v>
      </c>
      <c r="I170" t="s">
        <v>783</v>
      </c>
      <c r="J170" t="s">
        <v>880</v>
      </c>
      <c r="K170" t="str">
        <f>SpaceTypesTable[[#This Row],[Lighting Standard]]&amp;SpaceTypesTable[[#This Row],[Lighting Primary Space Type]]&amp;SpaceTypesTable[[#This Row],[Lighting Secondary Space Type]]</f>
        <v>ASHRAE 189.1-2009LobbyFor Hotel</v>
      </c>
      <c r="N170">
        <f>VLOOKUP(SpaceTypesTable[[#This Row],[LookupColumn]],InteriorLightingTable[],5,FALSE)</f>
        <v>0.9900000000000001</v>
      </c>
      <c r="Q170">
        <v>0</v>
      </c>
      <c r="R170">
        <v>0.7</v>
      </c>
      <c r="S170">
        <v>0.2</v>
      </c>
      <c r="T170" t="s">
        <v>1962</v>
      </c>
      <c r="U170" t="s">
        <v>645</v>
      </c>
      <c r="V170" t="s">
        <v>954</v>
      </c>
      <c r="W170" t="s">
        <v>569</v>
      </c>
      <c r="X170" t="str">
        <f>SpaceTypesTable[[#This Row],[Ventilation Standard]]&amp;SpaceTypesTable[[#This Row],[Ventilation Primary Space Type]]&amp;SpaceTypesTable[[#This Row],[Ventilation Secondary Space Type]]</f>
        <v>ASHRAE 62.1-1999Hotels, Motels, Resorts, DormitoriesLobbies</v>
      </c>
      <c r="Y170">
        <f>VLOOKUP(SpaceTypesTable[[#This Row],[Lookup]],VentilationStandardsTable[],6,FALSE)</f>
        <v>0</v>
      </c>
      <c r="Z170">
        <f>VLOOKUP(SpaceTypesTable[[#This Row],[Lookup]],VentilationStandardsTable[],5,FALSE)</f>
        <v>15</v>
      </c>
      <c r="AA170">
        <f>VLOOKUP(SpaceTypesTable[[#This Row],[Lookup]],VentilationStandardsTable[],7,FALSE)</f>
        <v>0</v>
      </c>
      <c r="AB170">
        <v>30</v>
      </c>
      <c r="AC170" t="s">
        <v>2015</v>
      </c>
      <c r="AD170" t="s">
        <v>2016</v>
      </c>
      <c r="AE170">
        <v>5.9499999999999997E-2</v>
      </c>
      <c r="AF170" t="s">
        <v>2025</v>
      </c>
      <c r="AH170" t="s">
        <v>1011</v>
      </c>
      <c r="AI170" t="s">
        <v>1011</v>
      </c>
      <c r="AJ170" t="s">
        <v>1011</v>
      </c>
      <c r="AL170">
        <v>0.38</v>
      </c>
      <c r="AM170">
        <v>0</v>
      </c>
      <c r="AN170">
        <v>0.5</v>
      </c>
      <c r="AO170">
        <v>0</v>
      </c>
      <c r="AP170" t="s">
        <v>2089</v>
      </c>
      <c r="AQ170" t="s">
        <v>2051</v>
      </c>
      <c r="AR170" t="s">
        <v>2065</v>
      </c>
      <c r="AU170" t="str">
        <f>IF(SpaceTypesTable[[#This Row],[Peak Flow Rate (gal/h)]]=0,"",SpaceTypesTable[[#This Row],[Peak Flow Rate (gal/h)]]/SpaceTypesTable[[#This Row],[area (ft^2)]])</f>
        <v/>
      </c>
      <c r="BE170" t="str">
        <f>IF(ISBLANK(BD170),"",BD170/(BA170/AZ170))</f>
        <v/>
      </c>
    </row>
    <row r="171" spans="1:58">
      <c r="A171" t="s">
        <v>246</v>
      </c>
      <c r="B171">
        <v>39</v>
      </c>
      <c r="C171" t="s">
        <v>1000</v>
      </c>
      <c r="D171" t="s">
        <v>801</v>
      </c>
      <c r="E171" t="s">
        <v>807</v>
      </c>
      <c r="F171" t="s">
        <v>783</v>
      </c>
      <c r="G171" t="s">
        <v>1051</v>
      </c>
      <c r="H171" t="s">
        <v>997</v>
      </c>
      <c r="I171" t="s">
        <v>783</v>
      </c>
      <c r="J171" t="s">
        <v>880</v>
      </c>
      <c r="K171" t="str">
        <f>SpaceTypesTable[[#This Row],[Lighting Standard]]&amp;SpaceTypesTable[[#This Row],[Lighting Primary Space Type]]&amp;SpaceTypesTable[[#This Row],[Lighting Secondary Space Type]]</f>
        <v>ASHRAE 189.1-2009LobbyFor Hotel</v>
      </c>
      <c r="N171">
        <f>VLOOKUP(SpaceTypesTable[[#This Row],[LookupColumn]],InteriorLightingTable[],5,FALSE)</f>
        <v>0.9900000000000001</v>
      </c>
      <c r="Q171">
        <v>0</v>
      </c>
      <c r="R171">
        <v>0.7</v>
      </c>
      <c r="S171">
        <v>0.2</v>
      </c>
      <c r="T171" t="s">
        <v>1962</v>
      </c>
      <c r="U171" t="s">
        <v>645</v>
      </c>
      <c r="V171" t="s">
        <v>954</v>
      </c>
      <c r="W171" t="s">
        <v>569</v>
      </c>
      <c r="X171" t="str">
        <f>SpaceTypesTable[[#This Row],[Ventilation Standard]]&amp;SpaceTypesTable[[#This Row],[Ventilation Primary Space Type]]&amp;SpaceTypesTable[[#This Row],[Ventilation Secondary Space Type]]</f>
        <v>ASHRAE 62.1-1999Hotels, Motels, Resorts, DormitoriesLobbies</v>
      </c>
      <c r="Y171">
        <f>VLOOKUP(SpaceTypesTable[[#This Row],[Lookup]],VentilationStandardsTable[],6,FALSE)</f>
        <v>0</v>
      </c>
      <c r="Z171">
        <f>VLOOKUP(SpaceTypesTable[[#This Row],[Lookup]],VentilationStandardsTable[],5,FALSE)</f>
        <v>15</v>
      </c>
      <c r="AA171">
        <f>VLOOKUP(SpaceTypesTable[[#This Row],[Lookup]],VentilationStandardsTable[],7,FALSE)</f>
        <v>0</v>
      </c>
      <c r="AB171">
        <v>30</v>
      </c>
      <c r="AC171" t="s">
        <v>2015</v>
      </c>
      <c r="AD171" t="s">
        <v>2016</v>
      </c>
      <c r="AE171">
        <v>4.4600000000000001E-2</v>
      </c>
      <c r="AF171" t="s">
        <v>2025</v>
      </c>
      <c r="AH171" t="s">
        <v>1011</v>
      </c>
      <c r="AI171" t="s">
        <v>1011</v>
      </c>
      <c r="AJ171" t="s">
        <v>1011</v>
      </c>
      <c r="AL171">
        <v>0.38</v>
      </c>
      <c r="AM171">
        <v>0</v>
      </c>
      <c r="AN171">
        <v>0.5</v>
      </c>
      <c r="AO171">
        <v>0</v>
      </c>
      <c r="AP171" t="s">
        <v>2089</v>
      </c>
      <c r="AQ171" t="s">
        <v>2051</v>
      </c>
      <c r="AR171" t="s">
        <v>2065</v>
      </c>
      <c r="AU171" t="str">
        <f>IF(SpaceTypesTable[[#This Row],[Peak Flow Rate (gal/h)]]=0,"",SpaceTypesTable[[#This Row],[Peak Flow Rate (gal/h)]]/SpaceTypesTable[[#This Row],[area (ft^2)]])</f>
        <v/>
      </c>
      <c r="BE171" t="str">
        <f>IF(ISBLANK(BD171),"",BD171/(BA171/AZ171))</f>
        <v/>
      </c>
    </row>
    <row r="172" spans="1:58">
      <c r="A172" t="s">
        <v>459</v>
      </c>
      <c r="B172">
        <v>298</v>
      </c>
      <c r="C172" t="s">
        <v>1003</v>
      </c>
      <c r="D172" t="s">
        <v>799</v>
      </c>
      <c r="E172" t="s">
        <v>807</v>
      </c>
      <c r="F172" t="s">
        <v>783</v>
      </c>
      <c r="G172" t="s">
        <v>1051</v>
      </c>
      <c r="K172" t="str">
        <f>SpaceTypesTable[[#This Row],[Lighting Standard]]&amp;SpaceTypesTable[[#This Row],[Lighting Primary Space Type]]&amp;SpaceTypesTable[[#This Row],[Lighting Secondary Space Type]]</f>
        <v/>
      </c>
      <c r="N172">
        <v>1.4500000000000002</v>
      </c>
      <c r="Q172">
        <v>0</v>
      </c>
      <c r="R172">
        <v>0.7</v>
      </c>
      <c r="S172">
        <v>0.2</v>
      </c>
      <c r="T172" t="s">
        <v>1962</v>
      </c>
      <c r="U172" t="s">
        <v>645</v>
      </c>
      <c r="V172" t="s">
        <v>954</v>
      </c>
      <c r="W172" t="s">
        <v>569</v>
      </c>
      <c r="X172" t="str">
        <f>SpaceTypesTable[[#This Row],[Ventilation Standard]]&amp;SpaceTypesTable[[#This Row],[Ventilation Primary Space Type]]&amp;SpaceTypesTable[[#This Row],[Ventilation Secondary Space Type]]</f>
        <v>ASHRAE 62.1-1999Hotels, Motels, Resorts, DormitoriesLobbies</v>
      </c>
      <c r="Y172">
        <f>VLOOKUP(SpaceTypesTable[[#This Row],[Lookup]],VentilationStandardsTable[],6,FALSE)</f>
        <v>0</v>
      </c>
      <c r="Z172">
        <f>VLOOKUP(SpaceTypesTable[[#This Row],[Lookup]],VentilationStandardsTable[],5,FALSE)</f>
        <v>15</v>
      </c>
      <c r="AA172">
        <f>VLOOKUP(SpaceTypesTable[[#This Row],[Lookup]],VentilationStandardsTable[],7,FALSE)</f>
        <v>0</v>
      </c>
      <c r="AB172">
        <v>30</v>
      </c>
      <c r="AC172" t="s">
        <v>2015</v>
      </c>
      <c r="AD172" t="s">
        <v>2016</v>
      </c>
      <c r="AE172">
        <v>0.22320000000000001</v>
      </c>
      <c r="AF172" t="s">
        <v>2025</v>
      </c>
      <c r="AH172" t="s">
        <v>1011</v>
      </c>
      <c r="AI172" t="s">
        <v>1011</v>
      </c>
      <c r="AJ172" t="s">
        <v>1011</v>
      </c>
      <c r="AL172">
        <v>0.75000000000000011</v>
      </c>
      <c r="AM172">
        <v>0</v>
      </c>
      <c r="AN172">
        <v>0.5</v>
      </c>
      <c r="AO172">
        <v>0</v>
      </c>
      <c r="AP172" t="s">
        <v>2089</v>
      </c>
      <c r="AQ172" t="s">
        <v>2051</v>
      </c>
      <c r="AR172" t="s">
        <v>2065</v>
      </c>
      <c r="AU172" t="str">
        <f>IF(SpaceTypesTable[[#This Row],[Peak Flow Rate (gal/h)]]=0,"",SpaceTypesTable[[#This Row],[Peak Flow Rate (gal/h)]]/SpaceTypesTable[[#This Row],[area (ft^2)]])</f>
        <v/>
      </c>
      <c r="BE172" t="str">
        <f>IF(ISBLANK(BD172),"",BD172/(BA172/AZ172))</f>
        <v/>
      </c>
    </row>
    <row r="173" spans="1:58">
      <c r="C173" t="s">
        <v>1058</v>
      </c>
      <c r="D173" t="s">
        <v>799</v>
      </c>
      <c r="E173" t="s">
        <v>807</v>
      </c>
      <c r="F173" t="s">
        <v>783</v>
      </c>
      <c r="G173" t="s">
        <v>1051</v>
      </c>
      <c r="H173" t="s">
        <v>755</v>
      </c>
      <c r="I173" t="s">
        <v>783</v>
      </c>
      <c r="J173" t="s">
        <v>880</v>
      </c>
      <c r="K173" t="str">
        <f>SpaceTypesTable[[#This Row],[Lighting Standard]]&amp;SpaceTypesTable[[#This Row],[Lighting Primary Space Type]]&amp;SpaceTypesTable[[#This Row],[Lighting Secondary Space Type]]</f>
        <v>ASHRAE 90.1-2007LobbyFor Hotel</v>
      </c>
      <c r="N173">
        <f>VLOOKUP(SpaceTypesTable[[#This Row],[LookupColumn]],InteriorLightingTable[],5,FALSE)</f>
        <v>1.1000000000000001</v>
      </c>
      <c r="Q173">
        <v>0</v>
      </c>
      <c r="R173">
        <v>0.7</v>
      </c>
      <c r="S173">
        <v>0.2</v>
      </c>
      <c r="T173" t="s">
        <v>1962</v>
      </c>
      <c r="U173" t="s">
        <v>647</v>
      </c>
      <c r="V173" t="s">
        <v>954</v>
      </c>
      <c r="W173" t="s">
        <v>569</v>
      </c>
      <c r="X173" t="str">
        <f>SpaceTypesTable[[#This Row],[Ventilation Standard]]&amp;SpaceTypesTable[[#This Row],[Ventilation Primary Space Type]]&amp;SpaceTypesTable[[#This Row],[Ventilation Secondary Space Type]]</f>
        <v>ASHRAE 62.1-2007Hotels, Motels, Resorts, DormitoriesLobbies</v>
      </c>
      <c r="Y173" t="e">
        <f>VLOOKUP(SpaceTypesTable[[#This Row],[Lookup]],VentilationStandardsTable[],6,FALSE)</f>
        <v>#N/A</v>
      </c>
      <c r="Z173" t="e">
        <f>VLOOKUP(SpaceTypesTable[[#This Row],[Lookup]],VentilationStandardsTable[],5,FALSE)</f>
        <v>#N/A</v>
      </c>
      <c r="AA173" t="e">
        <f>VLOOKUP(SpaceTypesTable[[#This Row],[Lookup]],VentilationStandardsTable[],7,FALSE)</f>
        <v>#N/A</v>
      </c>
      <c r="AB173">
        <v>30</v>
      </c>
      <c r="AC173" t="s">
        <v>2015</v>
      </c>
      <c r="AD173" t="s">
        <v>2016</v>
      </c>
      <c r="AE173">
        <v>4.4600000000000001E-2</v>
      </c>
      <c r="AF173" t="s">
        <v>2025</v>
      </c>
      <c r="AH173" t="s">
        <v>1011</v>
      </c>
      <c r="AI173" t="s">
        <v>1011</v>
      </c>
      <c r="AJ173" t="s">
        <v>1011</v>
      </c>
      <c r="AL173">
        <v>0.38</v>
      </c>
      <c r="AM173">
        <v>0</v>
      </c>
      <c r="AN173">
        <v>0.5</v>
      </c>
      <c r="AO173">
        <v>0</v>
      </c>
      <c r="AP173" t="s">
        <v>2089</v>
      </c>
      <c r="AQ173" t="s">
        <v>2051</v>
      </c>
      <c r="AR173" t="s">
        <v>2065</v>
      </c>
      <c r="AU173" t="str">
        <f>IF(SpaceTypesTable[[#This Row],[Peak Flow Rate (gal/h)]]=0,"",SpaceTypesTable[[#This Row],[Peak Flow Rate (gal/h)]]/SpaceTypesTable[[#This Row],[area (ft^2)]])</f>
        <v/>
      </c>
      <c r="BE173" t="str">
        <f>IF(ISBLANK(BD173),"",BD173/(BA173/AZ173))</f>
        <v/>
      </c>
    </row>
    <row r="174" spans="1:58">
      <c r="A174" t="s">
        <v>526</v>
      </c>
      <c r="B174">
        <v>224</v>
      </c>
      <c r="C174" t="s">
        <v>1002</v>
      </c>
      <c r="D174" t="s">
        <v>799</v>
      </c>
      <c r="E174" t="s">
        <v>807</v>
      </c>
      <c r="F174" t="s">
        <v>818</v>
      </c>
      <c r="G174" t="s">
        <v>1052</v>
      </c>
      <c r="K174" t="str">
        <f>SpaceTypesTable[[#This Row],[Lighting Standard]]&amp;SpaceTypesTable[[#This Row],[Lighting Primary Space Type]]&amp;SpaceTypesTable[[#This Row],[Lighting Secondary Space Type]]</f>
        <v/>
      </c>
      <c r="N174">
        <v>0.80000000000000016</v>
      </c>
      <c r="Q174">
        <v>0</v>
      </c>
      <c r="R174">
        <v>0.7</v>
      </c>
      <c r="S174">
        <v>0.2</v>
      </c>
      <c r="T174" t="s">
        <v>1962</v>
      </c>
      <c r="U174" t="s">
        <v>645</v>
      </c>
      <c r="V174" t="s">
        <v>578</v>
      </c>
      <c r="W174" t="s">
        <v>579</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0</v>
      </c>
      <c r="AC174" t="s">
        <v>2015</v>
      </c>
      <c r="AD174" t="s">
        <v>2016</v>
      </c>
      <c r="AE174">
        <v>0.22320000000000001</v>
      </c>
      <c r="AF174" t="s">
        <v>2025</v>
      </c>
      <c r="AH174" t="s">
        <v>1011</v>
      </c>
      <c r="AI174" t="s">
        <v>1011</v>
      </c>
      <c r="AJ174" t="s">
        <v>1011</v>
      </c>
      <c r="AL174">
        <v>0.5</v>
      </c>
      <c r="AM174">
        <v>0</v>
      </c>
      <c r="AN174">
        <v>0.5</v>
      </c>
      <c r="AO174">
        <v>0</v>
      </c>
      <c r="AP174" t="s">
        <v>2089</v>
      </c>
      <c r="AQ174" t="s">
        <v>2051</v>
      </c>
      <c r="AR174" t="s">
        <v>2065</v>
      </c>
      <c r="AU174" t="str">
        <f>IF(SpaceTypesTable[[#This Row],[Peak Flow Rate (gal/h)]]=0,"",SpaceTypesTable[[#This Row],[Peak Flow Rate (gal/h)]]/SpaceTypesTable[[#This Row],[area (ft^2)]])</f>
        <v/>
      </c>
      <c r="BE174" t="str">
        <f>IF(ISBLANK(BD174),"",BD174/(BA174/AZ174))</f>
        <v/>
      </c>
    </row>
    <row r="175" spans="1:58">
      <c r="A175" t="s">
        <v>266</v>
      </c>
      <c r="B175">
        <v>14</v>
      </c>
      <c r="C175" t="s">
        <v>1001</v>
      </c>
      <c r="D175" t="s">
        <v>799</v>
      </c>
      <c r="E175" t="s">
        <v>807</v>
      </c>
      <c r="F175" t="s">
        <v>818</v>
      </c>
      <c r="G175" t="s">
        <v>1052</v>
      </c>
      <c r="H175" t="s">
        <v>754</v>
      </c>
      <c r="I175" t="s">
        <v>748</v>
      </c>
      <c r="J175" t="s">
        <v>760</v>
      </c>
      <c r="K175" t="str">
        <f>SpaceTypesTable[[#This Row],[Lighting Standard]]&amp;SpaceTypesTable[[#This Row],[Lighting Primary Space Type]]&amp;SpaceTypesTable[[#This Row],[Lighting Secondary Space Type]]</f>
        <v>ASHRAE 90.1-2004Electrical/MechanicalGeneral</v>
      </c>
      <c r="N175">
        <f>VLOOKUP(SpaceTypesTable[[#This Row],[LookupColumn]],InteriorLightingTable[],5,FALSE)</f>
        <v>1.5</v>
      </c>
      <c r="Q175">
        <v>0</v>
      </c>
      <c r="R175">
        <v>0.7</v>
      </c>
      <c r="S175">
        <v>0.2</v>
      </c>
      <c r="T175" t="s">
        <v>1962</v>
      </c>
      <c r="U175" t="s">
        <v>645</v>
      </c>
      <c r="V175" t="s">
        <v>578</v>
      </c>
      <c r="W175" t="s">
        <v>579</v>
      </c>
      <c r="X175" t="str">
        <f>SpaceTypesTable[[#This Row],[Ventilation Standard]]&amp;SpaceTypesTable[[#This Row],[Ventilation Primary Space Type]]&amp;SpaceTypesTable[[#This Row],[Ventilation Secondary Space Type]]</f>
        <v>ASHRAE 62.1-1999Public SpacesCorridors and utilities</v>
      </c>
      <c r="Y175">
        <f>VLOOKUP(SpaceTypesTable[[#This Row],[Lookup]],VentilationStandardsTable[],6,FALSE)</f>
        <v>0.05</v>
      </c>
      <c r="Z175">
        <f>VLOOKUP(SpaceTypesTable[[#This Row],[Lookup]],VentilationStandardsTable[],5,FALSE)</f>
        <v>0</v>
      </c>
      <c r="AA175">
        <f>VLOOKUP(SpaceTypesTable[[#This Row],[Lookup]],VentilationStandardsTable[],7,FALSE)</f>
        <v>0</v>
      </c>
      <c r="AB175">
        <v>0</v>
      </c>
      <c r="AC175" t="s">
        <v>2015</v>
      </c>
      <c r="AD175" t="s">
        <v>2016</v>
      </c>
      <c r="AE175">
        <v>5.9499999999999997E-2</v>
      </c>
      <c r="AF175" t="s">
        <v>2025</v>
      </c>
      <c r="AH175" t="s">
        <v>1011</v>
      </c>
      <c r="AI175" t="s">
        <v>1011</v>
      </c>
      <c r="AJ175" t="s">
        <v>1011</v>
      </c>
      <c r="AL175">
        <v>0.5</v>
      </c>
      <c r="AM175">
        <v>0</v>
      </c>
      <c r="AN175">
        <v>0.5</v>
      </c>
      <c r="AO175">
        <v>0</v>
      </c>
      <c r="AP175" t="s">
        <v>2089</v>
      </c>
      <c r="AQ175" t="s">
        <v>2051</v>
      </c>
      <c r="AR175" t="s">
        <v>2065</v>
      </c>
      <c r="AU175" t="str">
        <f>IF(SpaceTypesTable[[#This Row],[Peak Flow Rate (gal/h)]]=0,"",SpaceTypesTable[[#This Row],[Peak Flow Rate (gal/h)]]/SpaceTypesTable[[#This Row],[area (ft^2)]])</f>
        <v/>
      </c>
      <c r="BE175" t="str">
        <f>IF(ISBLANK(BD175),"",BD175/(BA175/AZ175))</f>
        <v/>
      </c>
    </row>
    <row r="176" spans="1:58">
      <c r="A176" t="s">
        <v>254</v>
      </c>
      <c r="B176">
        <v>412</v>
      </c>
      <c r="C176" t="s">
        <v>1000</v>
      </c>
      <c r="D176" t="s">
        <v>800</v>
      </c>
      <c r="E176" t="s">
        <v>807</v>
      </c>
      <c r="F176" t="s">
        <v>818</v>
      </c>
      <c r="G176" t="s">
        <v>1052</v>
      </c>
      <c r="H176" t="s">
        <v>997</v>
      </c>
      <c r="I176" t="s">
        <v>748</v>
      </c>
      <c r="J176" t="s">
        <v>760</v>
      </c>
      <c r="K176" t="str">
        <f>SpaceTypesTable[[#This Row],[Lighting Standard]]&amp;SpaceTypesTable[[#This Row],[Lighting Primary Space Type]]&amp;SpaceTypesTable[[#This Row],[Lighting Secondary Space Type]]</f>
        <v>ASHRAE 189.1-2009Electrical/MechanicalGeneral</v>
      </c>
      <c r="N176">
        <f>VLOOKUP(SpaceTypesTable[[#This Row],[LookupColumn]],InteriorLightingTable[],5,FALSE)</f>
        <v>1.35</v>
      </c>
      <c r="Q176">
        <v>0</v>
      </c>
      <c r="R176">
        <v>0.7</v>
      </c>
      <c r="S176">
        <v>0.2</v>
      </c>
      <c r="T176" t="s">
        <v>1962</v>
      </c>
      <c r="U176" t="s">
        <v>645</v>
      </c>
      <c r="V176" t="s">
        <v>578</v>
      </c>
      <c r="W176" t="s">
        <v>579</v>
      </c>
      <c r="X176" t="str">
        <f>SpaceTypesTable[[#This Row],[Ventilation Standard]]&amp;SpaceTypesTable[[#This Row],[Ventilation Primary Space Type]]&amp;SpaceTypesTable[[#This Row],[Ventilation Secondary Space Type]]</f>
        <v>ASHRAE 62.1-1999Public SpacesCorridors and utilities</v>
      </c>
      <c r="Y176">
        <f>VLOOKUP(SpaceTypesTable[[#This Row],[Lookup]],VentilationStandardsTable[],6,FALSE)</f>
        <v>0.05</v>
      </c>
      <c r="Z176">
        <f>VLOOKUP(SpaceTypesTable[[#This Row],[Lookup]],VentilationStandardsTable[],5,FALSE)</f>
        <v>0</v>
      </c>
      <c r="AA176">
        <f>VLOOKUP(SpaceTypesTable[[#This Row],[Lookup]],VentilationStandardsTable[],7,FALSE)</f>
        <v>0</v>
      </c>
      <c r="AB176">
        <v>0</v>
      </c>
      <c r="AC176" t="s">
        <v>2015</v>
      </c>
      <c r="AD176" t="s">
        <v>2016</v>
      </c>
      <c r="AE176">
        <v>5.9499999999999997E-2</v>
      </c>
      <c r="AF176" t="s">
        <v>2025</v>
      </c>
      <c r="AH176" t="s">
        <v>1011</v>
      </c>
      <c r="AI176" t="s">
        <v>1011</v>
      </c>
      <c r="AJ176" t="s">
        <v>1011</v>
      </c>
      <c r="AL176">
        <v>0.26</v>
      </c>
      <c r="AM176">
        <v>0</v>
      </c>
      <c r="AN176">
        <v>0.5</v>
      </c>
      <c r="AO176">
        <v>0</v>
      </c>
      <c r="AP176" t="s">
        <v>2089</v>
      </c>
      <c r="AQ176" t="s">
        <v>2051</v>
      </c>
      <c r="AR176" t="s">
        <v>2065</v>
      </c>
      <c r="AU176" t="str">
        <f>IF(SpaceTypesTable[[#This Row],[Peak Flow Rate (gal/h)]]=0,"",SpaceTypesTable[[#This Row],[Peak Flow Rate (gal/h)]]/SpaceTypesTable[[#This Row],[area (ft^2)]])</f>
        <v/>
      </c>
      <c r="BE176" t="str">
        <f>IF(ISBLANK(BD176),"",BD176/(BA176/AZ176))</f>
        <v/>
      </c>
    </row>
    <row r="177" spans="1:57">
      <c r="A177" t="s">
        <v>543</v>
      </c>
      <c r="B177">
        <v>551</v>
      </c>
      <c r="C177" t="s">
        <v>1000</v>
      </c>
      <c r="D177" t="s">
        <v>801</v>
      </c>
      <c r="E177" t="s">
        <v>807</v>
      </c>
      <c r="F177" t="s">
        <v>818</v>
      </c>
      <c r="G177" t="s">
        <v>1052</v>
      </c>
      <c r="H177" t="s">
        <v>997</v>
      </c>
      <c r="I177" t="s">
        <v>748</v>
      </c>
      <c r="J177" t="s">
        <v>760</v>
      </c>
      <c r="K177" t="str">
        <f>SpaceTypesTable[[#This Row],[Lighting Standard]]&amp;SpaceTypesTable[[#This Row],[Lighting Primary Space Type]]&amp;SpaceTypesTable[[#This Row],[Lighting Secondary Space Type]]</f>
        <v>ASHRAE 189.1-2009Electrical/MechanicalGeneral</v>
      </c>
      <c r="N177">
        <f>VLOOKUP(SpaceTypesTable[[#This Row],[LookupColumn]],InteriorLightingTable[],5,FALSE)</f>
        <v>1.35</v>
      </c>
      <c r="Q177">
        <v>0</v>
      </c>
      <c r="R177">
        <v>0.7</v>
      </c>
      <c r="S177">
        <v>0.2</v>
      </c>
      <c r="T177" t="s">
        <v>1962</v>
      </c>
      <c r="U177" t="s">
        <v>645</v>
      </c>
      <c r="V177" t="s">
        <v>578</v>
      </c>
      <c r="W177" t="s">
        <v>579</v>
      </c>
      <c r="X177" t="str">
        <f>SpaceTypesTable[[#This Row],[Ventilation Standard]]&amp;SpaceTypesTable[[#This Row],[Ventilation Primary Space Type]]&amp;SpaceTypesTable[[#This Row],[Ventilation Secondary Space Type]]</f>
        <v>ASHRAE 62.1-1999Public SpacesCorridors and utilities</v>
      </c>
      <c r="Y177">
        <f>VLOOKUP(SpaceTypesTable[[#This Row],[Lookup]],VentilationStandardsTable[],6,FALSE)</f>
        <v>0.05</v>
      </c>
      <c r="Z177">
        <f>VLOOKUP(SpaceTypesTable[[#This Row],[Lookup]],VentilationStandardsTable[],5,FALSE)</f>
        <v>0</v>
      </c>
      <c r="AA177">
        <f>VLOOKUP(SpaceTypesTable[[#This Row],[Lookup]],VentilationStandardsTable[],7,FALSE)</f>
        <v>0</v>
      </c>
      <c r="AB177">
        <v>0</v>
      </c>
      <c r="AC177" t="s">
        <v>2015</v>
      </c>
      <c r="AD177" t="s">
        <v>2016</v>
      </c>
      <c r="AE177">
        <v>4.4600000000000001E-2</v>
      </c>
      <c r="AF177" t="s">
        <v>2025</v>
      </c>
      <c r="AH177" t="s">
        <v>1011</v>
      </c>
      <c r="AI177" t="s">
        <v>1011</v>
      </c>
      <c r="AJ177" t="s">
        <v>1011</v>
      </c>
      <c r="AL177">
        <v>0.26</v>
      </c>
      <c r="AM177">
        <v>0</v>
      </c>
      <c r="AN177">
        <v>0.5</v>
      </c>
      <c r="AO177">
        <v>0</v>
      </c>
      <c r="AP177" t="s">
        <v>2089</v>
      </c>
      <c r="AQ177" t="s">
        <v>2051</v>
      </c>
      <c r="AR177" t="s">
        <v>2065</v>
      </c>
      <c r="AU177" t="str">
        <f>IF(SpaceTypesTable[[#This Row],[Peak Flow Rate (gal/h)]]=0,"",SpaceTypesTable[[#This Row],[Peak Flow Rate (gal/h)]]/SpaceTypesTable[[#This Row],[area (ft^2)]])</f>
        <v/>
      </c>
      <c r="BE177" t="str">
        <f>IF(ISBLANK(BD177),"",BD177/(BA177/AZ177))</f>
        <v/>
      </c>
    </row>
    <row r="178" spans="1:57">
      <c r="A178" t="s">
        <v>112</v>
      </c>
      <c r="B178">
        <v>255</v>
      </c>
      <c r="C178" t="s">
        <v>1003</v>
      </c>
      <c r="D178" t="s">
        <v>799</v>
      </c>
      <c r="E178" t="s">
        <v>807</v>
      </c>
      <c r="F178" t="s">
        <v>818</v>
      </c>
      <c r="G178" t="s">
        <v>1052</v>
      </c>
      <c r="K178" t="str">
        <f>SpaceTypesTable[[#This Row],[Lighting Standard]]&amp;SpaceTypesTable[[#This Row],[Lighting Primary Space Type]]&amp;SpaceTypesTable[[#This Row],[Lighting Secondary Space Type]]</f>
        <v/>
      </c>
      <c r="N178">
        <v>0.6</v>
      </c>
      <c r="Q178">
        <v>0</v>
      </c>
      <c r="R178">
        <v>0.7</v>
      </c>
      <c r="S178">
        <v>0.2</v>
      </c>
      <c r="T178" t="s">
        <v>1962</v>
      </c>
      <c r="U178" t="s">
        <v>645</v>
      </c>
      <c r="V178" t="s">
        <v>578</v>
      </c>
      <c r="W178" t="s">
        <v>579</v>
      </c>
      <c r="X178" t="str">
        <f>SpaceTypesTable[[#This Row],[Ventilation Standard]]&amp;SpaceTypesTable[[#This Row],[Ventilation Primary Space Type]]&amp;SpaceTypesTable[[#This Row],[Ventilation Secondary Space Type]]</f>
        <v>ASHRAE 62.1-1999Public SpacesCorridors and utilities</v>
      </c>
      <c r="Y178">
        <f>VLOOKUP(SpaceTypesTable[[#This Row],[Lookup]],VentilationStandardsTable[],6,FALSE)</f>
        <v>0.05</v>
      </c>
      <c r="Z178">
        <f>VLOOKUP(SpaceTypesTable[[#This Row],[Lookup]],VentilationStandardsTable[],5,FALSE)</f>
        <v>0</v>
      </c>
      <c r="AA178">
        <f>VLOOKUP(SpaceTypesTable[[#This Row],[Lookup]],VentilationStandardsTable[],7,FALSE)</f>
        <v>0</v>
      </c>
      <c r="AB178">
        <v>0</v>
      </c>
      <c r="AC178" t="s">
        <v>2015</v>
      </c>
      <c r="AD178" t="s">
        <v>2016</v>
      </c>
      <c r="AE178">
        <v>0.22320000000000001</v>
      </c>
      <c r="AF178" t="s">
        <v>2025</v>
      </c>
      <c r="AH178" t="s">
        <v>1011</v>
      </c>
      <c r="AI178" t="s">
        <v>1011</v>
      </c>
      <c r="AJ178" t="s">
        <v>1011</v>
      </c>
      <c r="AL178">
        <v>0.5</v>
      </c>
      <c r="AM178">
        <v>0</v>
      </c>
      <c r="AN178">
        <v>0.5</v>
      </c>
      <c r="AO178">
        <v>0</v>
      </c>
      <c r="AP178" t="s">
        <v>2089</v>
      </c>
      <c r="AQ178" t="s">
        <v>2051</v>
      </c>
      <c r="AR178" t="s">
        <v>2065</v>
      </c>
      <c r="AU178" t="str">
        <f>IF(SpaceTypesTable[[#This Row],[Peak Flow Rate (gal/h)]]=0,"",SpaceTypesTable[[#This Row],[Peak Flow Rate (gal/h)]]/SpaceTypesTable[[#This Row],[area (ft^2)]])</f>
        <v/>
      </c>
      <c r="BE178" t="str">
        <f>IF(ISBLANK(BD178),"",BD178/(BA178/AZ178))</f>
        <v/>
      </c>
    </row>
    <row r="179" spans="1:57">
      <c r="C179" t="s">
        <v>1058</v>
      </c>
      <c r="D179" t="s">
        <v>799</v>
      </c>
      <c r="E179" t="s">
        <v>807</v>
      </c>
      <c r="F179" t="s">
        <v>818</v>
      </c>
      <c r="G179" t="s">
        <v>1052</v>
      </c>
      <c r="H179" t="s">
        <v>755</v>
      </c>
      <c r="I179" t="s">
        <v>748</v>
      </c>
      <c r="J179" t="s">
        <v>760</v>
      </c>
      <c r="K179" t="str">
        <f>SpaceTypesTable[[#This Row],[Lighting Standard]]&amp;SpaceTypesTable[[#This Row],[Lighting Primary Space Type]]&amp;SpaceTypesTable[[#This Row],[Lighting Secondary Space Type]]</f>
        <v>ASHRAE 90.1-2007Electrical/MechanicalGeneral</v>
      </c>
      <c r="N179">
        <f>VLOOKUP(SpaceTypesTable[[#This Row],[LookupColumn]],InteriorLightingTable[],5,FALSE)</f>
        <v>1.5</v>
      </c>
      <c r="Q179">
        <v>0</v>
      </c>
      <c r="R179">
        <v>0.7</v>
      </c>
      <c r="S179">
        <v>0.2</v>
      </c>
      <c r="T179" t="s">
        <v>1962</v>
      </c>
      <c r="U179" t="s">
        <v>647</v>
      </c>
      <c r="V179" t="s">
        <v>578</v>
      </c>
      <c r="W179" t="s">
        <v>579</v>
      </c>
      <c r="X179" t="str">
        <f>SpaceTypesTable[[#This Row],[Ventilation Standard]]&amp;SpaceTypesTable[[#This Row],[Ventilation Primary Space Type]]&amp;SpaceTypesTable[[#This Row],[Ventilation Secondary Space Type]]</f>
        <v>ASHRAE 62.1-2007Public SpacesCorridors and utilities</v>
      </c>
      <c r="Y179" t="e">
        <f>VLOOKUP(SpaceTypesTable[[#This Row],[Lookup]],VentilationStandardsTable[],6,FALSE)</f>
        <v>#N/A</v>
      </c>
      <c r="Z179" t="e">
        <f>VLOOKUP(SpaceTypesTable[[#This Row],[Lookup]],VentilationStandardsTable[],5,FALSE)</f>
        <v>#N/A</v>
      </c>
      <c r="AA179" t="e">
        <f>VLOOKUP(SpaceTypesTable[[#This Row],[Lookup]],VentilationStandardsTable[],7,FALSE)</f>
        <v>#N/A</v>
      </c>
      <c r="AB179">
        <v>0</v>
      </c>
      <c r="AC179" t="s">
        <v>2015</v>
      </c>
      <c r="AD179" t="s">
        <v>2016</v>
      </c>
      <c r="AE179">
        <v>4.4600000000000001E-2</v>
      </c>
      <c r="AF179" t="s">
        <v>2025</v>
      </c>
      <c r="AH179" t="s">
        <v>1011</v>
      </c>
      <c r="AI179" t="s">
        <v>1011</v>
      </c>
      <c r="AJ179" t="s">
        <v>1011</v>
      </c>
      <c r="AL179">
        <v>0.26</v>
      </c>
      <c r="AM179">
        <v>0</v>
      </c>
      <c r="AN179">
        <v>0.5</v>
      </c>
      <c r="AO179">
        <v>0</v>
      </c>
      <c r="AP179" t="s">
        <v>2089</v>
      </c>
      <c r="AQ179" t="s">
        <v>2051</v>
      </c>
      <c r="AR179" t="s">
        <v>2065</v>
      </c>
      <c r="AU179" t="str">
        <f>IF(SpaceTypesTable[[#This Row],[Peak Flow Rate (gal/h)]]=0,"",SpaceTypesTable[[#This Row],[Peak Flow Rate (gal/h)]]/SpaceTypesTable[[#This Row],[area (ft^2)]])</f>
        <v/>
      </c>
      <c r="BE179" t="str">
        <f>IF(ISBLANK(BD179),"",BD179/(BA179/AZ179))</f>
        <v/>
      </c>
    </row>
    <row r="180" spans="1:57">
      <c r="A180" t="s">
        <v>89</v>
      </c>
      <c r="B180">
        <v>219</v>
      </c>
      <c r="C180" t="s">
        <v>1002</v>
      </c>
      <c r="D180" t="s">
        <v>799</v>
      </c>
      <c r="E180" t="s">
        <v>807</v>
      </c>
      <c r="F180" t="s">
        <v>775</v>
      </c>
      <c r="G180" t="s">
        <v>1053</v>
      </c>
      <c r="K180" t="str">
        <f>SpaceTypesTable[[#This Row],[Lighting Standard]]&amp;SpaceTypesTable[[#This Row],[Lighting Primary Space Type]]&amp;SpaceTypesTable[[#This Row],[Lighting Secondary Space Type]]</f>
        <v/>
      </c>
      <c r="N180">
        <v>3.54</v>
      </c>
      <c r="Q180">
        <v>0</v>
      </c>
      <c r="R180">
        <v>0.7</v>
      </c>
      <c r="S180">
        <v>0.2</v>
      </c>
      <c r="T180" t="s">
        <v>1962</v>
      </c>
      <c r="U180" t="s">
        <v>645</v>
      </c>
      <c r="V180" t="s">
        <v>585</v>
      </c>
      <c r="W180" t="s">
        <v>586</v>
      </c>
      <c r="X180" t="str">
        <f>SpaceTypesTable[[#This Row],[Ventilation Standard]]&amp;SpaceTypesTable[[#This Row],[Ventilation Primary Space Type]]&amp;SpaceTypesTable[[#This Row],[Ventilation Secondary Space Type]]</f>
        <v>ASHRAE 62.1-1999Retail Stores, Sales Floors, and Show Room FloorsBasement and street</v>
      </c>
      <c r="Y180">
        <f>VLOOKUP(SpaceTypesTable[[#This Row],[Lookup]],VentilationStandardsTable[],6,FALSE)</f>
        <v>0.3</v>
      </c>
      <c r="Z180">
        <f>VLOOKUP(SpaceTypesTable[[#This Row],[Lookup]],VentilationStandardsTable[],5,FALSE)</f>
        <v>0</v>
      </c>
      <c r="AA180">
        <f>VLOOKUP(SpaceTypesTable[[#This Row],[Lookup]],VentilationStandardsTable[],7,FALSE)</f>
        <v>0</v>
      </c>
      <c r="AB180">
        <v>15</v>
      </c>
      <c r="AC180" t="s">
        <v>2015</v>
      </c>
      <c r="AD180" t="s">
        <v>2016</v>
      </c>
      <c r="AE180">
        <v>0.22320000000000001</v>
      </c>
      <c r="AF180" t="s">
        <v>2025</v>
      </c>
      <c r="AH180" t="s">
        <v>1011</v>
      </c>
      <c r="AI180" t="s">
        <v>1011</v>
      </c>
      <c r="AJ180" t="s">
        <v>1011</v>
      </c>
      <c r="AL180">
        <v>1</v>
      </c>
      <c r="AM180">
        <v>0</v>
      </c>
      <c r="AN180">
        <v>0.5</v>
      </c>
      <c r="AO180">
        <v>0</v>
      </c>
      <c r="AP180" t="s">
        <v>2089</v>
      </c>
      <c r="AQ180" t="s">
        <v>2051</v>
      </c>
      <c r="AR180" t="s">
        <v>2065</v>
      </c>
      <c r="AU180" t="str">
        <f>IF(SpaceTypesTable[[#This Row],[Peak Flow Rate (gal/h)]]=0,"",SpaceTypesTable[[#This Row],[Peak Flow Rate (gal/h)]]/SpaceTypesTable[[#This Row],[area (ft^2)]])</f>
        <v/>
      </c>
      <c r="BE180" t="str">
        <f>IF(ISBLANK(BD180),"",BD180/(BA180/AZ180))</f>
        <v/>
      </c>
    </row>
    <row r="181" spans="1:57">
      <c r="A181" t="s">
        <v>66</v>
      </c>
      <c r="B181">
        <v>526</v>
      </c>
      <c r="C181" t="s">
        <v>1001</v>
      </c>
      <c r="D181" t="s">
        <v>799</v>
      </c>
      <c r="E181" t="s">
        <v>807</v>
      </c>
      <c r="F181" t="s">
        <v>775</v>
      </c>
      <c r="G181" t="s">
        <v>1053</v>
      </c>
      <c r="H181" t="s">
        <v>754</v>
      </c>
      <c r="I181" t="s">
        <v>764</v>
      </c>
      <c r="J181" t="s">
        <v>790</v>
      </c>
      <c r="K181" t="str">
        <f>SpaceTypesTable[[#This Row],[Lighting Standard]]&amp;SpaceTypesTable[[#This Row],[Lighting Primary Space Type]]&amp;SpaceTypesTable[[#This Row],[Lighting Secondary Space Type]]</f>
        <v>ASHRAE 90.1-2004Retail (not including accent lighting)Sales Area</v>
      </c>
      <c r="N181">
        <f>VLOOKUP(SpaceTypesTable[[#This Row],[LookupColumn]],InteriorLightingTable[],5,FALSE)</f>
        <v>1.7</v>
      </c>
      <c r="Q181">
        <v>0</v>
      </c>
      <c r="R181">
        <v>0.7</v>
      </c>
      <c r="S181">
        <v>0.2</v>
      </c>
      <c r="T181" t="s">
        <v>1962</v>
      </c>
      <c r="U181" t="s">
        <v>645</v>
      </c>
      <c r="V181" t="s">
        <v>585</v>
      </c>
      <c r="W181" t="s">
        <v>586</v>
      </c>
      <c r="X181" t="str">
        <f>SpaceTypesTable[[#This Row],[Ventilation Standard]]&amp;SpaceTypesTable[[#This Row],[Ventilation Primary Space Type]]&amp;SpaceTypesTable[[#This Row],[Ventilation Secondary Space Type]]</f>
        <v>ASHRAE 62.1-1999Retail Stores, Sales Floors, and Show Room FloorsBasement and street</v>
      </c>
      <c r="Y181">
        <f>VLOOKUP(SpaceTypesTable[[#This Row],[Lookup]],VentilationStandardsTable[],6,FALSE)</f>
        <v>0.3</v>
      </c>
      <c r="Z181">
        <f>VLOOKUP(SpaceTypesTable[[#This Row],[Lookup]],VentilationStandardsTable[],5,FALSE)</f>
        <v>0</v>
      </c>
      <c r="AA181">
        <f>VLOOKUP(SpaceTypesTable[[#This Row],[Lookup]],VentilationStandardsTable[],7,FALSE)</f>
        <v>0</v>
      </c>
      <c r="AB181">
        <v>15</v>
      </c>
      <c r="AC181" t="s">
        <v>2015</v>
      </c>
      <c r="AD181" t="s">
        <v>2016</v>
      </c>
      <c r="AE181">
        <v>5.9499999999999997E-2</v>
      </c>
      <c r="AF181" t="s">
        <v>2025</v>
      </c>
      <c r="AH181" t="s">
        <v>1011</v>
      </c>
      <c r="AI181" t="s">
        <v>1011</v>
      </c>
      <c r="AJ181" t="s">
        <v>1011</v>
      </c>
      <c r="AL181">
        <v>1</v>
      </c>
      <c r="AM181">
        <v>0</v>
      </c>
      <c r="AN181">
        <v>0.5</v>
      </c>
      <c r="AO181">
        <v>0</v>
      </c>
      <c r="AP181" t="s">
        <v>2089</v>
      </c>
      <c r="AQ181" t="s">
        <v>2051</v>
      </c>
      <c r="AR181" t="s">
        <v>2065</v>
      </c>
      <c r="AU181" t="str">
        <f>IF(SpaceTypesTable[[#This Row],[Peak Flow Rate (gal/h)]]=0,"",SpaceTypesTable[[#This Row],[Peak Flow Rate (gal/h)]]/SpaceTypesTable[[#This Row],[area (ft^2)]])</f>
        <v/>
      </c>
      <c r="BE181" t="str">
        <f>IF(ISBLANK(BD181),"",BD181/(BA181/AZ181))</f>
        <v/>
      </c>
    </row>
    <row r="182" spans="1:57">
      <c r="A182" t="s">
        <v>159</v>
      </c>
      <c r="B182">
        <v>272</v>
      </c>
      <c r="C182" t="s">
        <v>1000</v>
      </c>
      <c r="D182" t="s">
        <v>800</v>
      </c>
      <c r="E182" t="s">
        <v>807</v>
      </c>
      <c r="F182" t="s">
        <v>775</v>
      </c>
      <c r="G182" t="s">
        <v>1053</v>
      </c>
      <c r="H182" t="s">
        <v>997</v>
      </c>
      <c r="I182" t="s">
        <v>764</v>
      </c>
      <c r="J182" t="s">
        <v>790</v>
      </c>
      <c r="K182" t="str">
        <f>SpaceTypesTable[[#This Row],[Lighting Standard]]&amp;SpaceTypesTable[[#This Row],[Lighting Primary Space Type]]&amp;SpaceTypesTable[[#This Row],[Lighting Secondary Space Type]]</f>
        <v>ASHRAE 189.1-2009Retail (not including accent lighting)Sales Area</v>
      </c>
      <c r="N182">
        <f>VLOOKUP(SpaceTypesTable[[#This Row],[LookupColumn]],InteriorLightingTable[],5,FALSE)</f>
        <v>1.53</v>
      </c>
      <c r="Q182">
        <v>0</v>
      </c>
      <c r="R182">
        <v>0.7</v>
      </c>
      <c r="S182">
        <v>0.2</v>
      </c>
      <c r="T182" t="s">
        <v>1962</v>
      </c>
      <c r="U182" t="s">
        <v>645</v>
      </c>
      <c r="V182" t="s">
        <v>585</v>
      </c>
      <c r="W182" t="s">
        <v>586</v>
      </c>
      <c r="X182" t="str">
        <f>SpaceTypesTable[[#This Row],[Ventilation Standard]]&amp;SpaceTypesTable[[#This Row],[Ventilation Primary Space Type]]&amp;SpaceTypesTable[[#This Row],[Ventilation Secondary Space Type]]</f>
        <v>ASHRAE 62.1-1999Retail Stores, Sales Floors, and Show Room FloorsBasement and street</v>
      </c>
      <c r="Y182">
        <f>VLOOKUP(SpaceTypesTable[[#This Row],[Lookup]],VentilationStandardsTable[],6,FALSE)</f>
        <v>0.3</v>
      </c>
      <c r="Z182">
        <f>VLOOKUP(SpaceTypesTable[[#This Row],[Lookup]],VentilationStandardsTable[],5,FALSE)</f>
        <v>0</v>
      </c>
      <c r="AA182">
        <f>VLOOKUP(SpaceTypesTable[[#This Row],[Lookup]],VentilationStandardsTable[],7,FALSE)</f>
        <v>0</v>
      </c>
      <c r="AB182">
        <v>15</v>
      </c>
      <c r="AC182" t="s">
        <v>2015</v>
      </c>
      <c r="AD182" t="s">
        <v>2016</v>
      </c>
      <c r="AE182">
        <v>5.9499999999999997E-2</v>
      </c>
      <c r="AF182" t="s">
        <v>2025</v>
      </c>
      <c r="AH182" t="s">
        <v>1011</v>
      </c>
      <c r="AI182" t="s">
        <v>1011</v>
      </c>
      <c r="AJ182" t="s">
        <v>1011</v>
      </c>
      <c r="AL182">
        <v>0.51</v>
      </c>
      <c r="AM182">
        <v>0</v>
      </c>
      <c r="AN182">
        <v>0.5</v>
      </c>
      <c r="AO182">
        <v>0</v>
      </c>
      <c r="AP182" t="s">
        <v>2089</v>
      </c>
      <c r="AQ182" t="s">
        <v>2051</v>
      </c>
      <c r="AR182" t="s">
        <v>2065</v>
      </c>
      <c r="AU182" t="str">
        <f>IF(SpaceTypesTable[[#This Row],[Peak Flow Rate (gal/h)]]=0,"",SpaceTypesTable[[#This Row],[Peak Flow Rate (gal/h)]]/SpaceTypesTable[[#This Row],[area (ft^2)]])</f>
        <v/>
      </c>
      <c r="BE182" t="str">
        <f>IF(ISBLANK(BD182),"",BD182/(BA182/AZ182))</f>
        <v/>
      </c>
    </row>
    <row r="183" spans="1:57">
      <c r="A183" t="s">
        <v>279</v>
      </c>
      <c r="B183">
        <v>437</v>
      </c>
      <c r="C183" t="s">
        <v>1000</v>
      </c>
      <c r="D183" t="s">
        <v>801</v>
      </c>
      <c r="E183" t="s">
        <v>807</v>
      </c>
      <c r="F183" t="s">
        <v>775</v>
      </c>
      <c r="G183" t="s">
        <v>1053</v>
      </c>
      <c r="H183" t="s">
        <v>997</v>
      </c>
      <c r="I183" t="s">
        <v>764</v>
      </c>
      <c r="J183" t="s">
        <v>790</v>
      </c>
      <c r="K183" t="str">
        <f>SpaceTypesTable[[#This Row],[Lighting Standard]]&amp;SpaceTypesTable[[#This Row],[Lighting Primary Space Type]]&amp;SpaceTypesTable[[#This Row],[Lighting Secondary Space Type]]</f>
        <v>ASHRAE 189.1-2009Retail (not including accent lighting)Sales Area</v>
      </c>
      <c r="N183">
        <f>VLOOKUP(SpaceTypesTable[[#This Row],[LookupColumn]],InteriorLightingTable[],5,FALSE)</f>
        <v>1.53</v>
      </c>
      <c r="Q183">
        <v>0</v>
      </c>
      <c r="R183">
        <v>0.7</v>
      </c>
      <c r="S183">
        <v>0.2</v>
      </c>
      <c r="T183" t="s">
        <v>1962</v>
      </c>
      <c r="U183" t="s">
        <v>645</v>
      </c>
      <c r="V183" t="s">
        <v>585</v>
      </c>
      <c r="W183" t="s">
        <v>586</v>
      </c>
      <c r="X183" t="str">
        <f>SpaceTypesTable[[#This Row],[Ventilation Standard]]&amp;SpaceTypesTable[[#This Row],[Ventilation Primary Space Type]]&amp;SpaceTypesTable[[#This Row],[Ventilation Secondary Space Type]]</f>
        <v>ASHRAE 62.1-1999Retail Stores, Sales Floors, and Show Room FloorsBasement and street</v>
      </c>
      <c r="Y183">
        <f>VLOOKUP(SpaceTypesTable[[#This Row],[Lookup]],VentilationStandardsTable[],6,FALSE)</f>
        <v>0.3</v>
      </c>
      <c r="Z183">
        <f>VLOOKUP(SpaceTypesTable[[#This Row],[Lookup]],VentilationStandardsTable[],5,FALSE)</f>
        <v>0</v>
      </c>
      <c r="AA183">
        <f>VLOOKUP(SpaceTypesTable[[#This Row],[Lookup]],VentilationStandardsTable[],7,FALSE)</f>
        <v>0</v>
      </c>
      <c r="AB183">
        <v>15</v>
      </c>
      <c r="AC183" t="s">
        <v>2015</v>
      </c>
      <c r="AD183" t="s">
        <v>2016</v>
      </c>
      <c r="AE183">
        <v>4.4600000000000001E-2</v>
      </c>
      <c r="AF183" t="s">
        <v>2025</v>
      </c>
      <c r="AH183" t="s">
        <v>1011</v>
      </c>
      <c r="AI183" t="s">
        <v>1011</v>
      </c>
      <c r="AJ183" t="s">
        <v>1011</v>
      </c>
      <c r="AL183">
        <v>0.51</v>
      </c>
      <c r="AM183">
        <v>0</v>
      </c>
      <c r="AN183">
        <v>0.5</v>
      </c>
      <c r="AO183">
        <v>0</v>
      </c>
      <c r="AP183" t="s">
        <v>2089</v>
      </c>
      <c r="AQ183" t="s">
        <v>2051</v>
      </c>
      <c r="AR183" t="s">
        <v>2065</v>
      </c>
      <c r="AU183" t="str">
        <f>IF(SpaceTypesTable[[#This Row],[Peak Flow Rate (gal/h)]]=0,"",SpaceTypesTable[[#This Row],[Peak Flow Rate (gal/h)]]/SpaceTypesTable[[#This Row],[area (ft^2)]])</f>
        <v/>
      </c>
      <c r="BE183" t="str">
        <f>IF(ISBLANK(BD183),"",BD183/(BA183/AZ183))</f>
        <v/>
      </c>
    </row>
    <row r="184" spans="1:57">
      <c r="A184" t="s">
        <v>440</v>
      </c>
      <c r="B184">
        <v>339</v>
      </c>
      <c r="C184" t="s">
        <v>1003</v>
      </c>
      <c r="D184" t="s">
        <v>799</v>
      </c>
      <c r="E184" t="s">
        <v>807</v>
      </c>
      <c r="F184" t="s">
        <v>775</v>
      </c>
      <c r="G184" t="s">
        <v>1053</v>
      </c>
      <c r="K184" t="str">
        <f>SpaceTypesTable[[#This Row],[Lighting Standard]]&amp;SpaceTypesTable[[#This Row],[Lighting Primary Space Type]]&amp;SpaceTypesTable[[#This Row],[Lighting Secondary Space Type]]</f>
        <v/>
      </c>
      <c r="N184">
        <v>5.04</v>
      </c>
      <c r="Q184">
        <v>0</v>
      </c>
      <c r="R184">
        <v>0.7</v>
      </c>
      <c r="S184">
        <v>0.2</v>
      </c>
      <c r="T184" t="s">
        <v>1962</v>
      </c>
      <c r="U184" t="s">
        <v>645</v>
      </c>
      <c r="V184" t="s">
        <v>585</v>
      </c>
      <c r="W184" t="s">
        <v>586</v>
      </c>
      <c r="X184" t="str">
        <f>SpaceTypesTable[[#This Row],[Ventilation Standard]]&amp;SpaceTypesTable[[#This Row],[Ventilation Primary Space Type]]&amp;SpaceTypesTable[[#This Row],[Ventilation Secondary Space Type]]</f>
        <v>ASHRAE 62.1-1999Retail Stores, Sales Floors, and Show Room FloorsBasement and street</v>
      </c>
      <c r="Y184">
        <f>VLOOKUP(SpaceTypesTable[[#This Row],[Lookup]],VentilationStandardsTable[],6,FALSE)</f>
        <v>0.3</v>
      </c>
      <c r="Z184">
        <f>VLOOKUP(SpaceTypesTable[[#This Row],[Lookup]],VentilationStandardsTable[],5,FALSE)</f>
        <v>0</v>
      </c>
      <c r="AA184">
        <f>VLOOKUP(SpaceTypesTable[[#This Row],[Lookup]],VentilationStandardsTable[],7,FALSE)</f>
        <v>0</v>
      </c>
      <c r="AB184">
        <v>15</v>
      </c>
      <c r="AC184" t="s">
        <v>2015</v>
      </c>
      <c r="AD184" t="s">
        <v>2016</v>
      </c>
      <c r="AE184">
        <v>0.22320000000000001</v>
      </c>
      <c r="AF184" t="s">
        <v>2025</v>
      </c>
      <c r="AH184" t="s">
        <v>1011</v>
      </c>
      <c r="AI184" t="s">
        <v>1011</v>
      </c>
      <c r="AJ184" t="s">
        <v>1011</v>
      </c>
      <c r="AL184">
        <v>1</v>
      </c>
      <c r="AM184">
        <v>0</v>
      </c>
      <c r="AN184">
        <v>0.5</v>
      </c>
      <c r="AO184">
        <v>0</v>
      </c>
      <c r="AP184" t="s">
        <v>2089</v>
      </c>
      <c r="AQ184" t="s">
        <v>2051</v>
      </c>
      <c r="AR184" t="s">
        <v>2065</v>
      </c>
      <c r="AU184" t="str">
        <f>IF(SpaceTypesTable[[#This Row],[Peak Flow Rate (gal/h)]]=0,"",SpaceTypesTable[[#This Row],[Peak Flow Rate (gal/h)]]/SpaceTypesTable[[#This Row],[area (ft^2)]])</f>
        <v/>
      </c>
      <c r="BE184" t="str">
        <f>IF(ISBLANK(BD184),"",BD184/(BA184/AZ184))</f>
        <v/>
      </c>
    </row>
    <row r="185" spans="1:57">
      <c r="C185" t="s">
        <v>1058</v>
      </c>
      <c r="D185" t="s">
        <v>799</v>
      </c>
      <c r="E185" t="s">
        <v>807</v>
      </c>
      <c r="F185" t="s">
        <v>775</v>
      </c>
      <c r="G185" t="s">
        <v>1053</v>
      </c>
      <c r="H185" t="s">
        <v>755</v>
      </c>
      <c r="I185" t="s">
        <v>764</v>
      </c>
      <c r="J185" t="s">
        <v>790</v>
      </c>
      <c r="K185" t="str">
        <f>SpaceTypesTable[[#This Row],[Lighting Standard]]&amp;SpaceTypesTable[[#This Row],[Lighting Primary Space Type]]&amp;SpaceTypesTable[[#This Row],[Lighting Secondary Space Type]]</f>
        <v>ASHRAE 90.1-2007Retail (not including accent lighting)Sales Area</v>
      </c>
      <c r="N185">
        <f>VLOOKUP(SpaceTypesTable[[#This Row],[LookupColumn]],InteriorLightingTable[],5,FALSE)</f>
        <v>1.7</v>
      </c>
      <c r="Q185">
        <v>0</v>
      </c>
      <c r="R185">
        <v>0.7</v>
      </c>
      <c r="S185">
        <v>0.2</v>
      </c>
      <c r="T185" t="s">
        <v>1962</v>
      </c>
      <c r="U185" t="s">
        <v>647</v>
      </c>
      <c r="V185" t="s">
        <v>585</v>
      </c>
      <c r="W185" t="s">
        <v>586</v>
      </c>
      <c r="X185" t="str">
        <f>SpaceTypesTable[[#This Row],[Ventilation Standard]]&amp;SpaceTypesTable[[#This Row],[Ventilation Primary Space Type]]&amp;SpaceTypesTable[[#This Row],[Ventilation Secondary Space Type]]</f>
        <v>ASHRAE 62.1-2007Retail Stores, Sales Floors, and Show Room FloorsBasement and street</v>
      </c>
      <c r="Y185" t="e">
        <f>VLOOKUP(SpaceTypesTable[[#This Row],[Lookup]],VentilationStandardsTable[],6,FALSE)</f>
        <v>#N/A</v>
      </c>
      <c r="Z185" t="e">
        <f>VLOOKUP(SpaceTypesTable[[#This Row],[Lookup]],VentilationStandardsTable[],5,FALSE)</f>
        <v>#N/A</v>
      </c>
      <c r="AA185" t="e">
        <f>VLOOKUP(SpaceTypesTable[[#This Row],[Lookup]],VentilationStandardsTable[],7,FALSE)</f>
        <v>#N/A</v>
      </c>
      <c r="AB185">
        <v>15</v>
      </c>
      <c r="AC185" t="s">
        <v>2015</v>
      </c>
      <c r="AD185" t="s">
        <v>2016</v>
      </c>
      <c r="AE185">
        <v>4.4600000000000001E-2</v>
      </c>
      <c r="AF185" t="s">
        <v>2025</v>
      </c>
      <c r="AH185" t="s">
        <v>1011</v>
      </c>
      <c r="AI185" t="s">
        <v>1011</v>
      </c>
      <c r="AJ185" t="s">
        <v>1011</v>
      </c>
      <c r="AL185">
        <v>0.51</v>
      </c>
      <c r="AM185">
        <v>0</v>
      </c>
      <c r="AN185">
        <v>0.5</v>
      </c>
      <c r="AO185">
        <v>0</v>
      </c>
      <c r="AP185" t="s">
        <v>2089</v>
      </c>
      <c r="AQ185" t="s">
        <v>2051</v>
      </c>
      <c r="AR185" t="s">
        <v>2065</v>
      </c>
      <c r="AU185" t="str">
        <f>IF(SpaceTypesTable[[#This Row],[Peak Flow Rate (gal/h)]]=0,"",SpaceTypesTable[[#This Row],[Peak Flow Rate (gal/h)]]/SpaceTypesTable[[#This Row],[area (ft^2)]])</f>
        <v/>
      </c>
      <c r="BE185" t="str">
        <f>IF(ISBLANK(BD185),"",BD185/(BA185/AZ185))</f>
        <v/>
      </c>
    </row>
    <row r="186" spans="1:57">
      <c r="A186" t="s">
        <v>45</v>
      </c>
      <c r="B186">
        <v>83</v>
      </c>
      <c r="C186" t="s">
        <v>1002</v>
      </c>
      <c r="D186" t="s">
        <v>799</v>
      </c>
      <c r="E186" t="s">
        <v>807</v>
      </c>
      <c r="F186" t="s">
        <v>852</v>
      </c>
      <c r="G186" t="s">
        <v>1050</v>
      </c>
      <c r="K186" t="str">
        <f>SpaceTypesTable[[#This Row],[Lighting Standard]]&amp;SpaceTypesTable[[#This Row],[Lighting Primary Space Type]]&amp;SpaceTypesTable[[#This Row],[Lighting Secondary Space Type]]</f>
        <v/>
      </c>
      <c r="N186">
        <v>0.37</v>
      </c>
      <c r="Q186">
        <v>0</v>
      </c>
      <c r="R186">
        <v>0.7</v>
      </c>
      <c r="S186">
        <v>0.2</v>
      </c>
      <c r="T186" t="s">
        <v>1962</v>
      </c>
      <c r="U186" t="s">
        <v>645</v>
      </c>
      <c r="V186" t="s">
        <v>585</v>
      </c>
      <c r="W186" t="s">
        <v>591</v>
      </c>
      <c r="X186" t="str">
        <f>SpaceTypesTable[[#This Row],[Ventilation Standard]]&amp;SpaceTypesTable[[#This Row],[Ventilation Primary Space Type]]&amp;SpaceTypesTable[[#This Row],[Ventilation Secondary Space Type]]</f>
        <v>ASHRAE 62.1-1999Retail Stores, Sales Floors, and Show Room FloorsShipping and receiving</v>
      </c>
      <c r="Y186">
        <f>VLOOKUP(SpaceTypesTable[[#This Row],[Lookup]],VentilationStandardsTable[],6,FALSE)</f>
        <v>0.15</v>
      </c>
      <c r="Z186">
        <f>VLOOKUP(SpaceTypesTable[[#This Row],[Lookup]],VentilationStandardsTable[],5,FALSE)</f>
        <v>0</v>
      </c>
      <c r="AA186">
        <f>VLOOKUP(SpaceTypesTable[[#This Row],[Lookup]],VentilationStandardsTable[],7,FALSE)</f>
        <v>0</v>
      </c>
      <c r="AB186">
        <v>2</v>
      </c>
      <c r="AC186" t="s">
        <v>2015</v>
      </c>
      <c r="AD186" t="s">
        <v>2016</v>
      </c>
      <c r="AE186">
        <v>0.22320000000000001</v>
      </c>
      <c r="AF186" t="s">
        <v>2025</v>
      </c>
      <c r="AH186" t="s">
        <v>1011</v>
      </c>
      <c r="AI186" t="s">
        <v>1011</v>
      </c>
      <c r="AJ186" t="s">
        <v>1011</v>
      </c>
      <c r="AL186">
        <v>0.24999999999999997</v>
      </c>
      <c r="AM186">
        <v>0</v>
      </c>
      <c r="AN186">
        <v>0.5</v>
      </c>
      <c r="AO186">
        <v>0</v>
      </c>
      <c r="AP186" t="s">
        <v>2089</v>
      </c>
      <c r="AQ186" t="s">
        <v>2051</v>
      </c>
      <c r="AR186" t="s">
        <v>2065</v>
      </c>
      <c r="AU186" t="str">
        <f>IF(SpaceTypesTable[[#This Row],[Peak Flow Rate (gal/h)]]=0,"",SpaceTypesTable[[#This Row],[Peak Flow Rate (gal/h)]]/SpaceTypesTable[[#This Row],[area (ft^2)]])</f>
        <v/>
      </c>
      <c r="BE186" t="str">
        <f>IF(ISBLANK(BD186),"",BD186/(BA186/AZ186))</f>
        <v/>
      </c>
    </row>
    <row r="187" spans="1:57">
      <c r="A187" t="s">
        <v>249</v>
      </c>
      <c r="B187">
        <v>355</v>
      </c>
      <c r="C187" t="s">
        <v>1001</v>
      </c>
      <c r="D187" t="s">
        <v>799</v>
      </c>
      <c r="E187" t="s">
        <v>807</v>
      </c>
      <c r="F187" t="s">
        <v>852</v>
      </c>
      <c r="G187" t="s">
        <v>1050</v>
      </c>
      <c r="H187" t="s">
        <v>754</v>
      </c>
      <c r="I187" t="s">
        <v>779</v>
      </c>
      <c r="J187" t="s">
        <v>760</v>
      </c>
      <c r="K187" t="str">
        <f>SpaceTypesTable[[#This Row],[Lighting Standard]]&amp;SpaceTypesTable[[#This Row],[Lighting Primary Space Type]]&amp;SpaceTypesTable[[#This Row],[Lighting Secondary Space Type]]</f>
        <v>ASHRAE 90.1-2004Active StorageGeneral</v>
      </c>
      <c r="N187">
        <f>VLOOKUP(SpaceTypesTable[[#This Row],[LookupColumn]],InteriorLightingTable[],5,FALSE)</f>
        <v>0.8</v>
      </c>
      <c r="Q187">
        <v>0</v>
      </c>
      <c r="R187">
        <v>0.7</v>
      </c>
      <c r="S187">
        <v>0.2</v>
      </c>
      <c r="T187" t="s">
        <v>1962</v>
      </c>
      <c r="U187" t="s">
        <v>645</v>
      </c>
      <c r="V187" t="s">
        <v>585</v>
      </c>
      <c r="W187" t="s">
        <v>591</v>
      </c>
      <c r="X187" t="str">
        <f>SpaceTypesTable[[#This Row],[Ventilation Standard]]&amp;SpaceTypesTable[[#This Row],[Ventilation Primary Space Type]]&amp;SpaceTypesTable[[#This Row],[Ventilation Secondary Space Type]]</f>
        <v>ASHRAE 62.1-1999Retail Stores, Sales Floors, and Show Room FloorsShipping and receiving</v>
      </c>
      <c r="Y187">
        <f>VLOOKUP(SpaceTypesTable[[#This Row],[Lookup]],VentilationStandardsTable[],6,FALSE)</f>
        <v>0.15</v>
      </c>
      <c r="Z187">
        <f>VLOOKUP(SpaceTypesTable[[#This Row],[Lookup]],VentilationStandardsTable[],5,FALSE)</f>
        <v>0</v>
      </c>
      <c r="AA187">
        <f>VLOOKUP(SpaceTypesTable[[#This Row],[Lookup]],VentilationStandardsTable[],7,FALSE)</f>
        <v>0</v>
      </c>
      <c r="AB187">
        <v>2</v>
      </c>
      <c r="AC187" t="s">
        <v>2015</v>
      </c>
      <c r="AD187" t="s">
        <v>2016</v>
      </c>
      <c r="AE187">
        <v>5.9499999999999997E-2</v>
      </c>
      <c r="AF187" t="s">
        <v>2025</v>
      </c>
      <c r="AH187" t="s">
        <v>1011</v>
      </c>
      <c r="AI187" t="s">
        <v>1011</v>
      </c>
      <c r="AJ187" t="s">
        <v>1011</v>
      </c>
      <c r="AL187">
        <v>0.24999999999999997</v>
      </c>
      <c r="AM187">
        <v>0</v>
      </c>
      <c r="AN187">
        <v>0.5</v>
      </c>
      <c r="AO187">
        <v>0</v>
      </c>
      <c r="AP187" t="s">
        <v>2089</v>
      </c>
      <c r="AQ187" t="s">
        <v>2051</v>
      </c>
      <c r="AR187" t="s">
        <v>2065</v>
      </c>
      <c r="AU187" t="str">
        <f>IF(SpaceTypesTable[[#This Row],[Peak Flow Rate (gal/h)]]=0,"",SpaceTypesTable[[#This Row],[Peak Flow Rate (gal/h)]]/SpaceTypesTable[[#This Row],[area (ft^2)]])</f>
        <v/>
      </c>
      <c r="BE187" t="str">
        <f>IF(ISBLANK(BD187),"",BD187/(BA187/AZ187))</f>
        <v/>
      </c>
    </row>
    <row r="188" spans="1:57">
      <c r="A188" t="s">
        <v>412</v>
      </c>
      <c r="B188">
        <v>471</v>
      </c>
      <c r="C188" t="s">
        <v>1000</v>
      </c>
      <c r="D188" t="s">
        <v>800</v>
      </c>
      <c r="E188" t="s">
        <v>807</v>
      </c>
      <c r="F188" t="s">
        <v>852</v>
      </c>
      <c r="G188" t="s">
        <v>1050</v>
      </c>
      <c r="H188" t="s">
        <v>997</v>
      </c>
      <c r="I188" t="s">
        <v>779</v>
      </c>
      <c r="J188" t="s">
        <v>760</v>
      </c>
      <c r="K188" t="str">
        <f>SpaceTypesTable[[#This Row],[Lighting Standard]]&amp;SpaceTypesTable[[#This Row],[Lighting Primary Space Type]]&amp;SpaceTypesTable[[#This Row],[Lighting Secondary Space Type]]</f>
        <v>ASHRAE 189.1-2009Active StorageGeneral</v>
      </c>
      <c r="N188">
        <f>VLOOKUP(SpaceTypesTable[[#This Row],[LookupColumn]],InteriorLightingTable[],5,FALSE)</f>
        <v>0.72000000000000008</v>
      </c>
      <c r="Q188">
        <v>0</v>
      </c>
      <c r="R188">
        <v>0.7</v>
      </c>
      <c r="S188">
        <v>0.2</v>
      </c>
      <c r="T188" t="s">
        <v>1962</v>
      </c>
      <c r="U188" t="s">
        <v>645</v>
      </c>
      <c r="V188" t="s">
        <v>585</v>
      </c>
      <c r="W188" t="s">
        <v>591</v>
      </c>
      <c r="X188" t="str">
        <f>SpaceTypesTable[[#This Row],[Ventilation Standard]]&amp;SpaceTypesTable[[#This Row],[Ventilation Primary Space Type]]&amp;SpaceTypesTable[[#This Row],[Ventilation Secondary Space Type]]</f>
        <v>ASHRAE 62.1-1999Retail Stores, Sales Floors, and Show Room FloorsShipping and receiving</v>
      </c>
      <c r="Y188">
        <f>VLOOKUP(SpaceTypesTable[[#This Row],[Lookup]],VentilationStandardsTable[],6,FALSE)</f>
        <v>0.15</v>
      </c>
      <c r="Z188">
        <f>VLOOKUP(SpaceTypesTable[[#This Row],[Lookup]],VentilationStandardsTable[],5,FALSE)</f>
        <v>0</v>
      </c>
      <c r="AA188">
        <f>VLOOKUP(SpaceTypesTable[[#This Row],[Lookup]],VentilationStandardsTable[],7,FALSE)</f>
        <v>0</v>
      </c>
      <c r="AB188">
        <v>2</v>
      </c>
      <c r="AC188" t="s">
        <v>2015</v>
      </c>
      <c r="AD188" t="s">
        <v>2016</v>
      </c>
      <c r="AE188">
        <v>5.9499999999999997E-2</v>
      </c>
      <c r="AF188" t="s">
        <v>2025</v>
      </c>
      <c r="AH188" t="s">
        <v>1011</v>
      </c>
      <c r="AI188" t="s">
        <v>1011</v>
      </c>
      <c r="AJ188" t="s">
        <v>1011</v>
      </c>
      <c r="AL188">
        <v>0.13</v>
      </c>
      <c r="AM188">
        <v>0</v>
      </c>
      <c r="AN188">
        <v>0.5</v>
      </c>
      <c r="AO188">
        <v>0</v>
      </c>
      <c r="AP188" t="s">
        <v>2089</v>
      </c>
      <c r="AQ188" t="s">
        <v>2051</v>
      </c>
      <c r="AR188" t="s">
        <v>2065</v>
      </c>
      <c r="AU188" t="str">
        <f>IF(SpaceTypesTable[[#This Row],[Peak Flow Rate (gal/h)]]=0,"",SpaceTypesTable[[#This Row],[Peak Flow Rate (gal/h)]]/SpaceTypesTable[[#This Row],[area (ft^2)]])</f>
        <v/>
      </c>
      <c r="BE188" t="str">
        <f>IF(ISBLANK(BD188),"",BD188/(BA188/AZ188))</f>
        <v/>
      </c>
    </row>
    <row r="189" spans="1:57">
      <c r="A189" t="s">
        <v>166</v>
      </c>
      <c r="B189">
        <v>478</v>
      </c>
      <c r="C189" t="s">
        <v>1000</v>
      </c>
      <c r="D189" t="s">
        <v>801</v>
      </c>
      <c r="E189" t="s">
        <v>807</v>
      </c>
      <c r="F189" t="s">
        <v>852</v>
      </c>
      <c r="G189" t="s">
        <v>1050</v>
      </c>
      <c r="H189" t="s">
        <v>997</v>
      </c>
      <c r="I189" t="s">
        <v>779</v>
      </c>
      <c r="J189" t="s">
        <v>760</v>
      </c>
      <c r="K189" t="str">
        <f>SpaceTypesTable[[#This Row],[Lighting Standard]]&amp;SpaceTypesTable[[#This Row],[Lighting Primary Space Type]]&amp;SpaceTypesTable[[#This Row],[Lighting Secondary Space Type]]</f>
        <v>ASHRAE 189.1-2009Active StorageGeneral</v>
      </c>
      <c r="N189">
        <f>VLOOKUP(SpaceTypesTable[[#This Row],[LookupColumn]],InteriorLightingTable[],5,FALSE)</f>
        <v>0.72000000000000008</v>
      </c>
      <c r="Q189">
        <v>0</v>
      </c>
      <c r="R189">
        <v>0.7</v>
      </c>
      <c r="S189">
        <v>0.2</v>
      </c>
      <c r="T189" t="s">
        <v>1962</v>
      </c>
      <c r="U189" t="s">
        <v>645</v>
      </c>
      <c r="V189" t="s">
        <v>585</v>
      </c>
      <c r="W189" t="s">
        <v>591</v>
      </c>
      <c r="X189" t="str">
        <f>SpaceTypesTable[[#This Row],[Ventilation Standard]]&amp;SpaceTypesTable[[#This Row],[Ventilation Primary Space Type]]&amp;SpaceTypesTable[[#This Row],[Ventilation Secondary Space Type]]</f>
        <v>ASHRAE 62.1-1999Retail Stores, Sales Floors, and Show Room FloorsShipping and receiving</v>
      </c>
      <c r="Y189">
        <f>VLOOKUP(SpaceTypesTable[[#This Row],[Lookup]],VentilationStandardsTable[],6,FALSE)</f>
        <v>0.15</v>
      </c>
      <c r="Z189">
        <f>VLOOKUP(SpaceTypesTable[[#This Row],[Lookup]],VentilationStandardsTable[],5,FALSE)</f>
        <v>0</v>
      </c>
      <c r="AA189">
        <f>VLOOKUP(SpaceTypesTable[[#This Row],[Lookup]],VentilationStandardsTable[],7,FALSE)</f>
        <v>0</v>
      </c>
      <c r="AB189">
        <v>2</v>
      </c>
      <c r="AC189" t="s">
        <v>2015</v>
      </c>
      <c r="AD189" t="s">
        <v>2016</v>
      </c>
      <c r="AE189">
        <v>4.4600000000000001E-2</v>
      </c>
      <c r="AF189" t="s">
        <v>2025</v>
      </c>
      <c r="AH189" t="s">
        <v>1011</v>
      </c>
      <c r="AI189" t="s">
        <v>1011</v>
      </c>
      <c r="AJ189" t="s">
        <v>1011</v>
      </c>
      <c r="AL189">
        <v>0.13</v>
      </c>
      <c r="AM189">
        <v>0</v>
      </c>
      <c r="AN189">
        <v>0.5</v>
      </c>
      <c r="AO189">
        <v>0</v>
      </c>
      <c r="AP189" t="s">
        <v>2089</v>
      </c>
      <c r="AQ189" t="s">
        <v>2051</v>
      </c>
      <c r="AR189" t="s">
        <v>2065</v>
      </c>
      <c r="AU189" t="str">
        <f>IF(SpaceTypesTable[[#This Row],[Peak Flow Rate (gal/h)]]=0,"",SpaceTypesTable[[#This Row],[Peak Flow Rate (gal/h)]]/SpaceTypesTable[[#This Row],[area (ft^2)]])</f>
        <v/>
      </c>
      <c r="BE189" t="str">
        <f>IF(ISBLANK(BD189),"",BD189/(BA189/AZ189))</f>
        <v/>
      </c>
    </row>
    <row r="190" spans="1:57">
      <c r="A190" t="s">
        <v>76</v>
      </c>
      <c r="B190">
        <v>149</v>
      </c>
      <c r="C190" t="s">
        <v>1003</v>
      </c>
      <c r="D190" t="s">
        <v>799</v>
      </c>
      <c r="E190" t="s">
        <v>807</v>
      </c>
      <c r="F190" t="s">
        <v>852</v>
      </c>
      <c r="G190" t="s">
        <v>1050</v>
      </c>
      <c r="K190" t="str">
        <f>SpaceTypesTable[[#This Row],[Lighting Standard]]&amp;SpaceTypesTable[[#This Row],[Lighting Primary Space Type]]&amp;SpaceTypesTable[[#This Row],[Lighting Secondary Space Type]]</f>
        <v/>
      </c>
      <c r="N190">
        <v>0.62000000000000011</v>
      </c>
      <c r="Q190">
        <v>0</v>
      </c>
      <c r="R190">
        <v>0.7</v>
      </c>
      <c r="S190">
        <v>0.2</v>
      </c>
      <c r="T190" t="s">
        <v>1962</v>
      </c>
      <c r="U190" t="s">
        <v>645</v>
      </c>
      <c r="V190" t="s">
        <v>585</v>
      </c>
      <c r="W190" t="s">
        <v>591</v>
      </c>
      <c r="X190" t="str">
        <f>SpaceTypesTable[[#This Row],[Ventilation Standard]]&amp;SpaceTypesTable[[#This Row],[Ventilation Primary Space Type]]&amp;SpaceTypesTable[[#This Row],[Ventilation Secondary Space Type]]</f>
        <v>ASHRAE 62.1-1999Retail Stores, Sales Floors, and Show Room FloorsShipping and receiving</v>
      </c>
      <c r="Y190">
        <f>VLOOKUP(SpaceTypesTable[[#This Row],[Lookup]],VentilationStandardsTable[],6,FALSE)</f>
        <v>0.15</v>
      </c>
      <c r="Z190">
        <f>VLOOKUP(SpaceTypesTable[[#This Row],[Lookup]],VentilationStandardsTable[],5,FALSE)</f>
        <v>0</v>
      </c>
      <c r="AA190">
        <f>VLOOKUP(SpaceTypesTable[[#This Row],[Lookup]],VentilationStandardsTable[],7,FALSE)</f>
        <v>0</v>
      </c>
      <c r="AB190">
        <v>2</v>
      </c>
      <c r="AC190" t="s">
        <v>2015</v>
      </c>
      <c r="AD190" t="s">
        <v>2016</v>
      </c>
      <c r="AE190">
        <v>0.22320000000000001</v>
      </c>
      <c r="AF190" t="s">
        <v>2025</v>
      </c>
      <c r="AH190" t="s">
        <v>1011</v>
      </c>
      <c r="AI190" t="s">
        <v>1011</v>
      </c>
      <c r="AJ190" t="s">
        <v>1011</v>
      </c>
      <c r="AL190">
        <v>0.24999999999999997</v>
      </c>
      <c r="AM190">
        <v>0</v>
      </c>
      <c r="AN190">
        <v>0.5</v>
      </c>
      <c r="AO190">
        <v>0</v>
      </c>
      <c r="AP190" t="s">
        <v>2089</v>
      </c>
      <c r="AQ190" t="s">
        <v>2051</v>
      </c>
      <c r="AR190" t="s">
        <v>2065</v>
      </c>
      <c r="AU190" t="str">
        <f>IF(SpaceTypesTable[[#This Row],[Peak Flow Rate (gal/h)]]=0,"",SpaceTypesTable[[#This Row],[Peak Flow Rate (gal/h)]]/SpaceTypesTable[[#This Row],[area (ft^2)]])</f>
        <v/>
      </c>
      <c r="BE190" t="str">
        <f>IF(ISBLANK(BD190),"",BD190/(BA190/AZ190))</f>
        <v/>
      </c>
    </row>
    <row r="191" spans="1:57">
      <c r="C191" t="s">
        <v>1058</v>
      </c>
      <c r="D191" t="s">
        <v>799</v>
      </c>
      <c r="E191" t="s">
        <v>807</v>
      </c>
      <c r="F191" t="s">
        <v>852</v>
      </c>
      <c r="G191" t="s">
        <v>1050</v>
      </c>
      <c r="H191" t="s">
        <v>755</v>
      </c>
      <c r="I191" t="s">
        <v>779</v>
      </c>
      <c r="J191" t="s">
        <v>760</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
        <v>1962</v>
      </c>
      <c r="U191" t="s">
        <v>647</v>
      </c>
      <c r="V191" t="s">
        <v>585</v>
      </c>
      <c r="W191" t="s">
        <v>591</v>
      </c>
      <c r="X191" t="str">
        <f>SpaceTypesTable[[#This Row],[Ventilation Standard]]&amp;SpaceTypesTable[[#This Row],[Ventilation Primary Space Type]]&amp;SpaceTypesTable[[#This Row],[Ventilation Secondary Space Type]]</f>
        <v>ASHRAE 62.1-2007Retail Stores, Sales Floors, and Show Room FloorsShipping and receiving</v>
      </c>
      <c r="Y191" t="e">
        <f>VLOOKUP(SpaceTypesTable[[#This Row],[Lookup]],VentilationStandardsTable[],6,FALSE)</f>
        <v>#N/A</v>
      </c>
      <c r="Z191" t="e">
        <f>VLOOKUP(SpaceTypesTable[[#This Row],[Lookup]],VentilationStandardsTable[],5,FALSE)</f>
        <v>#N/A</v>
      </c>
      <c r="AA191" t="e">
        <f>VLOOKUP(SpaceTypesTable[[#This Row],[Lookup]],VentilationStandardsTable[],7,FALSE)</f>
        <v>#N/A</v>
      </c>
      <c r="AB191">
        <v>2</v>
      </c>
      <c r="AC191" t="s">
        <v>2015</v>
      </c>
      <c r="AD191" t="s">
        <v>2016</v>
      </c>
      <c r="AE191">
        <v>4.4600000000000001E-2</v>
      </c>
      <c r="AF191" t="s">
        <v>2025</v>
      </c>
      <c r="AH191" t="s">
        <v>1011</v>
      </c>
      <c r="AI191" t="s">
        <v>1011</v>
      </c>
      <c r="AJ191" t="s">
        <v>1011</v>
      </c>
      <c r="AL191">
        <v>0.13</v>
      </c>
      <c r="AM191">
        <v>0</v>
      </c>
      <c r="AN191">
        <v>0.5</v>
      </c>
      <c r="AO191">
        <v>0</v>
      </c>
      <c r="AP191" t="s">
        <v>2089</v>
      </c>
      <c r="AQ191" t="s">
        <v>2051</v>
      </c>
      <c r="AR191" t="s">
        <v>2065</v>
      </c>
      <c r="AU191" t="str">
        <f>IF(SpaceTypesTable[[#This Row],[Peak Flow Rate (gal/h)]]=0,"",SpaceTypesTable[[#This Row],[Peak Flow Rate (gal/h)]]/SpaceTypesTable[[#This Row],[area (ft^2)]])</f>
        <v/>
      </c>
      <c r="BE191" t="str">
        <f>IF(ISBLANK(BD191),"",BD191/(BA191/AZ191))</f>
        <v/>
      </c>
    </row>
    <row r="192" spans="1:57">
      <c r="A192" t="s">
        <v>2130</v>
      </c>
      <c r="B192">
        <v>473</v>
      </c>
      <c r="C192" t="s">
        <v>1002</v>
      </c>
      <c r="D192" t="s">
        <v>799</v>
      </c>
      <c r="E192" t="s">
        <v>1949</v>
      </c>
      <c r="F192" t="s">
        <v>864</v>
      </c>
      <c r="G192" t="s">
        <v>1044</v>
      </c>
      <c r="K192" t="str">
        <f>SpaceTypesTable[[#This Row],[Lighting Standard]]&amp;SpaceTypesTable[[#This Row],[Lighting Primary Space Type]]&amp;SpaceTypesTable[[#This Row],[Lighting Secondary Space Type]]</f>
        <v/>
      </c>
      <c r="N192">
        <v>0.36000000000000004</v>
      </c>
      <c r="Q192">
        <v>0</v>
      </c>
      <c r="R192">
        <v>0.7</v>
      </c>
      <c r="S192">
        <v>0.2</v>
      </c>
      <c r="T192" t="s">
        <v>1963</v>
      </c>
      <c r="U192" t="s">
        <v>645</v>
      </c>
      <c r="V192" t="s">
        <v>954</v>
      </c>
      <c r="W192" t="s">
        <v>572</v>
      </c>
      <c r="X192" t="str">
        <f>SpaceTypesTable[[#This Row],[Ventilation Standard]]&amp;SpaceTypesTable[[#This Row],[Ventilation Primary Space Type]]&amp;SpaceTypesTable[[#This Row],[Ventilation Secondary Space Type]]</f>
        <v>ASHRAE 62.1-1999Hotels, Motels, Resorts, DormitoriesDormitory sleeping areas</v>
      </c>
      <c r="Y192">
        <v>0</v>
      </c>
      <c r="Z192">
        <v>0</v>
      </c>
      <c r="AA192">
        <v>0</v>
      </c>
      <c r="AB192">
        <v>2.63</v>
      </c>
      <c r="AC192" t="s">
        <v>2113</v>
      </c>
      <c r="AD192" t="s">
        <v>2014</v>
      </c>
      <c r="AE192">
        <v>0.22320000000000001</v>
      </c>
      <c r="AF192" t="s">
        <v>2026</v>
      </c>
      <c r="AH192" t="s">
        <v>1011</v>
      </c>
      <c r="AI192" t="s">
        <v>1011</v>
      </c>
      <c r="AJ192" t="s">
        <v>1011</v>
      </c>
      <c r="AL192">
        <v>0.5</v>
      </c>
      <c r="AM192">
        <v>0</v>
      </c>
      <c r="AN192">
        <v>0.5</v>
      </c>
      <c r="AO192">
        <v>0</v>
      </c>
      <c r="AP192" t="s">
        <v>2114</v>
      </c>
      <c r="AQ192" t="s">
        <v>2131</v>
      </c>
      <c r="AR192" t="s">
        <v>2136</v>
      </c>
      <c r="AS192">
        <v>3.5</v>
      </c>
      <c r="AT192">
        <v>950</v>
      </c>
      <c r="AU192">
        <f>IF(SpaceTypesTable[[#This Row],[Peak Flow Rate (gal/h)]]=0,"",SpaceTypesTable[[#This Row],[Peak Flow Rate (gal/h)]]/SpaceTypesTable[[#This Row],[area (ft^2)]])</f>
        <v>3.6842105263157894E-3</v>
      </c>
      <c r="AV192">
        <v>43.3</v>
      </c>
      <c r="AW192">
        <v>0.2</v>
      </c>
      <c r="AX192">
        <v>0.05</v>
      </c>
      <c r="AY192" t="s">
        <v>2166</v>
      </c>
      <c r="BE192" t="str">
        <f>IF(ISBLANK(BD192),"",BD192/(BA192/AZ192))</f>
        <v/>
      </c>
    </row>
    <row r="193" spans="1:57">
      <c r="A193" t="s">
        <v>2132</v>
      </c>
      <c r="B193">
        <v>151</v>
      </c>
      <c r="C193" t="s">
        <v>1001</v>
      </c>
      <c r="D193" t="s">
        <v>799</v>
      </c>
      <c r="E193" t="s">
        <v>1949</v>
      </c>
      <c r="F193" t="s">
        <v>864</v>
      </c>
      <c r="G193" t="s">
        <v>1044</v>
      </c>
      <c r="H193" t="s">
        <v>754</v>
      </c>
      <c r="I193" t="s">
        <v>740</v>
      </c>
      <c r="J193" t="s">
        <v>763</v>
      </c>
      <c r="K193" t="str">
        <f>SpaceTypesTable[[#This Row],[Lighting Standard]]&amp;SpaceTypesTable[[#This Row],[Lighting Primary Space Type]]&amp;SpaceTypesTable[[#This Row],[Lighting Secondary Space Type]]</f>
        <v>ASHRAE 90.1-2004DormitoryLiving Quarters</v>
      </c>
      <c r="N193">
        <f>VLOOKUP(SpaceTypesTable[[#This Row],[LookupColumn]],InteriorLightingTable[],5,FALSE)</f>
        <v>1.1000000000000001</v>
      </c>
      <c r="Q193">
        <v>0</v>
      </c>
      <c r="R193">
        <v>0.7</v>
      </c>
      <c r="S193">
        <v>0.2</v>
      </c>
      <c r="T193" t="s">
        <v>1963</v>
      </c>
      <c r="U193" t="s">
        <v>645</v>
      </c>
      <c r="V193" t="s">
        <v>954</v>
      </c>
      <c r="W193" t="s">
        <v>572</v>
      </c>
      <c r="X193" t="str">
        <f>SpaceTypesTable[[#This Row],[Ventilation Standard]]&amp;SpaceTypesTable[[#This Row],[Ventilation Primary Space Type]]&amp;SpaceTypesTable[[#This Row],[Ventilation Secondary Space Type]]</f>
        <v>ASHRAE 62.1-1999Hotels, Motels, Resorts, DormitoriesDormitory sleeping areas</v>
      </c>
      <c r="Y193">
        <v>0</v>
      </c>
      <c r="Z193">
        <v>0</v>
      </c>
      <c r="AA193">
        <v>0</v>
      </c>
      <c r="AB193">
        <v>2.63</v>
      </c>
      <c r="AC193" t="s">
        <v>2113</v>
      </c>
      <c r="AD193" t="s">
        <v>2014</v>
      </c>
      <c r="AE193">
        <v>5.9499999999999997E-2</v>
      </c>
      <c r="AF193" t="s">
        <v>2026</v>
      </c>
      <c r="AH193" t="s">
        <v>1011</v>
      </c>
      <c r="AI193" t="s">
        <v>1011</v>
      </c>
      <c r="AJ193" t="s">
        <v>1011</v>
      </c>
      <c r="AL193">
        <v>0.5</v>
      </c>
      <c r="AM193">
        <v>0</v>
      </c>
      <c r="AN193">
        <v>0.5</v>
      </c>
      <c r="AO193">
        <v>0</v>
      </c>
      <c r="AP193" t="s">
        <v>2114</v>
      </c>
      <c r="AQ193" t="s">
        <v>2131</v>
      </c>
      <c r="AR193" t="s">
        <v>2136</v>
      </c>
      <c r="AS193">
        <v>3.5</v>
      </c>
      <c r="AT193">
        <v>950</v>
      </c>
      <c r="AU193">
        <f>IF(SpaceTypesTable[[#This Row],[Peak Flow Rate (gal/h)]]=0,"",SpaceTypesTable[[#This Row],[Peak Flow Rate (gal/h)]]/SpaceTypesTable[[#This Row],[area (ft^2)]])</f>
        <v>3.6842105263157894E-3</v>
      </c>
      <c r="AV193">
        <v>43.3</v>
      </c>
      <c r="AW193">
        <v>0.2</v>
      </c>
      <c r="AX193">
        <v>0.05</v>
      </c>
      <c r="AY193" t="s">
        <v>2166</v>
      </c>
      <c r="BE193" t="str">
        <f>IF(ISBLANK(BD193),"",BD193/(BA193/AZ193))</f>
        <v/>
      </c>
    </row>
    <row r="194" spans="1:57">
      <c r="A194" t="s">
        <v>2133</v>
      </c>
      <c r="B194">
        <v>310</v>
      </c>
      <c r="C194" t="s">
        <v>1000</v>
      </c>
      <c r="D194" t="s">
        <v>800</v>
      </c>
      <c r="E194" t="s">
        <v>1949</v>
      </c>
      <c r="F194" t="s">
        <v>864</v>
      </c>
      <c r="G194" t="s">
        <v>1044</v>
      </c>
      <c r="H194" t="s">
        <v>997</v>
      </c>
      <c r="I194" t="s">
        <v>740</v>
      </c>
      <c r="J194" t="s">
        <v>763</v>
      </c>
      <c r="K194" t="str">
        <f>SpaceTypesTable[[#This Row],[Lighting Standard]]&amp;SpaceTypesTable[[#This Row],[Lighting Primary Space Type]]&amp;SpaceTypesTable[[#This Row],[Lighting Secondary Space Type]]</f>
        <v>ASHRAE 189.1-2009DormitoryLiving Quarters</v>
      </c>
      <c r="N194">
        <f>VLOOKUP(SpaceTypesTable[[#This Row],[LookupColumn]],InteriorLightingTable[],5,FALSE)</f>
        <v>0.9900000000000001</v>
      </c>
      <c r="Q194">
        <v>0</v>
      </c>
      <c r="R194">
        <v>0.7</v>
      </c>
      <c r="S194">
        <v>0.2</v>
      </c>
      <c r="T194" t="s">
        <v>1963</v>
      </c>
      <c r="U194" t="s">
        <v>645</v>
      </c>
      <c r="V194" t="s">
        <v>954</v>
      </c>
      <c r="W194" t="s">
        <v>572</v>
      </c>
      <c r="X194" t="str">
        <f>SpaceTypesTable[[#This Row],[Ventilation Standard]]&amp;SpaceTypesTable[[#This Row],[Ventilation Primary Space Type]]&amp;SpaceTypesTable[[#This Row],[Ventilation Secondary Space Type]]</f>
        <v>ASHRAE 62.1-1999Hotels, Motels, Resorts, DormitoriesDormitory sleeping areas</v>
      </c>
      <c r="Y194">
        <v>0</v>
      </c>
      <c r="Z194">
        <v>0</v>
      </c>
      <c r="AA194">
        <v>0</v>
      </c>
      <c r="AB194">
        <v>2.63</v>
      </c>
      <c r="AC194" t="s">
        <v>2113</v>
      </c>
      <c r="AD194" t="s">
        <v>2014</v>
      </c>
      <c r="AE194">
        <v>5.9499999999999997E-2</v>
      </c>
      <c r="AF194" t="s">
        <v>2026</v>
      </c>
      <c r="AH194" t="s">
        <v>1011</v>
      </c>
      <c r="AI194" t="s">
        <v>1011</v>
      </c>
      <c r="AJ194" t="s">
        <v>1011</v>
      </c>
      <c r="AL194">
        <v>0.36000000000000004</v>
      </c>
      <c r="AM194">
        <v>0</v>
      </c>
      <c r="AN194">
        <v>0.5</v>
      </c>
      <c r="AO194">
        <v>0</v>
      </c>
      <c r="AP194" t="s">
        <v>2114</v>
      </c>
      <c r="AQ194" t="s">
        <v>2131</v>
      </c>
      <c r="AR194" t="s">
        <v>2136</v>
      </c>
      <c r="AS194">
        <v>3.5</v>
      </c>
      <c r="AT194">
        <v>950</v>
      </c>
      <c r="AU194">
        <f>IF(SpaceTypesTable[[#This Row],[Peak Flow Rate (gal/h)]]=0,"",SpaceTypesTable[[#This Row],[Peak Flow Rate (gal/h)]]/SpaceTypesTable[[#This Row],[area (ft^2)]])</f>
        <v>3.6842105263157894E-3</v>
      </c>
      <c r="AV194">
        <v>43.3</v>
      </c>
      <c r="AW194">
        <v>0.2</v>
      </c>
      <c r="AX194">
        <v>0.05</v>
      </c>
      <c r="AY194" t="s">
        <v>2166</v>
      </c>
      <c r="BE194" t="str">
        <f>IF(ISBLANK(BD194),"",BD194/(BA194/AZ194))</f>
        <v/>
      </c>
    </row>
    <row r="195" spans="1:57">
      <c r="A195" t="s">
        <v>2134</v>
      </c>
      <c r="B195">
        <v>466</v>
      </c>
      <c r="C195" t="s">
        <v>1000</v>
      </c>
      <c r="D195" t="s">
        <v>801</v>
      </c>
      <c r="E195" t="s">
        <v>1949</v>
      </c>
      <c r="F195" t="s">
        <v>864</v>
      </c>
      <c r="G195" t="s">
        <v>1044</v>
      </c>
      <c r="H195" t="s">
        <v>997</v>
      </c>
      <c r="I195" t="s">
        <v>740</v>
      </c>
      <c r="J195" t="s">
        <v>763</v>
      </c>
      <c r="K195" t="str">
        <f>SpaceTypesTable[[#This Row],[Lighting Standard]]&amp;SpaceTypesTable[[#This Row],[Lighting Primary Space Type]]&amp;SpaceTypesTable[[#This Row],[Lighting Secondary Space Type]]</f>
        <v>ASHRAE 189.1-2009DormitoryLiving Quarters</v>
      </c>
      <c r="N195">
        <f>VLOOKUP(SpaceTypesTable[[#This Row],[LookupColumn]],InteriorLightingTable[],5,FALSE)</f>
        <v>0.9900000000000001</v>
      </c>
      <c r="Q195">
        <v>0</v>
      </c>
      <c r="R195">
        <v>0.7</v>
      </c>
      <c r="S195">
        <v>0.2</v>
      </c>
      <c r="T195" t="s">
        <v>1963</v>
      </c>
      <c r="U195" t="s">
        <v>645</v>
      </c>
      <c r="V195" t="s">
        <v>954</v>
      </c>
      <c r="W195" t="s">
        <v>572</v>
      </c>
      <c r="X195" t="str">
        <f>SpaceTypesTable[[#This Row],[Ventilation Standard]]&amp;SpaceTypesTable[[#This Row],[Ventilation Primary Space Type]]&amp;SpaceTypesTable[[#This Row],[Ventilation Secondary Space Type]]</f>
        <v>ASHRAE 62.1-1999Hotels, Motels, Resorts, DormitoriesDormitory sleeping areas</v>
      </c>
      <c r="Y195">
        <v>0</v>
      </c>
      <c r="Z195">
        <v>0</v>
      </c>
      <c r="AA195">
        <v>0</v>
      </c>
      <c r="AB195">
        <v>2.63</v>
      </c>
      <c r="AC195" t="s">
        <v>2113</v>
      </c>
      <c r="AD195" t="s">
        <v>2014</v>
      </c>
      <c r="AE195">
        <v>4.4600000000000001E-2</v>
      </c>
      <c r="AF195" t="s">
        <v>2026</v>
      </c>
      <c r="AH195" t="s">
        <v>1011</v>
      </c>
      <c r="AI195" t="s">
        <v>1011</v>
      </c>
      <c r="AJ195" t="s">
        <v>1011</v>
      </c>
      <c r="AL195">
        <v>0.36000015500037674</v>
      </c>
      <c r="AM195">
        <v>0</v>
      </c>
      <c r="AN195">
        <v>0.5</v>
      </c>
      <c r="AO195">
        <v>0</v>
      </c>
      <c r="AP195" t="s">
        <v>2114</v>
      </c>
      <c r="AQ195" t="s">
        <v>2131</v>
      </c>
      <c r="AR195" t="s">
        <v>2136</v>
      </c>
      <c r="AS195">
        <v>3.5</v>
      </c>
      <c r="AT195">
        <v>950</v>
      </c>
      <c r="AU195">
        <f>IF(SpaceTypesTable[[#This Row],[Peak Flow Rate (gal/h)]]=0,"",SpaceTypesTable[[#This Row],[Peak Flow Rate (gal/h)]]/SpaceTypesTable[[#This Row],[area (ft^2)]])</f>
        <v>3.6842105263157894E-3</v>
      </c>
      <c r="AV195">
        <v>43.3</v>
      </c>
      <c r="AW195">
        <v>0.2</v>
      </c>
      <c r="AX195">
        <v>0.05</v>
      </c>
      <c r="AY195" t="s">
        <v>2166</v>
      </c>
      <c r="BE195" t="str">
        <f>IF(ISBLANK(BD195),"",BD195/(BA195/AZ195))</f>
        <v/>
      </c>
    </row>
    <row r="196" spans="1:57">
      <c r="A196" t="s">
        <v>2135</v>
      </c>
      <c r="B196">
        <v>362</v>
      </c>
      <c r="C196" t="s">
        <v>1003</v>
      </c>
      <c r="D196" t="s">
        <v>799</v>
      </c>
      <c r="E196" t="s">
        <v>1949</v>
      </c>
      <c r="F196" t="s">
        <v>864</v>
      </c>
      <c r="G196" t="s">
        <v>1044</v>
      </c>
      <c r="K196" t="str">
        <f>SpaceTypesTable[[#This Row],[Lighting Standard]]&amp;SpaceTypesTable[[#This Row],[Lighting Primary Space Type]]&amp;SpaceTypesTable[[#This Row],[Lighting Secondary Space Type]]</f>
        <v/>
      </c>
      <c r="N196">
        <v>0.36</v>
      </c>
      <c r="Q196">
        <v>0</v>
      </c>
      <c r="R196">
        <v>0.7</v>
      </c>
      <c r="S196">
        <v>0.2</v>
      </c>
      <c r="T196" t="s">
        <v>1963</v>
      </c>
      <c r="U196" t="s">
        <v>645</v>
      </c>
      <c r="V196" t="s">
        <v>954</v>
      </c>
      <c r="W196" t="s">
        <v>572</v>
      </c>
      <c r="X196" t="str">
        <f>SpaceTypesTable[[#This Row],[Ventilation Standard]]&amp;SpaceTypesTable[[#This Row],[Ventilation Primary Space Type]]&amp;SpaceTypesTable[[#This Row],[Ventilation Secondary Space Type]]</f>
        <v>ASHRAE 62.1-1999Hotels, Motels, Resorts, DormitoriesDormitory sleeping areas</v>
      </c>
      <c r="Y196">
        <v>0</v>
      </c>
      <c r="Z196">
        <v>0</v>
      </c>
      <c r="AA196">
        <v>0</v>
      </c>
      <c r="AB196">
        <v>2.63</v>
      </c>
      <c r="AC196" t="s">
        <v>2113</v>
      </c>
      <c r="AD196" t="s">
        <v>2014</v>
      </c>
      <c r="AE196">
        <v>0.22320000000000001</v>
      </c>
      <c r="AF196" t="s">
        <v>2026</v>
      </c>
      <c r="AH196" t="s">
        <v>1011</v>
      </c>
      <c r="AI196" t="s">
        <v>1011</v>
      </c>
      <c r="AJ196" t="s">
        <v>1011</v>
      </c>
      <c r="AL196">
        <v>0.5</v>
      </c>
      <c r="AM196">
        <v>0</v>
      </c>
      <c r="AN196">
        <v>0.5</v>
      </c>
      <c r="AO196">
        <v>0</v>
      </c>
      <c r="AP196" t="s">
        <v>2114</v>
      </c>
      <c r="AQ196" t="s">
        <v>2131</v>
      </c>
      <c r="AR196" t="s">
        <v>2136</v>
      </c>
      <c r="AS196">
        <v>3.5</v>
      </c>
      <c r="AT196">
        <v>950</v>
      </c>
      <c r="AU196">
        <f>IF(SpaceTypesTable[[#This Row],[Peak Flow Rate (gal/h)]]=0,"",SpaceTypesTable[[#This Row],[Peak Flow Rate (gal/h)]]/SpaceTypesTable[[#This Row],[area (ft^2)]])</f>
        <v>3.6842105263157894E-3</v>
      </c>
      <c r="AV196">
        <v>43.3</v>
      </c>
      <c r="AW196">
        <v>0.2</v>
      </c>
      <c r="AX196">
        <v>0.05</v>
      </c>
      <c r="AY196" t="s">
        <v>2166</v>
      </c>
      <c r="BE196" t="str">
        <f>IF(ISBLANK(BD196),"",BD196/(BA196/AZ196))</f>
        <v/>
      </c>
    </row>
    <row r="197" spans="1:57">
      <c r="C197" t="s">
        <v>1058</v>
      </c>
      <c r="D197" t="s">
        <v>799</v>
      </c>
      <c r="E197" t="s">
        <v>1949</v>
      </c>
      <c r="F197" t="s">
        <v>864</v>
      </c>
      <c r="G197" t="s">
        <v>1044</v>
      </c>
      <c r="H197" t="s">
        <v>755</v>
      </c>
      <c r="I197" t="s">
        <v>740</v>
      </c>
      <c r="J197" t="s">
        <v>763</v>
      </c>
      <c r="K197" t="str">
        <f>SpaceTypesTable[[#This Row],[Lighting Standard]]&amp;SpaceTypesTable[[#This Row],[Lighting Primary Space Type]]&amp;SpaceTypesTable[[#This Row],[Lighting Secondary Space Type]]</f>
        <v>ASHRAE 90.1-2007DormitoryLiving Quarters</v>
      </c>
      <c r="N197">
        <f>VLOOKUP(SpaceTypesTable[[#This Row],[LookupColumn]],InteriorLightingTable[],5,FALSE)</f>
        <v>1.1000000000000001</v>
      </c>
      <c r="Q197">
        <v>0</v>
      </c>
      <c r="R197">
        <v>0.7</v>
      </c>
      <c r="S197">
        <v>0.2</v>
      </c>
      <c r="T197" t="s">
        <v>1963</v>
      </c>
      <c r="U197" t="s">
        <v>647</v>
      </c>
      <c r="V197" t="s">
        <v>954</v>
      </c>
      <c r="W197" t="s">
        <v>572</v>
      </c>
      <c r="X197" t="str">
        <f>SpaceTypesTable[[#This Row],[Ventilation Standard]]&amp;SpaceTypesTable[[#This Row],[Ventilation Primary Space Type]]&amp;SpaceTypesTable[[#This Row],[Ventilation Secondary Space Type]]</f>
        <v>ASHRAE 62.1-2007Hotels, Motels, Resorts, DormitoriesDormitory sleeping areas</v>
      </c>
      <c r="Y197">
        <v>0</v>
      </c>
      <c r="Z197">
        <v>0</v>
      </c>
      <c r="AA197">
        <v>0</v>
      </c>
      <c r="AB197">
        <v>2.63</v>
      </c>
      <c r="AC197" t="s">
        <v>2113</v>
      </c>
      <c r="AD197" t="s">
        <v>2014</v>
      </c>
      <c r="AE197">
        <v>4.4600000000000001E-2</v>
      </c>
      <c r="AF197" t="s">
        <v>2026</v>
      </c>
      <c r="AH197" t="s">
        <v>1011</v>
      </c>
      <c r="AI197" t="s">
        <v>1011</v>
      </c>
      <c r="AJ197" t="s">
        <v>1011</v>
      </c>
      <c r="AL197">
        <v>0.36000015500037674</v>
      </c>
      <c r="AM197">
        <v>0</v>
      </c>
      <c r="AN197">
        <v>0.5</v>
      </c>
      <c r="AO197">
        <v>0</v>
      </c>
      <c r="AP197" t="s">
        <v>2114</v>
      </c>
      <c r="AQ197" t="s">
        <v>2131</v>
      </c>
      <c r="AR197" t="s">
        <v>2136</v>
      </c>
      <c r="AS197">
        <v>3.5</v>
      </c>
      <c r="AT197">
        <v>950</v>
      </c>
      <c r="AU197">
        <f>IF(SpaceTypesTable[[#This Row],[Peak Flow Rate (gal/h)]]=0,"",SpaceTypesTable[[#This Row],[Peak Flow Rate (gal/h)]]/SpaceTypesTable[[#This Row],[area (ft^2)]])</f>
        <v>3.6842105263157894E-3</v>
      </c>
      <c r="AV197">
        <v>43.3</v>
      </c>
      <c r="AW197">
        <v>0.2</v>
      </c>
      <c r="AX197">
        <v>0.05</v>
      </c>
      <c r="AY197" t="s">
        <v>2166</v>
      </c>
      <c r="BE197" t="str">
        <f>IF(ISBLANK(BD197),"",BD197/(BA197/AZ197))</f>
        <v/>
      </c>
    </row>
    <row r="198" spans="1:57">
      <c r="A198" t="s">
        <v>1950</v>
      </c>
      <c r="B198">
        <v>41</v>
      </c>
      <c r="C198" t="s">
        <v>1002</v>
      </c>
      <c r="D198" t="s">
        <v>799</v>
      </c>
      <c r="E198" t="s">
        <v>1949</v>
      </c>
      <c r="F198" t="s">
        <v>813</v>
      </c>
      <c r="G198" t="s">
        <v>1041</v>
      </c>
      <c r="K198" t="str">
        <f>SpaceTypesTable[[#This Row],[Lighting Standard]]&amp;SpaceTypesTable[[#This Row],[Lighting Primary Space Type]]&amp;SpaceTypesTable[[#This Row],[Lighting Secondary Space Type]]</f>
        <v/>
      </c>
      <c r="N198">
        <v>0.92</v>
      </c>
      <c r="Q198">
        <v>0</v>
      </c>
      <c r="R198">
        <v>0.7</v>
      </c>
      <c r="S198">
        <v>0.2</v>
      </c>
      <c r="T198" t="s">
        <v>1964</v>
      </c>
      <c r="U198" t="s">
        <v>645</v>
      </c>
      <c r="V198" t="s">
        <v>578</v>
      </c>
      <c r="W198" t="s">
        <v>579</v>
      </c>
      <c r="X198" t="str">
        <f>SpaceTypesTable[[#This Row],[Ventilation Standard]]&amp;SpaceTypesTable[[#This Row],[Ventilation Primary Space Type]]&amp;SpaceTypesTable[[#This Row],[Ventilation Secondary Space Type]]</f>
        <v>ASHRAE 62.1-1999Public SpacesCorridors and utilities</v>
      </c>
      <c r="Y198">
        <f>VLOOKUP(SpaceTypesTable[[#This Row],[Lookup]],VentilationStandardsTable[],6,FALSE)</f>
        <v>0.05</v>
      </c>
      <c r="Z198">
        <f>VLOOKUP(SpaceTypesTable[[#This Row],[Lookup]],VentilationStandardsTable[],5,FALSE)</f>
        <v>0</v>
      </c>
      <c r="AA198">
        <f>VLOOKUP(SpaceTypesTable[[#This Row],[Lookup]],VentilationStandardsTable[],7,FALSE)</f>
        <v>0</v>
      </c>
      <c r="AB198">
        <v>0</v>
      </c>
      <c r="AE198">
        <v>0.22320000000000001</v>
      </c>
      <c r="AF198" t="s">
        <v>2026</v>
      </c>
      <c r="AH198" t="s">
        <v>1011</v>
      </c>
      <c r="AI198" t="s">
        <v>1011</v>
      </c>
      <c r="AJ198" t="s">
        <v>1011</v>
      </c>
      <c r="AL198">
        <v>0</v>
      </c>
      <c r="AM198">
        <v>0</v>
      </c>
      <c r="AN198">
        <v>0.5</v>
      </c>
      <c r="AO198">
        <v>0</v>
      </c>
      <c r="AQ198" t="s">
        <v>2131</v>
      </c>
      <c r="AR198" t="s">
        <v>2136</v>
      </c>
      <c r="AU198" t="str">
        <f>IF(SpaceTypesTable[[#This Row],[Peak Flow Rate (gal/h)]]=0,"",SpaceTypesTable[[#This Row],[Peak Flow Rate (gal/h)]]/SpaceTypesTable[[#This Row],[area (ft^2)]])</f>
        <v/>
      </c>
      <c r="BE198" t="str">
        <f>IF(ISBLANK(BD198),"",BD198/(BA198/AZ198))</f>
        <v/>
      </c>
    </row>
    <row r="199" spans="1:57">
      <c r="A199" t="s">
        <v>1951</v>
      </c>
      <c r="B199">
        <v>559</v>
      </c>
      <c r="C199" t="s">
        <v>1001</v>
      </c>
      <c r="D199" t="s">
        <v>799</v>
      </c>
      <c r="E199" t="s">
        <v>1949</v>
      </c>
      <c r="F199" t="s">
        <v>813</v>
      </c>
      <c r="G199" t="s">
        <v>1041</v>
      </c>
      <c r="H199" t="s">
        <v>754</v>
      </c>
      <c r="I199" t="s">
        <v>882</v>
      </c>
      <c r="J199" t="s">
        <v>760</v>
      </c>
      <c r="K199" t="str">
        <f>SpaceTypesTable[[#This Row],[Lighting Standard]]&amp;SpaceTypesTable[[#This Row],[Lighting Primary Space Type]]&amp;SpaceTypesTable[[#This Row],[Lighting Secondary Space Type]]</f>
        <v>ASHRAE 90.1-2004Corridor/TransitionGeneral</v>
      </c>
      <c r="N199">
        <f>VLOOKUP(SpaceTypesTable[[#This Row],[LookupColumn]],InteriorLightingTable[],5,FALSE)</f>
        <v>0.5</v>
      </c>
      <c r="Q199">
        <v>0</v>
      </c>
      <c r="R199">
        <v>0.7</v>
      </c>
      <c r="S199">
        <v>0.2</v>
      </c>
      <c r="T199" t="s">
        <v>1964</v>
      </c>
      <c r="U199" t="s">
        <v>645</v>
      </c>
      <c r="V199" t="s">
        <v>578</v>
      </c>
      <c r="W199" t="s">
        <v>579</v>
      </c>
      <c r="X199" t="str">
        <f>SpaceTypesTable[[#This Row],[Ventilation Standard]]&amp;SpaceTypesTable[[#This Row],[Ventilation Primary Space Type]]&amp;SpaceTypesTable[[#This Row],[Ventilation Secondary Space Type]]</f>
        <v>ASHRAE 62.1-1999Public SpacesCorridors and utilities</v>
      </c>
      <c r="Y199">
        <f>VLOOKUP(SpaceTypesTable[[#This Row],[Lookup]],VentilationStandardsTable[],6,FALSE)</f>
        <v>0.05</v>
      </c>
      <c r="Z199">
        <f>VLOOKUP(SpaceTypesTable[[#This Row],[Lookup]],VentilationStandardsTable[],5,FALSE)</f>
        <v>0</v>
      </c>
      <c r="AA199">
        <f>VLOOKUP(SpaceTypesTable[[#This Row],[Lookup]],VentilationStandardsTable[],7,FALSE)</f>
        <v>0</v>
      </c>
      <c r="AB199">
        <v>0</v>
      </c>
      <c r="AE199">
        <v>5.9499999999999997E-2</v>
      </c>
      <c r="AF199" t="s">
        <v>2026</v>
      </c>
      <c r="AH199" t="s">
        <v>1011</v>
      </c>
      <c r="AI199" t="s">
        <v>1011</v>
      </c>
      <c r="AJ199" t="s">
        <v>1011</v>
      </c>
      <c r="AL199">
        <v>0</v>
      </c>
      <c r="AM199">
        <v>0</v>
      </c>
      <c r="AN199">
        <v>0.5</v>
      </c>
      <c r="AO199">
        <v>0</v>
      </c>
      <c r="AQ199" t="s">
        <v>2131</v>
      </c>
      <c r="AR199" t="s">
        <v>2136</v>
      </c>
      <c r="AU199" t="str">
        <f>IF(SpaceTypesTable[[#This Row],[Peak Flow Rate (gal/h)]]=0,"",SpaceTypesTable[[#This Row],[Peak Flow Rate (gal/h)]]/SpaceTypesTable[[#This Row],[area (ft^2)]])</f>
        <v/>
      </c>
      <c r="BE199" t="str">
        <f>IF(ISBLANK(BD199),"",BD199/(BA199/AZ199))</f>
        <v/>
      </c>
    </row>
    <row r="200" spans="1:57">
      <c r="A200" t="s">
        <v>1952</v>
      </c>
      <c r="B200">
        <v>45</v>
      </c>
      <c r="C200" t="s">
        <v>1000</v>
      </c>
      <c r="D200" t="s">
        <v>800</v>
      </c>
      <c r="E200" t="s">
        <v>1949</v>
      </c>
      <c r="F200" t="s">
        <v>813</v>
      </c>
      <c r="G200" t="s">
        <v>1041</v>
      </c>
      <c r="H200" t="s">
        <v>997</v>
      </c>
      <c r="I200" t="s">
        <v>882</v>
      </c>
      <c r="J200" t="s">
        <v>760</v>
      </c>
      <c r="K200" t="str">
        <f>SpaceTypesTable[[#This Row],[Lighting Standard]]&amp;SpaceTypesTable[[#This Row],[Lighting Primary Space Type]]&amp;SpaceTypesTable[[#This Row],[Lighting Secondary Space Type]]</f>
        <v>ASHRAE 189.1-2009Corridor/TransitionGeneral</v>
      </c>
      <c r="N200">
        <f>VLOOKUP(SpaceTypesTable[[#This Row],[LookupColumn]],InteriorLightingTable[],5,FALSE)</f>
        <v>0.45</v>
      </c>
      <c r="Q200">
        <v>0</v>
      </c>
      <c r="R200">
        <v>0.7</v>
      </c>
      <c r="S200">
        <v>0.2</v>
      </c>
      <c r="T200" t="s">
        <v>1964</v>
      </c>
      <c r="U200" t="s">
        <v>645</v>
      </c>
      <c r="V200" t="s">
        <v>578</v>
      </c>
      <c r="W200" t="s">
        <v>579</v>
      </c>
      <c r="X200" t="str">
        <f>SpaceTypesTable[[#This Row],[Ventilation Standard]]&amp;SpaceTypesTable[[#This Row],[Ventilation Primary Space Type]]&amp;SpaceTypesTable[[#This Row],[Ventilation Secondary Space Type]]</f>
        <v>ASHRAE 62.1-1999Public SpacesCorridors and utilities</v>
      </c>
      <c r="Y200">
        <f>VLOOKUP(SpaceTypesTable[[#This Row],[Lookup]],VentilationStandardsTable[],6,FALSE)</f>
        <v>0.05</v>
      </c>
      <c r="Z200">
        <f>VLOOKUP(SpaceTypesTable[[#This Row],[Lookup]],VentilationStandardsTable[],5,FALSE)</f>
        <v>0</v>
      </c>
      <c r="AA200">
        <f>VLOOKUP(SpaceTypesTable[[#This Row],[Lookup]],VentilationStandardsTable[],7,FALSE)</f>
        <v>0</v>
      </c>
      <c r="AB200">
        <v>0</v>
      </c>
      <c r="AE200">
        <v>5.9499999999999997E-2</v>
      </c>
      <c r="AF200" t="s">
        <v>2026</v>
      </c>
      <c r="AH200" t="s">
        <v>1011</v>
      </c>
      <c r="AI200" t="s">
        <v>1011</v>
      </c>
      <c r="AJ200" t="s">
        <v>1011</v>
      </c>
      <c r="AL200">
        <v>0</v>
      </c>
      <c r="AM200">
        <v>0</v>
      </c>
      <c r="AN200">
        <v>0.5</v>
      </c>
      <c r="AO200">
        <v>0</v>
      </c>
      <c r="AQ200" t="s">
        <v>2131</v>
      </c>
      <c r="AR200" t="s">
        <v>2136</v>
      </c>
      <c r="AU200" t="str">
        <f>IF(SpaceTypesTable[[#This Row],[Peak Flow Rate (gal/h)]]=0,"",SpaceTypesTable[[#This Row],[Peak Flow Rate (gal/h)]]/SpaceTypesTable[[#This Row],[area (ft^2)]])</f>
        <v/>
      </c>
      <c r="BE200" t="str">
        <f>IF(ISBLANK(BD200),"",BD200/(BA200/AZ200))</f>
        <v/>
      </c>
    </row>
    <row r="201" spans="1:57">
      <c r="A201" t="s">
        <v>1953</v>
      </c>
      <c r="B201">
        <v>363</v>
      </c>
      <c r="C201" t="s">
        <v>1000</v>
      </c>
      <c r="D201" t="s">
        <v>801</v>
      </c>
      <c r="E201" t="s">
        <v>1949</v>
      </c>
      <c r="F201" t="s">
        <v>813</v>
      </c>
      <c r="G201" t="s">
        <v>1041</v>
      </c>
      <c r="H201" t="s">
        <v>997</v>
      </c>
      <c r="I201" t="s">
        <v>882</v>
      </c>
      <c r="J201" t="s">
        <v>760</v>
      </c>
      <c r="K201" t="str">
        <f>SpaceTypesTable[[#This Row],[Lighting Standard]]&amp;SpaceTypesTable[[#This Row],[Lighting Primary Space Type]]&amp;SpaceTypesTable[[#This Row],[Lighting Secondary Space Type]]</f>
        <v>ASHRAE 189.1-2009Corridor/TransitionGeneral</v>
      </c>
      <c r="N201">
        <f>VLOOKUP(SpaceTypesTable[[#This Row],[LookupColumn]],InteriorLightingTable[],5,FALSE)</f>
        <v>0.45</v>
      </c>
      <c r="Q201">
        <v>0</v>
      </c>
      <c r="R201">
        <v>0.7</v>
      </c>
      <c r="S201">
        <v>0.2</v>
      </c>
      <c r="T201" t="s">
        <v>1964</v>
      </c>
      <c r="U201" t="s">
        <v>645</v>
      </c>
      <c r="V201" t="s">
        <v>578</v>
      </c>
      <c r="W201" t="s">
        <v>579</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4.4600000000000001E-2</v>
      </c>
      <c r="AF201" t="s">
        <v>2026</v>
      </c>
      <c r="AH201" t="s">
        <v>1011</v>
      </c>
      <c r="AI201" t="s">
        <v>1011</v>
      </c>
      <c r="AJ201" t="s">
        <v>1011</v>
      </c>
      <c r="AL201">
        <v>0</v>
      </c>
      <c r="AM201">
        <v>0</v>
      </c>
      <c r="AN201">
        <v>0.5</v>
      </c>
      <c r="AO201">
        <v>0</v>
      </c>
      <c r="AQ201" t="s">
        <v>2131</v>
      </c>
      <c r="AR201" t="s">
        <v>2136</v>
      </c>
      <c r="AU201" t="str">
        <f>IF(SpaceTypesTable[[#This Row],[Peak Flow Rate (gal/h)]]=0,"",SpaceTypesTable[[#This Row],[Peak Flow Rate (gal/h)]]/SpaceTypesTable[[#This Row],[area (ft^2)]])</f>
        <v/>
      </c>
      <c r="BE201" t="str">
        <f>IF(ISBLANK(BD201),"",BD201/(BA201/AZ201))</f>
        <v/>
      </c>
    </row>
    <row r="202" spans="1:57">
      <c r="A202" t="s">
        <v>1954</v>
      </c>
      <c r="B202">
        <v>146</v>
      </c>
      <c r="C202" t="s">
        <v>1003</v>
      </c>
      <c r="D202" t="s">
        <v>799</v>
      </c>
      <c r="E202" t="s">
        <v>1949</v>
      </c>
      <c r="F202" t="s">
        <v>813</v>
      </c>
      <c r="G202" t="s">
        <v>1041</v>
      </c>
      <c r="K202" t="str">
        <f>SpaceTypesTable[[#This Row],[Lighting Standard]]&amp;SpaceTypesTable[[#This Row],[Lighting Primary Space Type]]&amp;SpaceTypesTable[[#This Row],[Lighting Secondary Space Type]]</f>
        <v/>
      </c>
      <c r="N202">
        <v>0.92</v>
      </c>
      <c r="Q202">
        <v>0</v>
      </c>
      <c r="R202">
        <v>0.7</v>
      </c>
      <c r="S202">
        <v>0.2</v>
      </c>
      <c r="T202" t="s">
        <v>1964</v>
      </c>
      <c r="U202" t="s">
        <v>645</v>
      </c>
      <c r="V202" t="s">
        <v>578</v>
      </c>
      <c r="W202" t="s">
        <v>579</v>
      </c>
      <c r="X202" t="str">
        <f>SpaceTypesTable[[#This Row],[Ventilation Standard]]&amp;SpaceTypesTable[[#This Row],[Ventilation Primary Space Type]]&amp;SpaceTypesTable[[#This Row],[Ventilation Secondary Space Type]]</f>
        <v>ASHRAE 62.1-1999Public SpacesCorridors and utilities</v>
      </c>
      <c r="Y202">
        <f>VLOOKUP(SpaceTypesTable[[#This Row],[Lookup]],VentilationStandardsTable[],6,FALSE)</f>
        <v>0.05</v>
      </c>
      <c r="Z202">
        <f>VLOOKUP(SpaceTypesTable[[#This Row],[Lookup]],VentilationStandardsTable[],5,FALSE)</f>
        <v>0</v>
      </c>
      <c r="AA202">
        <f>VLOOKUP(SpaceTypesTable[[#This Row],[Lookup]],VentilationStandardsTable[],7,FALSE)</f>
        <v>0</v>
      </c>
      <c r="AB202">
        <v>0</v>
      </c>
      <c r="AE202">
        <v>0.22320000000000001</v>
      </c>
      <c r="AF202" t="s">
        <v>2026</v>
      </c>
      <c r="AH202" t="s">
        <v>1011</v>
      </c>
      <c r="AI202" t="s">
        <v>1011</v>
      </c>
      <c r="AJ202" t="s">
        <v>1011</v>
      </c>
      <c r="AL202">
        <v>0</v>
      </c>
      <c r="AM202">
        <v>0</v>
      </c>
      <c r="AN202">
        <v>0.5</v>
      </c>
      <c r="AO202">
        <v>0</v>
      </c>
      <c r="AQ202" t="s">
        <v>2131</v>
      </c>
      <c r="AR202" t="s">
        <v>2136</v>
      </c>
      <c r="AU202" t="str">
        <f>IF(SpaceTypesTable[[#This Row],[Peak Flow Rate (gal/h)]]=0,"",SpaceTypesTable[[#This Row],[Peak Flow Rate (gal/h)]]/SpaceTypesTable[[#This Row],[area (ft^2)]])</f>
        <v/>
      </c>
      <c r="BE202" t="str">
        <f>IF(ISBLANK(BD202),"",BD202/(BA202/AZ202))</f>
        <v/>
      </c>
    </row>
    <row r="203" spans="1:57">
      <c r="C203" t="s">
        <v>1058</v>
      </c>
      <c r="D203" t="s">
        <v>799</v>
      </c>
      <c r="E203" t="s">
        <v>1949</v>
      </c>
      <c r="F203" t="s">
        <v>813</v>
      </c>
      <c r="G203" t="s">
        <v>1041</v>
      </c>
      <c r="H203" t="s">
        <v>755</v>
      </c>
      <c r="I203" t="s">
        <v>882</v>
      </c>
      <c r="J203" t="s">
        <v>760</v>
      </c>
      <c r="K203" t="str">
        <f>SpaceTypesTable[[#This Row],[Lighting Standard]]&amp;SpaceTypesTable[[#This Row],[Lighting Primary Space Type]]&amp;SpaceTypesTable[[#This Row],[Lighting Secondary Space Type]]</f>
        <v>ASHRAE 90.1-2007Corridor/TransitionGeneral</v>
      </c>
      <c r="N203">
        <f>VLOOKUP(SpaceTypesTable[[#This Row],[LookupColumn]],InteriorLightingTable[],5,FALSE)</f>
        <v>0.5</v>
      </c>
      <c r="Q203">
        <v>0</v>
      </c>
      <c r="R203">
        <v>0.7</v>
      </c>
      <c r="S203">
        <v>0.2</v>
      </c>
      <c r="T203" t="s">
        <v>1964</v>
      </c>
      <c r="U203" t="s">
        <v>647</v>
      </c>
      <c r="V203" t="s">
        <v>578</v>
      </c>
      <c r="W203" t="s">
        <v>579</v>
      </c>
      <c r="X203" t="str">
        <f>SpaceTypesTable[[#This Row],[Ventilation Standard]]&amp;SpaceTypesTable[[#This Row],[Ventilation Primary Space Type]]&amp;SpaceTypesTable[[#This Row],[Ventilation Secondary Space Type]]</f>
        <v>ASHRAE 62.1-2007Public SpacesCorridors and utilities</v>
      </c>
      <c r="Y203" t="e">
        <f>VLOOKUP(SpaceTypesTable[[#This Row],[Lookup]],VentilationStandardsTable[],6,FALSE)</f>
        <v>#N/A</v>
      </c>
      <c r="Z203" t="e">
        <f>VLOOKUP(SpaceTypesTable[[#This Row],[Lookup]],VentilationStandardsTable[],5,FALSE)</f>
        <v>#N/A</v>
      </c>
      <c r="AA203" t="e">
        <f>VLOOKUP(SpaceTypesTable[[#This Row],[Lookup]],VentilationStandardsTable[],7,FALSE)</f>
        <v>#N/A</v>
      </c>
      <c r="AB203">
        <v>0</v>
      </c>
      <c r="AE203">
        <v>4.4600000000000001E-2</v>
      </c>
      <c r="AF203" t="s">
        <v>2026</v>
      </c>
      <c r="AH203" t="s">
        <v>1011</v>
      </c>
      <c r="AI203" t="s">
        <v>1011</v>
      </c>
      <c r="AJ203" t="s">
        <v>1011</v>
      </c>
      <c r="AL203">
        <v>0</v>
      </c>
      <c r="AM203">
        <v>0</v>
      </c>
      <c r="AN203">
        <v>0.5</v>
      </c>
      <c r="AO203">
        <v>0</v>
      </c>
      <c r="AQ203" t="s">
        <v>2131</v>
      </c>
      <c r="AR203" t="s">
        <v>2136</v>
      </c>
      <c r="AU203" t="str">
        <f>IF(SpaceTypesTable[[#This Row],[Peak Flow Rate (gal/h)]]=0,"",SpaceTypesTable[[#This Row],[Peak Flow Rate (gal/h)]]/SpaceTypesTable[[#This Row],[area (ft^2)]])</f>
        <v/>
      </c>
      <c r="BE203" t="str">
        <f>IF(ISBLANK(BD203),"",BD203/(BA203/AZ203))</f>
        <v/>
      </c>
    </row>
    <row r="204" spans="1:57">
      <c r="A204" t="s">
        <v>1955</v>
      </c>
      <c r="B204">
        <v>496</v>
      </c>
      <c r="C204" t="s">
        <v>1002</v>
      </c>
      <c r="D204" t="s">
        <v>799</v>
      </c>
      <c r="E204" t="s">
        <v>1949</v>
      </c>
      <c r="F204" t="s">
        <v>759</v>
      </c>
      <c r="G204" t="s">
        <v>1046</v>
      </c>
      <c r="K204" t="str">
        <f>SpaceTypesTable[[#This Row],[Lighting Standard]]&amp;SpaceTypesTable[[#This Row],[Lighting Primary Space Type]]&amp;SpaceTypesTable[[#This Row],[Lighting Secondary Space Type]]</f>
        <v/>
      </c>
      <c r="N204">
        <v>2.04</v>
      </c>
      <c r="Q204">
        <v>0</v>
      </c>
      <c r="R204">
        <v>0.7</v>
      </c>
      <c r="S204">
        <v>0.2</v>
      </c>
      <c r="T204" t="s">
        <v>1965</v>
      </c>
      <c r="U204" t="s">
        <v>645</v>
      </c>
      <c r="V204" t="s">
        <v>574</v>
      </c>
      <c r="W204" t="s">
        <v>977</v>
      </c>
      <c r="X204" t="str">
        <f>SpaceTypesTable[[#This Row],[Ventilation Standard]]&amp;SpaceTypesTable[[#This Row],[Ventilation Primary Space Type]]&amp;SpaceTypesTable[[#This Row],[Ventilation Secondary Space Type]]</f>
        <v>ASHRAE 62.1-1999OfficesOffice Space</v>
      </c>
      <c r="Y204">
        <f>VLOOKUP(SpaceTypesTable[[#This Row],[Lookup]],VentilationStandardsTable[],6,FALSE)</f>
        <v>0</v>
      </c>
      <c r="Z204">
        <f>VLOOKUP(SpaceTypesTable[[#This Row],[Lookup]],VentilationStandardsTable[],5,FALSE)</f>
        <v>20</v>
      </c>
      <c r="AA204">
        <f>VLOOKUP(SpaceTypesTable[[#This Row],[Lookup]],VentilationStandardsTable[],7,FALSE)</f>
        <v>0</v>
      </c>
      <c r="AB204">
        <v>2.11</v>
      </c>
      <c r="AC204" t="s">
        <v>2013</v>
      </c>
      <c r="AD204" t="s">
        <v>2014</v>
      </c>
      <c r="AE204">
        <v>0.22320000000000001</v>
      </c>
      <c r="AF204" t="s">
        <v>2026</v>
      </c>
      <c r="AH204" t="s">
        <v>1011</v>
      </c>
      <c r="AI204" t="s">
        <v>1011</v>
      </c>
      <c r="AJ204" t="s">
        <v>1011</v>
      </c>
      <c r="AL204">
        <v>1.2</v>
      </c>
      <c r="AM204">
        <v>0</v>
      </c>
      <c r="AN204">
        <v>0.5</v>
      </c>
      <c r="AO204">
        <v>0</v>
      </c>
      <c r="AP204" t="s">
        <v>2115</v>
      </c>
      <c r="AQ204" t="s">
        <v>2104</v>
      </c>
      <c r="AR204" t="s">
        <v>2082</v>
      </c>
      <c r="AU204" t="str">
        <f>IF(SpaceTypesTable[[#This Row],[Peak Flow Rate (gal/h)]]=0,"",SpaceTypesTable[[#This Row],[Peak Flow Rate (gal/h)]]/SpaceTypesTable[[#This Row],[area (ft^2)]])</f>
        <v/>
      </c>
      <c r="BE204" t="str">
        <f>IF(ISBLANK(BD204),"",BD204/(BA204/AZ204))</f>
        <v/>
      </c>
    </row>
    <row r="205" spans="1:57">
      <c r="A205" t="s">
        <v>1956</v>
      </c>
      <c r="B205">
        <v>345</v>
      </c>
      <c r="C205" t="s">
        <v>1001</v>
      </c>
      <c r="D205" t="s">
        <v>799</v>
      </c>
      <c r="E205" t="s">
        <v>1949</v>
      </c>
      <c r="F205" t="s">
        <v>759</v>
      </c>
      <c r="G205" t="s">
        <v>1046</v>
      </c>
      <c r="H205" t="s">
        <v>754</v>
      </c>
      <c r="I205" t="s">
        <v>892</v>
      </c>
      <c r="J205" t="s">
        <v>760</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
        <v>1965</v>
      </c>
      <c r="U205" t="s">
        <v>645</v>
      </c>
      <c r="V205" t="s">
        <v>574</v>
      </c>
      <c r="W205" t="s">
        <v>977</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2013</v>
      </c>
      <c r="AD205" t="s">
        <v>2014</v>
      </c>
      <c r="AE205">
        <v>5.9499999999999997E-2</v>
      </c>
      <c r="AF205" t="s">
        <v>2026</v>
      </c>
      <c r="AH205" t="s">
        <v>1011</v>
      </c>
      <c r="AI205" t="s">
        <v>1011</v>
      </c>
      <c r="AJ205" t="s">
        <v>1011</v>
      </c>
      <c r="AL205">
        <v>1.2</v>
      </c>
      <c r="AM205">
        <v>0</v>
      </c>
      <c r="AN205">
        <v>0.5</v>
      </c>
      <c r="AO205">
        <v>0</v>
      </c>
      <c r="AP205" t="s">
        <v>2115</v>
      </c>
      <c r="AQ205" t="s">
        <v>2104</v>
      </c>
      <c r="AR205" t="s">
        <v>2082</v>
      </c>
      <c r="AU205" t="str">
        <f>IF(SpaceTypesTable[[#This Row],[Peak Flow Rate (gal/h)]]=0,"",SpaceTypesTable[[#This Row],[Peak Flow Rate (gal/h)]]/SpaceTypesTable[[#This Row],[area (ft^2)]])</f>
        <v/>
      </c>
      <c r="BE205" t="str">
        <f>IF(ISBLANK(BD205),"",BD205/(BA205/AZ205))</f>
        <v/>
      </c>
    </row>
    <row r="206" spans="1:57">
      <c r="A206" t="s">
        <v>1957</v>
      </c>
      <c r="B206">
        <v>308</v>
      </c>
      <c r="C206" t="s">
        <v>1000</v>
      </c>
      <c r="D206" t="s">
        <v>800</v>
      </c>
      <c r="E206" t="s">
        <v>1949</v>
      </c>
      <c r="F206" t="s">
        <v>759</v>
      </c>
      <c r="G206" t="s">
        <v>1046</v>
      </c>
      <c r="H206" t="s">
        <v>997</v>
      </c>
      <c r="I206" t="s">
        <v>892</v>
      </c>
      <c r="J206" t="s">
        <v>760</v>
      </c>
      <c r="K206" t="str">
        <f>SpaceTypesTable[[#This Row],[Lighting Standard]]&amp;SpaceTypesTable[[#This Row],[Lighting Primary Space Type]]&amp;SpaceTypesTable[[#This Row],[Lighting Secondary Space Type]]</f>
        <v>ASHRAE 189.1-2009Office-EnclosedGeneral</v>
      </c>
      <c r="N206">
        <f>VLOOKUP(SpaceTypesTable[[#This Row],[LookupColumn]],InteriorLightingTable[],5,FALSE)</f>
        <v>0.9900000000000001</v>
      </c>
      <c r="Q206">
        <v>0</v>
      </c>
      <c r="R206">
        <v>0.7</v>
      </c>
      <c r="S206">
        <v>0.2</v>
      </c>
      <c r="T206" t="s">
        <v>1965</v>
      </c>
      <c r="U206" t="s">
        <v>645</v>
      </c>
      <c r="V206" t="s">
        <v>574</v>
      </c>
      <c r="W206" t="s">
        <v>977</v>
      </c>
      <c r="X206" t="str">
        <f>SpaceTypesTable[[#This Row],[Ventilation Standard]]&amp;SpaceTypesTable[[#This Row],[Ventilation Primary Space Type]]&amp;SpaceTypesTable[[#This Row],[Ventilation Secondary Space Type]]</f>
        <v>ASHRAE 62.1-1999OfficesOffice Space</v>
      </c>
      <c r="Y206">
        <f>VLOOKUP(SpaceTypesTable[[#This Row],[Lookup]],VentilationStandardsTable[],6,FALSE)</f>
        <v>0</v>
      </c>
      <c r="Z206">
        <f>VLOOKUP(SpaceTypesTable[[#This Row],[Lookup]],VentilationStandardsTable[],5,FALSE)</f>
        <v>20</v>
      </c>
      <c r="AA206">
        <f>VLOOKUP(SpaceTypesTable[[#This Row],[Lookup]],VentilationStandardsTable[],7,FALSE)</f>
        <v>0</v>
      </c>
      <c r="AB206">
        <v>2.11</v>
      </c>
      <c r="AC206" t="s">
        <v>2013</v>
      </c>
      <c r="AD206" t="s">
        <v>2014</v>
      </c>
      <c r="AE206">
        <v>5.9499999999999997E-2</v>
      </c>
      <c r="AF206" t="s">
        <v>2026</v>
      </c>
      <c r="AH206" t="s">
        <v>1011</v>
      </c>
      <c r="AI206" t="s">
        <v>1011</v>
      </c>
      <c r="AJ206" t="s">
        <v>1011</v>
      </c>
      <c r="AL206">
        <v>0.87</v>
      </c>
      <c r="AM206">
        <v>0</v>
      </c>
      <c r="AN206">
        <v>0.5</v>
      </c>
      <c r="AO206">
        <v>0</v>
      </c>
      <c r="AP206" t="s">
        <v>2115</v>
      </c>
      <c r="AQ206" t="s">
        <v>2104</v>
      </c>
      <c r="AR206" t="s">
        <v>2082</v>
      </c>
      <c r="AU206" t="str">
        <f>IF(SpaceTypesTable[[#This Row],[Peak Flow Rate (gal/h)]]=0,"",SpaceTypesTable[[#This Row],[Peak Flow Rate (gal/h)]]/SpaceTypesTable[[#This Row],[area (ft^2)]])</f>
        <v/>
      </c>
      <c r="BE206" t="str">
        <f>IF(ISBLANK(BD206),"",BD206/(BA206/AZ206))</f>
        <v/>
      </c>
    </row>
    <row r="207" spans="1:57">
      <c r="A207" t="s">
        <v>1958</v>
      </c>
      <c r="B207">
        <v>270</v>
      </c>
      <c r="C207" t="s">
        <v>1000</v>
      </c>
      <c r="D207" t="s">
        <v>801</v>
      </c>
      <c r="E207" t="s">
        <v>1949</v>
      </c>
      <c r="F207" t="s">
        <v>759</v>
      </c>
      <c r="G207" t="s">
        <v>1046</v>
      </c>
      <c r="H207" t="s">
        <v>997</v>
      </c>
      <c r="I207" t="s">
        <v>892</v>
      </c>
      <c r="J207" t="s">
        <v>760</v>
      </c>
      <c r="K207" t="str">
        <f>SpaceTypesTable[[#This Row],[Lighting Standard]]&amp;SpaceTypesTable[[#This Row],[Lighting Primary Space Type]]&amp;SpaceTypesTable[[#This Row],[Lighting Secondary Space Type]]</f>
        <v>ASHRAE 189.1-2009Office-EnclosedGeneral</v>
      </c>
      <c r="N207">
        <f>VLOOKUP(SpaceTypesTable[[#This Row],[LookupColumn]],InteriorLightingTable[],5,FALSE)</f>
        <v>0.9900000000000001</v>
      </c>
      <c r="Q207">
        <v>0</v>
      </c>
      <c r="R207">
        <v>0.7</v>
      </c>
      <c r="S207">
        <v>0.2</v>
      </c>
      <c r="T207" t="s">
        <v>1965</v>
      </c>
      <c r="U207" t="s">
        <v>645</v>
      </c>
      <c r="V207" t="s">
        <v>574</v>
      </c>
      <c r="W207" t="s">
        <v>977</v>
      </c>
      <c r="X207" t="str">
        <f>SpaceTypesTable[[#This Row],[Ventilation Standard]]&amp;SpaceTypesTable[[#This Row],[Ventilation Primary Space Type]]&amp;SpaceTypesTable[[#This Row],[Ventilation Secondary Space Type]]</f>
        <v>ASHRAE 62.1-1999OfficesOffice Space</v>
      </c>
      <c r="Y207">
        <f>VLOOKUP(SpaceTypesTable[[#This Row],[Lookup]],VentilationStandardsTable[],6,FALSE)</f>
        <v>0</v>
      </c>
      <c r="Z207">
        <f>VLOOKUP(SpaceTypesTable[[#This Row],[Lookup]],VentilationStandardsTable[],5,FALSE)</f>
        <v>20</v>
      </c>
      <c r="AA207">
        <f>VLOOKUP(SpaceTypesTable[[#This Row],[Lookup]],VentilationStandardsTable[],7,FALSE)</f>
        <v>0</v>
      </c>
      <c r="AB207">
        <v>2.11</v>
      </c>
      <c r="AC207" t="s">
        <v>2013</v>
      </c>
      <c r="AD207" t="s">
        <v>2014</v>
      </c>
      <c r="AE207">
        <v>4.4600000000000001E-2</v>
      </c>
      <c r="AF207" t="s">
        <v>2026</v>
      </c>
      <c r="AH207" t="s">
        <v>1011</v>
      </c>
      <c r="AI207" t="s">
        <v>1011</v>
      </c>
      <c r="AJ207" t="s">
        <v>1011</v>
      </c>
      <c r="AL207">
        <v>0.87</v>
      </c>
      <c r="AM207">
        <v>0</v>
      </c>
      <c r="AN207">
        <v>0.5</v>
      </c>
      <c r="AO207">
        <v>0</v>
      </c>
      <c r="AP207" t="s">
        <v>2115</v>
      </c>
      <c r="AQ207" t="s">
        <v>2104</v>
      </c>
      <c r="AR207" t="s">
        <v>2082</v>
      </c>
      <c r="AU207" t="str">
        <f>IF(SpaceTypesTable[[#This Row],[Peak Flow Rate (gal/h)]]=0,"",SpaceTypesTable[[#This Row],[Peak Flow Rate (gal/h)]]/SpaceTypesTable[[#This Row],[area (ft^2)]])</f>
        <v/>
      </c>
      <c r="BE207" t="str">
        <f>IF(ISBLANK(BD207),"",BD207/(BA207/AZ207))</f>
        <v/>
      </c>
    </row>
    <row r="208" spans="1:57">
      <c r="A208" t="s">
        <v>1959</v>
      </c>
      <c r="B208">
        <v>341</v>
      </c>
      <c r="C208" t="s">
        <v>1003</v>
      </c>
      <c r="D208" t="s">
        <v>799</v>
      </c>
      <c r="E208" t="s">
        <v>1949</v>
      </c>
      <c r="F208" t="s">
        <v>759</v>
      </c>
      <c r="G208" t="s">
        <v>1046</v>
      </c>
      <c r="K208" t="str">
        <f>SpaceTypesTable[[#This Row],[Lighting Standard]]&amp;SpaceTypesTable[[#This Row],[Lighting Primary Space Type]]&amp;SpaceTypesTable[[#This Row],[Lighting Secondary Space Type]]</f>
        <v/>
      </c>
      <c r="N208">
        <v>2.04</v>
      </c>
      <c r="Q208">
        <v>0</v>
      </c>
      <c r="R208">
        <v>0.7</v>
      </c>
      <c r="S208">
        <v>0.2</v>
      </c>
      <c r="T208" t="s">
        <v>1965</v>
      </c>
      <c r="U208" t="s">
        <v>645</v>
      </c>
      <c r="V208" t="s">
        <v>574</v>
      </c>
      <c r="W208" t="s">
        <v>977</v>
      </c>
      <c r="X208" t="str">
        <f>SpaceTypesTable[[#This Row],[Ventilation Standard]]&amp;SpaceTypesTable[[#This Row],[Ventilation Primary Space Type]]&amp;SpaceTypesTable[[#This Row],[Ventilation Secondary Space Type]]</f>
        <v>ASHRAE 62.1-1999OfficesOffice Space</v>
      </c>
      <c r="Y208">
        <f>VLOOKUP(SpaceTypesTable[[#This Row],[Lookup]],VentilationStandardsTable[],6,FALSE)</f>
        <v>0</v>
      </c>
      <c r="Z208">
        <f>VLOOKUP(SpaceTypesTable[[#This Row],[Lookup]],VentilationStandardsTable[],5,FALSE)</f>
        <v>20</v>
      </c>
      <c r="AA208">
        <f>VLOOKUP(SpaceTypesTable[[#This Row],[Lookup]],VentilationStandardsTable[],7,FALSE)</f>
        <v>0</v>
      </c>
      <c r="AB208">
        <v>2.11</v>
      </c>
      <c r="AC208" t="s">
        <v>2013</v>
      </c>
      <c r="AD208" t="s">
        <v>2014</v>
      </c>
      <c r="AE208">
        <v>0.22320000000000001</v>
      </c>
      <c r="AF208" t="s">
        <v>2026</v>
      </c>
      <c r="AH208" t="s">
        <v>1011</v>
      </c>
      <c r="AI208" t="s">
        <v>1011</v>
      </c>
      <c r="AJ208" t="s">
        <v>1011</v>
      </c>
      <c r="AL208">
        <v>1.2</v>
      </c>
      <c r="AM208">
        <v>0</v>
      </c>
      <c r="AN208">
        <v>0.5</v>
      </c>
      <c r="AO208">
        <v>0</v>
      </c>
      <c r="AP208" t="s">
        <v>2115</v>
      </c>
      <c r="AQ208" t="s">
        <v>2104</v>
      </c>
      <c r="AR208" t="s">
        <v>2082</v>
      </c>
      <c r="AU208" t="str">
        <f>IF(SpaceTypesTable[[#This Row],[Peak Flow Rate (gal/h)]]=0,"",SpaceTypesTable[[#This Row],[Peak Flow Rate (gal/h)]]/SpaceTypesTable[[#This Row],[area (ft^2)]])</f>
        <v/>
      </c>
      <c r="BE208" t="str">
        <f>IF(ISBLANK(BD208),"",BD208/(BA208/AZ208))</f>
        <v/>
      </c>
    </row>
    <row r="209" spans="3:57">
      <c r="C209" t="s">
        <v>1058</v>
      </c>
      <c r="D209" t="s">
        <v>799</v>
      </c>
      <c r="E209" t="s">
        <v>1949</v>
      </c>
      <c r="F209" t="s">
        <v>759</v>
      </c>
      <c r="G209" t="s">
        <v>1046</v>
      </c>
      <c r="H209" t="s">
        <v>755</v>
      </c>
      <c r="I209" t="s">
        <v>892</v>
      </c>
      <c r="J209" t="s">
        <v>760</v>
      </c>
      <c r="K209" t="str">
        <f>SpaceTypesTable[[#This Row],[Lighting Standard]]&amp;SpaceTypesTable[[#This Row],[Lighting Primary Space Type]]&amp;SpaceTypesTable[[#This Row],[Lighting Secondary Space Type]]</f>
        <v>ASHRAE 90.1-2007Office-EnclosedGeneral</v>
      </c>
      <c r="N209">
        <f>VLOOKUP(SpaceTypesTable[[#This Row],[LookupColumn]],InteriorLightingTable[],5,FALSE)</f>
        <v>1.1000000000000001</v>
      </c>
      <c r="Q209">
        <v>0</v>
      </c>
      <c r="R209">
        <v>0.7</v>
      </c>
      <c r="S209">
        <v>0.2</v>
      </c>
      <c r="T209" t="s">
        <v>1965</v>
      </c>
      <c r="U209" t="s">
        <v>647</v>
      </c>
      <c r="V209" t="s">
        <v>574</v>
      </c>
      <c r="W209" t="s">
        <v>977</v>
      </c>
      <c r="X209" t="str">
        <f>SpaceTypesTable[[#This Row],[Ventilation Standard]]&amp;SpaceTypesTable[[#This Row],[Ventilation Primary Space Type]]&amp;SpaceTypesTable[[#This Row],[Ventilation Secondary Space Type]]</f>
        <v>ASHRAE 62.1-2007OfficesOffice Space</v>
      </c>
      <c r="Y209" t="e">
        <f>VLOOKUP(SpaceTypesTable[[#This Row],[Lookup]],VentilationStandardsTable[],6,FALSE)</f>
        <v>#N/A</v>
      </c>
      <c r="Z209" t="e">
        <f>VLOOKUP(SpaceTypesTable[[#This Row],[Lookup]],VentilationStandardsTable[],5,FALSE)</f>
        <v>#N/A</v>
      </c>
      <c r="AA209" t="e">
        <f>VLOOKUP(SpaceTypesTable[[#This Row],[Lookup]],VentilationStandardsTable[],7,FALSE)</f>
        <v>#N/A</v>
      </c>
      <c r="AB209">
        <v>2.11</v>
      </c>
      <c r="AC209" t="s">
        <v>2013</v>
      </c>
      <c r="AD209" t="s">
        <v>2014</v>
      </c>
      <c r="AE209">
        <v>4.4600000000000001E-2</v>
      </c>
      <c r="AF209" t="s">
        <v>2026</v>
      </c>
      <c r="AH209" t="s">
        <v>1011</v>
      </c>
      <c r="AI209" t="s">
        <v>1011</v>
      </c>
      <c r="AJ209" t="s">
        <v>1011</v>
      </c>
      <c r="AL209">
        <v>0.87</v>
      </c>
      <c r="AM209">
        <v>0</v>
      </c>
      <c r="AN209">
        <v>0.5</v>
      </c>
      <c r="AO209">
        <v>0</v>
      </c>
      <c r="AP209" t="s">
        <v>2115</v>
      </c>
      <c r="AQ209" t="s">
        <v>2104</v>
      </c>
      <c r="AR209" t="s">
        <v>2082</v>
      </c>
      <c r="AU209" t="str">
        <f>IF(SpaceTypesTable[[#This Row],[Peak Flow Rate (gal/h)]]=0,"",SpaceTypesTable[[#This Row],[Peak Flow Rate (gal/h)]]/SpaceTypesTable[[#This Row],[area (ft^2)]])</f>
        <v/>
      </c>
      <c r="BE209" t="str">
        <f>IF(ISBLANK(BD209),"",BD209/(BA209/AZ209))</f>
        <v/>
      </c>
    </row>
    <row r="210" spans="3:57">
      <c r="C210" s="3" t="s">
        <v>1002</v>
      </c>
      <c r="D210" t="s">
        <v>799</v>
      </c>
      <c r="E210" t="s">
        <v>759</v>
      </c>
      <c r="F210" t="s">
        <v>1067</v>
      </c>
      <c r="G210" t="s">
        <v>1051</v>
      </c>
      <c r="N210">
        <f>N225*N$180/N$195</f>
        <v>4.1836363636363636</v>
      </c>
      <c r="Q210">
        <v>0.4</v>
      </c>
      <c r="R210">
        <v>0.4</v>
      </c>
      <c r="S210">
        <v>0.2</v>
      </c>
      <c r="T210" t="s">
        <v>1061</v>
      </c>
      <c r="U210" t="s">
        <v>645</v>
      </c>
      <c r="V210" t="s">
        <v>574</v>
      </c>
      <c r="W210" t="s">
        <v>978</v>
      </c>
      <c r="X210" t="str">
        <f>SpaceTypesTable[[#This Row],[Ventilation Standard]]&amp;SpaceTypesTable[[#This Row],[Ventilation Primary Space Type]]&amp;SpaceTypesTable[[#This Row],[Ventilation Secondary Space Type]]</f>
        <v>ASHRAE 62.1-1999OfficesReception Areas</v>
      </c>
      <c r="Y210">
        <f>VLOOKUP(SpaceTypesTable[[#This Row],[Lookup]],VentilationStandardsTable[],6,FALSE)</f>
        <v>0</v>
      </c>
      <c r="Z210">
        <f>VLOOKUP(SpaceTypesTable[[#This Row],[Lookup]],VentilationStandardsTable[],5,FALSE)</f>
        <v>15</v>
      </c>
      <c r="AA210">
        <f>VLOOKUP(SpaceTypesTable[[#This Row],[Lookup]],VentilationStandardsTable[],7,FALSE)</f>
        <v>0</v>
      </c>
      <c r="AB210">
        <v>50</v>
      </c>
      <c r="AC210" t="s">
        <v>1064</v>
      </c>
      <c r="AD210" t="s">
        <v>1062</v>
      </c>
      <c r="AE210">
        <v>0.22320000000000001</v>
      </c>
      <c r="AF210" t="s">
        <v>1065</v>
      </c>
      <c r="AL210">
        <v>7.42</v>
      </c>
      <c r="AM210">
        <v>0</v>
      </c>
      <c r="AN210">
        <v>0.5</v>
      </c>
      <c r="AO210">
        <v>0</v>
      </c>
      <c r="AP210" t="s">
        <v>1066</v>
      </c>
      <c r="AQ210" t="s">
        <v>2052</v>
      </c>
      <c r="AR210" t="s">
        <v>2066</v>
      </c>
    </row>
    <row r="211" spans="3:57">
      <c r="C211" t="s">
        <v>1001</v>
      </c>
      <c r="D211" t="s">
        <v>799</v>
      </c>
      <c r="E211" t="s">
        <v>759</v>
      </c>
      <c r="F211" t="s">
        <v>1067</v>
      </c>
      <c r="G211" t="s">
        <v>1051</v>
      </c>
      <c r="H211" t="s">
        <v>754</v>
      </c>
      <c r="I211" t="s">
        <v>889</v>
      </c>
      <c r="J211" t="s">
        <v>760</v>
      </c>
      <c r="K211" t="str">
        <f>SpaceTypesTable[[#This Row],[Lighting Standard]]&amp;SpaceTypesTable[[#This Row],[Lighting Primary Space Type]]&amp;SpaceTypesTable[[#This Row],[Lighting Secondary Space Type]]</f>
        <v>ASHRAE 90.1-2004Lounge/RecreationGeneral</v>
      </c>
      <c r="N211">
        <f>VLOOKUP(SpaceTypesTable[[#This Row],[LookupColumn]],InteriorLightingTable[],5,FALSE)</f>
        <v>1.2</v>
      </c>
      <c r="Q211">
        <v>0.4</v>
      </c>
      <c r="R211">
        <v>0.4</v>
      </c>
      <c r="S211">
        <v>0.2</v>
      </c>
      <c r="T211" t="s">
        <v>1061</v>
      </c>
      <c r="U211" t="s">
        <v>645</v>
      </c>
      <c r="V211" t="s">
        <v>574</v>
      </c>
      <c r="W211" t="s">
        <v>978</v>
      </c>
      <c r="X211" t="str">
        <f>SpaceTypesTable[[#This Row],[Ventilation Standard]]&amp;SpaceTypesTable[[#This Row],[Ventilation Primary Space Type]]&amp;SpaceTypesTable[[#This Row],[Ventilation Secondary Space Type]]</f>
        <v>ASHRAE 62.1-1999OfficesReception Areas</v>
      </c>
      <c r="Y211">
        <f>VLOOKUP(SpaceTypesTable[[#This Row],[Lookup]],VentilationStandardsTable[],6,FALSE)</f>
        <v>0</v>
      </c>
      <c r="Z211">
        <f>VLOOKUP(SpaceTypesTable[[#This Row],[Lookup]],VentilationStandardsTable[],5,FALSE)</f>
        <v>15</v>
      </c>
      <c r="AA211">
        <f>VLOOKUP(SpaceTypesTable[[#This Row],[Lookup]],VentilationStandardsTable[],7,FALSE)</f>
        <v>0</v>
      </c>
      <c r="AB211">
        <v>50</v>
      </c>
      <c r="AC211" t="s">
        <v>1064</v>
      </c>
      <c r="AD211" t="s">
        <v>1062</v>
      </c>
      <c r="AE211">
        <v>5.9499999999999997E-2</v>
      </c>
      <c r="AF211" t="s">
        <v>1065</v>
      </c>
      <c r="AL211">
        <v>7.42</v>
      </c>
      <c r="AM211">
        <v>0</v>
      </c>
      <c r="AN211">
        <v>0.5</v>
      </c>
      <c r="AO211">
        <v>0</v>
      </c>
      <c r="AP211" t="s">
        <v>1066</v>
      </c>
      <c r="AQ211" t="s">
        <v>2052</v>
      </c>
      <c r="AR211" t="s">
        <v>2066</v>
      </c>
    </row>
    <row r="212" spans="3:57">
      <c r="C212" s="3" t="s">
        <v>1000</v>
      </c>
      <c r="D212" t="s">
        <v>800</v>
      </c>
      <c r="E212" t="s">
        <v>759</v>
      </c>
      <c r="F212" t="s">
        <v>1067</v>
      </c>
      <c r="G212" t="s">
        <v>1051</v>
      </c>
      <c r="H212" t="s">
        <v>997</v>
      </c>
      <c r="I212" t="s">
        <v>889</v>
      </c>
      <c r="J212" t="s">
        <v>760</v>
      </c>
      <c r="K212" t="str">
        <f>SpaceTypesTable[[#This Row],[Lighting Standard]]&amp;SpaceTypesTable[[#This Row],[Lighting Primary Space Type]]&amp;SpaceTypesTable[[#This Row],[Lighting Secondary Space Type]]</f>
        <v>ASHRAE 189.1-2009Lounge/RecreationGeneral</v>
      </c>
      <c r="N212">
        <f>VLOOKUP(SpaceTypesTable[[#This Row],[LookupColumn]],InteriorLightingTable[],5,FALSE)</f>
        <v>1.08</v>
      </c>
      <c r="Q212">
        <v>0.4</v>
      </c>
      <c r="R212">
        <v>0.4</v>
      </c>
      <c r="S212">
        <v>0.2</v>
      </c>
      <c r="T212" t="s">
        <v>1061</v>
      </c>
      <c r="U212" t="s">
        <v>645</v>
      </c>
      <c r="V212" t="s">
        <v>574</v>
      </c>
      <c r="W212" t="s">
        <v>978</v>
      </c>
      <c r="X212" t="str">
        <f>SpaceTypesTable[[#This Row],[Ventilation Standard]]&amp;SpaceTypesTable[[#This Row],[Ventilation Primary Space Type]]&amp;SpaceTypesTable[[#This Row],[Ventilation Secondary Space Type]]</f>
        <v>ASHRAE 62.1-1999OfficesReception Areas</v>
      </c>
      <c r="Y212">
        <f>VLOOKUP(SpaceTypesTable[[#This Row],[Lookup]],VentilationStandardsTable[],6,FALSE)</f>
        <v>0</v>
      </c>
      <c r="Z212">
        <f>VLOOKUP(SpaceTypesTable[[#This Row],[Lookup]],VentilationStandardsTable[],5,FALSE)</f>
        <v>15</v>
      </c>
      <c r="AA212">
        <f>VLOOKUP(SpaceTypesTable[[#This Row],[Lookup]],VentilationStandardsTable[],7,FALSE)</f>
        <v>0</v>
      </c>
      <c r="AB212">
        <v>50</v>
      </c>
      <c r="AC212" t="s">
        <v>1064</v>
      </c>
      <c r="AD212" t="s">
        <v>1062</v>
      </c>
      <c r="AE212">
        <v>5.9499999999999997E-2</v>
      </c>
      <c r="AF212" t="s">
        <v>1065</v>
      </c>
      <c r="AL212">
        <v>4.01</v>
      </c>
      <c r="AM212">
        <v>0</v>
      </c>
      <c r="AN212">
        <v>0.5</v>
      </c>
      <c r="AO212">
        <v>0</v>
      </c>
      <c r="AP212" t="s">
        <v>1066</v>
      </c>
      <c r="AQ212" t="s">
        <v>2052</v>
      </c>
      <c r="AR212" t="s">
        <v>2066</v>
      </c>
    </row>
    <row r="213" spans="3:57">
      <c r="C213" s="3" t="s">
        <v>1000</v>
      </c>
      <c r="D213" t="s">
        <v>801</v>
      </c>
      <c r="E213" t="s">
        <v>759</v>
      </c>
      <c r="F213" t="s">
        <v>1067</v>
      </c>
      <c r="G213" t="s">
        <v>1051</v>
      </c>
      <c r="H213" t="s">
        <v>997</v>
      </c>
      <c r="I213" t="s">
        <v>889</v>
      </c>
      <c r="J213" t="s">
        <v>760</v>
      </c>
      <c r="K213" t="str">
        <f>SpaceTypesTable[[#This Row],[Lighting Standard]]&amp;SpaceTypesTable[[#This Row],[Lighting Primary Space Type]]&amp;SpaceTypesTable[[#This Row],[Lighting Secondary Space Type]]</f>
        <v>ASHRAE 189.1-2009Lounge/RecreationGeneral</v>
      </c>
      <c r="N213">
        <f>VLOOKUP(SpaceTypesTable[[#This Row],[LookupColumn]],InteriorLightingTable[],5,FALSE)</f>
        <v>1.08</v>
      </c>
      <c r="Q213">
        <v>0.4</v>
      </c>
      <c r="R213">
        <v>0.4</v>
      </c>
      <c r="S213">
        <v>0.2</v>
      </c>
      <c r="T213" t="s">
        <v>1061</v>
      </c>
      <c r="U213" t="s">
        <v>645</v>
      </c>
      <c r="V213" t="s">
        <v>574</v>
      </c>
      <c r="W213" t="s">
        <v>978</v>
      </c>
      <c r="X213" t="str">
        <f>SpaceTypesTable[[#This Row],[Ventilation Standard]]&amp;SpaceTypesTable[[#This Row],[Ventilation Primary Space Type]]&amp;SpaceTypesTable[[#This Row],[Ventilation Secondary Space Type]]</f>
        <v>ASHRAE 62.1-1999OfficesReception Areas</v>
      </c>
      <c r="Y213">
        <f>VLOOKUP(SpaceTypesTable[[#This Row],[Lookup]],VentilationStandardsTable[],6,FALSE)</f>
        <v>0</v>
      </c>
      <c r="Z213">
        <f>VLOOKUP(SpaceTypesTable[[#This Row],[Lookup]],VentilationStandardsTable[],5,FALSE)</f>
        <v>15</v>
      </c>
      <c r="AA213">
        <f>VLOOKUP(SpaceTypesTable[[#This Row],[Lookup]],VentilationStandardsTable[],7,FALSE)</f>
        <v>0</v>
      </c>
      <c r="AB213">
        <v>50</v>
      </c>
      <c r="AC213" t="s">
        <v>1064</v>
      </c>
      <c r="AD213" t="s">
        <v>1062</v>
      </c>
      <c r="AE213">
        <v>4.4600000000000001E-2</v>
      </c>
      <c r="AF213" t="s">
        <v>1065</v>
      </c>
      <c r="AL213">
        <v>4.01</v>
      </c>
      <c r="AM213">
        <v>0</v>
      </c>
      <c r="AN213">
        <v>0.5</v>
      </c>
      <c r="AO213">
        <v>0</v>
      </c>
      <c r="AP213" t="s">
        <v>1066</v>
      </c>
      <c r="AQ213" t="s">
        <v>2052</v>
      </c>
      <c r="AR213" t="s">
        <v>2066</v>
      </c>
    </row>
    <row r="214" spans="3:57">
      <c r="C214" s="46" t="s">
        <v>1003</v>
      </c>
      <c r="D214" t="s">
        <v>799</v>
      </c>
      <c r="E214" t="s">
        <v>759</v>
      </c>
      <c r="F214" t="s">
        <v>1067</v>
      </c>
      <c r="G214" t="s">
        <v>1051</v>
      </c>
      <c r="N214">
        <f>N244*N$165/N$195</f>
        <v>0.14605559729526671</v>
      </c>
      <c r="Q214">
        <v>0.4</v>
      </c>
      <c r="R214">
        <v>0.4</v>
      </c>
      <c r="S214">
        <v>0.2</v>
      </c>
      <c r="T214" t="s">
        <v>1061</v>
      </c>
      <c r="U214" t="s">
        <v>645</v>
      </c>
      <c r="V214" t="s">
        <v>574</v>
      </c>
      <c r="W214" t="s">
        <v>978</v>
      </c>
      <c r="X214" t="str">
        <f>SpaceTypesTable[[#This Row],[Ventilation Standard]]&amp;SpaceTypesTable[[#This Row],[Ventilation Primary Space Type]]&amp;SpaceTypesTable[[#This Row],[Ventilation Secondary Space Type]]</f>
        <v>ASHRAE 62.1-1999OfficesReception Areas</v>
      </c>
      <c r="Y214">
        <f>VLOOKUP(SpaceTypesTable[[#This Row],[Lookup]],VentilationStandardsTable[],6,FALSE)</f>
        <v>0</v>
      </c>
      <c r="Z214">
        <f>VLOOKUP(SpaceTypesTable[[#This Row],[Lookup]],VentilationStandardsTable[],5,FALSE)</f>
        <v>15</v>
      </c>
      <c r="AA214">
        <f>VLOOKUP(SpaceTypesTable[[#This Row],[Lookup]],VentilationStandardsTable[],7,FALSE)</f>
        <v>0</v>
      </c>
      <c r="AB214">
        <v>50</v>
      </c>
      <c r="AC214" t="s">
        <v>1064</v>
      </c>
      <c r="AD214" t="s">
        <v>1062</v>
      </c>
      <c r="AE214">
        <v>0.22320000000000001</v>
      </c>
      <c r="AF214" t="s">
        <v>1065</v>
      </c>
      <c r="AL214">
        <v>7.42</v>
      </c>
      <c r="AM214">
        <v>0</v>
      </c>
      <c r="AN214">
        <v>0.5</v>
      </c>
      <c r="AO214">
        <v>0</v>
      </c>
      <c r="AP214" t="s">
        <v>1066</v>
      </c>
      <c r="AQ214" t="s">
        <v>2052</v>
      </c>
      <c r="AR214" t="s">
        <v>2066</v>
      </c>
    </row>
    <row r="215" spans="3:57">
      <c r="C215" t="s">
        <v>1058</v>
      </c>
      <c r="D215" t="s">
        <v>799</v>
      </c>
      <c r="E215" t="s">
        <v>759</v>
      </c>
      <c r="F215" t="s">
        <v>1067</v>
      </c>
      <c r="G215" t="s">
        <v>1051</v>
      </c>
      <c r="H215" t="s">
        <v>755</v>
      </c>
      <c r="I215" t="s">
        <v>889</v>
      </c>
      <c r="J215" t="s">
        <v>760</v>
      </c>
      <c r="K215" t="str">
        <f>SpaceTypesTable[[#This Row],[Lighting Standard]]&amp;SpaceTypesTable[[#This Row],[Lighting Primary Space Type]]&amp;SpaceTypesTable[[#This Row],[Lighting Secondary Space Type]]</f>
        <v>ASHRAE 90.1-2007Lounge/RecreationGeneral</v>
      </c>
      <c r="N215">
        <f>VLOOKUP(SpaceTypesTable[[#This Row],[LookupColumn]],InteriorLightingTable[],5,FALSE)</f>
        <v>1.2</v>
      </c>
      <c r="Q215">
        <v>0.4</v>
      </c>
      <c r="R215">
        <v>0.4</v>
      </c>
      <c r="S215">
        <v>0.2</v>
      </c>
      <c r="T215" t="s">
        <v>1061</v>
      </c>
      <c r="U215" t="s">
        <v>647</v>
      </c>
      <c r="V215" t="s">
        <v>574</v>
      </c>
      <c r="W215" t="s">
        <v>978</v>
      </c>
      <c r="X215" t="str">
        <f>SpaceTypesTable[[#This Row],[Ventilation Standard]]&amp;SpaceTypesTable[[#This Row],[Ventilation Primary Space Type]]&amp;SpaceTypesTable[[#This Row],[Ventilation Secondary Space Type]]</f>
        <v>ASHRAE 62.1-2007OfficesReception Areas</v>
      </c>
      <c r="Y215" t="e">
        <f>VLOOKUP(SpaceTypesTable[[#This Row],[Lookup]],VentilationStandardsTable[],6,FALSE)</f>
        <v>#N/A</v>
      </c>
      <c r="Z215" t="e">
        <f>VLOOKUP(SpaceTypesTable[[#This Row],[Lookup]],VentilationStandardsTable[],5,FALSE)</f>
        <v>#N/A</v>
      </c>
      <c r="AA215" t="e">
        <f>VLOOKUP(SpaceTypesTable[[#This Row],[Lookup]],VentilationStandardsTable[],7,FALSE)</f>
        <v>#N/A</v>
      </c>
      <c r="AB215">
        <v>10</v>
      </c>
      <c r="AC215" t="s">
        <v>2007</v>
      </c>
      <c r="AD215" t="s">
        <v>2010</v>
      </c>
      <c r="AE215">
        <v>4.4600000000000001E-2</v>
      </c>
      <c r="AF215" t="s">
        <v>2027</v>
      </c>
      <c r="AL215">
        <v>0.27</v>
      </c>
      <c r="AM215">
        <v>0</v>
      </c>
      <c r="AN215">
        <v>0.5</v>
      </c>
      <c r="AO215">
        <v>0</v>
      </c>
      <c r="AP215" t="s">
        <v>2090</v>
      </c>
      <c r="AQ215" t="s">
        <v>2052</v>
      </c>
      <c r="AR215" t="s">
        <v>2066</v>
      </c>
    </row>
    <row r="216" spans="3:57">
      <c r="C216" s="3" t="s">
        <v>1002</v>
      </c>
      <c r="D216" t="s">
        <v>799</v>
      </c>
      <c r="E216" t="s">
        <v>759</v>
      </c>
      <c r="F216" t="s">
        <v>1021</v>
      </c>
      <c r="G216" t="s">
        <v>1046</v>
      </c>
      <c r="N216">
        <f>N231*N$180/N$195</f>
        <v>1.6090909090909089</v>
      </c>
      <c r="Q216">
        <v>0.4</v>
      </c>
      <c r="R216">
        <v>0.4</v>
      </c>
      <c r="S216">
        <v>0.2</v>
      </c>
      <c r="T216" t="s">
        <v>1061</v>
      </c>
      <c r="U216" t="s">
        <v>645</v>
      </c>
      <c r="V216" t="s">
        <v>574</v>
      </c>
      <c r="W216" t="s">
        <v>977</v>
      </c>
      <c r="X216" t="str">
        <f>SpaceTypesTable[[#This Row],[Ventilation Standard]]&amp;SpaceTypesTable[[#This Row],[Ventilation Primary Space Type]]&amp;SpaceTypesTable[[#This Row],[Ventilation Secondary Space Type]]</f>
        <v>ASHRAE 62.1-1999OfficesOffice Space</v>
      </c>
      <c r="Y216">
        <f>VLOOKUP(SpaceTypesTable[[#This Row],[Lookup]],VentilationStandardsTable[],6,FALSE)</f>
        <v>0</v>
      </c>
      <c r="Z216">
        <f>VLOOKUP(SpaceTypesTable[[#This Row],[Lookup]],VentilationStandardsTable[],5,FALSE)</f>
        <v>20</v>
      </c>
      <c r="AA216">
        <f>VLOOKUP(SpaceTypesTable[[#This Row],[Lookup]],VentilationStandardsTable[],7,FALSE)</f>
        <v>0</v>
      </c>
      <c r="AB216">
        <v>4.75</v>
      </c>
      <c r="AC216" t="s">
        <v>1063</v>
      </c>
      <c r="AD216" t="s">
        <v>1062</v>
      </c>
      <c r="AE216">
        <v>0.22320000000000001</v>
      </c>
      <c r="AF216" t="s">
        <v>1065</v>
      </c>
      <c r="AL216">
        <v>0.83</v>
      </c>
      <c r="AM216">
        <v>0</v>
      </c>
      <c r="AN216">
        <v>0.5</v>
      </c>
      <c r="AO216">
        <v>0</v>
      </c>
      <c r="AP216" t="s">
        <v>1066</v>
      </c>
      <c r="AQ216" t="s">
        <v>2052</v>
      </c>
      <c r="AR216" t="s">
        <v>2066</v>
      </c>
    </row>
    <row r="217" spans="3:57">
      <c r="C217" t="s">
        <v>1001</v>
      </c>
      <c r="D217" t="s">
        <v>799</v>
      </c>
      <c r="E217" t="s">
        <v>759</v>
      </c>
      <c r="F217" t="s">
        <v>1021</v>
      </c>
      <c r="G217" t="s">
        <v>1046</v>
      </c>
      <c r="H217" t="s">
        <v>754</v>
      </c>
      <c r="I217" t="s">
        <v>892</v>
      </c>
      <c r="J217" t="s">
        <v>760</v>
      </c>
      <c r="K217" t="str">
        <f>SpaceTypesTable[[#This Row],[Lighting Standard]]&amp;SpaceTypesTable[[#This Row],[Lighting Primary Space Type]]&amp;SpaceTypesTable[[#This Row],[Lighting Secondary Space Type]]</f>
        <v>ASHRAE 90.1-2004Office-EnclosedGeneral</v>
      </c>
      <c r="N217">
        <f>VLOOKUP(SpaceTypesTable[[#This Row],[LookupColumn]],InteriorLightingTable[],5,FALSE)</f>
        <v>1.1000000000000001</v>
      </c>
      <c r="Q217">
        <v>0.4</v>
      </c>
      <c r="R217">
        <v>0.4</v>
      </c>
      <c r="S217">
        <v>0.2</v>
      </c>
      <c r="T217" t="s">
        <v>1061</v>
      </c>
      <c r="U217" t="s">
        <v>645</v>
      </c>
      <c r="V217" t="s">
        <v>574</v>
      </c>
      <c r="W217" t="s">
        <v>977</v>
      </c>
      <c r="X217" t="str">
        <f>SpaceTypesTable[[#This Row],[Ventilation Standard]]&amp;SpaceTypesTable[[#This Row],[Ventilation Primary Space Type]]&amp;SpaceTypesTable[[#This Row],[Ventilation Secondary Space Type]]</f>
        <v>ASHRAE 62.1-1999OfficesOffice Space</v>
      </c>
      <c r="Y217">
        <f>VLOOKUP(SpaceTypesTable[[#This Row],[Lookup]],VentilationStandardsTable[],6,FALSE)</f>
        <v>0</v>
      </c>
      <c r="Z217">
        <f>VLOOKUP(SpaceTypesTable[[#This Row],[Lookup]],VentilationStandardsTable[],5,FALSE)</f>
        <v>20</v>
      </c>
      <c r="AA217">
        <f>VLOOKUP(SpaceTypesTable[[#This Row],[Lookup]],VentilationStandardsTable[],7,FALSE)</f>
        <v>0</v>
      </c>
      <c r="AB217">
        <v>4.75</v>
      </c>
      <c r="AC217" t="s">
        <v>1063</v>
      </c>
      <c r="AD217" t="s">
        <v>1062</v>
      </c>
      <c r="AE217">
        <v>5.9499999999999997E-2</v>
      </c>
      <c r="AF217" t="s">
        <v>1065</v>
      </c>
      <c r="AL217">
        <v>0.83</v>
      </c>
      <c r="AM217">
        <v>0</v>
      </c>
      <c r="AN217">
        <v>0.5</v>
      </c>
      <c r="AO217">
        <v>0</v>
      </c>
      <c r="AP217" t="s">
        <v>1066</v>
      </c>
      <c r="AQ217" t="s">
        <v>2052</v>
      </c>
      <c r="AR217" t="s">
        <v>2066</v>
      </c>
    </row>
    <row r="218" spans="3:57">
      <c r="C218" s="3" t="s">
        <v>1000</v>
      </c>
      <c r="D218" t="s">
        <v>800</v>
      </c>
      <c r="E218" t="s">
        <v>759</v>
      </c>
      <c r="F218" t="s">
        <v>1021</v>
      </c>
      <c r="G218" t="s">
        <v>1046</v>
      </c>
      <c r="H218" t="s">
        <v>997</v>
      </c>
      <c r="I218" t="s">
        <v>892</v>
      </c>
      <c r="J218" t="s">
        <v>760</v>
      </c>
      <c r="K218" t="str">
        <f>SpaceTypesTable[[#This Row],[Lighting Standard]]&amp;SpaceTypesTable[[#This Row],[Lighting Primary Space Type]]&amp;SpaceTypesTable[[#This Row],[Lighting Secondary Space Type]]</f>
        <v>ASHRAE 189.1-2009Office-EnclosedGeneral</v>
      </c>
      <c r="N218">
        <f>VLOOKUP(SpaceTypesTable[[#This Row],[LookupColumn]],InteriorLightingTable[],5,FALSE)</f>
        <v>0.9900000000000001</v>
      </c>
      <c r="Q218">
        <v>0.4</v>
      </c>
      <c r="R218">
        <v>0.4</v>
      </c>
      <c r="S218">
        <v>0.2</v>
      </c>
      <c r="T218" t="s">
        <v>1061</v>
      </c>
      <c r="U218" t="s">
        <v>645</v>
      </c>
      <c r="V218" t="s">
        <v>574</v>
      </c>
      <c r="W218" t="s">
        <v>977</v>
      </c>
      <c r="X218" t="str">
        <f>SpaceTypesTable[[#This Row],[Ventilation Standard]]&amp;SpaceTypesTable[[#This Row],[Ventilation Primary Space Type]]&amp;SpaceTypesTable[[#This Row],[Ventilation Secondary Space Type]]</f>
        <v>ASHRAE 62.1-1999OfficesOffice Space</v>
      </c>
      <c r="Y218">
        <f>VLOOKUP(SpaceTypesTable[[#This Row],[Lookup]],VentilationStandardsTable[],6,FALSE)</f>
        <v>0</v>
      </c>
      <c r="Z218">
        <f>VLOOKUP(SpaceTypesTable[[#This Row],[Lookup]],VentilationStandardsTable[],5,FALSE)</f>
        <v>20</v>
      </c>
      <c r="AA218">
        <f>VLOOKUP(SpaceTypesTable[[#This Row],[Lookup]],VentilationStandardsTable[],7,FALSE)</f>
        <v>0</v>
      </c>
      <c r="AB218">
        <v>4.75</v>
      </c>
      <c r="AC218" t="s">
        <v>1063</v>
      </c>
      <c r="AD218" t="s">
        <v>1062</v>
      </c>
      <c r="AE218">
        <v>5.9499999999999997E-2</v>
      </c>
      <c r="AF218" t="s">
        <v>1065</v>
      </c>
      <c r="AL218">
        <v>0.45</v>
      </c>
      <c r="AM218">
        <v>0</v>
      </c>
      <c r="AN218">
        <v>0.5</v>
      </c>
      <c r="AO218">
        <v>0</v>
      </c>
      <c r="AP218" t="s">
        <v>1066</v>
      </c>
      <c r="AQ218" t="s">
        <v>2052</v>
      </c>
      <c r="AR218" t="s">
        <v>2066</v>
      </c>
    </row>
    <row r="219" spans="3:57">
      <c r="C219" s="3" t="s">
        <v>1000</v>
      </c>
      <c r="D219" t="s">
        <v>801</v>
      </c>
      <c r="E219" t="s">
        <v>759</v>
      </c>
      <c r="F219" t="s">
        <v>1021</v>
      </c>
      <c r="G219" t="s">
        <v>1046</v>
      </c>
      <c r="H219" t="s">
        <v>997</v>
      </c>
      <c r="I219" t="s">
        <v>892</v>
      </c>
      <c r="J219" t="s">
        <v>760</v>
      </c>
      <c r="K219" t="str">
        <f>SpaceTypesTable[[#This Row],[Lighting Standard]]&amp;SpaceTypesTable[[#This Row],[Lighting Primary Space Type]]&amp;SpaceTypesTable[[#This Row],[Lighting Secondary Space Type]]</f>
        <v>ASHRAE 189.1-2009Office-EnclosedGeneral</v>
      </c>
      <c r="N219">
        <f>VLOOKUP(SpaceTypesTable[[#This Row],[LookupColumn]],InteriorLightingTable[],5,FALSE)</f>
        <v>0.9900000000000001</v>
      </c>
      <c r="Q219">
        <v>0.4</v>
      </c>
      <c r="R219">
        <v>0.4</v>
      </c>
      <c r="S219">
        <v>0.2</v>
      </c>
      <c r="T219" t="s">
        <v>1061</v>
      </c>
      <c r="U219" t="s">
        <v>645</v>
      </c>
      <c r="V219" t="s">
        <v>574</v>
      </c>
      <c r="W219" t="s">
        <v>977</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1063</v>
      </c>
      <c r="AD219" t="s">
        <v>1062</v>
      </c>
      <c r="AE219">
        <v>4.4600000000000001E-2</v>
      </c>
      <c r="AF219" t="s">
        <v>1065</v>
      </c>
      <c r="AL219">
        <v>0.45</v>
      </c>
      <c r="AM219">
        <v>0</v>
      </c>
      <c r="AN219">
        <v>0.5</v>
      </c>
      <c r="AO219">
        <v>0</v>
      </c>
      <c r="AP219" t="s">
        <v>1066</v>
      </c>
      <c r="AQ219" t="s">
        <v>2052</v>
      </c>
      <c r="AR219" t="s">
        <v>2066</v>
      </c>
    </row>
    <row r="220" spans="3:57">
      <c r="C220" s="46" t="s">
        <v>1003</v>
      </c>
      <c r="D220" t="s">
        <v>799</v>
      </c>
      <c r="E220" t="s">
        <v>759</v>
      </c>
      <c r="F220" t="s">
        <v>1021</v>
      </c>
      <c r="G220" t="s">
        <v>1046</v>
      </c>
      <c r="N220">
        <f>N250*N$165/N$195</f>
        <v>0.34079639368895565</v>
      </c>
      <c r="Q220">
        <v>0.4</v>
      </c>
      <c r="R220">
        <v>0.4</v>
      </c>
      <c r="S220">
        <v>0.2</v>
      </c>
      <c r="T220" t="s">
        <v>1061</v>
      </c>
      <c r="U220" t="s">
        <v>645</v>
      </c>
      <c r="V220" t="s">
        <v>574</v>
      </c>
      <c r="W220" t="s">
        <v>977</v>
      </c>
      <c r="X220" t="str">
        <f>SpaceTypesTable[[#This Row],[Ventilation Standard]]&amp;SpaceTypesTable[[#This Row],[Ventilation Primary Space Type]]&amp;SpaceTypesTable[[#This Row],[Ventilation Secondary Space Type]]</f>
        <v>ASHRAE 62.1-1999OfficesOffice Space</v>
      </c>
      <c r="Y220">
        <f>VLOOKUP(SpaceTypesTable[[#This Row],[Lookup]],VentilationStandardsTable[],6,FALSE)</f>
        <v>0</v>
      </c>
      <c r="Z220">
        <f>VLOOKUP(SpaceTypesTable[[#This Row],[Lookup]],VentilationStandardsTable[],5,FALSE)</f>
        <v>20</v>
      </c>
      <c r="AA220">
        <f>VLOOKUP(SpaceTypesTable[[#This Row],[Lookup]],VentilationStandardsTable[],7,FALSE)</f>
        <v>0</v>
      </c>
      <c r="AB220">
        <v>4.75</v>
      </c>
      <c r="AC220" t="s">
        <v>1063</v>
      </c>
      <c r="AD220" t="s">
        <v>1062</v>
      </c>
      <c r="AE220">
        <v>0.22320000000000001</v>
      </c>
      <c r="AF220" t="s">
        <v>1065</v>
      </c>
      <c r="AL220">
        <v>0.83</v>
      </c>
      <c r="AM220">
        <v>0</v>
      </c>
      <c r="AN220">
        <v>0.5</v>
      </c>
      <c r="AO220">
        <v>0</v>
      </c>
      <c r="AP220" t="s">
        <v>1066</v>
      </c>
      <c r="AQ220" t="s">
        <v>2052</v>
      </c>
      <c r="AR220" t="s">
        <v>2066</v>
      </c>
    </row>
    <row r="221" spans="3:57">
      <c r="C221" t="s">
        <v>1058</v>
      </c>
      <c r="D221" t="s">
        <v>799</v>
      </c>
      <c r="E221" t="s">
        <v>759</v>
      </c>
      <c r="F221" t="s">
        <v>1021</v>
      </c>
      <c r="G221" t="s">
        <v>1046</v>
      </c>
      <c r="H221" t="s">
        <v>755</v>
      </c>
      <c r="I221" t="s">
        <v>892</v>
      </c>
      <c r="J221" t="s">
        <v>760</v>
      </c>
      <c r="K221" t="str">
        <f>SpaceTypesTable[[#This Row],[Lighting Standard]]&amp;SpaceTypesTable[[#This Row],[Lighting Primary Space Type]]&amp;SpaceTypesTable[[#This Row],[Lighting Secondary Space Type]]</f>
        <v>ASHRAE 90.1-2007Office-EnclosedGeneral</v>
      </c>
      <c r="N221">
        <f>VLOOKUP(SpaceTypesTable[[#This Row],[LookupColumn]],InteriorLightingTable[],5,FALSE)</f>
        <v>1.1000000000000001</v>
      </c>
      <c r="Q221">
        <v>0.4</v>
      </c>
      <c r="R221">
        <v>0.4</v>
      </c>
      <c r="S221">
        <v>0.2</v>
      </c>
      <c r="T221" t="s">
        <v>1061</v>
      </c>
      <c r="U221" t="s">
        <v>647</v>
      </c>
      <c r="V221" t="s">
        <v>574</v>
      </c>
      <c r="W221" t="s">
        <v>977</v>
      </c>
      <c r="X221" t="str">
        <f>SpaceTypesTable[[#This Row],[Ventilation Standard]]&amp;SpaceTypesTable[[#This Row],[Ventilation Primary Space Type]]&amp;SpaceTypesTable[[#This Row],[Ventilation Secondary Space Type]]</f>
        <v>ASHRAE 62.1-2007OfficesOffice Space</v>
      </c>
      <c r="Y221" t="e">
        <f>VLOOKUP(SpaceTypesTable[[#This Row],[Lookup]],VentilationStandardsTable[],6,FALSE)</f>
        <v>#N/A</v>
      </c>
      <c r="Z221" t="e">
        <f>VLOOKUP(SpaceTypesTable[[#This Row],[Lookup]],VentilationStandardsTable[],5,FALSE)</f>
        <v>#N/A</v>
      </c>
      <c r="AA221" t="e">
        <f>VLOOKUP(SpaceTypesTable[[#This Row],[Lookup]],VentilationStandardsTable[],7,FALSE)</f>
        <v>#N/A</v>
      </c>
      <c r="AB221">
        <v>5</v>
      </c>
      <c r="AC221" t="s">
        <v>2007</v>
      </c>
      <c r="AD221" t="s">
        <v>2010</v>
      </c>
      <c r="AE221">
        <v>4.4600000000000001E-2</v>
      </c>
      <c r="AF221" t="s">
        <v>2027</v>
      </c>
      <c r="AL221">
        <v>0.54000023250056517</v>
      </c>
      <c r="AM221">
        <v>0</v>
      </c>
      <c r="AN221">
        <v>0.5</v>
      </c>
      <c r="AO221">
        <v>0</v>
      </c>
      <c r="AP221" t="s">
        <v>2090</v>
      </c>
      <c r="AQ221" t="s">
        <v>2052</v>
      </c>
      <c r="AR221" t="s">
        <v>2066</v>
      </c>
    </row>
    <row r="222" spans="3:57">
      <c r="C222" s="3" t="s">
        <v>1002</v>
      </c>
      <c r="D222" t="s">
        <v>799</v>
      </c>
      <c r="E222" t="s">
        <v>759</v>
      </c>
      <c r="F222" t="s">
        <v>814</v>
      </c>
      <c r="G222" t="s">
        <v>1049</v>
      </c>
      <c r="N222">
        <f>N237*N$180/N$195</f>
        <v>4.8272727272727272</v>
      </c>
      <c r="Q222">
        <v>0.4</v>
      </c>
      <c r="R222">
        <v>0.4</v>
      </c>
      <c r="S222">
        <v>0.2</v>
      </c>
      <c r="T222" t="s">
        <v>1061</v>
      </c>
      <c r="U222" t="s">
        <v>645</v>
      </c>
      <c r="V222" t="s">
        <v>574</v>
      </c>
      <c r="W222" t="s">
        <v>570</v>
      </c>
      <c r="X222" t="str">
        <f>SpaceTypesTable[[#This Row],[Ventilation Standard]]&amp;SpaceTypesTable[[#This Row],[Ventilation Primary Space Type]]&amp;SpaceTypesTable[[#This Row],[Ventilation Secondary Space Type]]</f>
        <v>ASHRAE 62.1-1999OfficesConference rooms</v>
      </c>
      <c r="Y222">
        <f>VLOOKUP(SpaceTypesTable[[#This Row],[Lookup]],VentilationStandardsTable[],6,FALSE)</f>
        <v>0</v>
      </c>
      <c r="Z222">
        <f>VLOOKUP(SpaceTypesTable[[#This Row],[Lookup]],VentilationStandardsTable[],5,FALSE)</f>
        <v>20</v>
      </c>
      <c r="AA222">
        <f>VLOOKUP(SpaceTypesTable[[#This Row],[Lookup]],VentilationStandardsTable[],7,FALSE)</f>
        <v>0</v>
      </c>
      <c r="AB222">
        <v>50</v>
      </c>
      <c r="AC222" t="s">
        <v>1064</v>
      </c>
      <c r="AD222" t="s">
        <v>1062</v>
      </c>
      <c r="AE222">
        <v>0.22320000000000001</v>
      </c>
      <c r="AF222" t="s">
        <v>1065</v>
      </c>
      <c r="AL222">
        <v>1</v>
      </c>
      <c r="AM222">
        <v>0</v>
      </c>
      <c r="AN222">
        <v>0.5</v>
      </c>
      <c r="AO222">
        <v>0</v>
      </c>
      <c r="AP222" t="s">
        <v>1066</v>
      </c>
      <c r="AQ222" t="s">
        <v>2052</v>
      </c>
      <c r="AR222" t="s">
        <v>2066</v>
      </c>
    </row>
    <row r="223" spans="3:57">
      <c r="C223" t="s">
        <v>1001</v>
      </c>
      <c r="D223" t="s">
        <v>799</v>
      </c>
      <c r="E223" t="s">
        <v>759</v>
      </c>
      <c r="F223" t="s">
        <v>814</v>
      </c>
      <c r="G223" t="s">
        <v>1049</v>
      </c>
      <c r="H223" t="s">
        <v>754</v>
      </c>
      <c r="I223" t="s">
        <v>877</v>
      </c>
      <c r="J223" t="s">
        <v>760</v>
      </c>
      <c r="K223" t="str">
        <f>SpaceTypesTable[[#This Row],[Lighting Standard]]&amp;SpaceTypesTable[[#This Row],[Lighting Primary Space Type]]&amp;SpaceTypesTable[[#This Row],[Lighting Secondary Space Type]]</f>
        <v>ASHRAE 90.1-2004Conference/Meeting/MultipurposeGeneral</v>
      </c>
      <c r="N223">
        <f>VLOOKUP(SpaceTypesTable[[#This Row],[LookupColumn]],InteriorLightingTable[],5,FALSE)</f>
        <v>1.3</v>
      </c>
      <c r="Q223">
        <v>0.4</v>
      </c>
      <c r="R223">
        <v>0.4</v>
      </c>
      <c r="S223">
        <v>0.2</v>
      </c>
      <c r="T223" t="s">
        <v>1061</v>
      </c>
      <c r="U223" t="s">
        <v>645</v>
      </c>
      <c r="V223" t="s">
        <v>574</v>
      </c>
      <c r="W223" t="s">
        <v>570</v>
      </c>
      <c r="X223" t="str">
        <f>SpaceTypesTable[[#This Row],[Ventilation Standard]]&amp;SpaceTypesTable[[#This Row],[Ventilation Primary Space Type]]&amp;SpaceTypesTable[[#This Row],[Ventilation Secondary Space Type]]</f>
        <v>ASHRAE 62.1-1999OfficesConference rooms</v>
      </c>
      <c r="Y223">
        <f>VLOOKUP(SpaceTypesTable[[#This Row],[Lookup]],VentilationStandardsTable[],6,FALSE)</f>
        <v>0</v>
      </c>
      <c r="Z223">
        <f>VLOOKUP(SpaceTypesTable[[#This Row],[Lookup]],VentilationStandardsTable[],5,FALSE)</f>
        <v>20</v>
      </c>
      <c r="AA223">
        <f>VLOOKUP(SpaceTypesTable[[#This Row],[Lookup]],VentilationStandardsTable[],7,FALSE)</f>
        <v>0</v>
      </c>
      <c r="AB223">
        <v>50</v>
      </c>
      <c r="AC223" t="s">
        <v>1064</v>
      </c>
      <c r="AD223" t="s">
        <v>1062</v>
      </c>
      <c r="AE223">
        <v>5.9499999999999997E-2</v>
      </c>
      <c r="AF223" t="s">
        <v>1065</v>
      </c>
      <c r="AL223">
        <v>1</v>
      </c>
      <c r="AM223">
        <v>0</v>
      </c>
      <c r="AN223">
        <v>0.5</v>
      </c>
      <c r="AO223">
        <v>0</v>
      </c>
      <c r="AP223" t="s">
        <v>1066</v>
      </c>
      <c r="AQ223" t="s">
        <v>2052</v>
      </c>
      <c r="AR223" t="s">
        <v>2066</v>
      </c>
    </row>
    <row r="224" spans="3:57">
      <c r="C224" s="3" t="s">
        <v>1000</v>
      </c>
      <c r="D224" t="s">
        <v>800</v>
      </c>
      <c r="E224" t="s">
        <v>759</v>
      </c>
      <c r="F224" t="s">
        <v>814</v>
      </c>
      <c r="G224" t="s">
        <v>1049</v>
      </c>
      <c r="H224" t="s">
        <v>997</v>
      </c>
      <c r="I224" t="s">
        <v>877</v>
      </c>
      <c r="J224" t="s">
        <v>760</v>
      </c>
      <c r="K224" t="str">
        <f>SpaceTypesTable[[#This Row],[Lighting Standard]]&amp;SpaceTypesTable[[#This Row],[Lighting Primary Space Type]]&amp;SpaceTypesTable[[#This Row],[Lighting Secondary Space Type]]</f>
        <v>ASHRAE 189.1-2009Conference/Meeting/MultipurposeGeneral</v>
      </c>
      <c r="N224">
        <f>VLOOKUP(SpaceTypesTable[[#This Row],[LookupColumn]],InteriorLightingTable[],5,FALSE)</f>
        <v>1.1700000000000002</v>
      </c>
      <c r="Q224">
        <v>0.4</v>
      </c>
      <c r="R224">
        <v>0.4</v>
      </c>
      <c r="S224">
        <v>0.2</v>
      </c>
      <c r="T224" t="s">
        <v>1061</v>
      </c>
      <c r="U224" t="s">
        <v>645</v>
      </c>
      <c r="V224" t="s">
        <v>574</v>
      </c>
      <c r="W224" t="s">
        <v>570</v>
      </c>
      <c r="X224" t="str">
        <f>SpaceTypesTable[[#This Row],[Ventilation Standard]]&amp;SpaceTypesTable[[#This Row],[Ventilation Primary Space Type]]&amp;SpaceTypesTable[[#This Row],[Ventilation Secondary Space Type]]</f>
        <v>ASHRAE 62.1-1999OfficesConference rooms</v>
      </c>
      <c r="Y224">
        <f>VLOOKUP(SpaceTypesTable[[#This Row],[Lookup]],VentilationStandardsTable[],6,FALSE)</f>
        <v>0</v>
      </c>
      <c r="Z224">
        <f>VLOOKUP(SpaceTypesTable[[#This Row],[Lookup]],VentilationStandardsTable[],5,FALSE)</f>
        <v>20</v>
      </c>
      <c r="AA224">
        <f>VLOOKUP(SpaceTypesTable[[#This Row],[Lookup]],VentilationStandardsTable[],7,FALSE)</f>
        <v>0</v>
      </c>
      <c r="AB224">
        <v>50</v>
      </c>
      <c r="AC224" t="s">
        <v>1064</v>
      </c>
      <c r="AD224" t="s">
        <v>1062</v>
      </c>
      <c r="AE224">
        <v>5.9499999999999997E-2</v>
      </c>
      <c r="AF224" t="s">
        <v>1065</v>
      </c>
      <c r="AL224">
        <v>0.54</v>
      </c>
      <c r="AM224">
        <v>0</v>
      </c>
      <c r="AN224">
        <v>0.5</v>
      </c>
      <c r="AO224">
        <v>0</v>
      </c>
      <c r="AP224" t="s">
        <v>1066</v>
      </c>
      <c r="AQ224" t="s">
        <v>2052</v>
      </c>
      <c r="AR224" t="s">
        <v>2066</v>
      </c>
    </row>
    <row r="225" spans="3:44">
      <c r="C225" s="3" t="s">
        <v>1000</v>
      </c>
      <c r="D225" t="s">
        <v>801</v>
      </c>
      <c r="E225" t="s">
        <v>759</v>
      </c>
      <c r="F225" t="s">
        <v>814</v>
      </c>
      <c r="G225" t="s">
        <v>1049</v>
      </c>
      <c r="H225" t="s">
        <v>997</v>
      </c>
      <c r="I225" t="s">
        <v>877</v>
      </c>
      <c r="J225" t="s">
        <v>760</v>
      </c>
      <c r="K225" t="str">
        <f>SpaceTypesTable[[#This Row],[Lighting Standard]]&amp;SpaceTypesTable[[#This Row],[Lighting Primary Space Type]]&amp;SpaceTypesTable[[#This Row],[Lighting Secondary Space Type]]</f>
        <v>ASHRAE 189.1-2009Conference/Meeting/MultipurposeGeneral</v>
      </c>
      <c r="N225">
        <f>VLOOKUP(SpaceTypesTable[[#This Row],[LookupColumn]],InteriorLightingTable[],5,FALSE)</f>
        <v>1.1700000000000002</v>
      </c>
      <c r="Q225">
        <v>0.4</v>
      </c>
      <c r="R225">
        <v>0.4</v>
      </c>
      <c r="S225">
        <v>0.2</v>
      </c>
      <c r="T225" t="s">
        <v>1061</v>
      </c>
      <c r="U225" t="s">
        <v>645</v>
      </c>
      <c r="V225" t="s">
        <v>574</v>
      </c>
      <c r="W225" t="s">
        <v>570</v>
      </c>
      <c r="X225" t="str">
        <f>SpaceTypesTable[[#This Row],[Ventilation Standard]]&amp;SpaceTypesTable[[#This Row],[Ventilation Primary Space Type]]&amp;SpaceTypesTable[[#This Row],[Ventilation Secondary Space Type]]</f>
        <v>ASHRAE 62.1-1999OfficesConference rooms</v>
      </c>
      <c r="Y225">
        <f>VLOOKUP(SpaceTypesTable[[#This Row],[Lookup]],VentilationStandardsTable[],6,FALSE)</f>
        <v>0</v>
      </c>
      <c r="Z225">
        <f>VLOOKUP(SpaceTypesTable[[#This Row],[Lookup]],VentilationStandardsTable[],5,FALSE)</f>
        <v>20</v>
      </c>
      <c r="AA225">
        <f>VLOOKUP(SpaceTypesTable[[#This Row],[Lookup]],VentilationStandardsTable[],7,FALSE)</f>
        <v>0</v>
      </c>
      <c r="AB225">
        <v>50</v>
      </c>
      <c r="AC225" t="s">
        <v>1064</v>
      </c>
      <c r="AD225" t="s">
        <v>1062</v>
      </c>
      <c r="AE225">
        <v>4.4600000000000001E-2</v>
      </c>
      <c r="AF225" t="s">
        <v>1065</v>
      </c>
      <c r="AL225">
        <v>0.54</v>
      </c>
      <c r="AM225">
        <v>0</v>
      </c>
      <c r="AN225">
        <v>0.5</v>
      </c>
      <c r="AO225">
        <v>0</v>
      </c>
      <c r="AP225" t="s">
        <v>1066</v>
      </c>
      <c r="AQ225" t="s">
        <v>2052</v>
      </c>
      <c r="AR225" t="s">
        <v>2066</v>
      </c>
    </row>
    <row r="226" spans="3:44">
      <c r="C226" s="46" t="s">
        <v>1003</v>
      </c>
      <c r="D226" t="s">
        <v>799</v>
      </c>
      <c r="E226" t="s">
        <v>759</v>
      </c>
      <c r="F226" t="s">
        <v>814</v>
      </c>
      <c r="G226" t="s">
        <v>1049</v>
      </c>
      <c r="N226">
        <f>N256*N$165/N$195</f>
        <v>0.16228399699474075</v>
      </c>
      <c r="Q226">
        <v>0.4</v>
      </c>
      <c r="R226">
        <v>0.4</v>
      </c>
      <c r="S226">
        <v>0.2</v>
      </c>
      <c r="T226" t="s">
        <v>1061</v>
      </c>
      <c r="U226" t="s">
        <v>645</v>
      </c>
      <c r="V226" t="s">
        <v>574</v>
      </c>
      <c r="W226" t="s">
        <v>570</v>
      </c>
      <c r="X226" t="str">
        <f>SpaceTypesTable[[#This Row],[Ventilation Standard]]&amp;SpaceTypesTable[[#This Row],[Ventilation Primary Space Type]]&amp;SpaceTypesTable[[#This Row],[Ventilation Secondary Space Type]]</f>
        <v>ASHRAE 62.1-1999OfficesConference rooms</v>
      </c>
      <c r="Y226">
        <f>VLOOKUP(SpaceTypesTable[[#This Row],[Lookup]],VentilationStandardsTable[],6,FALSE)</f>
        <v>0</v>
      </c>
      <c r="Z226">
        <f>VLOOKUP(SpaceTypesTable[[#This Row],[Lookup]],VentilationStandardsTable[],5,FALSE)</f>
        <v>20</v>
      </c>
      <c r="AA226">
        <f>VLOOKUP(SpaceTypesTable[[#This Row],[Lookup]],VentilationStandardsTable[],7,FALSE)</f>
        <v>0</v>
      </c>
      <c r="AB226">
        <v>50</v>
      </c>
      <c r="AC226" t="s">
        <v>1064</v>
      </c>
      <c r="AD226" t="s">
        <v>1062</v>
      </c>
      <c r="AE226">
        <v>0.22320000000000001</v>
      </c>
      <c r="AF226" t="s">
        <v>1065</v>
      </c>
      <c r="AL226">
        <v>1</v>
      </c>
      <c r="AM226">
        <v>0</v>
      </c>
      <c r="AN226">
        <v>0.5</v>
      </c>
      <c r="AO226">
        <v>0</v>
      </c>
      <c r="AP226" t="s">
        <v>1066</v>
      </c>
      <c r="AQ226" t="s">
        <v>2052</v>
      </c>
      <c r="AR226" t="s">
        <v>2066</v>
      </c>
    </row>
    <row r="227" spans="3:44">
      <c r="C227" t="s">
        <v>1058</v>
      </c>
      <c r="D227" t="s">
        <v>799</v>
      </c>
      <c r="E227" t="s">
        <v>759</v>
      </c>
      <c r="F227" t="s">
        <v>814</v>
      </c>
      <c r="G227" t="s">
        <v>1049</v>
      </c>
      <c r="H227" t="s">
        <v>755</v>
      </c>
      <c r="I227" t="s">
        <v>877</v>
      </c>
      <c r="J227" t="s">
        <v>760</v>
      </c>
      <c r="K227" t="str">
        <f>SpaceTypesTable[[#This Row],[Lighting Standard]]&amp;SpaceTypesTable[[#This Row],[Lighting Primary Space Type]]&amp;SpaceTypesTable[[#This Row],[Lighting Secondary Space Type]]</f>
        <v>ASHRAE 90.1-2007Conference/Meeting/MultipurposeGeneral</v>
      </c>
      <c r="N227">
        <f>VLOOKUP(SpaceTypesTable[[#This Row],[LookupColumn]],InteriorLightingTable[],5,FALSE)</f>
        <v>1.3</v>
      </c>
      <c r="Q227">
        <v>0.4</v>
      </c>
      <c r="R227">
        <v>0.4</v>
      </c>
      <c r="S227">
        <v>0.2</v>
      </c>
      <c r="T227" t="s">
        <v>1061</v>
      </c>
      <c r="U227" t="s">
        <v>647</v>
      </c>
      <c r="V227" t="s">
        <v>574</v>
      </c>
      <c r="W227" t="s">
        <v>570</v>
      </c>
      <c r="X227" t="str">
        <f>SpaceTypesTable[[#This Row],[Ventilation Standard]]&amp;SpaceTypesTable[[#This Row],[Ventilation Primary Space Type]]&amp;SpaceTypesTable[[#This Row],[Ventilation Secondary Space Type]]</f>
        <v>ASHRAE 62.1-2007OfficesConference rooms</v>
      </c>
      <c r="Y227" t="e">
        <f>VLOOKUP(SpaceTypesTable[[#This Row],[Lookup]],VentilationStandardsTable[],6,FALSE)</f>
        <v>#N/A</v>
      </c>
      <c r="Z227" t="e">
        <f>VLOOKUP(SpaceTypesTable[[#This Row],[Lookup]],VentilationStandardsTable[],5,FALSE)</f>
        <v>#N/A</v>
      </c>
      <c r="AA227" t="e">
        <f>VLOOKUP(SpaceTypesTable[[#This Row],[Lookup]],VentilationStandardsTable[],7,FALSE)</f>
        <v>#N/A</v>
      </c>
      <c r="AB227">
        <v>46.45</v>
      </c>
      <c r="AC227" t="s">
        <v>2007</v>
      </c>
      <c r="AD227" t="s">
        <v>2010</v>
      </c>
      <c r="AE227">
        <v>4.4600000000000001E-2</v>
      </c>
      <c r="AF227" t="s">
        <v>2027</v>
      </c>
      <c r="AL227">
        <v>0.27</v>
      </c>
      <c r="AM227">
        <v>0</v>
      </c>
      <c r="AN227">
        <v>0.5</v>
      </c>
      <c r="AO227">
        <v>0</v>
      </c>
      <c r="AP227" t="s">
        <v>2090</v>
      </c>
      <c r="AQ227" t="s">
        <v>2052</v>
      </c>
      <c r="AR227" t="s">
        <v>2066</v>
      </c>
    </row>
    <row r="228" spans="3:44">
      <c r="C228" s="3" t="s">
        <v>1002</v>
      </c>
      <c r="D228" t="s">
        <v>799</v>
      </c>
      <c r="E228" t="s">
        <v>759</v>
      </c>
      <c r="F228" t="s">
        <v>813</v>
      </c>
      <c r="G228" t="s">
        <v>1041</v>
      </c>
      <c r="N228">
        <f>N243*N$180/N$195</f>
        <v>3.54</v>
      </c>
      <c r="Q228">
        <v>0.4</v>
      </c>
      <c r="R228">
        <v>0.4</v>
      </c>
      <c r="S228">
        <v>0.2</v>
      </c>
      <c r="T228" t="s">
        <v>1061</v>
      </c>
      <c r="U228" t="s">
        <v>645</v>
      </c>
      <c r="V228" t="s">
        <v>578</v>
      </c>
      <c r="W228" t="s">
        <v>579</v>
      </c>
      <c r="X228" t="str">
        <f>SpaceTypesTable[[#This Row],[Ventilation Standard]]&amp;SpaceTypesTable[[#This Row],[Ventilation Primary Space Type]]&amp;SpaceTypesTable[[#This Row],[Ventilation Secondary Space Type]]</f>
        <v>ASHRAE 62.1-1999Public SpacesCorridors and utilities</v>
      </c>
      <c r="Y228">
        <f>VLOOKUP(SpaceTypesTable[[#This Row],[Lookup]],VentilationStandardsTable[],6,FALSE)</f>
        <v>0.05</v>
      </c>
      <c r="Z228">
        <f>VLOOKUP(SpaceTypesTable[[#This Row],[Lookup]],VentilationStandardsTable[],5,FALSE)</f>
        <v>0</v>
      </c>
      <c r="AA228">
        <f>VLOOKUP(SpaceTypesTable[[#This Row],[Lookup]],VentilationStandardsTable[],7,FALSE)</f>
        <v>0</v>
      </c>
      <c r="AB228">
        <v>1</v>
      </c>
      <c r="AC228" t="s">
        <v>1063</v>
      </c>
      <c r="AD228" t="s">
        <v>1062</v>
      </c>
      <c r="AE228">
        <v>0.22320000000000001</v>
      </c>
      <c r="AF228" t="s">
        <v>1065</v>
      </c>
      <c r="AL228">
        <v>0</v>
      </c>
      <c r="AM228">
        <v>0</v>
      </c>
      <c r="AN228">
        <v>0.5</v>
      </c>
      <c r="AO228">
        <v>0</v>
      </c>
      <c r="AP228" t="s">
        <v>1066</v>
      </c>
      <c r="AQ228" t="s">
        <v>2052</v>
      </c>
      <c r="AR228" t="s">
        <v>2066</v>
      </c>
    </row>
    <row r="229" spans="3:44">
      <c r="C229" t="s">
        <v>1001</v>
      </c>
      <c r="D229" t="s">
        <v>799</v>
      </c>
      <c r="E229" t="s">
        <v>759</v>
      </c>
      <c r="F229" t="s">
        <v>813</v>
      </c>
      <c r="G229" t="s">
        <v>1041</v>
      </c>
      <c r="H229" t="s">
        <v>754</v>
      </c>
      <c r="I229" t="s">
        <v>882</v>
      </c>
      <c r="J229" t="s">
        <v>760</v>
      </c>
      <c r="K229" t="str">
        <f>SpaceTypesTable[[#This Row],[Lighting Standard]]&amp;SpaceTypesTable[[#This Row],[Lighting Primary Space Type]]&amp;SpaceTypesTable[[#This Row],[Lighting Secondary Space Type]]</f>
        <v>ASHRAE 90.1-2004Corridor/TransitionGeneral</v>
      </c>
      <c r="N229">
        <f>VLOOKUP(SpaceTypesTable[[#This Row],[LookupColumn]],InteriorLightingTable[],5,FALSE)</f>
        <v>0.5</v>
      </c>
      <c r="Q229">
        <v>0.4</v>
      </c>
      <c r="R229">
        <v>0.4</v>
      </c>
      <c r="S229">
        <v>0.2</v>
      </c>
      <c r="T229" t="s">
        <v>1061</v>
      </c>
      <c r="U229" t="s">
        <v>645</v>
      </c>
      <c r="V229" t="s">
        <v>578</v>
      </c>
      <c r="W229" t="s">
        <v>579</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1</v>
      </c>
      <c r="AC229" t="s">
        <v>1063</v>
      </c>
      <c r="AD229" t="s">
        <v>1062</v>
      </c>
      <c r="AE229">
        <v>5.9499999999999997E-2</v>
      </c>
      <c r="AF229" t="s">
        <v>1065</v>
      </c>
      <c r="AL229">
        <v>0</v>
      </c>
      <c r="AM229">
        <v>0</v>
      </c>
      <c r="AN229">
        <v>0.5</v>
      </c>
      <c r="AO229">
        <v>0</v>
      </c>
      <c r="AP229" t="s">
        <v>1066</v>
      </c>
      <c r="AQ229" t="s">
        <v>2052</v>
      </c>
      <c r="AR229" t="s">
        <v>2066</v>
      </c>
    </row>
    <row r="230" spans="3:44">
      <c r="C230" s="3" t="s">
        <v>1000</v>
      </c>
      <c r="D230" t="s">
        <v>800</v>
      </c>
      <c r="E230" t="s">
        <v>759</v>
      </c>
      <c r="F230" t="s">
        <v>813</v>
      </c>
      <c r="G230" t="s">
        <v>1041</v>
      </c>
      <c r="H230" t="s">
        <v>997</v>
      </c>
      <c r="I230" t="s">
        <v>882</v>
      </c>
      <c r="J230" t="s">
        <v>760</v>
      </c>
      <c r="K230" t="str">
        <f>SpaceTypesTable[[#This Row],[Lighting Standard]]&amp;SpaceTypesTable[[#This Row],[Lighting Primary Space Type]]&amp;SpaceTypesTable[[#This Row],[Lighting Secondary Space Type]]</f>
        <v>ASHRAE 189.1-2009Corridor/TransitionGeneral</v>
      </c>
      <c r="N230">
        <f>VLOOKUP(SpaceTypesTable[[#This Row],[LookupColumn]],InteriorLightingTable[],5,FALSE)</f>
        <v>0.45</v>
      </c>
      <c r="Q230">
        <v>0.4</v>
      </c>
      <c r="R230">
        <v>0.4</v>
      </c>
      <c r="S230">
        <v>0.2</v>
      </c>
      <c r="T230" t="s">
        <v>1061</v>
      </c>
      <c r="U230" t="s">
        <v>645</v>
      </c>
      <c r="V230" t="s">
        <v>578</v>
      </c>
      <c r="W230" t="s">
        <v>579</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1063</v>
      </c>
      <c r="AD230" t="s">
        <v>1062</v>
      </c>
      <c r="AE230">
        <v>5.9499999999999997E-2</v>
      </c>
      <c r="AF230" t="s">
        <v>1065</v>
      </c>
      <c r="AL230">
        <v>0</v>
      </c>
      <c r="AM230">
        <v>0</v>
      </c>
      <c r="AN230">
        <v>0.5</v>
      </c>
      <c r="AO230">
        <v>0</v>
      </c>
      <c r="AP230" t="s">
        <v>1066</v>
      </c>
      <c r="AQ230" t="s">
        <v>2052</v>
      </c>
      <c r="AR230" t="s">
        <v>2066</v>
      </c>
    </row>
    <row r="231" spans="3:44">
      <c r="C231" s="3" t="s">
        <v>1000</v>
      </c>
      <c r="D231" t="s">
        <v>801</v>
      </c>
      <c r="E231" t="s">
        <v>759</v>
      </c>
      <c r="F231" t="s">
        <v>813</v>
      </c>
      <c r="G231" t="s">
        <v>1041</v>
      </c>
      <c r="H231" t="s">
        <v>997</v>
      </c>
      <c r="I231" t="s">
        <v>882</v>
      </c>
      <c r="J231" t="s">
        <v>760</v>
      </c>
      <c r="K231" t="str">
        <f>SpaceTypesTable[[#This Row],[Lighting Standard]]&amp;SpaceTypesTable[[#This Row],[Lighting Primary Space Type]]&amp;SpaceTypesTable[[#This Row],[Lighting Secondary Space Type]]</f>
        <v>ASHRAE 189.1-2009Corridor/TransitionGeneral</v>
      </c>
      <c r="N231">
        <f>VLOOKUP(SpaceTypesTable[[#This Row],[LookupColumn]],InteriorLightingTable[],5,FALSE)</f>
        <v>0.45</v>
      </c>
      <c r="Q231">
        <v>0.4</v>
      </c>
      <c r="R231">
        <v>0.4</v>
      </c>
      <c r="S231">
        <v>0.2</v>
      </c>
      <c r="T231" t="s">
        <v>1061</v>
      </c>
      <c r="U231" t="s">
        <v>645</v>
      </c>
      <c r="V231" t="s">
        <v>578</v>
      </c>
      <c r="W231" t="s">
        <v>579</v>
      </c>
      <c r="X231" t="str">
        <f>SpaceTypesTable[[#This Row],[Ventilation Standard]]&amp;SpaceTypesTable[[#This Row],[Ventilation Primary Space Type]]&amp;SpaceTypesTable[[#This Row],[Ventilation Secondary Space Type]]</f>
        <v>ASHRAE 62.1-1999Public SpacesCorridors and utilities</v>
      </c>
      <c r="Y231">
        <f>VLOOKUP(SpaceTypesTable[[#This Row],[Lookup]],VentilationStandardsTable[],6,FALSE)</f>
        <v>0.05</v>
      </c>
      <c r="Z231">
        <f>VLOOKUP(SpaceTypesTable[[#This Row],[Lookup]],VentilationStandardsTable[],5,FALSE)</f>
        <v>0</v>
      </c>
      <c r="AA231">
        <f>VLOOKUP(SpaceTypesTable[[#This Row],[Lookup]],VentilationStandardsTable[],7,FALSE)</f>
        <v>0</v>
      </c>
      <c r="AB231">
        <v>1</v>
      </c>
      <c r="AC231" t="s">
        <v>1063</v>
      </c>
      <c r="AD231" t="s">
        <v>1062</v>
      </c>
      <c r="AE231">
        <v>4.4600000000000001E-2</v>
      </c>
      <c r="AF231" t="s">
        <v>1065</v>
      </c>
      <c r="AL231">
        <v>0</v>
      </c>
      <c r="AM231">
        <v>0</v>
      </c>
      <c r="AN231">
        <v>0.5</v>
      </c>
      <c r="AO231">
        <v>0</v>
      </c>
      <c r="AP231" t="s">
        <v>1066</v>
      </c>
      <c r="AQ231" t="s">
        <v>2052</v>
      </c>
      <c r="AR231" t="s">
        <v>2066</v>
      </c>
    </row>
    <row r="232" spans="3:44">
      <c r="C232" s="46" t="s">
        <v>1003</v>
      </c>
      <c r="D232" t="s">
        <v>799</v>
      </c>
      <c r="E232" t="s">
        <v>759</v>
      </c>
      <c r="F232" t="s">
        <v>813</v>
      </c>
      <c r="G232" t="s">
        <v>1041</v>
      </c>
      <c r="N232">
        <f>N262*N$165/N$195</f>
        <v>0.46710743801652893</v>
      </c>
      <c r="Q232">
        <v>0.4</v>
      </c>
      <c r="R232">
        <v>0.4</v>
      </c>
      <c r="S232">
        <v>0.2</v>
      </c>
      <c r="T232" t="s">
        <v>1061</v>
      </c>
      <c r="U232" t="s">
        <v>645</v>
      </c>
      <c r="V232" t="s">
        <v>578</v>
      </c>
      <c r="W232" t="s">
        <v>579</v>
      </c>
      <c r="X232" t="str">
        <f>SpaceTypesTable[[#This Row],[Ventilation Standard]]&amp;SpaceTypesTable[[#This Row],[Ventilation Primary Space Type]]&amp;SpaceTypesTable[[#This Row],[Ventilation Secondary Space Type]]</f>
        <v>ASHRAE 62.1-1999Public SpacesCorridors and utilities</v>
      </c>
      <c r="Y232">
        <f>VLOOKUP(SpaceTypesTable[[#This Row],[Lookup]],VentilationStandardsTable[],6,FALSE)</f>
        <v>0.05</v>
      </c>
      <c r="Z232">
        <f>VLOOKUP(SpaceTypesTable[[#This Row],[Lookup]],VentilationStandardsTable[],5,FALSE)</f>
        <v>0</v>
      </c>
      <c r="AA232">
        <f>VLOOKUP(SpaceTypesTable[[#This Row],[Lookup]],VentilationStandardsTable[],7,FALSE)</f>
        <v>0</v>
      </c>
      <c r="AB232">
        <v>1</v>
      </c>
      <c r="AC232" t="s">
        <v>1063</v>
      </c>
      <c r="AD232" t="s">
        <v>1062</v>
      </c>
      <c r="AE232">
        <v>0.22320000000000001</v>
      </c>
      <c r="AF232" t="s">
        <v>1065</v>
      </c>
      <c r="AL232">
        <v>0</v>
      </c>
      <c r="AM232">
        <v>0</v>
      </c>
      <c r="AN232">
        <v>0.5</v>
      </c>
      <c r="AO232">
        <v>0</v>
      </c>
      <c r="AP232" t="s">
        <v>1066</v>
      </c>
      <c r="AQ232" t="s">
        <v>2052</v>
      </c>
      <c r="AR232" t="s">
        <v>2066</v>
      </c>
    </row>
    <row r="233" spans="3:44">
      <c r="C233" t="s">
        <v>1058</v>
      </c>
      <c r="D233" t="s">
        <v>799</v>
      </c>
      <c r="E233" t="s">
        <v>759</v>
      </c>
      <c r="F233" t="s">
        <v>813</v>
      </c>
      <c r="G233" t="s">
        <v>1041</v>
      </c>
      <c r="H233" t="s">
        <v>755</v>
      </c>
      <c r="I233" t="s">
        <v>882</v>
      </c>
      <c r="J233" t="s">
        <v>760</v>
      </c>
      <c r="K233" t="str">
        <f>SpaceTypesTable[[#This Row],[Lighting Standard]]&amp;SpaceTypesTable[[#This Row],[Lighting Primary Space Type]]&amp;SpaceTypesTable[[#This Row],[Lighting Secondary Space Type]]</f>
        <v>ASHRAE 90.1-2007Corridor/TransitionGeneral</v>
      </c>
      <c r="N233">
        <f>VLOOKUP(SpaceTypesTable[[#This Row],[LookupColumn]],InteriorLightingTable[],5,FALSE)</f>
        <v>0.5</v>
      </c>
      <c r="Q233">
        <v>0.4</v>
      </c>
      <c r="R233">
        <v>0.4</v>
      </c>
      <c r="S233">
        <v>0.2</v>
      </c>
      <c r="T233" t="s">
        <v>1061</v>
      </c>
      <c r="U233" t="s">
        <v>647</v>
      </c>
      <c r="V233" t="s">
        <v>578</v>
      </c>
      <c r="W233" t="s">
        <v>579</v>
      </c>
      <c r="X233" t="str">
        <f>SpaceTypesTable[[#This Row],[Ventilation Standard]]&amp;SpaceTypesTable[[#This Row],[Ventilation Primary Space Type]]&amp;SpaceTypesTable[[#This Row],[Ventilation Secondary Space Type]]</f>
        <v>ASHRAE 62.1-2007Public SpacesCorridors and utilities</v>
      </c>
      <c r="Y233" t="e">
        <f>VLOOKUP(SpaceTypesTable[[#This Row],[Lookup]],VentilationStandardsTable[],6,FALSE)</f>
        <v>#N/A</v>
      </c>
      <c r="Z233" t="e">
        <f>VLOOKUP(SpaceTypesTable[[#This Row],[Lookup]],VentilationStandardsTable[],5,FALSE)</f>
        <v>#N/A</v>
      </c>
      <c r="AA233" t="e">
        <f>VLOOKUP(SpaceTypesTable[[#This Row],[Lookup]],VentilationStandardsTable[],7,FALSE)</f>
        <v>#N/A</v>
      </c>
      <c r="AB233">
        <v>1</v>
      </c>
      <c r="AC233" t="s">
        <v>2007</v>
      </c>
      <c r="AD233" t="s">
        <v>2010</v>
      </c>
      <c r="AE233">
        <v>4.4600000000000001E-2</v>
      </c>
      <c r="AF233" t="s">
        <v>2027</v>
      </c>
      <c r="AL233">
        <v>0.27</v>
      </c>
      <c r="AM233">
        <v>0</v>
      </c>
      <c r="AN233">
        <v>0.5</v>
      </c>
      <c r="AO233">
        <v>0</v>
      </c>
      <c r="AP233" t="s">
        <v>2090</v>
      </c>
      <c r="AQ233" t="s">
        <v>2052</v>
      </c>
      <c r="AR233" t="s">
        <v>2066</v>
      </c>
    </row>
    <row r="234" spans="3:44">
      <c r="C234" s="3" t="s">
        <v>1002</v>
      </c>
      <c r="D234" t="s">
        <v>799</v>
      </c>
      <c r="E234" t="s">
        <v>759</v>
      </c>
      <c r="F234" t="s">
        <v>854</v>
      </c>
      <c r="G234" t="s">
        <v>1052</v>
      </c>
      <c r="N234">
        <f>N249*N$180/N$195</f>
        <v>4.1836363636363636</v>
      </c>
      <c r="Q234">
        <v>0.4</v>
      </c>
      <c r="R234">
        <v>0.4</v>
      </c>
      <c r="S234">
        <v>0.2</v>
      </c>
      <c r="T234" t="s">
        <v>1061</v>
      </c>
      <c r="U234" t="s">
        <v>645</v>
      </c>
      <c r="V234" t="s">
        <v>574</v>
      </c>
      <c r="W234" t="s">
        <v>977</v>
      </c>
      <c r="X234" t="str">
        <f>SpaceTypesTable[[#This Row],[Ventilation Standard]]&amp;SpaceTypesTable[[#This Row],[Ventilation Primary Space Type]]&amp;SpaceTypesTable[[#This Row],[Ventilation Secondary Space Type]]</f>
        <v>ASHRAE 62.1-1999OfficesOffice Space</v>
      </c>
      <c r="Y234">
        <f>VLOOKUP(SpaceTypesTable[[#This Row],[Lookup]],VentilationStandardsTable[],6,FALSE)</f>
        <v>0</v>
      </c>
      <c r="Z234">
        <f>VLOOKUP(SpaceTypesTable[[#This Row],[Lookup]],VentilationStandardsTable[],5,FALSE)</f>
        <v>20</v>
      </c>
      <c r="AA234">
        <f>VLOOKUP(SpaceTypesTable[[#This Row],[Lookup]],VentilationStandardsTable[],7,FALSE)</f>
        <v>0</v>
      </c>
      <c r="AB234">
        <v>0</v>
      </c>
      <c r="AD234" t="s">
        <v>1062</v>
      </c>
      <c r="AE234">
        <v>0.22320000000000001</v>
      </c>
      <c r="AF234" t="s">
        <v>1065</v>
      </c>
      <c r="AL234">
        <v>0.27</v>
      </c>
      <c r="AM234">
        <v>0</v>
      </c>
      <c r="AN234">
        <v>0.5</v>
      </c>
      <c r="AO234">
        <v>0</v>
      </c>
      <c r="AP234" t="s">
        <v>1066</v>
      </c>
      <c r="AQ234" t="s">
        <v>2052</v>
      </c>
      <c r="AR234" t="s">
        <v>2066</v>
      </c>
    </row>
    <row r="235" spans="3:44">
      <c r="C235" t="s">
        <v>1001</v>
      </c>
      <c r="D235" t="s">
        <v>799</v>
      </c>
      <c r="E235" t="s">
        <v>759</v>
      </c>
      <c r="F235" t="s">
        <v>854</v>
      </c>
      <c r="G235" t="s">
        <v>1052</v>
      </c>
      <c r="H235" t="s">
        <v>754</v>
      </c>
      <c r="I235" t="s">
        <v>748</v>
      </c>
      <c r="J235" t="s">
        <v>760</v>
      </c>
      <c r="K235" t="str">
        <f>SpaceTypesTable[[#This Row],[Lighting Standard]]&amp;SpaceTypesTable[[#This Row],[Lighting Primary Space Type]]&amp;SpaceTypesTable[[#This Row],[Lighting Secondary Space Type]]</f>
        <v>ASHRAE 90.1-2004Electrical/MechanicalGeneral</v>
      </c>
      <c r="N235">
        <f>VLOOKUP(SpaceTypesTable[[#This Row],[LookupColumn]],InteriorLightingTable[],5,FALSE)</f>
        <v>1.5</v>
      </c>
      <c r="Q235">
        <v>0.4</v>
      </c>
      <c r="R235">
        <v>0.4</v>
      </c>
      <c r="S235">
        <v>0.2</v>
      </c>
      <c r="T235" t="s">
        <v>1061</v>
      </c>
      <c r="U235" t="s">
        <v>645</v>
      </c>
      <c r="V235" t="s">
        <v>574</v>
      </c>
      <c r="W235" t="s">
        <v>977</v>
      </c>
      <c r="X235" t="str">
        <f>SpaceTypesTable[[#This Row],[Ventilation Standard]]&amp;SpaceTypesTable[[#This Row],[Ventilation Primary Space Type]]&amp;SpaceTypesTable[[#This Row],[Ventilation Secondary Space Type]]</f>
        <v>ASHRAE 62.1-1999OfficesOffice Space</v>
      </c>
      <c r="Y235">
        <f>VLOOKUP(SpaceTypesTable[[#This Row],[Lookup]],VentilationStandardsTable[],6,FALSE)</f>
        <v>0</v>
      </c>
      <c r="Z235">
        <f>VLOOKUP(SpaceTypesTable[[#This Row],[Lookup]],VentilationStandardsTable[],5,FALSE)</f>
        <v>20</v>
      </c>
      <c r="AA235">
        <f>VLOOKUP(SpaceTypesTable[[#This Row],[Lookup]],VentilationStandardsTable[],7,FALSE)</f>
        <v>0</v>
      </c>
      <c r="AB235">
        <v>0</v>
      </c>
      <c r="AD235" t="s">
        <v>1062</v>
      </c>
      <c r="AE235">
        <v>5.9499999999999997E-2</v>
      </c>
      <c r="AF235" t="s">
        <v>1065</v>
      </c>
      <c r="AL235">
        <v>0.27</v>
      </c>
      <c r="AM235">
        <v>0</v>
      </c>
      <c r="AN235">
        <v>0.5</v>
      </c>
      <c r="AO235">
        <v>0</v>
      </c>
      <c r="AP235" t="s">
        <v>1066</v>
      </c>
      <c r="AQ235" t="s">
        <v>2052</v>
      </c>
      <c r="AR235" t="s">
        <v>2066</v>
      </c>
    </row>
    <row r="236" spans="3:44">
      <c r="C236" s="3" t="s">
        <v>1000</v>
      </c>
      <c r="D236" t="s">
        <v>800</v>
      </c>
      <c r="E236" t="s">
        <v>759</v>
      </c>
      <c r="F236" t="s">
        <v>854</v>
      </c>
      <c r="G236" t="s">
        <v>1052</v>
      </c>
      <c r="H236" t="s">
        <v>997</v>
      </c>
      <c r="I236" t="s">
        <v>748</v>
      </c>
      <c r="J236" t="s">
        <v>760</v>
      </c>
      <c r="K236" t="str">
        <f>SpaceTypesTable[[#This Row],[Lighting Standard]]&amp;SpaceTypesTable[[#This Row],[Lighting Primary Space Type]]&amp;SpaceTypesTable[[#This Row],[Lighting Secondary Space Type]]</f>
        <v>ASHRAE 189.1-2009Electrical/MechanicalGeneral</v>
      </c>
      <c r="N236">
        <f>VLOOKUP(SpaceTypesTable[[#This Row],[LookupColumn]],InteriorLightingTable[],5,FALSE)</f>
        <v>1.35</v>
      </c>
      <c r="Q236">
        <v>0.4</v>
      </c>
      <c r="R236">
        <v>0.4</v>
      </c>
      <c r="S236">
        <v>0.2</v>
      </c>
      <c r="T236" t="s">
        <v>1061</v>
      </c>
      <c r="U236" t="s">
        <v>645</v>
      </c>
      <c r="V236" t="s">
        <v>574</v>
      </c>
      <c r="W236" t="s">
        <v>977</v>
      </c>
      <c r="X236" t="str">
        <f>SpaceTypesTable[[#This Row],[Ventilation Standard]]&amp;SpaceTypesTable[[#This Row],[Ventilation Primary Space Type]]&amp;SpaceTypesTable[[#This Row],[Ventilation Secondary Space Type]]</f>
        <v>ASHRAE 62.1-1999OfficesOffice Space</v>
      </c>
      <c r="Y236">
        <f>VLOOKUP(SpaceTypesTable[[#This Row],[Lookup]],VentilationStandardsTable[],6,FALSE)</f>
        <v>0</v>
      </c>
      <c r="Z236">
        <f>VLOOKUP(SpaceTypesTable[[#This Row],[Lookup]],VentilationStandardsTable[],5,FALSE)</f>
        <v>20</v>
      </c>
      <c r="AA236">
        <f>VLOOKUP(SpaceTypesTable[[#This Row],[Lookup]],VentilationStandardsTable[],7,FALSE)</f>
        <v>0</v>
      </c>
      <c r="AB236">
        <v>0</v>
      </c>
      <c r="AD236" t="s">
        <v>1062</v>
      </c>
      <c r="AE236">
        <v>5.9499999999999997E-2</v>
      </c>
      <c r="AF236" t="s">
        <v>1065</v>
      </c>
      <c r="AL236">
        <v>0.15</v>
      </c>
      <c r="AM236">
        <v>0</v>
      </c>
      <c r="AN236">
        <v>0.5</v>
      </c>
      <c r="AO236">
        <v>0</v>
      </c>
      <c r="AP236" t="s">
        <v>1066</v>
      </c>
      <c r="AQ236" t="s">
        <v>2052</v>
      </c>
      <c r="AR236" t="s">
        <v>2066</v>
      </c>
    </row>
    <row r="237" spans="3:44">
      <c r="C237" s="3" t="s">
        <v>1000</v>
      </c>
      <c r="D237" t="s">
        <v>801</v>
      </c>
      <c r="E237" t="s">
        <v>759</v>
      </c>
      <c r="F237" t="s">
        <v>854</v>
      </c>
      <c r="G237" t="s">
        <v>1052</v>
      </c>
      <c r="H237" t="s">
        <v>997</v>
      </c>
      <c r="I237" t="s">
        <v>748</v>
      </c>
      <c r="J237" t="s">
        <v>760</v>
      </c>
      <c r="K237" t="str">
        <f>SpaceTypesTable[[#This Row],[Lighting Standard]]&amp;SpaceTypesTable[[#This Row],[Lighting Primary Space Type]]&amp;SpaceTypesTable[[#This Row],[Lighting Secondary Space Type]]</f>
        <v>ASHRAE 189.1-2009Electrical/MechanicalGeneral</v>
      </c>
      <c r="N237">
        <f>VLOOKUP(SpaceTypesTable[[#This Row],[LookupColumn]],InteriorLightingTable[],5,FALSE)</f>
        <v>1.35</v>
      </c>
      <c r="Q237">
        <v>0.4</v>
      </c>
      <c r="R237">
        <v>0.4</v>
      </c>
      <c r="S237">
        <v>0.2</v>
      </c>
      <c r="T237" t="s">
        <v>1061</v>
      </c>
      <c r="U237" t="s">
        <v>645</v>
      </c>
      <c r="V237" t="s">
        <v>574</v>
      </c>
      <c r="W237" t="s">
        <v>977</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1062</v>
      </c>
      <c r="AE237">
        <v>4.4600000000000001E-2</v>
      </c>
      <c r="AF237" t="s">
        <v>1065</v>
      </c>
      <c r="AL237">
        <v>0.15</v>
      </c>
      <c r="AM237">
        <v>0</v>
      </c>
      <c r="AN237">
        <v>0.5</v>
      </c>
      <c r="AO237">
        <v>0</v>
      </c>
      <c r="AP237" t="s">
        <v>1066</v>
      </c>
      <c r="AQ237" t="s">
        <v>2052</v>
      </c>
      <c r="AR237" t="s">
        <v>2066</v>
      </c>
    </row>
    <row r="238" spans="3:44">
      <c r="C238" s="46" t="s">
        <v>1003</v>
      </c>
      <c r="D238" t="s">
        <v>799</v>
      </c>
      <c r="E238" t="s">
        <v>759</v>
      </c>
      <c r="F238" t="s">
        <v>854</v>
      </c>
      <c r="G238" t="s">
        <v>1052</v>
      </c>
      <c r="N238">
        <f>N268*N$165/N$195</f>
        <v>0.29752066115702475</v>
      </c>
      <c r="Q238">
        <v>0.4</v>
      </c>
      <c r="R238">
        <v>0.4</v>
      </c>
      <c r="S238">
        <v>0.2</v>
      </c>
      <c r="T238" t="s">
        <v>1061</v>
      </c>
      <c r="U238" t="s">
        <v>645</v>
      </c>
      <c r="V238" t="s">
        <v>574</v>
      </c>
      <c r="W238" t="s">
        <v>977</v>
      </c>
      <c r="X238" t="str">
        <f>SpaceTypesTable[[#This Row],[Ventilation Standard]]&amp;SpaceTypesTable[[#This Row],[Ventilation Primary Space Type]]&amp;SpaceTypesTable[[#This Row],[Ventilation Secondary Space Type]]</f>
        <v>ASHRAE 62.1-1999OfficesOffice Space</v>
      </c>
      <c r="Y238">
        <f>VLOOKUP(SpaceTypesTable[[#This Row],[Lookup]],VentilationStandardsTable[],6,FALSE)</f>
        <v>0</v>
      </c>
      <c r="Z238">
        <f>VLOOKUP(SpaceTypesTable[[#This Row],[Lookup]],VentilationStandardsTable[],5,FALSE)</f>
        <v>20</v>
      </c>
      <c r="AA238">
        <f>VLOOKUP(SpaceTypesTable[[#This Row],[Lookup]],VentilationStandardsTable[],7,FALSE)</f>
        <v>0</v>
      </c>
      <c r="AB238">
        <v>0</v>
      </c>
      <c r="AD238" t="s">
        <v>1062</v>
      </c>
      <c r="AE238">
        <v>0.22320000000000001</v>
      </c>
      <c r="AF238" t="s">
        <v>1065</v>
      </c>
      <c r="AL238">
        <v>0.27</v>
      </c>
      <c r="AM238">
        <v>0</v>
      </c>
      <c r="AN238">
        <v>0.5</v>
      </c>
      <c r="AO238">
        <v>0</v>
      </c>
      <c r="AP238" t="s">
        <v>1066</v>
      </c>
      <c r="AQ238" t="s">
        <v>2052</v>
      </c>
      <c r="AR238" t="s">
        <v>2066</v>
      </c>
    </row>
    <row r="239" spans="3:44">
      <c r="C239" t="s">
        <v>1058</v>
      </c>
      <c r="D239" t="s">
        <v>799</v>
      </c>
      <c r="E239" t="s">
        <v>759</v>
      </c>
      <c r="F239" t="s">
        <v>854</v>
      </c>
      <c r="G239" t="s">
        <v>1052</v>
      </c>
      <c r="H239" t="s">
        <v>755</v>
      </c>
      <c r="I239" t="s">
        <v>748</v>
      </c>
      <c r="J239" t="s">
        <v>760</v>
      </c>
      <c r="K239" t="str">
        <f>SpaceTypesTable[[#This Row],[Lighting Standard]]&amp;SpaceTypesTable[[#This Row],[Lighting Primary Space Type]]&amp;SpaceTypesTable[[#This Row],[Lighting Secondary Space Type]]</f>
        <v>ASHRAE 90.1-2007Electrical/MechanicalGeneral</v>
      </c>
      <c r="N239">
        <f>VLOOKUP(SpaceTypesTable[[#This Row],[LookupColumn]],InteriorLightingTable[],5,FALSE)</f>
        <v>1.5</v>
      </c>
      <c r="Q239">
        <v>0.4</v>
      </c>
      <c r="R239">
        <v>0.4</v>
      </c>
      <c r="S239">
        <v>0.2</v>
      </c>
      <c r="T239" t="s">
        <v>1061</v>
      </c>
      <c r="U239" t="s">
        <v>647</v>
      </c>
      <c r="V239" t="s">
        <v>574</v>
      </c>
      <c r="W239" t="s">
        <v>977</v>
      </c>
      <c r="X239" t="str">
        <f>SpaceTypesTable[[#This Row],[Ventilation Standard]]&amp;SpaceTypesTable[[#This Row],[Ventilation Primary Space Type]]&amp;SpaceTypesTable[[#This Row],[Ventilation Secondary Space Type]]</f>
        <v>ASHRAE 62.1-2007OfficesOffice Space</v>
      </c>
      <c r="Y239" t="e">
        <f>VLOOKUP(SpaceTypesTable[[#This Row],[Lookup]],VentilationStandardsTable[],6,FALSE)</f>
        <v>#N/A</v>
      </c>
      <c r="Z239" t="e">
        <f>VLOOKUP(SpaceTypesTable[[#This Row],[Lookup]],VentilationStandardsTable[],5,FALSE)</f>
        <v>#N/A</v>
      </c>
      <c r="AA239" t="e">
        <f>VLOOKUP(SpaceTypesTable[[#This Row],[Lookup]],VentilationStandardsTable[],7,FALSE)</f>
        <v>#N/A</v>
      </c>
      <c r="AB239">
        <v>0</v>
      </c>
      <c r="AC239" t="s">
        <v>2007</v>
      </c>
      <c r="AD239" t="s">
        <v>2010</v>
      </c>
      <c r="AE239">
        <v>4.4600000000000001E-2</v>
      </c>
      <c r="AF239" t="s">
        <v>2027</v>
      </c>
      <c r="AL239">
        <v>0.27</v>
      </c>
      <c r="AM239">
        <v>0</v>
      </c>
      <c r="AN239">
        <v>0.5</v>
      </c>
      <c r="AO239">
        <v>0</v>
      </c>
      <c r="AP239" t="s">
        <v>2090</v>
      </c>
      <c r="AQ239" t="s">
        <v>2052</v>
      </c>
      <c r="AR239" t="s">
        <v>2066</v>
      </c>
    </row>
    <row r="240" spans="3:44">
      <c r="C240" s="3" t="s">
        <v>1002</v>
      </c>
      <c r="D240" t="s">
        <v>799</v>
      </c>
      <c r="E240" t="s">
        <v>759</v>
      </c>
      <c r="F240" t="s">
        <v>841</v>
      </c>
      <c r="G240" t="s">
        <v>1052</v>
      </c>
      <c r="N240">
        <f>N255*N$180/N$195</f>
        <v>3.54</v>
      </c>
      <c r="Q240">
        <v>0.4</v>
      </c>
      <c r="R240">
        <v>0.4</v>
      </c>
      <c r="S240">
        <v>0.2</v>
      </c>
      <c r="T240" t="s">
        <v>1061</v>
      </c>
      <c r="U240" t="s">
        <v>645</v>
      </c>
      <c r="V240" t="s">
        <v>578</v>
      </c>
      <c r="W240" t="s">
        <v>579</v>
      </c>
      <c r="X240" t="str">
        <f>SpaceTypesTable[[#This Row],[Ventilation Standard]]&amp;SpaceTypesTable[[#This Row],[Ventilation Primary Space Type]]&amp;SpaceTypesTable[[#This Row],[Ventilation Secondary Space Type]]</f>
        <v>ASHRAE 62.1-1999Public SpacesCorridors and utilities</v>
      </c>
      <c r="Y240">
        <f>VLOOKUP(SpaceTypesTable[[#This Row],[Lookup]],VentilationStandardsTable[],6,FALSE)</f>
        <v>0.05</v>
      </c>
      <c r="Z240">
        <f>VLOOKUP(SpaceTypesTable[[#This Row],[Lookup]],VentilationStandardsTable[],5,FALSE)</f>
        <v>0</v>
      </c>
      <c r="AA240">
        <f>VLOOKUP(SpaceTypesTable[[#This Row],[Lookup]],VentilationStandardsTable[],7,FALSE)</f>
        <v>0</v>
      </c>
      <c r="AB240">
        <v>5</v>
      </c>
      <c r="AC240" t="s">
        <v>1064</v>
      </c>
      <c r="AD240" t="s">
        <v>1062</v>
      </c>
      <c r="AE240">
        <v>0.22320000000000001</v>
      </c>
      <c r="AF240" t="s">
        <v>1065</v>
      </c>
      <c r="AL240">
        <v>2</v>
      </c>
      <c r="AM240">
        <v>0</v>
      </c>
      <c r="AN240">
        <v>0.5</v>
      </c>
      <c r="AO240">
        <v>0</v>
      </c>
      <c r="AP240" t="s">
        <v>1066</v>
      </c>
      <c r="AQ240" t="s">
        <v>2052</v>
      </c>
      <c r="AR240" t="s">
        <v>2066</v>
      </c>
    </row>
    <row r="241" spans="3:57">
      <c r="C241" t="s">
        <v>1001</v>
      </c>
      <c r="D241" t="s">
        <v>799</v>
      </c>
      <c r="E241" t="s">
        <v>759</v>
      </c>
      <c r="F241" t="s">
        <v>841</v>
      </c>
      <c r="G241" t="s">
        <v>1052</v>
      </c>
      <c r="H241" t="s">
        <v>754</v>
      </c>
      <c r="I241" t="s">
        <v>892</v>
      </c>
      <c r="J241" t="s">
        <v>760</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1061</v>
      </c>
      <c r="U241" t="s">
        <v>645</v>
      </c>
      <c r="V241" t="s">
        <v>578</v>
      </c>
      <c r="W241" t="s">
        <v>579</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5</v>
      </c>
      <c r="AC241" t="s">
        <v>1064</v>
      </c>
      <c r="AD241" t="s">
        <v>1062</v>
      </c>
      <c r="AE241">
        <v>5.9499999999999997E-2</v>
      </c>
      <c r="AF241" t="s">
        <v>1065</v>
      </c>
      <c r="AL241">
        <v>2</v>
      </c>
      <c r="AM241">
        <v>0</v>
      </c>
      <c r="AN241">
        <v>0.5</v>
      </c>
      <c r="AO241">
        <v>0</v>
      </c>
      <c r="AP241" t="s">
        <v>1066</v>
      </c>
      <c r="AQ241" t="s">
        <v>2052</v>
      </c>
      <c r="AR241" t="s">
        <v>2066</v>
      </c>
    </row>
    <row r="242" spans="3:57">
      <c r="C242" s="3" t="s">
        <v>1000</v>
      </c>
      <c r="D242" t="s">
        <v>800</v>
      </c>
      <c r="E242" t="s">
        <v>759</v>
      </c>
      <c r="F242" t="s">
        <v>841</v>
      </c>
      <c r="G242" t="s">
        <v>1052</v>
      </c>
      <c r="H242" t="s">
        <v>997</v>
      </c>
      <c r="I242" t="s">
        <v>892</v>
      </c>
      <c r="J242" t="s">
        <v>760</v>
      </c>
      <c r="K242" t="str">
        <f>SpaceTypesTable[[#This Row],[Lighting Standard]]&amp;SpaceTypesTable[[#This Row],[Lighting Primary Space Type]]&amp;SpaceTypesTable[[#This Row],[Lighting Secondary Space Type]]</f>
        <v>ASHRAE 189.1-2009Office-EnclosedGeneral</v>
      </c>
      <c r="N242">
        <f>VLOOKUP(SpaceTypesTable[[#This Row],[LookupColumn]],InteriorLightingTable[],5,FALSE)</f>
        <v>0.9900000000000001</v>
      </c>
      <c r="Q242">
        <v>0.4</v>
      </c>
      <c r="R242">
        <v>0.4</v>
      </c>
      <c r="S242">
        <v>0.2</v>
      </c>
      <c r="T242" t="s">
        <v>1061</v>
      </c>
      <c r="U242" t="s">
        <v>645</v>
      </c>
      <c r="V242" t="s">
        <v>578</v>
      </c>
      <c r="W242" t="s">
        <v>579</v>
      </c>
      <c r="X242" t="str">
        <f>SpaceTypesTable[[#This Row],[Ventilation Standard]]&amp;SpaceTypesTable[[#This Row],[Ventilation Primary Space Type]]&amp;SpaceTypesTable[[#This Row],[Ventilation Secondary Space Type]]</f>
        <v>ASHRAE 62.1-1999Public SpacesCorridors and utilities</v>
      </c>
      <c r="Y242">
        <f>VLOOKUP(SpaceTypesTable[[#This Row],[Lookup]],VentilationStandardsTable[],6,FALSE)</f>
        <v>0.05</v>
      </c>
      <c r="Z242">
        <f>VLOOKUP(SpaceTypesTable[[#This Row],[Lookup]],VentilationStandardsTable[],5,FALSE)</f>
        <v>0</v>
      </c>
      <c r="AA242">
        <f>VLOOKUP(SpaceTypesTable[[#This Row],[Lookup]],VentilationStandardsTable[],7,FALSE)</f>
        <v>0</v>
      </c>
      <c r="AB242">
        <v>5</v>
      </c>
      <c r="AC242" t="s">
        <v>1064</v>
      </c>
      <c r="AD242" t="s">
        <v>1062</v>
      </c>
      <c r="AE242">
        <v>5.9499999999999997E-2</v>
      </c>
      <c r="AF242" t="s">
        <v>1065</v>
      </c>
      <c r="AL242">
        <v>1.08</v>
      </c>
      <c r="AM242">
        <v>0</v>
      </c>
      <c r="AN242">
        <v>0.5</v>
      </c>
      <c r="AO242">
        <v>0</v>
      </c>
      <c r="AP242" t="s">
        <v>1066</v>
      </c>
      <c r="AQ242" t="s">
        <v>2052</v>
      </c>
      <c r="AR242" t="s">
        <v>2066</v>
      </c>
    </row>
    <row r="243" spans="3:57">
      <c r="C243" s="3" t="s">
        <v>1000</v>
      </c>
      <c r="D243" t="s">
        <v>801</v>
      </c>
      <c r="E243" t="s">
        <v>759</v>
      </c>
      <c r="F243" t="s">
        <v>841</v>
      </c>
      <c r="G243" t="s">
        <v>1052</v>
      </c>
      <c r="H243" t="s">
        <v>997</v>
      </c>
      <c r="I243" t="s">
        <v>892</v>
      </c>
      <c r="J243" t="s">
        <v>760</v>
      </c>
      <c r="K243" t="str">
        <f>SpaceTypesTable[[#This Row],[Lighting Standard]]&amp;SpaceTypesTable[[#This Row],[Lighting Primary Space Type]]&amp;SpaceTypesTable[[#This Row],[Lighting Secondary Space Type]]</f>
        <v>ASHRAE 189.1-2009Office-EnclosedGeneral</v>
      </c>
      <c r="N243">
        <f>VLOOKUP(SpaceTypesTable[[#This Row],[LookupColumn]],InteriorLightingTable[],5,FALSE)</f>
        <v>0.9900000000000001</v>
      </c>
      <c r="Q243">
        <v>0.4</v>
      </c>
      <c r="R243">
        <v>0.4</v>
      </c>
      <c r="S243">
        <v>0.2</v>
      </c>
      <c r="T243" t="s">
        <v>1061</v>
      </c>
      <c r="U243" t="s">
        <v>645</v>
      </c>
      <c r="V243" t="s">
        <v>578</v>
      </c>
      <c r="W243" t="s">
        <v>579</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5</v>
      </c>
      <c r="AC243" t="s">
        <v>1064</v>
      </c>
      <c r="AD243" t="s">
        <v>1062</v>
      </c>
      <c r="AE243">
        <v>4.4600000000000001E-2</v>
      </c>
      <c r="AF243" t="s">
        <v>1065</v>
      </c>
      <c r="AL243">
        <v>1.08</v>
      </c>
      <c r="AM243">
        <v>0</v>
      </c>
      <c r="AN243">
        <v>0.5</v>
      </c>
      <c r="AO243">
        <v>0</v>
      </c>
      <c r="AP243" t="s">
        <v>1066</v>
      </c>
      <c r="AQ243" t="s">
        <v>2052</v>
      </c>
      <c r="AR243" t="s">
        <v>2066</v>
      </c>
    </row>
    <row r="244" spans="3:57">
      <c r="C244" s="46" t="s">
        <v>1003</v>
      </c>
      <c r="D244" t="s">
        <v>799</v>
      </c>
      <c r="E244" t="s">
        <v>759</v>
      </c>
      <c r="F244" t="s">
        <v>841</v>
      </c>
      <c r="G244" t="s">
        <v>1052</v>
      </c>
      <c r="N244">
        <f>N274*N$165/N$195</f>
        <v>0.26776859504132228</v>
      </c>
      <c r="Q244">
        <v>0.4</v>
      </c>
      <c r="R244">
        <v>0.4</v>
      </c>
      <c r="S244">
        <v>0.2</v>
      </c>
      <c r="T244" t="s">
        <v>1061</v>
      </c>
      <c r="U244" t="s">
        <v>645</v>
      </c>
      <c r="V244" t="s">
        <v>578</v>
      </c>
      <c r="W244" t="s">
        <v>579</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5</v>
      </c>
      <c r="AC244" t="s">
        <v>1064</v>
      </c>
      <c r="AD244" t="s">
        <v>1062</v>
      </c>
      <c r="AE244">
        <v>0.22320000000000001</v>
      </c>
      <c r="AF244" t="s">
        <v>1065</v>
      </c>
      <c r="AL244">
        <v>2</v>
      </c>
      <c r="AM244">
        <v>0</v>
      </c>
      <c r="AN244">
        <v>0.5</v>
      </c>
      <c r="AO244">
        <v>0</v>
      </c>
      <c r="AP244" t="s">
        <v>1066</v>
      </c>
      <c r="AQ244" t="s">
        <v>2052</v>
      </c>
      <c r="AR244" t="s">
        <v>2066</v>
      </c>
    </row>
    <row r="245" spans="3:57">
      <c r="C245" t="s">
        <v>1058</v>
      </c>
      <c r="D245" t="s">
        <v>799</v>
      </c>
      <c r="E245" t="s">
        <v>759</v>
      </c>
      <c r="F245" t="s">
        <v>841</v>
      </c>
      <c r="G245" t="s">
        <v>1052</v>
      </c>
      <c r="H245" t="s">
        <v>755</v>
      </c>
      <c r="I245" t="s">
        <v>892</v>
      </c>
      <c r="J245" t="s">
        <v>760</v>
      </c>
      <c r="K245" t="str">
        <f>SpaceTypesTable[[#This Row],[Lighting Standard]]&amp;SpaceTypesTable[[#This Row],[Lighting Primary Space Type]]&amp;SpaceTypesTable[[#This Row],[Lighting Secondary Space Type]]</f>
        <v>ASHRAE 90.1-2007Office-EnclosedGeneral</v>
      </c>
      <c r="N245">
        <f>VLOOKUP(SpaceTypesTable[[#This Row],[LookupColumn]],InteriorLightingTable[],5,FALSE)</f>
        <v>1.1000000000000001</v>
      </c>
      <c r="Q245">
        <v>0.4</v>
      </c>
      <c r="R245">
        <v>0.4</v>
      </c>
      <c r="S245">
        <v>0.2</v>
      </c>
      <c r="T245" t="s">
        <v>1061</v>
      </c>
      <c r="U245" t="s">
        <v>647</v>
      </c>
      <c r="V245" t="s">
        <v>578</v>
      </c>
      <c r="W245" t="s">
        <v>579</v>
      </c>
      <c r="X245" t="str">
        <f>SpaceTypesTable[[#This Row],[Ventilation Standard]]&amp;SpaceTypesTable[[#This Row],[Ventilation Primary Space Type]]&amp;SpaceTypesTable[[#This Row],[Ventilation Secondary Space Type]]</f>
        <v>ASHRAE 62.1-2007Public SpacesCorridors and utilities</v>
      </c>
      <c r="Y245" t="e">
        <f>VLOOKUP(SpaceTypesTable[[#This Row],[Lookup]],VentilationStandardsTable[],6,FALSE)</f>
        <v>#N/A</v>
      </c>
      <c r="Z245" t="e">
        <f>VLOOKUP(SpaceTypesTable[[#This Row],[Lookup]],VentilationStandardsTable[],5,FALSE)</f>
        <v>#N/A</v>
      </c>
      <c r="AA245" t="e">
        <f>VLOOKUP(SpaceTypesTable[[#This Row],[Lookup]],VentilationStandardsTable[],7,FALSE)</f>
        <v>#N/A</v>
      </c>
      <c r="AB245">
        <v>4.6500000000000004</v>
      </c>
      <c r="AC245" t="s">
        <v>2007</v>
      </c>
      <c r="AD245" t="s">
        <v>2010</v>
      </c>
      <c r="AE245">
        <v>4.4600000000000001E-2</v>
      </c>
      <c r="AF245" t="s">
        <v>2027</v>
      </c>
      <c r="AL245">
        <v>0.80000000000000016</v>
      </c>
      <c r="AM245">
        <v>0</v>
      </c>
      <c r="AN245">
        <v>0.5</v>
      </c>
      <c r="AO245">
        <v>0</v>
      </c>
      <c r="AP245" t="s">
        <v>2090</v>
      </c>
      <c r="AQ245" t="s">
        <v>2052</v>
      </c>
      <c r="AR245" t="s">
        <v>2066</v>
      </c>
    </row>
    <row r="246" spans="3:57">
      <c r="C246" s="3" t="s">
        <v>1002</v>
      </c>
      <c r="D246" t="s">
        <v>799</v>
      </c>
      <c r="E246" t="s">
        <v>759</v>
      </c>
      <c r="F246" t="s">
        <v>783</v>
      </c>
      <c r="G246" t="s">
        <v>1051</v>
      </c>
      <c r="N246">
        <f>N261*N$180/N$195</f>
        <v>3.54</v>
      </c>
      <c r="Q246">
        <v>0.4</v>
      </c>
      <c r="R246">
        <v>0.4</v>
      </c>
      <c r="S246">
        <v>0.2</v>
      </c>
      <c r="T246" t="s">
        <v>1061</v>
      </c>
      <c r="U246" t="s">
        <v>645</v>
      </c>
      <c r="V246" t="s">
        <v>574</v>
      </c>
      <c r="W246" t="s">
        <v>978</v>
      </c>
      <c r="X246" t="str">
        <f>SpaceTypesTable[[#This Row],[Ventilation Standard]]&amp;SpaceTypesTable[[#This Row],[Ventilation Primary Space Type]]&amp;SpaceTypesTable[[#This Row],[Ventilation Secondary Space Type]]</f>
        <v>ASHRAE 62.1-1999OfficesReception Areas</v>
      </c>
      <c r="Y246">
        <f>VLOOKUP(SpaceTypesTable[[#This Row],[Lookup]],VentilationStandardsTable[],6,FALSE)</f>
        <v>0</v>
      </c>
      <c r="Z246">
        <f>VLOOKUP(SpaceTypesTable[[#This Row],[Lookup]],VentilationStandardsTable[],5,FALSE)</f>
        <v>15</v>
      </c>
      <c r="AA246">
        <f>VLOOKUP(SpaceTypesTable[[#This Row],[Lookup]],VentilationStandardsTable[],7,FALSE)</f>
        <v>0</v>
      </c>
      <c r="AB246">
        <v>10</v>
      </c>
      <c r="AC246" t="s">
        <v>1064</v>
      </c>
      <c r="AD246" t="s">
        <v>1062</v>
      </c>
      <c r="AE246">
        <v>0.22320000000000001</v>
      </c>
      <c r="AF246" t="s">
        <v>1065</v>
      </c>
      <c r="AL246">
        <v>7.0000000000000048E-2</v>
      </c>
      <c r="AM246">
        <v>0</v>
      </c>
      <c r="AN246">
        <v>0.5</v>
      </c>
      <c r="AO246">
        <v>0</v>
      </c>
      <c r="AP246" t="s">
        <v>1066</v>
      </c>
      <c r="AQ246" t="s">
        <v>2052</v>
      </c>
      <c r="AR246" t="s">
        <v>2066</v>
      </c>
    </row>
    <row r="247" spans="3:57">
      <c r="C247" t="s">
        <v>1001</v>
      </c>
      <c r="D247" t="s">
        <v>799</v>
      </c>
      <c r="E247" t="s">
        <v>759</v>
      </c>
      <c r="F247" t="s">
        <v>783</v>
      </c>
      <c r="G247" t="s">
        <v>1051</v>
      </c>
      <c r="H247" t="s">
        <v>754</v>
      </c>
      <c r="I247" t="s">
        <v>783</v>
      </c>
      <c r="J247" t="s">
        <v>760</v>
      </c>
      <c r="K247" t="str">
        <f>SpaceTypesTable[[#This Row],[Lighting Standard]]&amp;SpaceTypesTable[[#This Row],[Lighting Primary Space Type]]&amp;SpaceTypesTable[[#This Row],[Lighting Secondary Space Type]]</f>
        <v>ASHRAE 90.1-2004LobbyGeneral</v>
      </c>
      <c r="N247">
        <f>VLOOKUP(SpaceTypesTable[[#This Row],[LookupColumn]],InteriorLightingTable[],5,FALSE)</f>
        <v>1.3</v>
      </c>
      <c r="Q247">
        <v>0.4</v>
      </c>
      <c r="R247">
        <v>0.4</v>
      </c>
      <c r="S247">
        <v>0.2</v>
      </c>
      <c r="T247" t="s">
        <v>1061</v>
      </c>
      <c r="U247" t="s">
        <v>645</v>
      </c>
      <c r="V247" t="s">
        <v>574</v>
      </c>
      <c r="W247" t="s">
        <v>978</v>
      </c>
      <c r="X247" t="str">
        <f>SpaceTypesTable[[#This Row],[Ventilation Standard]]&amp;SpaceTypesTable[[#This Row],[Ventilation Primary Space Type]]&amp;SpaceTypesTable[[#This Row],[Ventilation Secondary Space Type]]</f>
        <v>ASHRAE 62.1-1999OfficesReception Areas</v>
      </c>
      <c r="Y247">
        <f>VLOOKUP(SpaceTypesTable[[#This Row],[Lookup]],VentilationStandardsTable[],6,FALSE)</f>
        <v>0</v>
      </c>
      <c r="Z247">
        <f>VLOOKUP(SpaceTypesTable[[#This Row],[Lookup]],VentilationStandardsTable[],5,FALSE)</f>
        <v>15</v>
      </c>
      <c r="AA247">
        <f>VLOOKUP(SpaceTypesTable[[#This Row],[Lookup]],VentilationStandardsTable[],7,FALSE)</f>
        <v>0</v>
      </c>
      <c r="AB247">
        <v>10</v>
      </c>
      <c r="AC247" t="s">
        <v>1064</v>
      </c>
      <c r="AD247" t="s">
        <v>1062</v>
      </c>
      <c r="AE247">
        <v>5.9499999999999997E-2</v>
      </c>
      <c r="AF247" t="s">
        <v>1065</v>
      </c>
      <c r="AL247">
        <v>7.0000000000000048E-2</v>
      </c>
      <c r="AM247">
        <v>0</v>
      </c>
      <c r="AN247">
        <v>0.5</v>
      </c>
      <c r="AO247">
        <v>0</v>
      </c>
      <c r="AP247" t="s">
        <v>1066</v>
      </c>
      <c r="AQ247" t="s">
        <v>2052</v>
      </c>
      <c r="AR247" t="s">
        <v>2066</v>
      </c>
    </row>
    <row r="248" spans="3:57">
      <c r="C248" s="3" t="s">
        <v>1000</v>
      </c>
      <c r="D248" t="s">
        <v>800</v>
      </c>
      <c r="E248" t="s">
        <v>759</v>
      </c>
      <c r="F248" t="s">
        <v>783</v>
      </c>
      <c r="G248" t="s">
        <v>1051</v>
      </c>
      <c r="H248" t="s">
        <v>997</v>
      </c>
      <c r="I248" t="s">
        <v>783</v>
      </c>
      <c r="J248" t="s">
        <v>760</v>
      </c>
      <c r="K248" t="str">
        <f>SpaceTypesTable[[#This Row],[Lighting Standard]]&amp;SpaceTypesTable[[#This Row],[Lighting Primary Space Type]]&amp;SpaceTypesTable[[#This Row],[Lighting Secondary Space Type]]</f>
        <v>ASHRAE 189.1-2009LobbyGeneral</v>
      </c>
      <c r="N248">
        <f>VLOOKUP(SpaceTypesTable[[#This Row],[LookupColumn]],InteriorLightingTable[],5,FALSE)</f>
        <v>1.1700000000000002</v>
      </c>
      <c r="Q248">
        <v>0.4</v>
      </c>
      <c r="R248">
        <v>0.4</v>
      </c>
      <c r="S248">
        <v>0.2</v>
      </c>
      <c r="T248" t="s">
        <v>1061</v>
      </c>
      <c r="U248" t="s">
        <v>645</v>
      </c>
      <c r="V248" t="s">
        <v>574</v>
      </c>
      <c r="W248" t="s">
        <v>978</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10</v>
      </c>
      <c r="AC248" t="s">
        <v>1064</v>
      </c>
      <c r="AD248" t="s">
        <v>1062</v>
      </c>
      <c r="AE248">
        <v>5.9499999999999997E-2</v>
      </c>
      <c r="AF248" t="s">
        <v>1065</v>
      </c>
      <c r="AL248">
        <v>0.04</v>
      </c>
      <c r="AM248">
        <v>0</v>
      </c>
      <c r="AN248">
        <v>0.5</v>
      </c>
      <c r="AO248">
        <v>0</v>
      </c>
      <c r="AP248" t="s">
        <v>1066</v>
      </c>
      <c r="AQ248" t="s">
        <v>2052</v>
      </c>
      <c r="AR248" t="s">
        <v>2066</v>
      </c>
    </row>
    <row r="249" spans="3:57">
      <c r="C249" s="3" t="s">
        <v>1000</v>
      </c>
      <c r="D249" t="s">
        <v>801</v>
      </c>
      <c r="E249" t="s">
        <v>759</v>
      </c>
      <c r="F249" t="s">
        <v>783</v>
      </c>
      <c r="G249" t="s">
        <v>1051</v>
      </c>
      <c r="H249" t="s">
        <v>997</v>
      </c>
      <c r="I249" t="s">
        <v>783</v>
      </c>
      <c r="J249" t="s">
        <v>760</v>
      </c>
      <c r="K249" t="str">
        <f>SpaceTypesTable[[#This Row],[Lighting Standard]]&amp;SpaceTypesTable[[#This Row],[Lighting Primary Space Type]]&amp;SpaceTypesTable[[#This Row],[Lighting Secondary Space Type]]</f>
        <v>ASHRAE 189.1-2009LobbyGeneral</v>
      </c>
      <c r="N249">
        <f>VLOOKUP(SpaceTypesTable[[#This Row],[LookupColumn]],InteriorLightingTable[],5,FALSE)</f>
        <v>1.1700000000000002</v>
      </c>
      <c r="Q249">
        <v>0.4</v>
      </c>
      <c r="R249">
        <v>0.4</v>
      </c>
      <c r="S249">
        <v>0.2</v>
      </c>
      <c r="T249" t="s">
        <v>1061</v>
      </c>
      <c r="U249" t="s">
        <v>645</v>
      </c>
      <c r="V249" t="s">
        <v>574</v>
      </c>
      <c r="W249" t="s">
        <v>978</v>
      </c>
      <c r="X249" t="str">
        <f>SpaceTypesTable[[#This Row],[Ventilation Standard]]&amp;SpaceTypesTable[[#This Row],[Ventilation Primary Space Type]]&amp;SpaceTypesTable[[#This Row],[Ventilation Secondary Space Type]]</f>
        <v>ASHRAE 62.1-1999OfficesReception Areas</v>
      </c>
      <c r="Y249">
        <f>VLOOKUP(SpaceTypesTable[[#This Row],[Lookup]],VentilationStandardsTable[],6,FALSE)</f>
        <v>0</v>
      </c>
      <c r="Z249">
        <f>VLOOKUP(SpaceTypesTable[[#This Row],[Lookup]],VentilationStandardsTable[],5,FALSE)</f>
        <v>15</v>
      </c>
      <c r="AA249">
        <f>VLOOKUP(SpaceTypesTable[[#This Row],[Lookup]],VentilationStandardsTable[],7,FALSE)</f>
        <v>0</v>
      </c>
      <c r="AB249">
        <v>10</v>
      </c>
      <c r="AC249" t="s">
        <v>1064</v>
      </c>
      <c r="AD249" t="s">
        <v>1062</v>
      </c>
      <c r="AE249">
        <v>4.4600000000000001E-2</v>
      </c>
      <c r="AF249" t="s">
        <v>1065</v>
      </c>
      <c r="AL249">
        <v>0.04</v>
      </c>
      <c r="AM249">
        <v>0</v>
      </c>
      <c r="AN249">
        <v>0.5</v>
      </c>
      <c r="AO249">
        <v>0</v>
      </c>
      <c r="AP249" t="s">
        <v>1066</v>
      </c>
      <c r="AQ249" t="s">
        <v>2052</v>
      </c>
      <c r="AR249" t="s">
        <v>2066</v>
      </c>
    </row>
    <row r="250" spans="3:57">
      <c r="C250" s="46" t="s">
        <v>1003</v>
      </c>
      <c r="D250" t="s">
        <v>799</v>
      </c>
      <c r="E250" t="s">
        <v>759</v>
      </c>
      <c r="F250" t="s">
        <v>783</v>
      </c>
      <c r="G250" t="s">
        <v>1051</v>
      </c>
      <c r="N250">
        <f>N280*N$165/N$195</f>
        <v>0.62479338842975207</v>
      </c>
      <c r="Q250">
        <v>0.4</v>
      </c>
      <c r="R250">
        <v>0.4</v>
      </c>
      <c r="S250">
        <v>0.2</v>
      </c>
      <c r="T250" t="s">
        <v>1061</v>
      </c>
      <c r="U250" t="s">
        <v>645</v>
      </c>
      <c r="V250" t="s">
        <v>574</v>
      </c>
      <c r="W250" t="s">
        <v>978</v>
      </c>
      <c r="X250" t="str">
        <f>SpaceTypesTable[[#This Row],[Ventilation Standard]]&amp;SpaceTypesTable[[#This Row],[Ventilation Primary Space Type]]&amp;SpaceTypesTable[[#This Row],[Ventilation Secondary Space Type]]</f>
        <v>ASHRAE 62.1-1999OfficesReception Areas</v>
      </c>
      <c r="Y250">
        <f>VLOOKUP(SpaceTypesTable[[#This Row],[Lookup]],VentilationStandardsTable[],6,FALSE)</f>
        <v>0</v>
      </c>
      <c r="Z250">
        <f>VLOOKUP(SpaceTypesTable[[#This Row],[Lookup]],VentilationStandardsTable[],5,FALSE)</f>
        <v>15</v>
      </c>
      <c r="AA250">
        <f>VLOOKUP(SpaceTypesTable[[#This Row],[Lookup]],VentilationStandardsTable[],7,FALSE)</f>
        <v>0</v>
      </c>
      <c r="AB250">
        <v>10</v>
      </c>
      <c r="AC250" t="s">
        <v>1064</v>
      </c>
      <c r="AD250" t="s">
        <v>1062</v>
      </c>
      <c r="AE250">
        <v>0.22320000000000001</v>
      </c>
      <c r="AF250" t="s">
        <v>1065</v>
      </c>
      <c r="AL250">
        <v>7.0000000000000048E-2</v>
      </c>
      <c r="AM250">
        <v>0</v>
      </c>
      <c r="AN250">
        <v>0.5</v>
      </c>
      <c r="AO250">
        <v>0</v>
      </c>
      <c r="AP250" t="s">
        <v>1066</v>
      </c>
      <c r="AQ250" t="s">
        <v>2052</v>
      </c>
      <c r="AR250" t="s">
        <v>2066</v>
      </c>
    </row>
    <row r="251" spans="3:57">
      <c r="C251" t="s">
        <v>1058</v>
      </c>
      <c r="D251" t="s">
        <v>799</v>
      </c>
      <c r="E251" t="s">
        <v>759</v>
      </c>
      <c r="F251" t="s">
        <v>783</v>
      </c>
      <c r="G251" t="s">
        <v>1051</v>
      </c>
      <c r="H251" t="s">
        <v>755</v>
      </c>
      <c r="I251" t="s">
        <v>783</v>
      </c>
      <c r="J251" t="s">
        <v>760</v>
      </c>
      <c r="K251" t="str">
        <f>SpaceTypesTable[[#This Row],[Lighting Standard]]&amp;SpaceTypesTable[[#This Row],[Lighting Primary Space Type]]&amp;SpaceTypesTable[[#This Row],[Lighting Secondary Space Type]]</f>
        <v>ASHRAE 90.1-2007LobbyGeneral</v>
      </c>
      <c r="N251">
        <f>VLOOKUP(SpaceTypesTable[[#This Row],[LookupColumn]],InteriorLightingTable[],5,FALSE)</f>
        <v>1.3</v>
      </c>
      <c r="Q251">
        <v>0.4</v>
      </c>
      <c r="R251">
        <v>0.4</v>
      </c>
      <c r="S251">
        <v>0.2</v>
      </c>
      <c r="T251" t="s">
        <v>1061</v>
      </c>
      <c r="U251" t="s">
        <v>647</v>
      </c>
      <c r="V251" t="s">
        <v>574</v>
      </c>
      <c r="W251" t="s">
        <v>978</v>
      </c>
      <c r="X251" t="str">
        <f>SpaceTypesTable[[#This Row],[Ventilation Standard]]&amp;SpaceTypesTable[[#This Row],[Ventilation Primary Space Type]]&amp;SpaceTypesTable[[#This Row],[Ventilation Secondary Space Type]]</f>
        <v>ASHRAE 62.1-2007OfficesReception Areas</v>
      </c>
      <c r="Y251" t="e">
        <f>VLOOKUP(SpaceTypesTable[[#This Row],[Lookup]],VentilationStandardsTable[],6,FALSE)</f>
        <v>#N/A</v>
      </c>
      <c r="Z251" t="e">
        <f>VLOOKUP(SpaceTypesTable[[#This Row],[Lookup]],VentilationStandardsTable[],5,FALSE)</f>
        <v>#N/A</v>
      </c>
      <c r="AA251" t="e">
        <f>VLOOKUP(SpaceTypesTable[[#This Row],[Lookup]],VentilationStandardsTable[],7,FALSE)</f>
        <v>#N/A</v>
      </c>
      <c r="AB251">
        <v>10</v>
      </c>
      <c r="AC251" t="s">
        <v>2007</v>
      </c>
      <c r="AD251" t="s">
        <v>2010</v>
      </c>
      <c r="AE251">
        <v>4.4600000000000001E-2</v>
      </c>
      <c r="AF251" t="s">
        <v>2027</v>
      </c>
      <c r="AL251">
        <v>7.0000000000000048E-2</v>
      </c>
      <c r="AM251">
        <v>0</v>
      </c>
      <c r="AN251">
        <v>0.5</v>
      </c>
      <c r="AO251">
        <v>0</v>
      </c>
      <c r="AP251" t="s">
        <v>2090</v>
      </c>
      <c r="AQ251" t="s">
        <v>2052</v>
      </c>
      <c r="AR251" t="s">
        <v>2066</v>
      </c>
    </row>
    <row r="252" spans="3:57">
      <c r="C252" s="3" t="s">
        <v>1002</v>
      </c>
      <c r="D252" t="s">
        <v>799</v>
      </c>
      <c r="E252" t="s">
        <v>759</v>
      </c>
      <c r="F252" t="s">
        <v>1020</v>
      </c>
      <c r="G252" t="s">
        <v>1046</v>
      </c>
      <c r="N252">
        <f>N267*N$180/N$195</f>
        <v>2.8963636363636365</v>
      </c>
      <c r="Q252">
        <v>0.4</v>
      </c>
      <c r="R252">
        <v>0.4</v>
      </c>
      <c r="S252">
        <v>0.2</v>
      </c>
      <c r="T252" t="s">
        <v>1061</v>
      </c>
      <c r="U252" t="s">
        <v>645</v>
      </c>
      <c r="V252" t="s">
        <v>574</v>
      </c>
      <c r="W252" t="s">
        <v>977</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5.25</v>
      </c>
      <c r="AC252" t="s">
        <v>1063</v>
      </c>
      <c r="AD252" t="s">
        <v>1062</v>
      </c>
      <c r="AE252">
        <v>0.22320000000000001</v>
      </c>
      <c r="AF252" t="s">
        <v>1065</v>
      </c>
      <c r="AH252" t="s">
        <v>1011</v>
      </c>
      <c r="AI252" t="s">
        <v>1011</v>
      </c>
      <c r="AJ252" t="s">
        <v>1011</v>
      </c>
      <c r="AL252">
        <v>0.91</v>
      </c>
      <c r="AM252">
        <v>0</v>
      </c>
      <c r="AN252">
        <v>0.5</v>
      </c>
      <c r="AO252">
        <v>0</v>
      </c>
      <c r="AP252" t="s">
        <v>1066</v>
      </c>
      <c r="AQ252" t="s">
        <v>2052</v>
      </c>
      <c r="AR252" t="s">
        <v>2066</v>
      </c>
      <c r="BE252" t="str">
        <f>IF(ISBLANK(BD252),"",BD252/(BA252/AZ252))</f>
        <v/>
      </c>
    </row>
    <row r="253" spans="3:57">
      <c r="C253" t="s">
        <v>1001</v>
      </c>
      <c r="D253" t="s">
        <v>799</v>
      </c>
      <c r="E253" t="s">
        <v>759</v>
      </c>
      <c r="F253" t="s">
        <v>1020</v>
      </c>
      <c r="G253" t="s">
        <v>1046</v>
      </c>
      <c r="H253" t="s">
        <v>754</v>
      </c>
      <c r="I253" t="s">
        <v>1022</v>
      </c>
      <c r="J253" t="s">
        <v>760</v>
      </c>
      <c r="K253" t="str">
        <f>SpaceTypesTable[[#This Row],[Lighting Standard]]&amp;SpaceTypesTable[[#This Row],[Lighting Primary Space Type]]&amp;SpaceTypesTable[[#This Row],[Lighting Secondary Space Type]]</f>
        <v>ASHRAE 90.1-2004Office-Open PlanGeneral</v>
      </c>
      <c r="N253">
        <f>VLOOKUP(SpaceTypesTable[[#This Row],[LookupColumn]],InteriorLightingTable[],5,FALSE)</f>
        <v>1.1000000000000001</v>
      </c>
      <c r="Q253">
        <v>0.4</v>
      </c>
      <c r="R253">
        <v>0.4</v>
      </c>
      <c r="S253">
        <v>0.2</v>
      </c>
      <c r="T253" t="s">
        <v>1061</v>
      </c>
      <c r="U253" t="s">
        <v>645</v>
      </c>
      <c r="V253" t="s">
        <v>574</v>
      </c>
      <c r="W253" t="s">
        <v>977</v>
      </c>
      <c r="X253" t="str">
        <f>SpaceTypesTable[[#This Row],[Ventilation Standard]]&amp;SpaceTypesTable[[#This Row],[Ventilation Primary Space Type]]&amp;SpaceTypesTable[[#This Row],[Ventilation Secondary Space Type]]</f>
        <v>ASHRAE 62.1-1999OfficesOffice Space</v>
      </c>
      <c r="Y253">
        <f>VLOOKUP(SpaceTypesTable[[#This Row],[Lookup]],VentilationStandardsTable[],6,FALSE)</f>
        <v>0</v>
      </c>
      <c r="Z253">
        <f>VLOOKUP(SpaceTypesTable[[#This Row],[Lookup]],VentilationStandardsTable[],5,FALSE)</f>
        <v>20</v>
      </c>
      <c r="AA253">
        <f>VLOOKUP(SpaceTypesTable[[#This Row],[Lookup]],VentilationStandardsTable[],7,FALSE)</f>
        <v>0</v>
      </c>
      <c r="AB253">
        <v>5.25</v>
      </c>
      <c r="AC253" t="s">
        <v>1063</v>
      </c>
      <c r="AD253" t="s">
        <v>1062</v>
      </c>
      <c r="AE253">
        <v>5.9499999999999997E-2</v>
      </c>
      <c r="AF253" t="s">
        <v>1065</v>
      </c>
      <c r="AH253" t="s">
        <v>1011</v>
      </c>
      <c r="AI253" t="s">
        <v>1011</v>
      </c>
      <c r="AJ253" t="s">
        <v>1011</v>
      </c>
      <c r="AL253">
        <v>0.91</v>
      </c>
      <c r="AM253">
        <v>0</v>
      </c>
      <c r="AN253">
        <v>0.5</v>
      </c>
      <c r="AO253">
        <v>0</v>
      </c>
      <c r="AP253" t="s">
        <v>1066</v>
      </c>
      <c r="AQ253" t="s">
        <v>2052</v>
      </c>
      <c r="AR253" t="s">
        <v>2066</v>
      </c>
      <c r="BE253" t="str">
        <f>IF(ISBLANK(BD253),"",BD253/(BA253/AZ253))</f>
        <v/>
      </c>
    </row>
    <row r="254" spans="3:57">
      <c r="C254" s="3" t="s">
        <v>1000</v>
      </c>
      <c r="D254" t="s">
        <v>800</v>
      </c>
      <c r="E254" t="s">
        <v>759</v>
      </c>
      <c r="F254" t="s">
        <v>1020</v>
      </c>
      <c r="G254" t="s">
        <v>1046</v>
      </c>
      <c r="H254" t="s">
        <v>997</v>
      </c>
      <c r="I254" t="s">
        <v>1022</v>
      </c>
      <c r="J254" t="s">
        <v>760</v>
      </c>
      <c r="K254" t="str">
        <f>SpaceTypesTable[[#This Row],[Lighting Standard]]&amp;SpaceTypesTable[[#This Row],[Lighting Primary Space Type]]&amp;SpaceTypesTable[[#This Row],[Lighting Secondary Space Type]]</f>
        <v>ASHRAE 189.1-2009Office-Open PlanGeneral</v>
      </c>
      <c r="N254">
        <f>VLOOKUP(SpaceTypesTable[[#This Row],[LookupColumn]],InteriorLightingTable[],5,FALSE)</f>
        <v>0.9900000000000001</v>
      </c>
      <c r="Q254">
        <v>0.4</v>
      </c>
      <c r="R254">
        <v>0.4</v>
      </c>
      <c r="S254">
        <v>0.2</v>
      </c>
      <c r="T254" t="s">
        <v>1061</v>
      </c>
      <c r="U254" t="s">
        <v>645</v>
      </c>
      <c r="V254" t="s">
        <v>574</v>
      </c>
      <c r="W254" t="s">
        <v>977</v>
      </c>
      <c r="X254" t="str">
        <f>SpaceTypesTable[[#This Row],[Ventilation Standard]]&amp;SpaceTypesTable[[#This Row],[Ventilation Primary Space Type]]&amp;SpaceTypesTable[[#This Row],[Ventilation Secondary Space Type]]</f>
        <v>ASHRAE 62.1-1999OfficesOffice Space</v>
      </c>
      <c r="Y254">
        <f>VLOOKUP(SpaceTypesTable[[#This Row],[Lookup]],VentilationStandardsTable[],6,FALSE)</f>
        <v>0</v>
      </c>
      <c r="Z254">
        <f>VLOOKUP(SpaceTypesTable[[#This Row],[Lookup]],VentilationStandardsTable[],5,FALSE)</f>
        <v>20</v>
      </c>
      <c r="AA254">
        <f>VLOOKUP(SpaceTypesTable[[#This Row],[Lookup]],VentilationStandardsTable[],7,FALSE)</f>
        <v>0</v>
      </c>
      <c r="AB254">
        <v>5.25</v>
      </c>
      <c r="AC254" t="s">
        <v>1063</v>
      </c>
      <c r="AD254" t="s">
        <v>1062</v>
      </c>
      <c r="AE254">
        <v>5.9499999999999997E-2</v>
      </c>
      <c r="AF254" t="s">
        <v>1065</v>
      </c>
      <c r="AH254" t="s">
        <v>1011</v>
      </c>
      <c r="AI254" t="s">
        <v>1011</v>
      </c>
      <c r="AJ254" t="s">
        <v>1011</v>
      </c>
      <c r="AL254">
        <v>0.49</v>
      </c>
      <c r="AM254">
        <v>0</v>
      </c>
      <c r="AN254">
        <v>0.5</v>
      </c>
      <c r="AO254">
        <v>0</v>
      </c>
      <c r="AP254" t="s">
        <v>1066</v>
      </c>
      <c r="AQ254" t="s">
        <v>2052</v>
      </c>
      <c r="AR254" t="s">
        <v>2066</v>
      </c>
      <c r="BE254" t="str">
        <f>IF(ISBLANK(BD254),"",BD254/(BA254/AZ254))</f>
        <v/>
      </c>
    </row>
    <row r="255" spans="3:57">
      <c r="C255" s="3" t="s">
        <v>1000</v>
      </c>
      <c r="D255" t="s">
        <v>801</v>
      </c>
      <c r="E255" t="s">
        <v>759</v>
      </c>
      <c r="F255" t="s">
        <v>1020</v>
      </c>
      <c r="G255" t="s">
        <v>1046</v>
      </c>
      <c r="H255" t="s">
        <v>997</v>
      </c>
      <c r="I255" t="s">
        <v>1022</v>
      </c>
      <c r="J255" t="s">
        <v>760</v>
      </c>
      <c r="K255" t="str">
        <f>SpaceTypesTable[[#This Row],[Lighting Standard]]&amp;SpaceTypesTable[[#This Row],[Lighting Primary Space Type]]&amp;SpaceTypesTable[[#This Row],[Lighting Secondary Space Type]]</f>
        <v>ASHRAE 189.1-2009Office-Open PlanGeneral</v>
      </c>
      <c r="N255">
        <f>VLOOKUP(SpaceTypesTable[[#This Row],[LookupColumn]],InteriorLightingTable[],5,FALSE)</f>
        <v>0.9900000000000001</v>
      </c>
      <c r="Q255">
        <v>0.4</v>
      </c>
      <c r="R255">
        <v>0.4</v>
      </c>
      <c r="S255">
        <v>0.2</v>
      </c>
      <c r="T255" t="s">
        <v>1061</v>
      </c>
      <c r="U255" t="s">
        <v>645</v>
      </c>
      <c r="V255" t="s">
        <v>574</v>
      </c>
      <c r="W255" t="s">
        <v>977</v>
      </c>
      <c r="X255" t="str">
        <f>SpaceTypesTable[[#This Row],[Ventilation Standard]]&amp;SpaceTypesTable[[#This Row],[Ventilation Primary Space Type]]&amp;SpaceTypesTable[[#This Row],[Ventilation Secondary Space Type]]</f>
        <v>ASHRAE 62.1-1999OfficesOffice Space</v>
      </c>
      <c r="Y255">
        <f>VLOOKUP(SpaceTypesTable[[#This Row],[Lookup]],VentilationStandardsTable[],6,FALSE)</f>
        <v>0</v>
      </c>
      <c r="Z255">
        <f>VLOOKUP(SpaceTypesTable[[#This Row],[Lookup]],VentilationStandardsTable[],5,FALSE)</f>
        <v>20</v>
      </c>
      <c r="AA255">
        <f>VLOOKUP(SpaceTypesTable[[#This Row],[Lookup]],VentilationStandardsTable[],7,FALSE)</f>
        <v>0</v>
      </c>
      <c r="AB255">
        <v>5.25</v>
      </c>
      <c r="AC255" t="s">
        <v>1063</v>
      </c>
      <c r="AD255" t="s">
        <v>1062</v>
      </c>
      <c r="AE255">
        <v>4.4600000000000001E-2</v>
      </c>
      <c r="AF255" t="s">
        <v>1065</v>
      </c>
      <c r="AH255" t="s">
        <v>1011</v>
      </c>
      <c r="AI255" t="s">
        <v>1011</v>
      </c>
      <c r="AJ255" t="s">
        <v>1011</v>
      </c>
      <c r="AL255">
        <v>0.49</v>
      </c>
      <c r="AM255">
        <v>0</v>
      </c>
      <c r="AN255">
        <v>0.5</v>
      </c>
      <c r="AO255">
        <v>0</v>
      </c>
      <c r="AP255" t="s">
        <v>1066</v>
      </c>
      <c r="AQ255" t="s">
        <v>2052</v>
      </c>
      <c r="AR255" t="s">
        <v>2066</v>
      </c>
      <c r="BE255" t="str">
        <f>IF(ISBLANK(BD255),"",BD255/(BA255/AZ255))</f>
        <v/>
      </c>
    </row>
    <row r="256" spans="3:57">
      <c r="C256" s="46" t="s">
        <v>1003</v>
      </c>
      <c r="D256" t="s">
        <v>799</v>
      </c>
      <c r="E256" t="s">
        <v>759</v>
      </c>
      <c r="F256" t="s">
        <v>1020</v>
      </c>
      <c r="G256" t="s">
        <v>1046</v>
      </c>
      <c r="N256">
        <f>N286*N$165/N$195</f>
        <v>0.29752066115702475</v>
      </c>
      <c r="Q256">
        <v>0.4</v>
      </c>
      <c r="R256">
        <v>0.4</v>
      </c>
      <c r="S256">
        <v>0.2</v>
      </c>
      <c r="T256" t="s">
        <v>1061</v>
      </c>
      <c r="U256" t="s">
        <v>645</v>
      </c>
      <c r="V256" t="s">
        <v>574</v>
      </c>
      <c r="W256" t="s">
        <v>977</v>
      </c>
      <c r="X256" t="str">
        <f>SpaceTypesTable[[#This Row],[Ventilation Standard]]&amp;SpaceTypesTable[[#This Row],[Ventilation Primary Space Type]]&amp;SpaceTypesTable[[#This Row],[Ventilation Secondary Space Type]]</f>
        <v>ASHRAE 62.1-1999OfficesOffice Space</v>
      </c>
      <c r="Y256">
        <f>VLOOKUP(SpaceTypesTable[[#This Row],[Lookup]],VentilationStandardsTable[],6,FALSE)</f>
        <v>0</v>
      </c>
      <c r="Z256">
        <f>VLOOKUP(SpaceTypesTable[[#This Row],[Lookup]],VentilationStandardsTable[],5,FALSE)</f>
        <v>20</v>
      </c>
      <c r="AA256">
        <f>VLOOKUP(SpaceTypesTable[[#This Row],[Lookup]],VentilationStandardsTable[],7,FALSE)</f>
        <v>0</v>
      </c>
      <c r="AB256">
        <v>5.25</v>
      </c>
      <c r="AC256" t="s">
        <v>1063</v>
      </c>
      <c r="AD256" t="s">
        <v>1062</v>
      </c>
      <c r="AE256">
        <v>0.22320000000000001</v>
      </c>
      <c r="AF256" t="s">
        <v>1065</v>
      </c>
      <c r="AH256" t="s">
        <v>1011</v>
      </c>
      <c r="AI256" t="s">
        <v>1011</v>
      </c>
      <c r="AJ256" t="s">
        <v>1011</v>
      </c>
      <c r="AL256">
        <v>0.91</v>
      </c>
      <c r="AM256">
        <v>0</v>
      </c>
      <c r="AN256">
        <v>0.5</v>
      </c>
      <c r="AO256">
        <v>0</v>
      </c>
      <c r="AP256" t="s">
        <v>1066</v>
      </c>
      <c r="AQ256" t="s">
        <v>2052</v>
      </c>
      <c r="AR256" t="s">
        <v>2066</v>
      </c>
      <c r="BE256" t="str">
        <f>IF(ISBLANK(BD256),"",BD256/(BA256/AZ256))</f>
        <v/>
      </c>
    </row>
    <row r="257" spans="1:57">
      <c r="A257" t="s">
        <v>1059</v>
      </c>
      <c r="C257" t="s">
        <v>1058</v>
      </c>
      <c r="D257" t="s">
        <v>799</v>
      </c>
      <c r="E257" t="s">
        <v>759</v>
      </c>
      <c r="F257" t="s">
        <v>1020</v>
      </c>
      <c r="G257" t="s">
        <v>1046</v>
      </c>
      <c r="H257" t="s">
        <v>755</v>
      </c>
      <c r="I257" t="s">
        <v>1022</v>
      </c>
      <c r="J257" t="s">
        <v>760</v>
      </c>
      <c r="K257" t="str">
        <f>SpaceTypesTable[[#This Row],[Lighting Standard]]&amp;SpaceTypesTable[[#This Row],[Lighting Primary Space Type]]&amp;SpaceTypesTable[[#This Row],[Lighting Secondary Space Type]]</f>
        <v>ASHRAE 90.1-2007Office-Open PlanGeneral</v>
      </c>
      <c r="N257">
        <f>VLOOKUP(SpaceTypesTable[[#This Row],[LookupColumn]],InteriorLightingTable[],5,FALSE)</f>
        <v>1.1000000000000001</v>
      </c>
      <c r="Q257">
        <v>0.4</v>
      </c>
      <c r="R257">
        <v>0.4</v>
      </c>
      <c r="S257">
        <v>0.2</v>
      </c>
      <c r="T257" t="s">
        <v>1061</v>
      </c>
      <c r="U257" t="s">
        <v>647</v>
      </c>
      <c r="V257" t="s">
        <v>574</v>
      </c>
      <c r="W257" t="s">
        <v>977</v>
      </c>
      <c r="X257" t="str">
        <f>SpaceTypesTable[[#This Row],[Ventilation Standard]]&amp;SpaceTypesTable[[#This Row],[Ventilation Primary Space Type]]&amp;SpaceTypesTable[[#This Row],[Ventilation Secondary Space Type]]</f>
        <v>ASHRAE 62.1-2007OfficesOffice Space</v>
      </c>
      <c r="Y257" t="e">
        <f>VLOOKUP(SpaceTypesTable[[#This Row],[Lookup]],VentilationStandardsTable[],6,FALSE)</f>
        <v>#N/A</v>
      </c>
      <c r="Z257" t="e">
        <f>VLOOKUP(SpaceTypesTable[[#This Row],[Lookup]],VentilationStandardsTable[],5,FALSE)</f>
        <v>#N/A</v>
      </c>
      <c r="AA257" t="e">
        <f>VLOOKUP(SpaceTypesTable[[#This Row],[Lookup]],VentilationStandardsTable[],7,FALSE)</f>
        <v>#N/A</v>
      </c>
      <c r="AB257">
        <v>5</v>
      </c>
      <c r="AC257" t="s">
        <v>2007</v>
      </c>
      <c r="AD257" t="s">
        <v>2010</v>
      </c>
      <c r="AE257">
        <v>4.4600000000000001E-2</v>
      </c>
      <c r="AF257" t="s">
        <v>2027</v>
      </c>
      <c r="AH257" t="s">
        <v>1011</v>
      </c>
      <c r="AI257" t="s">
        <v>1011</v>
      </c>
      <c r="AJ257" t="s">
        <v>1011</v>
      </c>
      <c r="AL257">
        <v>0.75</v>
      </c>
      <c r="AM257">
        <v>0</v>
      </c>
      <c r="AN257">
        <v>0.5</v>
      </c>
      <c r="AO257">
        <v>0</v>
      </c>
      <c r="AP257" t="s">
        <v>2090</v>
      </c>
      <c r="AQ257" t="s">
        <v>2052</v>
      </c>
      <c r="AR257" t="s">
        <v>2066</v>
      </c>
      <c r="BE257" t="str">
        <f>IF(ISBLANK(BD257),"",BD257/(BA257/AZ257))</f>
        <v/>
      </c>
    </row>
    <row r="258" spans="1:57">
      <c r="C258" s="3" t="s">
        <v>1002</v>
      </c>
      <c r="D258" t="s">
        <v>799</v>
      </c>
      <c r="E258" t="s">
        <v>759</v>
      </c>
      <c r="F258" t="s">
        <v>1060</v>
      </c>
      <c r="G258" t="s">
        <v>1052</v>
      </c>
      <c r="N258">
        <f>N273*N$180/N$195</f>
        <v>1.9309090909090909</v>
      </c>
      <c r="Q258">
        <v>0.4</v>
      </c>
      <c r="R258">
        <v>0.4</v>
      </c>
      <c r="S258">
        <v>0.2</v>
      </c>
      <c r="T258" t="s">
        <v>1061</v>
      </c>
      <c r="U258" t="s">
        <v>645</v>
      </c>
      <c r="V258" t="s">
        <v>578</v>
      </c>
      <c r="W258" t="s">
        <v>579</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10</v>
      </c>
      <c r="AC258" t="s">
        <v>1064</v>
      </c>
      <c r="AD258" t="s">
        <v>1062</v>
      </c>
      <c r="AE258">
        <v>0.22320000000000001</v>
      </c>
      <c r="AF258" t="s">
        <v>1065</v>
      </c>
      <c r="AL258">
        <v>1.5</v>
      </c>
      <c r="AM258">
        <v>0</v>
      </c>
      <c r="AN258">
        <v>0.5</v>
      </c>
      <c r="AO258">
        <v>0</v>
      </c>
      <c r="AP258" t="s">
        <v>1066</v>
      </c>
      <c r="AQ258" t="s">
        <v>2052</v>
      </c>
      <c r="AR258" t="s">
        <v>2066</v>
      </c>
      <c r="AU258" t="str">
        <f>IF(SpaceTypesTable[[#This Row],[Peak Flow Rate (gal/h)]]=0,"",SpaceTypesTable[[#This Row],[Peak Flow Rate (gal/h)]]/SpaceTypesTable[[#This Row],[area (ft^2)]])</f>
        <v/>
      </c>
    </row>
    <row r="259" spans="1:57">
      <c r="C259" t="s">
        <v>1001</v>
      </c>
      <c r="D259" t="s">
        <v>799</v>
      </c>
      <c r="E259" t="s">
        <v>759</v>
      </c>
      <c r="F259" t="s">
        <v>1060</v>
      </c>
      <c r="G259" t="s">
        <v>1052</v>
      </c>
      <c r="H259" t="s">
        <v>754</v>
      </c>
      <c r="I259" t="s">
        <v>892</v>
      </c>
      <c r="J259" t="s">
        <v>760</v>
      </c>
      <c r="K259" t="str">
        <f>SpaceTypesTable[[#This Row],[Lighting Standard]]&amp;SpaceTypesTable[[#This Row],[Lighting Primary Space Type]]&amp;SpaceTypesTable[[#This Row],[Lighting Secondary Space Type]]</f>
        <v>ASHRAE 90.1-2004Office-EnclosedGeneral</v>
      </c>
      <c r="N259">
        <f>VLOOKUP(SpaceTypesTable[[#This Row],[LookupColumn]],InteriorLightingTable[],5,FALSE)</f>
        <v>1.1000000000000001</v>
      </c>
      <c r="Q259">
        <v>0.4</v>
      </c>
      <c r="R259">
        <v>0.4</v>
      </c>
      <c r="S259">
        <v>0.2</v>
      </c>
      <c r="T259" t="s">
        <v>1061</v>
      </c>
      <c r="U259" t="s">
        <v>645</v>
      </c>
      <c r="V259" t="s">
        <v>578</v>
      </c>
      <c r="W259" t="s">
        <v>579</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10</v>
      </c>
      <c r="AC259" t="s">
        <v>1064</v>
      </c>
      <c r="AD259" t="s">
        <v>1062</v>
      </c>
      <c r="AE259">
        <v>5.9499999999999997E-2</v>
      </c>
      <c r="AF259" t="s">
        <v>1065</v>
      </c>
      <c r="AL259">
        <v>1.5</v>
      </c>
      <c r="AM259">
        <v>0</v>
      </c>
      <c r="AN259">
        <v>0.5</v>
      </c>
      <c r="AO259">
        <v>0</v>
      </c>
      <c r="AP259" t="s">
        <v>1066</v>
      </c>
      <c r="AQ259" t="s">
        <v>2052</v>
      </c>
      <c r="AR259" t="s">
        <v>2066</v>
      </c>
      <c r="AU259" t="str">
        <f>IF(SpaceTypesTable[[#This Row],[Peak Flow Rate (gal/h)]]=0,"",SpaceTypesTable[[#This Row],[Peak Flow Rate (gal/h)]]/SpaceTypesTable[[#This Row],[area (ft^2)]])</f>
        <v/>
      </c>
    </row>
    <row r="260" spans="1:57">
      <c r="C260" s="3" t="s">
        <v>1000</v>
      </c>
      <c r="D260" t="s">
        <v>800</v>
      </c>
      <c r="E260" t="s">
        <v>759</v>
      </c>
      <c r="F260" t="s">
        <v>1060</v>
      </c>
      <c r="G260" t="s">
        <v>1052</v>
      </c>
      <c r="H260" t="s">
        <v>997</v>
      </c>
      <c r="I260" t="s">
        <v>892</v>
      </c>
      <c r="J260" t="s">
        <v>760</v>
      </c>
      <c r="K260" t="str">
        <f>SpaceTypesTable[[#This Row],[Lighting Standard]]&amp;SpaceTypesTable[[#This Row],[Lighting Primary Space Type]]&amp;SpaceTypesTable[[#This Row],[Lighting Secondary Space Type]]</f>
        <v>ASHRAE 189.1-2009Office-EnclosedGeneral</v>
      </c>
      <c r="N260">
        <f>VLOOKUP(SpaceTypesTable[[#This Row],[LookupColumn]],InteriorLightingTable[],5,FALSE)</f>
        <v>0.9900000000000001</v>
      </c>
      <c r="Q260">
        <v>0.4</v>
      </c>
      <c r="R260">
        <v>0.4</v>
      </c>
      <c r="S260">
        <v>0.2</v>
      </c>
      <c r="T260" t="s">
        <v>1061</v>
      </c>
      <c r="U260" t="s">
        <v>645</v>
      </c>
      <c r="V260" t="s">
        <v>578</v>
      </c>
      <c r="W260" t="s">
        <v>579</v>
      </c>
      <c r="X260" t="str">
        <f>SpaceTypesTable[[#This Row],[Ventilation Standard]]&amp;SpaceTypesTable[[#This Row],[Ventilation Primary Space Type]]&amp;SpaceTypesTable[[#This Row],[Ventilation Secondary Space Type]]</f>
        <v>ASHRAE 62.1-1999Public SpacesCorridors and utilities</v>
      </c>
      <c r="Y260">
        <f>VLOOKUP(SpaceTypesTable[[#This Row],[Lookup]],VentilationStandardsTable[],6,FALSE)</f>
        <v>0.05</v>
      </c>
      <c r="Z260">
        <f>VLOOKUP(SpaceTypesTable[[#This Row],[Lookup]],VentilationStandardsTable[],5,FALSE)</f>
        <v>0</v>
      </c>
      <c r="AA260">
        <f>VLOOKUP(SpaceTypesTable[[#This Row],[Lookup]],VentilationStandardsTable[],7,FALSE)</f>
        <v>0</v>
      </c>
      <c r="AB260">
        <v>10</v>
      </c>
      <c r="AC260" t="s">
        <v>1064</v>
      </c>
      <c r="AD260" t="s">
        <v>1062</v>
      </c>
      <c r="AE260">
        <v>5.9499999999999997E-2</v>
      </c>
      <c r="AF260" t="s">
        <v>1065</v>
      </c>
      <c r="AL260">
        <v>0.81</v>
      </c>
      <c r="AM260">
        <v>0</v>
      </c>
      <c r="AN260">
        <v>0.5</v>
      </c>
      <c r="AO260">
        <v>0</v>
      </c>
      <c r="AP260" t="s">
        <v>1066</v>
      </c>
      <c r="AQ260" t="s">
        <v>2052</v>
      </c>
      <c r="AR260" t="s">
        <v>2066</v>
      </c>
      <c r="AU260" t="str">
        <f>IF(SpaceTypesTable[[#This Row],[Peak Flow Rate (gal/h)]]=0,"",SpaceTypesTable[[#This Row],[Peak Flow Rate (gal/h)]]/SpaceTypesTable[[#This Row],[area (ft^2)]])</f>
        <v/>
      </c>
    </row>
    <row r="261" spans="1:57">
      <c r="C261" s="3" t="s">
        <v>1000</v>
      </c>
      <c r="D261" t="s">
        <v>801</v>
      </c>
      <c r="E261" t="s">
        <v>759</v>
      </c>
      <c r="F261" t="s">
        <v>1060</v>
      </c>
      <c r="G261" t="s">
        <v>1052</v>
      </c>
      <c r="H261" t="s">
        <v>997</v>
      </c>
      <c r="I261" t="s">
        <v>892</v>
      </c>
      <c r="J261" t="s">
        <v>760</v>
      </c>
      <c r="K261" t="str">
        <f>SpaceTypesTable[[#This Row],[Lighting Standard]]&amp;SpaceTypesTable[[#This Row],[Lighting Primary Space Type]]&amp;SpaceTypesTable[[#This Row],[Lighting Secondary Space Type]]</f>
        <v>ASHRAE 189.1-2009Office-EnclosedGeneral</v>
      </c>
      <c r="N261">
        <f>VLOOKUP(SpaceTypesTable[[#This Row],[LookupColumn]],InteriorLightingTable[],5,FALSE)</f>
        <v>0.9900000000000001</v>
      </c>
      <c r="Q261">
        <v>0.4</v>
      </c>
      <c r="R261">
        <v>0.4</v>
      </c>
      <c r="S261">
        <v>0.2</v>
      </c>
      <c r="T261" t="s">
        <v>1061</v>
      </c>
      <c r="U261" t="s">
        <v>645</v>
      </c>
      <c r="V261" t="s">
        <v>578</v>
      </c>
      <c r="W261" t="s">
        <v>579</v>
      </c>
      <c r="X261" t="str">
        <f>SpaceTypesTable[[#This Row],[Ventilation Standard]]&amp;SpaceTypesTable[[#This Row],[Ventilation Primary Space Type]]&amp;SpaceTypesTable[[#This Row],[Ventilation Secondary Space Type]]</f>
        <v>ASHRAE 62.1-1999Public SpacesCorridors and utilities</v>
      </c>
      <c r="Y261">
        <f>VLOOKUP(SpaceTypesTable[[#This Row],[Lookup]],VentilationStandardsTable[],6,FALSE)</f>
        <v>0.05</v>
      </c>
      <c r="Z261">
        <f>VLOOKUP(SpaceTypesTable[[#This Row],[Lookup]],VentilationStandardsTable[],5,FALSE)</f>
        <v>0</v>
      </c>
      <c r="AA261">
        <f>VLOOKUP(SpaceTypesTable[[#This Row],[Lookup]],VentilationStandardsTable[],7,FALSE)</f>
        <v>0</v>
      </c>
      <c r="AB261">
        <v>10</v>
      </c>
      <c r="AC261" t="s">
        <v>1064</v>
      </c>
      <c r="AD261" t="s">
        <v>1062</v>
      </c>
      <c r="AE261">
        <v>4.4600000000000001E-2</v>
      </c>
      <c r="AF261" t="s">
        <v>1065</v>
      </c>
      <c r="AL261">
        <v>0.81</v>
      </c>
      <c r="AM261">
        <v>0</v>
      </c>
      <c r="AN261">
        <v>0.5</v>
      </c>
      <c r="AO261">
        <v>0</v>
      </c>
      <c r="AP261" t="s">
        <v>1066</v>
      </c>
      <c r="AQ261" t="s">
        <v>2052</v>
      </c>
      <c r="AR261" t="s">
        <v>2066</v>
      </c>
      <c r="AU261" t="str">
        <f>IF(SpaceTypesTable[[#This Row],[Peak Flow Rate (gal/h)]]=0,"",SpaceTypesTable[[#This Row],[Peak Flow Rate (gal/h)]]/SpaceTypesTable[[#This Row],[area (ft^2)]])</f>
        <v/>
      </c>
    </row>
    <row r="262" spans="1:57">
      <c r="C262" s="46" t="s">
        <v>1003</v>
      </c>
      <c r="D262" t="s">
        <v>799</v>
      </c>
      <c r="E262" t="s">
        <v>759</v>
      </c>
      <c r="F262" t="s">
        <v>1060</v>
      </c>
      <c r="G262" t="s">
        <v>1052</v>
      </c>
      <c r="N262">
        <f>N292*N$165/N$195</f>
        <v>0.85636363636363644</v>
      </c>
      <c r="Q262">
        <v>0.4</v>
      </c>
      <c r="R262">
        <v>0.4</v>
      </c>
      <c r="S262">
        <v>0.2</v>
      </c>
      <c r="T262" t="s">
        <v>1061</v>
      </c>
      <c r="U262" t="s">
        <v>645</v>
      </c>
      <c r="V262" t="s">
        <v>578</v>
      </c>
      <c r="W262" t="s">
        <v>579</v>
      </c>
      <c r="X262" t="str">
        <f>SpaceTypesTable[[#This Row],[Ventilation Standard]]&amp;SpaceTypesTable[[#This Row],[Ventilation Primary Space Type]]&amp;SpaceTypesTable[[#This Row],[Ventilation Secondary Space Type]]</f>
        <v>ASHRAE 62.1-1999Public SpacesCorridors and utilities</v>
      </c>
      <c r="Y262">
        <f>VLOOKUP(SpaceTypesTable[[#This Row],[Lookup]],VentilationStandardsTable[],6,FALSE)</f>
        <v>0.05</v>
      </c>
      <c r="Z262">
        <f>VLOOKUP(SpaceTypesTable[[#This Row],[Lookup]],VentilationStandardsTable[],5,FALSE)</f>
        <v>0</v>
      </c>
      <c r="AA262">
        <f>VLOOKUP(SpaceTypesTable[[#This Row],[Lookup]],VentilationStandardsTable[],7,FALSE)</f>
        <v>0</v>
      </c>
      <c r="AB262">
        <v>10</v>
      </c>
      <c r="AC262" t="s">
        <v>1064</v>
      </c>
      <c r="AD262" t="s">
        <v>1062</v>
      </c>
      <c r="AE262">
        <v>0.22320000000000001</v>
      </c>
      <c r="AF262" t="s">
        <v>1065</v>
      </c>
      <c r="AL262">
        <v>1.5</v>
      </c>
      <c r="AM262">
        <v>0</v>
      </c>
      <c r="AN262">
        <v>0.5</v>
      </c>
      <c r="AO262">
        <v>0</v>
      </c>
      <c r="AP262" t="s">
        <v>1066</v>
      </c>
      <c r="AQ262" t="s">
        <v>2052</v>
      </c>
      <c r="AR262" t="s">
        <v>2066</v>
      </c>
      <c r="AU262" t="str">
        <f>IF(SpaceTypesTable[[#This Row],[Peak Flow Rate (gal/h)]]=0,"",SpaceTypesTable[[#This Row],[Peak Flow Rate (gal/h)]]/SpaceTypesTable[[#This Row],[area (ft^2)]])</f>
        <v/>
      </c>
    </row>
    <row r="263" spans="1:57">
      <c r="C263" t="s">
        <v>1058</v>
      </c>
      <c r="D263" t="s">
        <v>799</v>
      </c>
      <c r="E263" t="s">
        <v>759</v>
      </c>
      <c r="F263" t="s">
        <v>1060</v>
      </c>
      <c r="G263" t="s">
        <v>1052</v>
      </c>
      <c r="H263" t="s">
        <v>755</v>
      </c>
      <c r="I263" t="s">
        <v>892</v>
      </c>
      <c r="J263" t="s">
        <v>760</v>
      </c>
      <c r="K263" t="str">
        <f>SpaceTypesTable[[#This Row],[Lighting Standard]]&amp;SpaceTypesTable[[#This Row],[Lighting Primary Space Type]]&amp;SpaceTypesTable[[#This Row],[Lighting Secondary Space Type]]</f>
        <v>ASHRAE 90.1-2007Office-EnclosedGeneral</v>
      </c>
      <c r="N263">
        <f>VLOOKUP(SpaceTypesTable[[#This Row],[LookupColumn]],InteriorLightingTable[],5,FALSE)</f>
        <v>1.1000000000000001</v>
      </c>
      <c r="Q263">
        <v>0.4</v>
      </c>
      <c r="R263">
        <v>0.4</v>
      </c>
      <c r="S263">
        <v>0.2</v>
      </c>
      <c r="T263" t="s">
        <v>1061</v>
      </c>
      <c r="U263" t="s">
        <v>647</v>
      </c>
      <c r="V263" t="s">
        <v>578</v>
      </c>
      <c r="W263" t="s">
        <v>579</v>
      </c>
      <c r="X263" t="str">
        <f>SpaceTypesTable[[#This Row],[Ventilation Standard]]&amp;SpaceTypesTable[[#This Row],[Ventilation Primary Space Type]]&amp;SpaceTypesTable[[#This Row],[Ventilation Secondary Space Type]]</f>
        <v>ASHRAE 62.1-2007Public SpacesCorridors and utilities</v>
      </c>
      <c r="Y263" t="e">
        <f>VLOOKUP(SpaceTypesTable[[#This Row],[Lookup]],VentilationStandardsTable[],6,FALSE)</f>
        <v>#N/A</v>
      </c>
      <c r="Z263" t="e">
        <f>VLOOKUP(SpaceTypesTable[[#This Row],[Lookup]],VentilationStandardsTable[],5,FALSE)</f>
        <v>#N/A</v>
      </c>
      <c r="AA263" t="e">
        <f>VLOOKUP(SpaceTypesTable[[#This Row],[Lookup]],VentilationStandardsTable[],7,FALSE)</f>
        <v>#N/A</v>
      </c>
      <c r="AB263">
        <v>1</v>
      </c>
      <c r="AC263" t="s">
        <v>2007</v>
      </c>
      <c r="AD263" t="s">
        <v>2010</v>
      </c>
      <c r="AE263">
        <v>4.4600000000000001E-2</v>
      </c>
      <c r="AF263" t="s">
        <v>2027</v>
      </c>
      <c r="AL263">
        <v>1.5</v>
      </c>
      <c r="AM263">
        <v>0</v>
      </c>
      <c r="AN263">
        <v>0.5</v>
      </c>
      <c r="AO263">
        <v>0</v>
      </c>
      <c r="AP263" t="s">
        <v>2090</v>
      </c>
      <c r="AQ263" t="s">
        <v>2052</v>
      </c>
      <c r="AR263" t="s">
        <v>2066</v>
      </c>
      <c r="AU263" t="str">
        <f>IF(SpaceTypesTable[[#This Row],[Peak Flow Rate (gal/h)]]=0,"",SpaceTypesTable[[#This Row],[Peak Flow Rate (gal/h)]]/SpaceTypesTable[[#This Row],[area (ft^2)]])</f>
        <v/>
      </c>
    </row>
    <row r="264" spans="1:57">
      <c r="C264" s="3" t="s">
        <v>1002</v>
      </c>
      <c r="D264" t="s">
        <v>799</v>
      </c>
      <c r="E264" t="s">
        <v>759</v>
      </c>
      <c r="F264" t="s">
        <v>789</v>
      </c>
      <c r="G264" t="s">
        <v>1054</v>
      </c>
      <c r="N264">
        <f>N279*N$180/N$195</f>
        <v>2.5745454545454547</v>
      </c>
      <c r="Q264">
        <v>0.4</v>
      </c>
      <c r="R264">
        <v>0.4</v>
      </c>
      <c r="S264">
        <v>0.2</v>
      </c>
      <c r="T264" t="s">
        <v>1061</v>
      </c>
      <c r="U264" t="s">
        <v>645</v>
      </c>
      <c r="V264" t="s">
        <v>578</v>
      </c>
      <c r="W264" t="s">
        <v>580</v>
      </c>
      <c r="X264" t="str">
        <f>SpaceTypesTable[[#This Row],[Ventilation Standard]]&amp;SpaceTypesTable[[#This Row],[Ventilation Primary Space Type]]&amp;SpaceTypesTable[[#This Row],[Ventilation Secondary Space Type]]</f>
        <v>ASHRAE 62.1-1999Public SpacesPublic restrooms (Assume 12 toilet/625 ft^2)</v>
      </c>
      <c r="Y264">
        <f>VLOOKUP(SpaceTypesTable[[#This Row],[Lookup]],VentilationStandardsTable[],6,FALSE)</f>
        <v>0.96</v>
      </c>
      <c r="Z264">
        <f>VLOOKUP(SpaceTypesTable[[#This Row],[Lookup]],VentilationStandardsTable[],5,FALSE)</f>
        <v>0</v>
      </c>
      <c r="AA264">
        <f>VLOOKUP(SpaceTypesTable[[#This Row],[Lookup]],VentilationStandardsTable[],7,FALSE)</f>
        <v>0</v>
      </c>
      <c r="AB264">
        <v>10</v>
      </c>
      <c r="AC264" t="s">
        <v>1064</v>
      </c>
      <c r="AD264" t="s">
        <v>1062</v>
      </c>
      <c r="AE264">
        <v>0.22320000000000001</v>
      </c>
      <c r="AF264" t="s">
        <v>1065</v>
      </c>
      <c r="AL264">
        <v>0.27</v>
      </c>
      <c r="AM264">
        <v>0</v>
      </c>
      <c r="AN264">
        <v>0.5</v>
      </c>
      <c r="AO264">
        <v>0</v>
      </c>
      <c r="AP264" t="s">
        <v>1066</v>
      </c>
      <c r="AQ264" t="s">
        <v>2052</v>
      </c>
      <c r="AR264" t="s">
        <v>2066</v>
      </c>
      <c r="AU264">
        <v>2.762836185819071E-2</v>
      </c>
      <c r="AV264">
        <v>43.3</v>
      </c>
      <c r="AW264">
        <v>0.2</v>
      </c>
      <c r="AX264">
        <v>0.05</v>
      </c>
      <c r="AY264" t="s">
        <v>2007</v>
      </c>
    </row>
    <row r="265" spans="1:57">
      <c r="C265" t="s">
        <v>1001</v>
      </c>
      <c r="D265" t="s">
        <v>799</v>
      </c>
      <c r="E265" t="s">
        <v>759</v>
      </c>
      <c r="F265" t="s">
        <v>789</v>
      </c>
      <c r="G265" t="s">
        <v>1054</v>
      </c>
      <c r="H265" t="s">
        <v>754</v>
      </c>
      <c r="I265" t="s">
        <v>896</v>
      </c>
      <c r="J265" t="s">
        <v>760</v>
      </c>
      <c r="K265" t="str">
        <f>SpaceTypesTable[[#This Row],[Lighting Standard]]&amp;SpaceTypesTable[[#This Row],[Lighting Primary Space Type]]&amp;SpaceTypesTable[[#This Row],[Lighting Secondary Space Type]]</f>
        <v>ASHRAE 90.1-2004RestroomsGeneral</v>
      </c>
      <c r="N265">
        <f>VLOOKUP(SpaceTypesTable[[#This Row],[LookupColumn]],InteriorLightingTable[],5,FALSE)</f>
        <v>0.9</v>
      </c>
      <c r="Q265">
        <v>0.4</v>
      </c>
      <c r="R265">
        <v>0.4</v>
      </c>
      <c r="S265">
        <v>0.2</v>
      </c>
      <c r="T265" t="s">
        <v>1061</v>
      </c>
      <c r="U265" t="s">
        <v>645</v>
      </c>
      <c r="V265" t="s">
        <v>578</v>
      </c>
      <c r="W265" t="s">
        <v>580</v>
      </c>
      <c r="X265" t="str">
        <f>SpaceTypesTable[[#This Row],[Ventilation Standard]]&amp;SpaceTypesTable[[#This Row],[Ventilation Primary Space Type]]&amp;SpaceTypesTable[[#This Row],[Ventilation Secondary Space Type]]</f>
        <v>ASHRAE 62.1-1999Public SpacesPublic restrooms (Assume 12 toilet/625 ft^2)</v>
      </c>
      <c r="Y265">
        <f>VLOOKUP(SpaceTypesTable[[#This Row],[Lookup]],VentilationStandardsTable[],6,FALSE)</f>
        <v>0.96</v>
      </c>
      <c r="Z265">
        <f>VLOOKUP(SpaceTypesTable[[#This Row],[Lookup]],VentilationStandardsTable[],5,FALSE)</f>
        <v>0</v>
      </c>
      <c r="AA265">
        <f>VLOOKUP(SpaceTypesTable[[#This Row],[Lookup]],VentilationStandardsTable[],7,FALSE)</f>
        <v>0</v>
      </c>
      <c r="AB265">
        <v>10</v>
      </c>
      <c r="AC265" t="s">
        <v>1064</v>
      </c>
      <c r="AD265" t="s">
        <v>1062</v>
      </c>
      <c r="AE265">
        <v>5.9499999999999997E-2</v>
      </c>
      <c r="AF265" t="s">
        <v>1065</v>
      </c>
      <c r="AL265">
        <v>0.27</v>
      </c>
      <c r="AM265">
        <v>0</v>
      </c>
      <c r="AN265">
        <v>0.5</v>
      </c>
      <c r="AO265">
        <v>0</v>
      </c>
      <c r="AP265" t="s">
        <v>1066</v>
      </c>
      <c r="AQ265" t="s">
        <v>2052</v>
      </c>
      <c r="AR265" t="s">
        <v>2066</v>
      </c>
      <c r="AU265">
        <v>2.762836185819071E-2</v>
      </c>
      <c r="AV265">
        <v>43.3</v>
      </c>
      <c r="AW265">
        <v>0.2</v>
      </c>
      <c r="AX265">
        <v>0.05</v>
      </c>
      <c r="AY265" t="s">
        <v>2007</v>
      </c>
    </row>
    <row r="266" spans="1:57">
      <c r="C266" s="3" t="s">
        <v>1000</v>
      </c>
      <c r="D266" t="s">
        <v>800</v>
      </c>
      <c r="E266" t="s">
        <v>759</v>
      </c>
      <c r="F266" t="s">
        <v>789</v>
      </c>
      <c r="G266" t="s">
        <v>1054</v>
      </c>
      <c r="H266" t="s">
        <v>997</v>
      </c>
      <c r="I266" t="s">
        <v>896</v>
      </c>
      <c r="J266" t="s">
        <v>760</v>
      </c>
      <c r="K266" t="str">
        <f>SpaceTypesTable[[#This Row],[Lighting Standard]]&amp;SpaceTypesTable[[#This Row],[Lighting Primary Space Type]]&amp;SpaceTypesTable[[#This Row],[Lighting Secondary Space Type]]</f>
        <v>ASHRAE 189.1-2009RestroomsGeneral</v>
      </c>
      <c r="N266">
        <f>VLOOKUP(SpaceTypesTable[[#This Row],[LookupColumn]],InteriorLightingTable[],5,FALSE)</f>
        <v>0.81</v>
      </c>
      <c r="Q266">
        <v>0.4</v>
      </c>
      <c r="R266">
        <v>0.4</v>
      </c>
      <c r="S266">
        <v>0.2</v>
      </c>
      <c r="T266" t="s">
        <v>1061</v>
      </c>
      <c r="U266" t="s">
        <v>645</v>
      </c>
      <c r="V266" t="s">
        <v>578</v>
      </c>
      <c r="W266" t="s">
        <v>580</v>
      </c>
      <c r="X266" t="str">
        <f>SpaceTypesTable[[#This Row],[Ventilation Standard]]&amp;SpaceTypesTable[[#This Row],[Ventilation Primary Space Type]]&amp;SpaceTypesTable[[#This Row],[Ventilation Secondary Space Type]]</f>
        <v>ASHRAE 62.1-1999Public SpacesPublic restrooms (Assume 12 toilet/625 ft^2)</v>
      </c>
      <c r="Y266">
        <f>VLOOKUP(SpaceTypesTable[[#This Row],[Lookup]],VentilationStandardsTable[],6,FALSE)</f>
        <v>0.96</v>
      </c>
      <c r="Z266">
        <f>VLOOKUP(SpaceTypesTable[[#This Row],[Lookup]],VentilationStandardsTable[],5,FALSE)</f>
        <v>0</v>
      </c>
      <c r="AA266">
        <f>VLOOKUP(SpaceTypesTable[[#This Row],[Lookup]],VentilationStandardsTable[],7,FALSE)</f>
        <v>0</v>
      </c>
      <c r="AB266">
        <v>10</v>
      </c>
      <c r="AC266" t="s">
        <v>1064</v>
      </c>
      <c r="AD266" t="s">
        <v>1062</v>
      </c>
      <c r="AE266">
        <v>5.9499999999999997E-2</v>
      </c>
      <c r="AF266" t="s">
        <v>1065</v>
      </c>
      <c r="AL266">
        <v>0.15</v>
      </c>
      <c r="AM266">
        <v>0</v>
      </c>
      <c r="AN266">
        <v>0.5</v>
      </c>
      <c r="AO266">
        <v>0</v>
      </c>
      <c r="AP266" t="s">
        <v>1066</v>
      </c>
      <c r="AQ266" t="s">
        <v>2052</v>
      </c>
      <c r="AR266" t="s">
        <v>2066</v>
      </c>
      <c r="AU266">
        <v>2.762836185819071E-2</v>
      </c>
      <c r="AV266">
        <v>43.3</v>
      </c>
      <c r="AW266">
        <v>0.2</v>
      </c>
      <c r="AX266">
        <v>0.05</v>
      </c>
      <c r="AY266" t="s">
        <v>2007</v>
      </c>
    </row>
    <row r="267" spans="1:57">
      <c r="C267" s="3" t="s">
        <v>1000</v>
      </c>
      <c r="D267" t="s">
        <v>801</v>
      </c>
      <c r="E267" t="s">
        <v>759</v>
      </c>
      <c r="F267" t="s">
        <v>789</v>
      </c>
      <c r="G267" t="s">
        <v>1054</v>
      </c>
      <c r="H267" t="s">
        <v>997</v>
      </c>
      <c r="I267" t="s">
        <v>896</v>
      </c>
      <c r="J267" t="s">
        <v>760</v>
      </c>
      <c r="K267" t="str">
        <f>SpaceTypesTable[[#This Row],[Lighting Standard]]&amp;SpaceTypesTable[[#This Row],[Lighting Primary Space Type]]&amp;SpaceTypesTable[[#This Row],[Lighting Secondary Space Type]]</f>
        <v>ASHRAE 189.1-2009RestroomsGeneral</v>
      </c>
      <c r="N267">
        <f>VLOOKUP(SpaceTypesTable[[#This Row],[LookupColumn]],InteriorLightingTable[],5,FALSE)</f>
        <v>0.81</v>
      </c>
      <c r="Q267">
        <v>0.4</v>
      </c>
      <c r="R267">
        <v>0.4</v>
      </c>
      <c r="S267">
        <v>0.2</v>
      </c>
      <c r="T267" t="s">
        <v>1061</v>
      </c>
      <c r="U267" t="s">
        <v>645</v>
      </c>
      <c r="V267" t="s">
        <v>578</v>
      </c>
      <c r="W267" t="s">
        <v>580</v>
      </c>
      <c r="X267" t="str">
        <f>SpaceTypesTable[[#This Row],[Ventilation Standard]]&amp;SpaceTypesTable[[#This Row],[Ventilation Primary Space Type]]&amp;SpaceTypesTable[[#This Row],[Ventilation Secondary Space Type]]</f>
        <v>ASHRAE 62.1-1999Public SpacesPublic restrooms (Assume 12 toilet/625 ft^2)</v>
      </c>
      <c r="Y267">
        <f>VLOOKUP(SpaceTypesTable[[#This Row],[Lookup]],VentilationStandardsTable[],6,FALSE)</f>
        <v>0.96</v>
      </c>
      <c r="Z267">
        <f>VLOOKUP(SpaceTypesTable[[#This Row],[Lookup]],VentilationStandardsTable[],5,FALSE)</f>
        <v>0</v>
      </c>
      <c r="AA267">
        <f>VLOOKUP(SpaceTypesTable[[#This Row],[Lookup]],VentilationStandardsTable[],7,FALSE)</f>
        <v>0</v>
      </c>
      <c r="AB267">
        <v>10</v>
      </c>
      <c r="AC267" t="s">
        <v>1064</v>
      </c>
      <c r="AD267" t="s">
        <v>1062</v>
      </c>
      <c r="AE267">
        <v>4.4600000000000001E-2</v>
      </c>
      <c r="AF267" t="s">
        <v>1065</v>
      </c>
      <c r="AL267">
        <v>0.15</v>
      </c>
      <c r="AM267">
        <v>0</v>
      </c>
      <c r="AN267">
        <v>0.5</v>
      </c>
      <c r="AO267">
        <v>0</v>
      </c>
      <c r="AP267" t="s">
        <v>1066</v>
      </c>
      <c r="AQ267" t="s">
        <v>2052</v>
      </c>
      <c r="AR267" t="s">
        <v>2066</v>
      </c>
      <c r="AU267">
        <v>2.762836185819071E-2</v>
      </c>
      <c r="AV267">
        <v>43.3</v>
      </c>
      <c r="AW267">
        <v>0.2</v>
      </c>
      <c r="AX267">
        <v>0.05</v>
      </c>
      <c r="AY267" t="s">
        <v>2007</v>
      </c>
    </row>
    <row r="268" spans="1:57">
      <c r="C268" s="46" t="s">
        <v>1003</v>
      </c>
      <c r="D268" t="s">
        <v>799</v>
      </c>
      <c r="E268" t="s">
        <v>759</v>
      </c>
      <c r="F268" t="s">
        <v>789</v>
      </c>
      <c r="G268" t="s">
        <v>1054</v>
      </c>
      <c r="N268">
        <f>N298*N$165/N$195</f>
        <v>0.54545454545454541</v>
      </c>
      <c r="Q268">
        <v>0.4</v>
      </c>
      <c r="R268">
        <v>0.4</v>
      </c>
      <c r="S268">
        <v>0.2</v>
      </c>
      <c r="T268" t="s">
        <v>1061</v>
      </c>
      <c r="U268" t="s">
        <v>645</v>
      </c>
      <c r="V268" t="s">
        <v>578</v>
      </c>
      <c r="W268" t="s">
        <v>580</v>
      </c>
      <c r="X268" t="str">
        <f>SpaceTypesTable[[#This Row],[Ventilation Standard]]&amp;SpaceTypesTable[[#This Row],[Ventilation Primary Space Type]]&amp;SpaceTypesTable[[#This Row],[Ventilation Secondary Space Type]]</f>
        <v>ASHRAE 62.1-1999Public SpacesPublic restrooms (Assume 12 toilet/625 ft^2)</v>
      </c>
      <c r="Y268">
        <f>VLOOKUP(SpaceTypesTable[[#This Row],[Lookup]],VentilationStandardsTable[],6,FALSE)</f>
        <v>0.96</v>
      </c>
      <c r="Z268">
        <f>VLOOKUP(SpaceTypesTable[[#This Row],[Lookup]],VentilationStandardsTable[],5,FALSE)</f>
        <v>0</v>
      </c>
      <c r="AA268">
        <f>VLOOKUP(SpaceTypesTable[[#This Row],[Lookup]],VentilationStandardsTable[],7,FALSE)</f>
        <v>0</v>
      </c>
      <c r="AB268">
        <v>10</v>
      </c>
      <c r="AC268" t="s">
        <v>1064</v>
      </c>
      <c r="AD268" t="s">
        <v>1062</v>
      </c>
      <c r="AE268">
        <v>0.22320000000000001</v>
      </c>
      <c r="AF268" t="s">
        <v>1065</v>
      </c>
      <c r="AL268">
        <v>0.27</v>
      </c>
      <c r="AM268">
        <v>0</v>
      </c>
      <c r="AN268">
        <v>0.5</v>
      </c>
      <c r="AO268">
        <v>0</v>
      </c>
      <c r="AP268" t="s">
        <v>1066</v>
      </c>
      <c r="AQ268" t="s">
        <v>2052</v>
      </c>
      <c r="AR268" t="s">
        <v>2066</v>
      </c>
      <c r="AU268">
        <v>2.762836185819071E-2</v>
      </c>
      <c r="AV268">
        <v>43.3</v>
      </c>
      <c r="AW268">
        <v>0.2</v>
      </c>
      <c r="AX268">
        <v>0.05</v>
      </c>
      <c r="AY268" t="s">
        <v>2007</v>
      </c>
    </row>
    <row r="269" spans="1:57">
      <c r="C269" t="s">
        <v>1058</v>
      </c>
      <c r="D269" t="s">
        <v>799</v>
      </c>
      <c r="E269" t="s">
        <v>759</v>
      </c>
      <c r="F269" t="s">
        <v>789</v>
      </c>
      <c r="G269" t="s">
        <v>1054</v>
      </c>
      <c r="H269" t="s">
        <v>755</v>
      </c>
      <c r="I269" t="s">
        <v>896</v>
      </c>
      <c r="J269" t="s">
        <v>760</v>
      </c>
      <c r="K269" t="str">
        <f>SpaceTypesTable[[#This Row],[Lighting Standard]]&amp;SpaceTypesTable[[#This Row],[Lighting Primary Space Type]]&amp;SpaceTypesTable[[#This Row],[Lighting Secondary Space Type]]</f>
        <v>ASHRAE 90.1-2007RestroomsGeneral</v>
      </c>
      <c r="N269">
        <f>VLOOKUP(SpaceTypesTable[[#This Row],[LookupColumn]],InteriorLightingTable[],5,FALSE)</f>
        <v>0.9</v>
      </c>
      <c r="Q269">
        <v>0.4</v>
      </c>
      <c r="R269">
        <v>0.4</v>
      </c>
      <c r="S269">
        <v>0.2</v>
      </c>
      <c r="T269" t="s">
        <v>1061</v>
      </c>
      <c r="U269" t="s">
        <v>647</v>
      </c>
      <c r="V269" t="s">
        <v>578</v>
      </c>
      <c r="W269" t="s">
        <v>580</v>
      </c>
      <c r="X269" t="str">
        <f>SpaceTypesTable[[#This Row],[Ventilation Standard]]&amp;SpaceTypesTable[[#This Row],[Ventilation Primary Space Type]]&amp;SpaceTypesTable[[#This Row],[Ventilation Secondary Space Type]]</f>
        <v>ASHRAE 62.1-2007Public SpacesPublic restrooms (Assume 12 toilet/625 ft^2)</v>
      </c>
      <c r="Y269" t="e">
        <f>VLOOKUP(SpaceTypesTable[[#This Row],[Lookup]],VentilationStandardsTable[],6,FALSE)</f>
        <v>#N/A</v>
      </c>
      <c r="Z269" t="e">
        <f>VLOOKUP(SpaceTypesTable[[#This Row],[Lookup]],VentilationStandardsTable[],5,FALSE)</f>
        <v>#N/A</v>
      </c>
      <c r="AA269" t="e">
        <f>VLOOKUP(SpaceTypesTable[[#This Row],[Lookup]],VentilationStandardsTable[],7,FALSE)</f>
        <v>#N/A</v>
      </c>
      <c r="AB269">
        <v>9.2899999999999991</v>
      </c>
      <c r="AC269" t="s">
        <v>2007</v>
      </c>
      <c r="AD269" t="s">
        <v>2010</v>
      </c>
      <c r="AE269">
        <v>4.4600000000000001E-2</v>
      </c>
      <c r="AF269" t="s">
        <v>2027</v>
      </c>
      <c r="AL269">
        <v>0.27</v>
      </c>
      <c r="AM269">
        <v>0</v>
      </c>
      <c r="AN269">
        <v>0.5</v>
      </c>
      <c r="AO269">
        <v>0</v>
      </c>
      <c r="AP269" t="s">
        <v>2090</v>
      </c>
      <c r="AQ269" t="s">
        <v>2052</v>
      </c>
      <c r="AR269" t="s">
        <v>2066</v>
      </c>
      <c r="AU269">
        <v>2.762836185819071E-2</v>
      </c>
      <c r="AV269">
        <v>43.3</v>
      </c>
      <c r="AW269">
        <v>0.2</v>
      </c>
      <c r="AX269">
        <v>0.05</v>
      </c>
      <c r="AY269" t="s">
        <v>2007</v>
      </c>
    </row>
    <row r="270" spans="1:57">
      <c r="C270" s="3" t="s">
        <v>1002</v>
      </c>
      <c r="D270" t="s">
        <v>799</v>
      </c>
      <c r="E270" t="s">
        <v>759</v>
      </c>
      <c r="F270" t="s">
        <v>822</v>
      </c>
      <c r="G270" t="s">
        <v>1051</v>
      </c>
      <c r="N270">
        <f>N285*N$180/N$195</f>
        <v>1.6090909090909089</v>
      </c>
      <c r="Q270">
        <v>0.4</v>
      </c>
      <c r="R270">
        <v>0.4</v>
      </c>
      <c r="S270">
        <v>0.2</v>
      </c>
      <c r="T270" t="s">
        <v>1061</v>
      </c>
      <c r="U270" t="s">
        <v>645</v>
      </c>
      <c r="V270" t="s">
        <v>578</v>
      </c>
      <c r="W270" t="s">
        <v>579</v>
      </c>
      <c r="X270" t="str">
        <f>SpaceTypesTable[[#This Row],[Ventilation Standard]]&amp;SpaceTypesTable[[#This Row],[Ventilation Primary Space Type]]&amp;SpaceTypesTable[[#This Row],[Ventilation Secondary Space Type]]</f>
        <v>ASHRAE 62.1-1999Public SpacesCorridors and utilities</v>
      </c>
      <c r="Y270">
        <f>VLOOKUP(SpaceTypesTable[[#This Row],[Lookup]],VentilationStandardsTable[],6,FALSE)</f>
        <v>0.05</v>
      </c>
      <c r="Z270">
        <f>VLOOKUP(SpaceTypesTable[[#This Row],[Lookup]],VentilationStandardsTable[],5,FALSE)</f>
        <v>0</v>
      </c>
      <c r="AA270">
        <f>VLOOKUP(SpaceTypesTable[[#This Row],[Lookup]],VentilationStandardsTable[],7,FALSE)</f>
        <v>0</v>
      </c>
      <c r="AB270">
        <v>0</v>
      </c>
      <c r="AD270" t="s">
        <v>1062</v>
      </c>
      <c r="AE270">
        <v>0.22320000000000001</v>
      </c>
      <c r="AF270" t="s">
        <v>1065</v>
      </c>
      <c r="AL270">
        <v>0</v>
      </c>
      <c r="AM270">
        <v>0</v>
      </c>
      <c r="AN270">
        <v>0.5</v>
      </c>
      <c r="AO270">
        <v>0</v>
      </c>
      <c r="AP270" t="s">
        <v>1066</v>
      </c>
      <c r="AQ270" t="s">
        <v>2052</v>
      </c>
      <c r="AR270" t="s">
        <v>2066</v>
      </c>
    </row>
    <row r="271" spans="1:57">
      <c r="C271" t="s">
        <v>1001</v>
      </c>
      <c r="D271" t="s">
        <v>799</v>
      </c>
      <c r="E271" t="s">
        <v>759</v>
      </c>
      <c r="F271" t="s">
        <v>822</v>
      </c>
      <c r="G271" t="s">
        <v>1051</v>
      </c>
      <c r="H271" t="s">
        <v>754</v>
      </c>
      <c r="I271" t="s">
        <v>897</v>
      </c>
      <c r="J271" t="s">
        <v>760</v>
      </c>
      <c r="K271" t="str">
        <f>SpaceTypesTable[[#This Row],[Lighting Standard]]&amp;SpaceTypesTable[[#This Row],[Lighting Primary Space Type]]&amp;SpaceTypesTable[[#This Row],[Lighting Secondary Space Type]]</f>
        <v>ASHRAE 90.1-2004Stairs-ActiveGeneral</v>
      </c>
      <c r="N271">
        <f>VLOOKUP(SpaceTypesTable[[#This Row],[LookupColumn]],InteriorLightingTable[],5,FALSE)</f>
        <v>0.6</v>
      </c>
      <c r="Q271">
        <v>0.4</v>
      </c>
      <c r="R271">
        <v>0.4</v>
      </c>
      <c r="S271">
        <v>0.2</v>
      </c>
      <c r="T271" t="s">
        <v>1061</v>
      </c>
      <c r="U271" t="s">
        <v>645</v>
      </c>
      <c r="V271" t="s">
        <v>578</v>
      </c>
      <c r="W271" t="s">
        <v>579</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0</v>
      </c>
      <c r="AD271" t="s">
        <v>1062</v>
      </c>
      <c r="AE271">
        <v>5.9499999999999997E-2</v>
      </c>
      <c r="AF271" t="s">
        <v>1065</v>
      </c>
      <c r="AL271">
        <v>0</v>
      </c>
      <c r="AM271">
        <v>0</v>
      </c>
      <c r="AN271">
        <v>0.5</v>
      </c>
      <c r="AO271">
        <v>0</v>
      </c>
      <c r="AP271" t="s">
        <v>1066</v>
      </c>
      <c r="AQ271" t="s">
        <v>2052</v>
      </c>
      <c r="AR271" t="s">
        <v>2066</v>
      </c>
    </row>
    <row r="272" spans="1:57">
      <c r="C272" s="3" t="s">
        <v>1000</v>
      </c>
      <c r="D272" t="s">
        <v>800</v>
      </c>
      <c r="E272" t="s">
        <v>759</v>
      </c>
      <c r="F272" t="s">
        <v>822</v>
      </c>
      <c r="G272" t="s">
        <v>1051</v>
      </c>
      <c r="H272" t="s">
        <v>997</v>
      </c>
      <c r="I272" t="s">
        <v>897</v>
      </c>
      <c r="J272" t="s">
        <v>760</v>
      </c>
      <c r="K272" t="str">
        <f>SpaceTypesTable[[#This Row],[Lighting Standard]]&amp;SpaceTypesTable[[#This Row],[Lighting Primary Space Type]]&amp;SpaceTypesTable[[#This Row],[Lighting Secondary Space Type]]</f>
        <v>ASHRAE 189.1-2009Stairs-ActiveGeneral</v>
      </c>
      <c r="N272">
        <f>VLOOKUP(SpaceTypesTable[[#This Row],[LookupColumn]],InteriorLightingTable[],5,FALSE)</f>
        <v>0.54</v>
      </c>
      <c r="Q272">
        <v>0.4</v>
      </c>
      <c r="R272">
        <v>0.4</v>
      </c>
      <c r="S272">
        <v>0.2</v>
      </c>
      <c r="T272" t="s">
        <v>1061</v>
      </c>
      <c r="U272" t="s">
        <v>645</v>
      </c>
      <c r="V272" t="s">
        <v>578</v>
      </c>
      <c r="W272" t="s">
        <v>579</v>
      </c>
      <c r="X272" t="str">
        <f>SpaceTypesTable[[#This Row],[Ventilation Standard]]&amp;SpaceTypesTable[[#This Row],[Ventilation Primary Space Type]]&amp;SpaceTypesTable[[#This Row],[Ventilation Secondary Space Type]]</f>
        <v>ASHRAE 62.1-1999Public SpacesCorridors and utilities</v>
      </c>
      <c r="Y272">
        <f>VLOOKUP(SpaceTypesTable[[#This Row],[Lookup]],VentilationStandardsTable[],6,FALSE)</f>
        <v>0.05</v>
      </c>
      <c r="Z272">
        <f>VLOOKUP(SpaceTypesTable[[#This Row],[Lookup]],VentilationStandardsTable[],5,FALSE)</f>
        <v>0</v>
      </c>
      <c r="AA272">
        <f>VLOOKUP(SpaceTypesTable[[#This Row],[Lookup]],VentilationStandardsTable[],7,FALSE)</f>
        <v>0</v>
      </c>
      <c r="AB272">
        <v>0</v>
      </c>
      <c r="AD272" t="s">
        <v>1062</v>
      </c>
      <c r="AE272">
        <v>5.9499999999999997E-2</v>
      </c>
      <c r="AF272" t="s">
        <v>1065</v>
      </c>
      <c r="AL272">
        <v>0</v>
      </c>
      <c r="AM272">
        <v>0</v>
      </c>
      <c r="AN272">
        <v>0.5</v>
      </c>
      <c r="AO272">
        <v>0</v>
      </c>
      <c r="AP272" t="s">
        <v>1066</v>
      </c>
      <c r="AQ272" t="s">
        <v>2052</v>
      </c>
      <c r="AR272" t="s">
        <v>2066</v>
      </c>
    </row>
    <row r="273" spans="1:57">
      <c r="C273" s="3" t="s">
        <v>1000</v>
      </c>
      <c r="D273" t="s">
        <v>801</v>
      </c>
      <c r="E273" t="s">
        <v>759</v>
      </c>
      <c r="F273" t="s">
        <v>822</v>
      </c>
      <c r="G273" t="s">
        <v>1051</v>
      </c>
      <c r="H273" t="s">
        <v>997</v>
      </c>
      <c r="I273" t="s">
        <v>897</v>
      </c>
      <c r="J273" t="s">
        <v>760</v>
      </c>
      <c r="K273" t="str">
        <f>SpaceTypesTable[[#This Row],[Lighting Standard]]&amp;SpaceTypesTable[[#This Row],[Lighting Primary Space Type]]&amp;SpaceTypesTable[[#This Row],[Lighting Secondary Space Type]]</f>
        <v>ASHRAE 189.1-2009Stairs-ActiveGeneral</v>
      </c>
      <c r="N273">
        <f>VLOOKUP(SpaceTypesTable[[#This Row],[LookupColumn]],InteriorLightingTable[],5,FALSE)</f>
        <v>0.54</v>
      </c>
      <c r="Q273">
        <v>0.4</v>
      </c>
      <c r="R273">
        <v>0.4</v>
      </c>
      <c r="S273">
        <v>0.2</v>
      </c>
      <c r="T273" t="s">
        <v>1061</v>
      </c>
      <c r="U273" t="s">
        <v>645</v>
      </c>
      <c r="V273" t="s">
        <v>578</v>
      </c>
      <c r="W273" t="s">
        <v>579</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1062</v>
      </c>
      <c r="AE273">
        <v>4.4600000000000001E-2</v>
      </c>
      <c r="AF273" t="s">
        <v>1065</v>
      </c>
      <c r="AL273">
        <v>0</v>
      </c>
      <c r="AM273">
        <v>0</v>
      </c>
      <c r="AN273">
        <v>0.5</v>
      </c>
      <c r="AO273">
        <v>0</v>
      </c>
      <c r="AP273" t="s">
        <v>1066</v>
      </c>
      <c r="AQ273" t="s">
        <v>2052</v>
      </c>
      <c r="AR273" t="s">
        <v>2066</v>
      </c>
    </row>
    <row r="274" spans="1:57">
      <c r="C274" s="46" t="s">
        <v>1003</v>
      </c>
      <c r="D274" t="s">
        <v>799</v>
      </c>
      <c r="E274" t="s">
        <v>759</v>
      </c>
      <c r="F274" t="s">
        <v>822</v>
      </c>
      <c r="G274" t="s">
        <v>1051</v>
      </c>
      <c r="N274">
        <f>N304*N$165/N$195</f>
        <v>0.49090909090909091</v>
      </c>
      <c r="Q274">
        <v>0.4</v>
      </c>
      <c r="R274">
        <v>0.4</v>
      </c>
      <c r="S274">
        <v>0.2</v>
      </c>
      <c r="T274" t="s">
        <v>1061</v>
      </c>
      <c r="U274" t="s">
        <v>645</v>
      </c>
      <c r="V274" t="s">
        <v>578</v>
      </c>
      <c r="W274" t="s">
        <v>579</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1062</v>
      </c>
      <c r="AE274">
        <v>0.22320000000000001</v>
      </c>
      <c r="AF274" t="s">
        <v>1065</v>
      </c>
      <c r="AL274">
        <v>0</v>
      </c>
      <c r="AM274">
        <v>0</v>
      </c>
      <c r="AN274">
        <v>0.5</v>
      </c>
      <c r="AO274">
        <v>0</v>
      </c>
      <c r="AP274" t="s">
        <v>1066</v>
      </c>
      <c r="AQ274" t="s">
        <v>2052</v>
      </c>
      <c r="AR274" t="s">
        <v>2066</v>
      </c>
    </row>
    <row r="275" spans="1:57">
      <c r="C275" t="s">
        <v>1058</v>
      </c>
      <c r="D275" t="s">
        <v>799</v>
      </c>
      <c r="E275" t="s">
        <v>759</v>
      </c>
      <c r="F275" t="s">
        <v>822</v>
      </c>
      <c r="G275" t="s">
        <v>1051</v>
      </c>
      <c r="H275" t="s">
        <v>755</v>
      </c>
      <c r="I275" t="s">
        <v>897</v>
      </c>
      <c r="J275" t="s">
        <v>760</v>
      </c>
      <c r="K275" t="str">
        <f>SpaceTypesTable[[#This Row],[Lighting Standard]]&amp;SpaceTypesTable[[#This Row],[Lighting Primary Space Type]]&amp;SpaceTypesTable[[#This Row],[Lighting Secondary Space Type]]</f>
        <v>ASHRAE 90.1-2007Stairs-ActiveGeneral</v>
      </c>
      <c r="N275">
        <f>VLOOKUP(SpaceTypesTable[[#This Row],[LookupColumn]],InteriorLightingTable[],5,FALSE)</f>
        <v>0.6</v>
      </c>
      <c r="Q275">
        <v>0.4</v>
      </c>
      <c r="R275">
        <v>0.4</v>
      </c>
      <c r="S275">
        <v>0.2</v>
      </c>
      <c r="T275" t="s">
        <v>1061</v>
      </c>
      <c r="U275" t="s">
        <v>647</v>
      </c>
      <c r="V275" t="s">
        <v>578</v>
      </c>
      <c r="W275" t="s">
        <v>579</v>
      </c>
      <c r="X275" t="str">
        <f>SpaceTypesTable[[#This Row],[Ventilation Standard]]&amp;SpaceTypesTable[[#This Row],[Ventilation Primary Space Type]]&amp;SpaceTypesTable[[#This Row],[Ventilation Secondary Space Type]]</f>
        <v>ASHRAE 62.1-2007Public SpacesCorridors and utilities</v>
      </c>
      <c r="Y275" t="e">
        <f>VLOOKUP(SpaceTypesTable[[#This Row],[Lookup]],VentilationStandardsTable[],6,FALSE)</f>
        <v>#N/A</v>
      </c>
      <c r="Z275" t="e">
        <f>VLOOKUP(SpaceTypesTable[[#This Row],[Lookup]],VentilationStandardsTable[],5,FALSE)</f>
        <v>#N/A</v>
      </c>
      <c r="AA275" t="e">
        <f>VLOOKUP(SpaceTypesTable[[#This Row],[Lookup]],VentilationStandardsTable[],7,FALSE)</f>
        <v>#N/A</v>
      </c>
      <c r="AB275">
        <v>0</v>
      </c>
      <c r="AC275" t="s">
        <v>2007</v>
      </c>
      <c r="AD275" t="s">
        <v>2010</v>
      </c>
      <c r="AE275">
        <v>4.4600000000000001E-2</v>
      </c>
      <c r="AF275" t="s">
        <v>2027</v>
      </c>
      <c r="AL275">
        <v>0</v>
      </c>
      <c r="AM275">
        <v>0</v>
      </c>
      <c r="AN275">
        <v>0.5</v>
      </c>
      <c r="AO275">
        <v>0</v>
      </c>
      <c r="AP275" t="s">
        <v>2090</v>
      </c>
      <c r="AQ275" t="s">
        <v>2052</v>
      </c>
      <c r="AR275" t="s">
        <v>2066</v>
      </c>
    </row>
    <row r="276" spans="1:57">
      <c r="C276" s="3" t="s">
        <v>1002</v>
      </c>
      <c r="D276" t="s">
        <v>799</v>
      </c>
      <c r="E276" t="s">
        <v>759</v>
      </c>
      <c r="F276" t="s">
        <v>852</v>
      </c>
      <c r="G276" t="s">
        <v>1050</v>
      </c>
      <c r="N276">
        <f>N291*N$180/N$195</f>
        <v>6.7939393939393931</v>
      </c>
      <c r="Q276">
        <v>0.4</v>
      </c>
      <c r="R276">
        <v>0.4</v>
      </c>
      <c r="S276">
        <v>0.2</v>
      </c>
      <c r="T276" t="s">
        <v>1061</v>
      </c>
      <c r="U276" t="s">
        <v>645</v>
      </c>
      <c r="V276" t="s">
        <v>578</v>
      </c>
      <c r="W276" t="s">
        <v>579</v>
      </c>
      <c r="X276" t="str">
        <f>SpaceTypesTable[[#This Row],[Ventilation Standard]]&amp;SpaceTypesTable[[#This Row],[Ventilation Primary Space Type]]&amp;SpaceTypesTable[[#This Row],[Ventilation Secondary Space Type]]</f>
        <v>ASHRAE 62.1-1999Public SpacesCorridors and utilities</v>
      </c>
      <c r="Y276">
        <f>VLOOKUP(SpaceTypesTable[[#This Row],[Lookup]],VentilationStandardsTable[],6,FALSE)</f>
        <v>0.05</v>
      </c>
      <c r="Z276">
        <f>VLOOKUP(SpaceTypesTable[[#This Row],[Lookup]],VentilationStandardsTable[],5,FALSE)</f>
        <v>0</v>
      </c>
      <c r="AA276">
        <f>VLOOKUP(SpaceTypesTable[[#This Row],[Lookup]],VentilationStandardsTable[],7,FALSE)</f>
        <v>0</v>
      </c>
      <c r="AB276">
        <v>0</v>
      </c>
      <c r="AD276" t="s">
        <v>1062</v>
      </c>
      <c r="AE276">
        <v>0.22320000000000001</v>
      </c>
      <c r="AF276" t="s">
        <v>1065</v>
      </c>
      <c r="AL276">
        <v>0</v>
      </c>
      <c r="AM276">
        <v>0</v>
      </c>
      <c r="AN276">
        <v>0.5</v>
      </c>
      <c r="AO276">
        <v>0</v>
      </c>
      <c r="AP276" t="s">
        <v>1066</v>
      </c>
      <c r="AQ276" t="s">
        <v>2052</v>
      </c>
      <c r="AR276" t="s">
        <v>2066</v>
      </c>
      <c r="AU276" t="str">
        <f>IF(SpaceTypesTable[[#This Row],[Peak Flow Rate (gal/h)]]=0,"",SpaceTypesTable[[#This Row],[Peak Flow Rate (gal/h)]]/SpaceTypesTable[[#This Row],[area (ft^2)]])</f>
        <v/>
      </c>
    </row>
    <row r="277" spans="1:57">
      <c r="C277" t="s">
        <v>1001</v>
      </c>
      <c r="D277" t="s">
        <v>799</v>
      </c>
      <c r="E277" t="s">
        <v>759</v>
      </c>
      <c r="F277" t="s">
        <v>852</v>
      </c>
      <c r="G277" t="s">
        <v>1050</v>
      </c>
      <c r="H277" t="s">
        <v>754</v>
      </c>
      <c r="I277" t="s">
        <v>779</v>
      </c>
      <c r="J277" t="s">
        <v>760</v>
      </c>
      <c r="K277" t="str">
        <f>SpaceTypesTable[[#This Row],[Lighting Standard]]&amp;SpaceTypesTable[[#This Row],[Lighting Primary Space Type]]&amp;SpaceTypesTable[[#This Row],[Lighting Secondary Space Type]]</f>
        <v>ASHRAE 90.1-2004Active StorageGeneral</v>
      </c>
      <c r="N277">
        <f>VLOOKUP(SpaceTypesTable[[#This Row],[LookupColumn]],InteriorLightingTable[],5,FALSE)</f>
        <v>0.8</v>
      </c>
      <c r="Q277">
        <v>0.4</v>
      </c>
      <c r="R277">
        <v>0.4</v>
      </c>
      <c r="S277">
        <v>0.2</v>
      </c>
      <c r="T277" t="s">
        <v>1061</v>
      </c>
      <c r="U277" t="s">
        <v>645</v>
      </c>
      <c r="V277" t="s">
        <v>578</v>
      </c>
      <c r="W277" t="s">
        <v>579</v>
      </c>
      <c r="X277" t="str">
        <f>SpaceTypesTable[[#This Row],[Ventilation Standard]]&amp;SpaceTypesTable[[#This Row],[Ventilation Primary Space Type]]&amp;SpaceTypesTable[[#This Row],[Ventilation Secondary Space Type]]</f>
        <v>ASHRAE 62.1-1999Public SpacesCorridors and utilities</v>
      </c>
      <c r="Y277">
        <f>VLOOKUP(SpaceTypesTable[[#This Row],[Lookup]],VentilationStandardsTable[],6,FALSE)</f>
        <v>0.05</v>
      </c>
      <c r="Z277">
        <f>VLOOKUP(SpaceTypesTable[[#This Row],[Lookup]],VentilationStandardsTable[],5,FALSE)</f>
        <v>0</v>
      </c>
      <c r="AA277">
        <f>VLOOKUP(SpaceTypesTable[[#This Row],[Lookup]],VentilationStandardsTable[],7,FALSE)</f>
        <v>0</v>
      </c>
      <c r="AB277">
        <v>0</v>
      </c>
      <c r="AD277" t="s">
        <v>1062</v>
      </c>
      <c r="AE277">
        <v>5.9499999999999997E-2</v>
      </c>
      <c r="AF277" t="s">
        <v>1065</v>
      </c>
      <c r="AL277">
        <v>0</v>
      </c>
      <c r="AM277">
        <v>0</v>
      </c>
      <c r="AN277">
        <v>0.5</v>
      </c>
      <c r="AO277">
        <v>0</v>
      </c>
      <c r="AP277" t="s">
        <v>1066</v>
      </c>
      <c r="AQ277" t="s">
        <v>2052</v>
      </c>
      <c r="AR277" t="s">
        <v>2066</v>
      </c>
      <c r="AU277" t="str">
        <f>IF(SpaceTypesTable[[#This Row],[Peak Flow Rate (gal/h)]]=0,"",SpaceTypesTable[[#This Row],[Peak Flow Rate (gal/h)]]/SpaceTypesTable[[#This Row],[area (ft^2)]])</f>
        <v/>
      </c>
    </row>
    <row r="278" spans="1:57">
      <c r="C278" s="3" t="s">
        <v>1000</v>
      </c>
      <c r="D278" t="s">
        <v>800</v>
      </c>
      <c r="E278" t="s">
        <v>759</v>
      </c>
      <c r="F278" t="s">
        <v>852</v>
      </c>
      <c r="G278" t="s">
        <v>1050</v>
      </c>
      <c r="H278" t="s">
        <v>997</v>
      </c>
      <c r="I278" t="s">
        <v>779</v>
      </c>
      <c r="J278" t="s">
        <v>760</v>
      </c>
      <c r="K278" t="str">
        <f>SpaceTypesTable[[#This Row],[Lighting Standard]]&amp;SpaceTypesTable[[#This Row],[Lighting Primary Space Type]]&amp;SpaceTypesTable[[#This Row],[Lighting Secondary Space Type]]</f>
        <v>ASHRAE 189.1-2009Active StorageGeneral</v>
      </c>
      <c r="N278">
        <f>VLOOKUP(SpaceTypesTable[[#This Row],[LookupColumn]],InteriorLightingTable[],5,FALSE)</f>
        <v>0.72000000000000008</v>
      </c>
      <c r="Q278">
        <v>0.4</v>
      </c>
      <c r="R278">
        <v>0.4</v>
      </c>
      <c r="S278">
        <v>0.2</v>
      </c>
      <c r="T278" t="s">
        <v>1061</v>
      </c>
      <c r="U278" t="s">
        <v>645</v>
      </c>
      <c r="V278" t="s">
        <v>578</v>
      </c>
      <c r="W278" t="s">
        <v>579</v>
      </c>
      <c r="X278" t="str">
        <f>SpaceTypesTable[[#This Row],[Ventilation Standard]]&amp;SpaceTypesTable[[#This Row],[Ventilation Primary Space Type]]&amp;SpaceTypesTable[[#This Row],[Ventilation Secondary Space Type]]</f>
        <v>ASHRAE 62.1-1999Public SpacesCorridors and utilities</v>
      </c>
      <c r="Y278">
        <f>VLOOKUP(SpaceTypesTable[[#This Row],[Lookup]],VentilationStandardsTable[],6,FALSE)</f>
        <v>0.05</v>
      </c>
      <c r="Z278">
        <f>VLOOKUP(SpaceTypesTable[[#This Row],[Lookup]],VentilationStandardsTable[],5,FALSE)</f>
        <v>0</v>
      </c>
      <c r="AA278">
        <f>VLOOKUP(SpaceTypesTable[[#This Row],[Lookup]],VentilationStandardsTable[],7,FALSE)</f>
        <v>0</v>
      </c>
      <c r="AB278">
        <v>0</v>
      </c>
      <c r="AD278" t="s">
        <v>1062</v>
      </c>
      <c r="AE278">
        <v>5.9499999999999997E-2</v>
      </c>
      <c r="AF278" t="s">
        <v>1065</v>
      </c>
      <c r="AL278">
        <v>0</v>
      </c>
      <c r="AM278">
        <v>0</v>
      </c>
      <c r="AN278">
        <v>0.5</v>
      </c>
      <c r="AO278">
        <v>0</v>
      </c>
      <c r="AP278" t="s">
        <v>1066</v>
      </c>
      <c r="AQ278" t="s">
        <v>2052</v>
      </c>
      <c r="AR278" t="s">
        <v>2066</v>
      </c>
      <c r="AU278" t="str">
        <f>IF(SpaceTypesTable[[#This Row],[Peak Flow Rate (gal/h)]]=0,"",SpaceTypesTable[[#This Row],[Peak Flow Rate (gal/h)]]/SpaceTypesTable[[#This Row],[area (ft^2)]])</f>
        <v/>
      </c>
    </row>
    <row r="279" spans="1:57">
      <c r="C279" s="3" t="s">
        <v>1000</v>
      </c>
      <c r="D279" t="s">
        <v>801</v>
      </c>
      <c r="E279" t="s">
        <v>759</v>
      </c>
      <c r="F279" t="s">
        <v>852</v>
      </c>
      <c r="G279" t="s">
        <v>1050</v>
      </c>
      <c r="H279" t="s">
        <v>997</v>
      </c>
      <c r="I279" t="s">
        <v>779</v>
      </c>
      <c r="J279" t="s">
        <v>760</v>
      </c>
      <c r="K279" t="str">
        <f>SpaceTypesTable[[#This Row],[Lighting Standard]]&amp;SpaceTypesTable[[#This Row],[Lighting Primary Space Type]]&amp;SpaceTypesTable[[#This Row],[Lighting Secondary Space Type]]</f>
        <v>ASHRAE 189.1-2009Active StorageGeneral</v>
      </c>
      <c r="N279">
        <f>VLOOKUP(SpaceTypesTable[[#This Row],[LookupColumn]],InteriorLightingTable[],5,FALSE)</f>
        <v>0.72000000000000008</v>
      </c>
      <c r="Q279">
        <v>0.4</v>
      </c>
      <c r="R279">
        <v>0.4</v>
      </c>
      <c r="S279">
        <v>0.2</v>
      </c>
      <c r="T279" t="s">
        <v>1061</v>
      </c>
      <c r="U279" t="s">
        <v>645</v>
      </c>
      <c r="V279" t="s">
        <v>578</v>
      </c>
      <c r="W279" t="s">
        <v>579</v>
      </c>
      <c r="X279" t="str">
        <f>SpaceTypesTable[[#This Row],[Ventilation Standard]]&amp;SpaceTypesTable[[#This Row],[Ventilation Primary Space Type]]&amp;SpaceTypesTable[[#This Row],[Ventilation Secondary Space Type]]</f>
        <v>ASHRAE 62.1-1999Public SpacesCorridors and utilities</v>
      </c>
      <c r="Y279">
        <f>VLOOKUP(SpaceTypesTable[[#This Row],[Lookup]],VentilationStandardsTable[],6,FALSE)</f>
        <v>0.05</v>
      </c>
      <c r="Z279">
        <f>VLOOKUP(SpaceTypesTable[[#This Row],[Lookup]],VentilationStandardsTable[],5,FALSE)</f>
        <v>0</v>
      </c>
      <c r="AA279">
        <f>VLOOKUP(SpaceTypesTable[[#This Row],[Lookup]],VentilationStandardsTable[],7,FALSE)</f>
        <v>0</v>
      </c>
      <c r="AB279">
        <v>0</v>
      </c>
      <c r="AD279" t="s">
        <v>1062</v>
      </c>
      <c r="AE279">
        <v>4.4600000000000001E-2</v>
      </c>
      <c r="AF279" t="s">
        <v>1065</v>
      </c>
      <c r="AL279">
        <v>0</v>
      </c>
      <c r="AM279">
        <v>0</v>
      </c>
      <c r="AN279">
        <v>0.5</v>
      </c>
      <c r="AO279">
        <v>0</v>
      </c>
      <c r="AP279" t="s">
        <v>1066</v>
      </c>
      <c r="AQ279" t="s">
        <v>2052</v>
      </c>
      <c r="AR279" t="s">
        <v>2066</v>
      </c>
      <c r="AU279" t="str">
        <f>IF(SpaceTypesTable[[#This Row],[Peak Flow Rate (gal/h)]]=0,"",SpaceTypesTable[[#This Row],[Peak Flow Rate (gal/h)]]/SpaceTypesTable[[#This Row],[area (ft^2)]])</f>
        <v/>
      </c>
    </row>
    <row r="280" spans="1:57">
      <c r="C280" s="46" t="s">
        <v>1003</v>
      </c>
      <c r="D280" t="s">
        <v>799</v>
      </c>
      <c r="E280" t="s">
        <v>759</v>
      </c>
      <c r="F280" t="s">
        <v>852</v>
      </c>
      <c r="G280" t="s">
        <v>1050</v>
      </c>
      <c r="N280">
        <f>N310*N$165/N$195</f>
        <v>1.1454545454545455</v>
      </c>
      <c r="Q280">
        <v>0.4</v>
      </c>
      <c r="R280">
        <v>0.4</v>
      </c>
      <c r="S280">
        <v>0.2</v>
      </c>
      <c r="T280" t="s">
        <v>1061</v>
      </c>
      <c r="U280" t="s">
        <v>645</v>
      </c>
      <c r="V280" t="s">
        <v>578</v>
      </c>
      <c r="W280" t="s">
        <v>579</v>
      </c>
      <c r="X280" t="str">
        <f>SpaceTypesTable[[#This Row],[Ventilation Standard]]&amp;SpaceTypesTable[[#This Row],[Ventilation Primary Space Type]]&amp;SpaceTypesTable[[#This Row],[Ventilation Secondary Space Type]]</f>
        <v>ASHRAE 62.1-1999Public SpacesCorridors and utilities</v>
      </c>
      <c r="Y280">
        <f>VLOOKUP(SpaceTypesTable[[#This Row],[Lookup]],VentilationStandardsTable[],6,FALSE)</f>
        <v>0.05</v>
      </c>
      <c r="Z280">
        <f>VLOOKUP(SpaceTypesTable[[#This Row],[Lookup]],VentilationStandardsTable[],5,FALSE)</f>
        <v>0</v>
      </c>
      <c r="AA280">
        <f>VLOOKUP(SpaceTypesTable[[#This Row],[Lookup]],VentilationStandardsTable[],7,FALSE)</f>
        <v>0</v>
      </c>
      <c r="AB280">
        <v>0</v>
      </c>
      <c r="AD280" t="s">
        <v>1062</v>
      </c>
      <c r="AE280">
        <v>0.22320000000000001</v>
      </c>
      <c r="AF280" t="s">
        <v>1065</v>
      </c>
      <c r="AL280">
        <v>0</v>
      </c>
      <c r="AM280">
        <v>0</v>
      </c>
      <c r="AN280">
        <v>0.5</v>
      </c>
      <c r="AO280">
        <v>0</v>
      </c>
      <c r="AP280" t="s">
        <v>1066</v>
      </c>
      <c r="AQ280" t="s">
        <v>2052</v>
      </c>
      <c r="AR280" t="s">
        <v>2066</v>
      </c>
      <c r="AU280" t="str">
        <f>IF(SpaceTypesTable[[#This Row],[Peak Flow Rate (gal/h)]]=0,"",SpaceTypesTable[[#This Row],[Peak Flow Rate (gal/h)]]/SpaceTypesTable[[#This Row],[area (ft^2)]])</f>
        <v/>
      </c>
    </row>
    <row r="281" spans="1:57">
      <c r="C281" t="s">
        <v>1058</v>
      </c>
      <c r="D281" t="s">
        <v>799</v>
      </c>
      <c r="E281" t="s">
        <v>759</v>
      </c>
      <c r="F281" t="s">
        <v>852</v>
      </c>
      <c r="G281" t="s">
        <v>1050</v>
      </c>
      <c r="H281" t="s">
        <v>755</v>
      </c>
      <c r="I281" t="s">
        <v>779</v>
      </c>
      <c r="J281" t="s">
        <v>760</v>
      </c>
      <c r="K281" t="str">
        <f>SpaceTypesTable[[#This Row],[Lighting Standard]]&amp;SpaceTypesTable[[#This Row],[Lighting Primary Space Type]]&amp;SpaceTypesTable[[#This Row],[Lighting Secondary Space Type]]</f>
        <v>ASHRAE 90.1-2007Active StorageGeneral</v>
      </c>
      <c r="N281">
        <f>VLOOKUP(SpaceTypesTable[[#This Row],[LookupColumn]],InteriorLightingTable[],5,FALSE)</f>
        <v>0.8</v>
      </c>
      <c r="Q281">
        <v>0.4</v>
      </c>
      <c r="R281">
        <v>0.4</v>
      </c>
      <c r="S281">
        <v>0.2</v>
      </c>
      <c r="T281" t="s">
        <v>1061</v>
      </c>
      <c r="U281" t="s">
        <v>647</v>
      </c>
      <c r="V281" t="s">
        <v>578</v>
      </c>
      <c r="W281" t="s">
        <v>579</v>
      </c>
      <c r="X281" t="str">
        <f>SpaceTypesTable[[#This Row],[Ventilation Standard]]&amp;SpaceTypesTable[[#This Row],[Ventilation Primary Space Type]]&amp;SpaceTypesTable[[#This Row],[Ventilation Secondary Space Type]]</f>
        <v>ASHRAE 62.1-2007Public SpacesCorridors and utilities</v>
      </c>
      <c r="Y281" t="e">
        <f>VLOOKUP(SpaceTypesTable[[#This Row],[Lookup]],VentilationStandardsTable[],6,FALSE)</f>
        <v>#N/A</v>
      </c>
      <c r="Z281" t="e">
        <f>VLOOKUP(SpaceTypesTable[[#This Row],[Lookup]],VentilationStandardsTable[],5,FALSE)</f>
        <v>#N/A</v>
      </c>
      <c r="AA281" t="e">
        <f>VLOOKUP(SpaceTypesTable[[#This Row],[Lookup]],VentilationStandardsTable[],7,FALSE)</f>
        <v>#N/A</v>
      </c>
      <c r="AB281">
        <v>0</v>
      </c>
      <c r="AC281" t="s">
        <v>2007</v>
      </c>
      <c r="AD281" t="s">
        <v>2010</v>
      </c>
      <c r="AE281">
        <v>4.4600000000000001E-2</v>
      </c>
      <c r="AF281" t="s">
        <v>2027</v>
      </c>
      <c r="AL281">
        <v>0</v>
      </c>
      <c r="AM281">
        <v>0</v>
      </c>
      <c r="AN281">
        <v>0.5</v>
      </c>
      <c r="AO281">
        <v>0</v>
      </c>
      <c r="AP281" t="s">
        <v>2090</v>
      </c>
      <c r="AQ281" t="s">
        <v>2052</v>
      </c>
      <c r="AR281" t="s">
        <v>2066</v>
      </c>
      <c r="AU281" t="str">
        <f>IF(SpaceTypesTable[[#This Row],[Peak Flow Rate (gal/h)]]=0,"",SpaceTypesTable[[#This Row],[Peak Flow Rate (gal/h)]]/SpaceTypesTable[[#This Row],[area (ft^2)]])</f>
        <v/>
      </c>
    </row>
    <row r="282" spans="1:57">
      <c r="C282" s="3" t="s">
        <v>1002</v>
      </c>
      <c r="D282" t="s">
        <v>799</v>
      </c>
      <c r="E282" t="s">
        <v>759</v>
      </c>
      <c r="F282" t="s">
        <v>1023</v>
      </c>
      <c r="G282" t="s">
        <v>1051</v>
      </c>
      <c r="N282">
        <f>N297*N$180/N$195</f>
        <v>5.6139393939393933</v>
      </c>
      <c r="Q282">
        <v>0.4</v>
      </c>
      <c r="R282">
        <v>0.4</v>
      </c>
      <c r="S282">
        <v>0.2</v>
      </c>
      <c r="T282" t="s">
        <v>1061</v>
      </c>
      <c r="U282" t="s">
        <v>645</v>
      </c>
      <c r="V282" t="s">
        <v>578</v>
      </c>
      <c r="W282" t="s">
        <v>579</v>
      </c>
      <c r="X282" t="str">
        <f>SpaceTypesTable[[#This Row],[Ventilation Standard]]&amp;SpaceTypesTable[[#This Row],[Ventilation Primary Space Type]]&amp;SpaceTypesTable[[#This Row],[Ventilation Secondary Space Type]]</f>
        <v>ASHRAE 62.1-1999Public SpacesCorridors and utilities</v>
      </c>
      <c r="Y282">
        <f>VLOOKUP(SpaceTypesTable[[#This Row],[Lookup]],VentilationStandardsTable[],6,FALSE)</f>
        <v>0.05</v>
      </c>
      <c r="Z282">
        <f>VLOOKUP(SpaceTypesTable[[#This Row],[Lookup]],VentilationStandardsTable[],5,FALSE)</f>
        <v>0</v>
      </c>
      <c r="AA282">
        <f>VLOOKUP(SpaceTypesTable[[#This Row],[Lookup]],VentilationStandardsTable[],7,FALSE)</f>
        <v>0</v>
      </c>
      <c r="AB282">
        <v>1</v>
      </c>
      <c r="AC282" t="s">
        <v>1064</v>
      </c>
      <c r="AD282" t="s">
        <v>1062</v>
      </c>
      <c r="AE282">
        <v>0.22320000000000001</v>
      </c>
      <c r="AF282" t="s">
        <v>1065</v>
      </c>
      <c r="AL282">
        <v>5.25</v>
      </c>
      <c r="AM282">
        <v>0</v>
      </c>
      <c r="AN282">
        <v>0.5</v>
      </c>
      <c r="AO282">
        <v>0</v>
      </c>
      <c r="AP282" t="s">
        <v>1066</v>
      </c>
      <c r="AQ282" t="s">
        <v>2052</v>
      </c>
      <c r="AR282" t="s">
        <v>2066</v>
      </c>
      <c r="AU282" t="str">
        <f>IF(SpaceTypesTable[[#This Row],[Peak Flow Rate (gal/h)]]=0,"",SpaceTypesTable[[#This Row],[Peak Flow Rate (gal/h)]]/SpaceTypesTable[[#This Row],[area (ft^2)]])</f>
        <v/>
      </c>
    </row>
    <row r="283" spans="1:57">
      <c r="C283" t="s">
        <v>1001</v>
      </c>
      <c r="D283" t="s">
        <v>799</v>
      </c>
      <c r="E283" t="s">
        <v>759</v>
      </c>
      <c r="F283" t="s">
        <v>1023</v>
      </c>
      <c r="G283" t="s">
        <v>1051</v>
      </c>
      <c r="H283" t="s">
        <v>754</v>
      </c>
      <c r="I283" t="s">
        <v>882</v>
      </c>
      <c r="J283" t="s">
        <v>760</v>
      </c>
      <c r="K283" t="str">
        <f>SpaceTypesTable[[#This Row],[Lighting Standard]]&amp;SpaceTypesTable[[#This Row],[Lighting Primary Space Type]]&amp;SpaceTypesTable[[#This Row],[Lighting Secondary Space Type]]</f>
        <v>ASHRAE 90.1-2004Corridor/TransitionGeneral</v>
      </c>
      <c r="N283">
        <f>VLOOKUP(SpaceTypesTable[[#This Row],[LookupColumn]],InteriorLightingTable[],5,FALSE)</f>
        <v>0.5</v>
      </c>
      <c r="Q283">
        <v>0.4</v>
      </c>
      <c r="R283">
        <v>0.4</v>
      </c>
      <c r="S283">
        <v>0.2</v>
      </c>
      <c r="T283" t="s">
        <v>1061</v>
      </c>
      <c r="U283" t="s">
        <v>645</v>
      </c>
      <c r="V283" t="s">
        <v>578</v>
      </c>
      <c r="W283" t="s">
        <v>579</v>
      </c>
      <c r="X283" t="str">
        <f>SpaceTypesTable[[#This Row],[Ventilation Standard]]&amp;SpaceTypesTable[[#This Row],[Ventilation Primary Space Type]]&amp;SpaceTypesTable[[#This Row],[Ventilation Secondary Space Type]]</f>
        <v>ASHRAE 62.1-1999Public SpacesCorridors and utilities</v>
      </c>
      <c r="Y283">
        <f>VLOOKUP(SpaceTypesTable[[#This Row],[Lookup]],VentilationStandardsTable[],6,FALSE)</f>
        <v>0.05</v>
      </c>
      <c r="Z283">
        <f>VLOOKUP(SpaceTypesTable[[#This Row],[Lookup]],VentilationStandardsTable[],5,FALSE)</f>
        <v>0</v>
      </c>
      <c r="AA283">
        <f>VLOOKUP(SpaceTypesTable[[#This Row],[Lookup]],VentilationStandardsTable[],7,FALSE)</f>
        <v>0</v>
      </c>
      <c r="AB283">
        <v>1</v>
      </c>
      <c r="AC283" t="s">
        <v>1064</v>
      </c>
      <c r="AD283" t="s">
        <v>1062</v>
      </c>
      <c r="AE283">
        <v>5.9499999999999997E-2</v>
      </c>
      <c r="AF283" t="s">
        <v>1065</v>
      </c>
      <c r="AL283">
        <v>5.25</v>
      </c>
      <c r="AM283">
        <v>0</v>
      </c>
      <c r="AN283">
        <v>0.5</v>
      </c>
      <c r="AO283">
        <v>0</v>
      </c>
      <c r="AP283" t="s">
        <v>1066</v>
      </c>
      <c r="AQ283" t="s">
        <v>2052</v>
      </c>
      <c r="AR283" t="s">
        <v>2066</v>
      </c>
      <c r="AU283" t="str">
        <f>IF(SpaceTypesTable[[#This Row],[Peak Flow Rate (gal/h)]]=0,"",SpaceTypesTable[[#This Row],[Peak Flow Rate (gal/h)]]/SpaceTypesTable[[#This Row],[area (ft^2)]])</f>
        <v/>
      </c>
    </row>
    <row r="284" spans="1:57">
      <c r="C284" s="3" t="s">
        <v>1000</v>
      </c>
      <c r="D284" t="s">
        <v>800</v>
      </c>
      <c r="E284" t="s">
        <v>759</v>
      </c>
      <c r="F284" t="s">
        <v>1023</v>
      </c>
      <c r="G284" t="s">
        <v>1051</v>
      </c>
      <c r="H284" t="s">
        <v>997</v>
      </c>
      <c r="I284" t="s">
        <v>882</v>
      </c>
      <c r="J284" t="s">
        <v>760</v>
      </c>
      <c r="K284" t="str">
        <f>SpaceTypesTable[[#This Row],[Lighting Standard]]&amp;SpaceTypesTable[[#This Row],[Lighting Primary Space Type]]&amp;SpaceTypesTable[[#This Row],[Lighting Secondary Space Type]]</f>
        <v>ASHRAE 189.1-2009Corridor/TransitionGeneral</v>
      </c>
      <c r="N284">
        <f>VLOOKUP(SpaceTypesTable[[#This Row],[LookupColumn]],InteriorLightingTable[],5,FALSE)</f>
        <v>0.45</v>
      </c>
      <c r="Q284">
        <v>0.4</v>
      </c>
      <c r="R284">
        <v>0.4</v>
      </c>
      <c r="S284">
        <v>0.2</v>
      </c>
      <c r="T284" t="s">
        <v>1061</v>
      </c>
      <c r="U284" t="s">
        <v>645</v>
      </c>
      <c r="V284" t="s">
        <v>578</v>
      </c>
      <c r="W284" t="s">
        <v>579</v>
      </c>
      <c r="X284" t="str">
        <f>SpaceTypesTable[[#This Row],[Ventilation Standard]]&amp;SpaceTypesTable[[#This Row],[Ventilation Primary Space Type]]&amp;SpaceTypesTable[[#This Row],[Ventilation Secondary Space Type]]</f>
        <v>ASHRAE 62.1-1999Public SpacesCorridors and utilities</v>
      </c>
      <c r="Y284">
        <f>VLOOKUP(SpaceTypesTable[[#This Row],[Lookup]],VentilationStandardsTable[],6,FALSE)</f>
        <v>0.05</v>
      </c>
      <c r="Z284">
        <f>VLOOKUP(SpaceTypesTable[[#This Row],[Lookup]],VentilationStandardsTable[],5,FALSE)</f>
        <v>0</v>
      </c>
      <c r="AA284">
        <f>VLOOKUP(SpaceTypesTable[[#This Row],[Lookup]],VentilationStandardsTable[],7,FALSE)</f>
        <v>0</v>
      </c>
      <c r="AB284">
        <v>1</v>
      </c>
      <c r="AC284" t="s">
        <v>1064</v>
      </c>
      <c r="AD284" t="s">
        <v>1062</v>
      </c>
      <c r="AE284">
        <v>5.9499999999999997E-2</v>
      </c>
      <c r="AF284" t="s">
        <v>1065</v>
      </c>
      <c r="AL284">
        <v>2.84</v>
      </c>
      <c r="AM284">
        <v>0</v>
      </c>
      <c r="AN284">
        <v>0.5</v>
      </c>
      <c r="AO284">
        <v>0</v>
      </c>
      <c r="AP284" t="s">
        <v>1066</v>
      </c>
      <c r="AQ284" t="s">
        <v>2052</v>
      </c>
      <c r="AR284" t="s">
        <v>2066</v>
      </c>
      <c r="AU284" t="str">
        <f>IF(SpaceTypesTable[[#This Row],[Peak Flow Rate (gal/h)]]=0,"",SpaceTypesTable[[#This Row],[Peak Flow Rate (gal/h)]]/SpaceTypesTable[[#This Row],[area (ft^2)]])</f>
        <v/>
      </c>
    </row>
    <row r="285" spans="1:57">
      <c r="C285" s="3" t="s">
        <v>1000</v>
      </c>
      <c r="D285" t="s">
        <v>801</v>
      </c>
      <c r="E285" t="s">
        <v>759</v>
      </c>
      <c r="F285" t="s">
        <v>1023</v>
      </c>
      <c r="G285" t="s">
        <v>1051</v>
      </c>
      <c r="H285" t="s">
        <v>997</v>
      </c>
      <c r="I285" t="s">
        <v>882</v>
      </c>
      <c r="J285" t="s">
        <v>760</v>
      </c>
      <c r="K285" t="str">
        <f>SpaceTypesTable[[#This Row],[Lighting Standard]]&amp;SpaceTypesTable[[#This Row],[Lighting Primary Space Type]]&amp;SpaceTypesTable[[#This Row],[Lighting Secondary Space Type]]</f>
        <v>ASHRAE 189.1-2009Corridor/TransitionGeneral</v>
      </c>
      <c r="N285">
        <f>VLOOKUP(SpaceTypesTable[[#This Row],[LookupColumn]],InteriorLightingTable[],5,FALSE)</f>
        <v>0.45</v>
      </c>
      <c r="Q285">
        <v>0.4</v>
      </c>
      <c r="R285">
        <v>0.4</v>
      </c>
      <c r="S285">
        <v>0.2</v>
      </c>
      <c r="T285" t="s">
        <v>1061</v>
      </c>
      <c r="U285" t="s">
        <v>645</v>
      </c>
      <c r="V285" t="s">
        <v>578</v>
      </c>
      <c r="W285" t="s">
        <v>579</v>
      </c>
      <c r="X285" t="str">
        <f>SpaceTypesTable[[#This Row],[Ventilation Standard]]&amp;SpaceTypesTable[[#This Row],[Ventilation Primary Space Type]]&amp;SpaceTypesTable[[#This Row],[Ventilation Secondary Space Type]]</f>
        <v>ASHRAE 62.1-1999Public SpacesCorridors and utilities</v>
      </c>
      <c r="Y285">
        <f>VLOOKUP(SpaceTypesTable[[#This Row],[Lookup]],VentilationStandardsTable[],6,FALSE)</f>
        <v>0.05</v>
      </c>
      <c r="Z285">
        <f>VLOOKUP(SpaceTypesTable[[#This Row],[Lookup]],VentilationStandardsTable[],5,FALSE)</f>
        <v>0</v>
      </c>
      <c r="AA285">
        <f>VLOOKUP(SpaceTypesTable[[#This Row],[Lookup]],VentilationStandardsTable[],7,FALSE)</f>
        <v>0</v>
      </c>
      <c r="AB285">
        <v>1</v>
      </c>
      <c r="AC285" t="s">
        <v>1064</v>
      </c>
      <c r="AD285" t="s">
        <v>1062</v>
      </c>
      <c r="AE285">
        <v>4.4600000000000001E-2</v>
      </c>
      <c r="AF285" t="s">
        <v>1065</v>
      </c>
      <c r="AL285">
        <v>2.84</v>
      </c>
      <c r="AM285">
        <v>0</v>
      </c>
      <c r="AN285">
        <v>0.5</v>
      </c>
      <c r="AO285">
        <v>0</v>
      </c>
      <c r="AP285" t="s">
        <v>1066</v>
      </c>
      <c r="AQ285" t="s">
        <v>2052</v>
      </c>
      <c r="AR285" t="s">
        <v>2066</v>
      </c>
      <c r="AU285" t="str">
        <f>IF(SpaceTypesTable[[#This Row],[Peak Flow Rate (gal/h)]]=0,"",SpaceTypesTable[[#This Row],[Peak Flow Rate (gal/h)]]/SpaceTypesTable[[#This Row],[area (ft^2)]])</f>
        <v/>
      </c>
    </row>
    <row r="286" spans="1:57">
      <c r="C286" s="46" t="s">
        <v>1003</v>
      </c>
      <c r="D286" t="s">
        <v>799</v>
      </c>
      <c r="E286" t="s">
        <v>759</v>
      </c>
      <c r="F286" t="s">
        <v>1023</v>
      </c>
      <c r="G286" t="s">
        <v>1051</v>
      </c>
      <c r="N286">
        <f>N316*N$165/N$195</f>
        <v>0.54545454545454541</v>
      </c>
      <c r="Q286">
        <v>0.4</v>
      </c>
      <c r="R286">
        <v>0.4</v>
      </c>
      <c r="S286">
        <v>0.2</v>
      </c>
      <c r="T286" t="s">
        <v>1061</v>
      </c>
      <c r="U286" t="s">
        <v>645</v>
      </c>
      <c r="V286" t="s">
        <v>578</v>
      </c>
      <c r="W286" t="s">
        <v>579</v>
      </c>
      <c r="X286" t="str">
        <f>SpaceTypesTable[[#This Row],[Ventilation Standard]]&amp;SpaceTypesTable[[#This Row],[Ventilation Primary Space Type]]&amp;SpaceTypesTable[[#This Row],[Ventilation Secondary Space Type]]</f>
        <v>ASHRAE 62.1-1999Public SpacesCorridors and utilities</v>
      </c>
      <c r="Y286">
        <f>VLOOKUP(SpaceTypesTable[[#This Row],[Lookup]],VentilationStandardsTable[],6,FALSE)</f>
        <v>0.05</v>
      </c>
      <c r="Z286">
        <f>VLOOKUP(SpaceTypesTable[[#This Row],[Lookup]],VentilationStandardsTable[],5,FALSE)</f>
        <v>0</v>
      </c>
      <c r="AA286">
        <f>VLOOKUP(SpaceTypesTable[[#This Row],[Lookup]],VentilationStandardsTable[],7,FALSE)</f>
        <v>0</v>
      </c>
      <c r="AB286">
        <v>1</v>
      </c>
      <c r="AC286" t="s">
        <v>1064</v>
      </c>
      <c r="AD286" t="s">
        <v>1062</v>
      </c>
      <c r="AE286">
        <v>0.22320000000000001</v>
      </c>
      <c r="AF286" t="s">
        <v>1065</v>
      </c>
      <c r="AL286">
        <v>5.25</v>
      </c>
      <c r="AM286">
        <v>0</v>
      </c>
      <c r="AN286">
        <v>0.5</v>
      </c>
      <c r="AO286">
        <v>0</v>
      </c>
      <c r="AP286" t="s">
        <v>1066</v>
      </c>
      <c r="AQ286" t="s">
        <v>2052</v>
      </c>
      <c r="AR286" t="s">
        <v>2066</v>
      </c>
      <c r="AU286" t="str">
        <f>IF(SpaceTypesTable[[#This Row],[Peak Flow Rate (gal/h)]]=0,"",SpaceTypesTable[[#This Row],[Peak Flow Rate (gal/h)]]/SpaceTypesTable[[#This Row],[area (ft^2)]])</f>
        <v/>
      </c>
    </row>
    <row r="287" spans="1:57">
      <c r="C287" t="s">
        <v>1058</v>
      </c>
      <c r="D287" t="s">
        <v>799</v>
      </c>
      <c r="E287" t="s">
        <v>759</v>
      </c>
      <c r="F287" t="s">
        <v>1023</v>
      </c>
      <c r="G287" t="s">
        <v>1051</v>
      </c>
      <c r="H287" t="s">
        <v>755</v>
      </c>
      <c r="I287" t="s">
        <v>882</v>
      </c>
      <c r="J287" t="s">
        <v>760</v>
      </c>
      <c r="K287" t="str">
        <f>SpaceTypesTable[[#This Row],[Lighting Standard]]&amp;SpaceTypesTable[[#This Row],[Lighting Primary Space Type]]&amp;SpaceTypesTable[[#This Row],[Lighting Secondary Space Type]]</f>
        <v>ASHRAE 90.1-2007Corridor/TransitionGeneral</v>
      </c>
      <c r="N287">
        <f>VLOOKUP(SpaceTypesTable[[#This Row],[LookupColumn]],InteriorLightingTable[],5,FALSE)</f>
        <v>0.5</v>
      </c>
      <c r="Q287">
        <v>0.4</v>
      </c>
      <c r="R287">
        <v>0.4</v>
      </c>
      <c r="S287">
        <v>0.2</v>
      </c>
      <c r="T287" t="s">
        <v>1061</v>
      </c>
      <c r="U287" t="s">
        <v>647</v>
      </c>
      <c r="V287" t="s">
        <v>578</v>
      </c>
      <c r="W287" t="s">
        <v>579</v>
      </c>
      <c r="X287" t="str">
        <f>SpaceTypesTable[[#This Row],[Ventilation Standard]]&amp;SpaceTypesTable[[#This Row],[Ventilation Primary Space Type]]&amp;SpaceTypesTable[[#This Row],[Ventilation Secondary Space Type]]</f>
        <v>ASHRAE 62.1-2007Public SpacesCorridors and utilities</v>
      </c>
      <c r="Y287" t="e">
        <f>VLOOKUP(SpaceTypesTable[[#This Row],[Lookup]],VentilationStandardsTable[],6,FALSE)</f>
        <v>#N/A</v>
      </c>
      <c r="Z287" t="e">
        <f>VLOOKUP(SpaceTypesTable[[#This Row],[Lookup]],VentilationStandardsTable[],5,FALSE)</f>
        <v>#N/A</v>
      </c>
      <c r="AA287" t="e">
        <f>VLOOKUP(SpaceTypesTable[[#This Row],[Lookup]],VentilationStandardsTable[],7,FALSE)</f>
        <v>#N/A</v>
      </c>
      <c r="AB287">
        <v>1</v>
      </c>
      <c r="AC287" t="s">
        <v>2007</v>
      </c>
      <c r="AD287" t="s">
        <v>2010</v>
      </c>
      <c r="AE287">
        <v>4.4600000000000001E-2</v>
      </c>
      <c r="AF287" t="s">
        <v>2027</v>
      </c>
      <c r="AL287">
        <v>2</v>
      </c>
      <c r="AM287">
        <v>0</v>
      </c>
      <c r="AN287">
        <v>0.5</v>
      </c>
      <c r="AO287">
        <v>0</v>
      </c>
      <c r="AP287" t="s">
        <v>2090</v>
      </c>
      <c r="AQ287" t="s">
        <v>2052</v>
      </c>
      <c r="AR287" t="s">
        <v>2066</v>
      </c>
      <c r="AU287" t="str">
        <f>IF(SpaceTypesTable[[#This Row],[Peak Flow Rate (gal/h)]]=0,"",SpaceTypesTable[[#This Row],[Peak Flow Rate (gal/h)]]/SpaceTypesTable[[#This Row],[area (ft^2)]])</f>
        <v/>
      </c>
    </row>
    <row r="288" spans="1:57">
      <c r="A288" t="s">
        <v>339</v>
      </c>
      <c r="B288">
        <v>140</v>
      </c>
      <c r="C288" t="s">
        <v>1002</v>
      </c>
      <c r="D288" t="s">
        <v>799</v>
      </c>
      <c r="E288" t="s">
        <v>759</v>
      </c>
      <c r="F288" t="s">
        <v>1967</v>
      </c>
      <c r="G288" t="s">
        <v>1046</v>
      </c>
      <c r="K288" t="str">
        <f>SpaceTypesTable[[#This Row],[Lighting Standard]]&amp;SpaceTypesTable[[#This Row],[Lighting Primary Space Type]]&amp;SpaceTypesTable[[#This Row],[Lighting Secondary Space Type]]</f>
        <v/>
      </c>
      <c r="N288">
        <v>1.5</v>
      </c>
      <c r="Q288">
        <v>0</v>
      </c>
      <c r="R288">
        <v>0.7</v>
      </c>
      <c r="S288">
        <v>0.2</v>
      </c>
      <c r="T288" t="s">
        <v>1968</v>
      </c>
      <c r="U288" t="s">
        <v>645</v>
      </c>
      <c r="V288" t="s">
        <v>574</v>
      </c>
      <c r="W288" t="s">
        <v>977</v>
      </c>
      <c r="X288" t="str">
        <f>SpaceTypesTable[[#This Row],[Ventilation Standard]]&amp;SpaceTypesTable[[#This Row],[Ventilation Primary Space Type]]&amp;SpaceTypesTable[[#This Row],[Ventilation Secondary Space Type]]</f>
        <v>ASHRAE 62.1-1999OfficesOffice Space</v>
      </c>
      <c r="Y288">
        <f>VLOOKUP(SpaceTypesTable[[#This Row],[Lookup]],VentilationStandardsTable[],6,FALSE)</f>
        <v>0</v>
      </c>
      <c r="Z288">
        <f>VLOOKUP(SpaceTypesTable[[#This Row],[Lookup]],VentilationStandardsTable[],5,FALSE)</f>
        <v>20</v>
      </c>
      <c r="AA288">
        <f>VLOOKUP(SpaceTypesTable[[#This Row],[Lookup]],VentilationStandardsTable[],7,FALSE)</f>
        <v>0</v>
      </c>
      <c r="AB288">
        <v>5</v>
      </c>
      <c r="AC288" t="s">
        <v>2008</v>
      </c>
      <c r="AD288" t="s">
        <v>2009</v>
      </c>
      <c r="AE288">
        <v>0.22320000000000001</v>
      </c>
      <c r="AF288" t="s">
        <v>2028</v>
      </c>
      <c r="AH288" t="s">
        <v>1011</v>
      </c>
      <c r="AI288" t="s">
        <v>1011</v>
      </c>
      <c r="AJ288" t="s">
        <v>1011</v>
      </c>
      <c r="AL288">
        <v>1</v>
      </c>
      <c r="AM288">
        <v>0</v>
      </c>
      <c r="AN288">
        <v>0.5</v>
      </c>
      <c r="AO288">
        <v>0</v>
      </c>
      <c r="AP288" t="s">
        <v>2091</v>
      </c>
      <c r="AQ288" t="s">
        <v>2053</v>
      </c>
      <c r="AR288" t="s">
        <v>2067</v>
      </c>
      <c r="AS288">
        <v>63.9</v>
      </c>
      <c r="AT288">
        <v>498588</v>
      </c>
      <c r="AU288">
        <f>IF(SpaceTypesTable[[#This Row],[Peak Flow Rate (gal/h)]]=0,"",SpaceTypesTable[[#This Row],[Peak Flow Rate (gal/h)]]/SpaceTypesTable[[#This Row],[area (ft^2)]])</f>
        <v>1.2816192928831018E-4</v>
      </c>
      <c r="AV288">
        <v>43.3</v>
      </c>
      <c r="AW288">
        <v>0.2</v>
      </c>
      <c r="AX288">
        <v>0.05</v>
      </c>
      <c r="AY288" t="s">
        <v>2154</v>
      </c>
      <c r="BE288" t="str">
        <f>IF(ISBLANK(BD288),"",BD288/(BA288/AZ288))</f>
        <v/>
      </c>
    </row>
    <row r="289" spans="1:57">
      <c r="A289" t="s">
        <v>371</v>
      </c>
      <c r="B289">
        <v>307</v>
      </c>
      <c r="C289" t="s">
        <v>1000</v>
      </c>
      <c r="D289" t="s">
        <v>800</v>
      </c>
      <c r="E289" t="s">
        <v>759</v>
      </c>
      <c r="F289" t="s">
        <v>1967</v>
      </c>
      <c r="G289" t="s">
        <v>1046</v>
      </c>
      <c r="H289" t="s">
        <v>997</v>
      </c>
      <c r="I289" t="s">
        <v>758</v>
      </c>
      <c r="J289" t="s">
        <v>759</v>
      </c>
      <c r="K289" t="str">
        <f>SpaceTypesTable[[#This Row],[Lighting Standard]]&amp;SpaceTypesTable[[#This Row],[Lighting Primary Space Type]]&amp;SpaceTypesTable[[#This Row],[Lighting Secondary Space Type]]</f>
        <v>ASHRAE 189.1-2009Whole BuildingOffice</v>
      </c>
      <c r="N289">
        <f>VLOOKUP(SpaceTypesTable[[#This Row],[LookupColumn]],InteriorLightingTable[],5,FALSE)</f>
        <v>0.9</v>
      </c>
      <c r="Q289">
        <v>0</v>
      </c>
      <c r="R289">
        <v>0.7</v>
      </c>
      <c r="S289">
        <v>0.2</v>
      </c>
      <c r="T289" t="s">
        <v>1968</v>
      </c>
      <c r="U289" t="s">
        <v>645</v>
      </c>
      <c r="V289" t="s">
        <v>574</v>
      </c>
      <c r="W289" t="s">
        <v>977</v>
      </c>
      <c r="X289" t="str">
        <f>SpaceTypesTable[[#This Row],[Ventilation Standard]]&amp;SpaceTypesTable[[#This Row],[Ventilation Primary Space Type]]&amp;SpaceTypesTable[[#This Row],[Ventilation Secondary Space Type]]</f>
        <v>ASHRAE 62.1-1999OfficesOffice Space</v>
      </c>
      <c r="Y289">
        <f>VLOOKUP(SpaceTypesTable[[#This Row],[Lookup]],VentilationStandardsTable[],6,FALSE)</f>
        <v>0</v>
      </c>
      <c r="Z289">
        <f>VLOOKUP(SpaceTypesTable[[#This Row],[Lookup]],VentilationStandardsTable[],5,FALSE)</f>
        <v>20</v>
      </c>
      <c r="AA289">
        <f>VLOOKUP(SpaceTypesTable[[#This Row],[Lookup]],VentilationStandardsTable[],7,FALSE)</f>
        <v>0</v>
      </c>
      <c r="AB289">
        <v>5</v>
      </c>
      <c r="AC289" t="s">
        <v>2008</v>
      </c>
      <c r="AD289" t="s">
        <v>2009</v>
      </c>
      <c r="AE289">
        <v>5.9499999999999997E-2</v>
      </c>
      <c r="AF289" t="s">
        <v>2028</v>
      </c>
      <c r="AH289" t="s">
        <v>1011</v>
      </c>
      <c r="AI289" t="s">
        <v>1011</v>
      </c>
      <c r="AJ289" t="s">
        <v>1011</v>
      </c>
      <c r="AL289">
        <v>0.54000023250056517</v>
      </c>
      <c r="AM289">
        <v>0</v>
      </c>
      <c r="AN289">
        <v>0.5</v>
      </c>
      <c r="AO289">
        <v>0</v>
      </c>
      <c r="AP289" t="s">
        <v>2091</v>
      </c>
      <c r="AQ289" t="s">
        <v>2053</v>
      </c>
      <c r="AR289" t="s">
        <v>2067</v>
      </c>
      <c r="AS289">
        <v>63.9</v>
      </c>
      <c r="AT289">
        <v>498588</v>
      </c>
      <c r="AU289">
        <f>IF(SpaceTypesTable[[#This Row],[Peak Flow Rate (gal/h)]]=0,"",SpaceTypesTable[[#This Row],[Peak Flow Rate (gal/h)]]/SpaceTypesTable[[#This Row],[area (ft^2)]])</f>
        <v>1.2816192928831018E-4</v>
      </c>
      <c r="AV289">
        <v>43.3</v>
      </c>
      <c r="AW289">
        <v>0.2</v>
      </c>
      <c r="AX289">
        <v>0.05</v>
      </c>
      <c r="AY289" t="s">
        <v>2154</v>
      </c>
      <c r="BE289" t="str">
        <f>IF(ISBLANK(BD289),"",BD289/(BA289/AZ289))</f>
        <v/>
      </c>
    </row>
    <row r="290" spans="1:57">
      <c r="A290" t="s">
        <v>191</v>
      </c>
      <c r="B290">
        <v>410</v>
      </c>
      <c r="C290" t="s">
        <v>1000</v>
      </c>
      <c r="D290" t="s">
        <v>801</v>
      </c>
      <c r="E290" t="s">
        <v>759</v>
      </c>
      <c r="F290" t="s">
        <v>1967</v>
      </c>
      <c r="G290" t="s">
        <v>1046</v>
      </c>
      <c r="H290" t="s">
        <v>997</v>
      </c>
      <c r="I290" t="s">
        <v>758</v>
      </c>
      <c r="J290" t="s">
        <v>759</v>
      </c>
      <c r="K290" t="str">
        <f>SpaceTypesTable[[#This Row],[Lighting Standard]]&amp;SpaceTypesTable[[#This Row],[Lighting Primary Space Type]]&amp;SpaceTypesTable[[#This Row],[Lighting Secondary Space Type]]</f>
        <v>ASHRAE 189.1-2009Whole BuildingOffice</v>
      </c>
      <c r="N290">
        <f>VLOOKUP(SpaceTypesTable[[#This Row],[LookupColumn]],InteriorLightingTable[],5,FALSE)</f>
        <v>0.9</v>
      </c>
      <c r="Q290">
        <v>0</v>
      </c>
      <c r="R290">
        <v>0.7</v>
      </c>
      <c r="S290">
        <v>0.2</v>
      </c>
      <c r="T290" t="s">
        <v>1968</v>
      </c>
      <c r="U290" t="s">
        <v>645</v>
      </c>
      <c r="V290" t="s">
        <v>574</v>
      </c>
      <c r="W290" t="s">
        <v>977</v>
      </c>
      <c r="X290" t="str">
        <f>SpaceTypesTable[[#This Row],[Ventilation Standard]]&amp;SpaceTypesTable[[#This Row],[Ventilation Primary Space Type]]&amp;SpaceTypesTable[[#This Row],[Ventilation Secondary Space Type]]</f>
        <v>ASHRAE 62.1-1999OfficesOffice Space</v>
      </c>
      <c r="Y290">
        <f>VLOOKUP(SpaceTypesTable[[#This Row],[Lookup]],VentilationStandardsTable[],6,FALSE)</f>
        <v>0</v>
      </c>
      <c r="Z290">
        <f>VLOOKUP(SpaceTypesTable[[#This Row],[Lookup]],VentilationStandardsTable[],5,FALSE)</f>
        <v>20</v>
      </c>
      <c r="AA290">
        <f>VLOOKUP(SpaceTypesTable[[#This Row],[Lookup]],VentilationStandardsTable[],7,FALSE)</f>
        <v>0</v>
      </c>
      <c r="AB290">
        <v>5</v>
      </c>
      <c r="AC290" t="s">
        <v>2008</v>
      </c>
      <c r="AD290" t="s">
        <v>2009</v>
      </c>
      <c r="AE290">
        <v>4.4600000000000001E-2</v>
      </c>
      <c r="AF290" t="s">
        <v>2028</v>
      </c>
      <c r="AH290" t="s">
        <v>1011</v>
      </c>
      <c r="AI290" t="s">
        <v>1011</v>
      </c>
      <c r="AJ290" t="s">
        <v>1011</v>
      </c>
      <c r="AL290">
        <v>0.54000023250056517</v>
      </c>
      <c r="AM290">
        <v>0</v>
      </c>
      <c r="AN290">
        <v>0.5</v>
      </c>
      <c r="AO290">
        <v>0</v>
      </c>
      <c r="AP290" t="s">
        <v>2091</v>
      </c>
      <c r="AQ290" t="s">
        <v>2053</v>
      </c>
      <c r="AR290" t="s">
        <v>2067</v>
      </c>
      <c r="AS290">
        <v>63.9</v>
      </c>
      <c r="AT290">
        <v>498588</v>
      </c>
      <c r="AU290">
        <f>IF(SpaceTypesTable[[#This Row],[Peak Flow Rate (gal/h)]]=0,"",SpaceTypesTable[[#This Row],[Peak Flow Rate (gal/h)]]/SpaceTypesTable[[#This Row],[area (ft^2)]])</f>
        <v>1.2816192928831018E-4</v>
      </c>
      <c r="AV290">
        <v>43.3</v>
      </c>
      <c r="AW290">
        <v>0.2</v>
      </c>
      <c r="AX290">
        <v>0.05</v>
      </c>
      <c r="AY290" t="s">
        <v>2154</v>
      </c>
      <c r="BE290" t="str">
        <f>IF(ISBLANK(BD290),"",BD290/(BA290/AZ290))</f>
        <v/>
      </c>
    </row>
    <row r="291" spans="1:57">
      <c r="A291" t="s">
        <v>260</v>
      </c>
      <c r="B291">
        <v>266</v>
      </c>
      <c r="C291" t="s">
        <v>1003</v>
      </c>
      <c r="D291" t="s">
        <v>799</v>
      </c>
      <c r="E291" t="s">
        <v>759</v>
      </c>
      <c r="F291" t="s">
        <v>1967</v>
      </c>
      <c r="G291" t="s">
        <v>1046</v>
      </c>
      <c r="K291" t="str">
        <f>SpaceTypesTable[[#This Row],[Lighting Standard]]&amp;SpaceTypesTable[[#This Row],[Lighting Primary Space Type]]&amp;SpaceTypesTable[[#This Row],[Lighting Secondary Space Type]]</f>
        <v/>
      </c>
      <c r="N291">
        <v>1.9</v>
      </c>
      <c r="Q291">
        <v>0</v>
      </c>
      <c r="R291">
        <v>0.7</v>
      </c>
      <c r="S291">
        <v>0.2</v>
      </c>
      <c r="T291" t="s">
        <v>1968</v>
      </c>
      <c r="U291" t="s">
        <v>645</v>
      </c>
      <c r="V291" t="s">
        <v>574</v>
      </c>
      <c r="W291" t="s">
        <v>977</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2008</v>
      </c>
      <c r="AD291" t="s">
        <v>2009</v>
      </c>
      <c r="AE291">
        <v>0.22320000000000001</v>
      </c>
      <c r="AF291" t="s">
        <v>2028</v>
      </c>
      <c r="AH291" t="s">
        <v>1011</v>
      </c>
      <c r="AI291" t="s">
        <v>1011</v>
      </c>
      <c r="AJ291" t="s">
        <v>1011</v>
      </c>
      <c r="AL291">
        <v>1</v>
      </c>
      <c r="AM291">
        <v>0</v>
      </c>
      <c r="AN291">
        <v>0.5</v>
      </c>
      <c r="AO291">
        <v>0</v>
      </c>
      <c r="AP291" t="s">
        <v>2091</v>
      </c>
      <c r="AQ291" t="s">
        <v>2053</v>
      </c>
      <c r="AR291" t="s">
        <v>2067</v>
      </c>
      <c r="AS291">
        <v>63.9</v>
      </c>
      <c r="AT291">
        <v>498588</v>
      </c>
      <c r="AU291">
        <f>IF(SpaceTypesTable[[#This Row],[Peak Flow Rate (gal/h)]]=0,"",SpaceTypesTable[[#This Row],[Peak Flow Rate (gal/h)]]/SpaceTypesTable[[#This Row],[area (ft^2)]])</f>
        <v>1.2816192928831018E-4</v>
      </c>
      <c r="AV291">
        <v>43.3</v>
      </c>
      <c r="AW291">
        <v>0.2</v>
      </c>
      <c r="AX291">
        <v>0.05</v>
      </c>
      <c r="AY291" t="s">
        <v>2154</v>
      </c>
      <c r="BE291" t="str">
        <f>IF(ISBLANK(BD291),"",BD291/(BA291/AZ291))</f>
        <v/>
      </c>
    </row>
    <row r="292" spans="1:57">
      <c r="C292" s="3" t="s">
        <v>1002</v>
      </c>
      <c r="D292" t="s">
        <v>799</v>
      </c>
      <c r="E292" t="s">
        <v>759</v>
      </c>
      <c r="F292" t="s">
        <v>1966</v>
      </c>
      <c r="G292" t="s">
        <v>1046</v>
      </c>
      <c r="N292">
        <v>1.57</v>
      </c>
      <c r="Q292">
        <v>0.4</v>
      </c>
      <c r="R292">
        <v>0.4</v>
      </c>
      <c r="S292">
        <v>0.2</v>
      </c>
      <c r="T292" t="s">
        <v>1061</v>
      </c>
      <c r="U292" t="s">
        <v>645</v>
      </c>
      <c r="V292" t="s">
        <v>574</v>
      </c>
      <c r="W292" t="s">
        <v>977</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2007</v>
      </c>
      <c r="AD292" t="s">
        <v>2010</v>
      </c>
      <c r="AE292">
        <v>0.22320000000000001</v>
      </c>
      <c r="AF292" t="s">
        <v>2027</v>
      </c>
      <c r="AH292" t="s">
        <v>1011</v>
      </c>
      <c r="AI292" t="s">
        <v>1011</v>
      </c>
      <c r="AJ292" t="s">
        <v>1011</v>
      </c>
      <c r="AL292">
        <v>1</v>
      </c>
      <c r="AM292">
        <v>0</v>
      </c>
      <c r="AN292">
        <v>0.5</v>
      </c>
      <c r="AO292">
        <v>0</v>
      </c>
      <c r="AP292" t="s">
        <v>2090</v>
      </c>
      <c r="AQ292" t="s">
        <v>2052</v>
      </c>
      <c r="AR292" t="s">
        <v>2066</v>
      </c>
      <c r="AS292">
        <v>27.7</v>
      </c>
      <c r="AT292">
        <v>53628</v>
      </c>
      <c r="AU292">
        <f>IF(SpaceTypesTable[[#This Row],[Peak Flow Rate (gal/h)]]=0,"",SpaceTypesTable[[#This Row],[Peak Flow Rate (gal/h)]]/SpaceTypesTable[[#This Row],[area (ft^2)]])</f>
        <v>5.1652122025807408E-4</v>
      </c>
      <c r="AV292">
        <v>43.3</v>
      </c>
      <c r="AW292">
        <v>0.2</v>
      </c>
      <c r="AX292">
        <v>0.05</v>
      </c>
      <c r="AY292" t="s">
        <v>2154</v>
      </c>
    </row>
    <row r="293" spans="1:57">
      <c r="C293" t="s">
        <v>1001</v>
      </c>
      <c r="D293" t="s">
        <v>799</v>
      </c>
      <c r="E293" t="s">
        <v>759</v>
      </c>
      <c r="F293" t="s">
        <v>1966</v>
      </c>
      <c r="G293" t="s">
        <v>1046</v>
      </c>
      <c r="H293" t="s">
        <v>754</v>
      </c>
      <c r="I293" t="s">
        <v>758</v>
      </c>
      <c r="J293" t="s">
        <v>759</v>
      </c>
      <c r="K293" t="str">
        <f>SpaceTypesTable[[#This Row],[Lighting Standard]]&amp;SpaceTypesTable[[#This Row],[Lighting Primary Space Type]]&amp;SpaceTypesTable[[#This Row],[Lighting Secondary Space Type]]</f>
        <v>ASHRAE 90.1-2004Whole BuildingOffice</v>
      </c>
      <c r="N293">
        <f>VLOOKUP(SpaceTypesTable[[#This Row],[LookupColumn]],InteriorLightingTable[],5,FALSE)</f>
        <v>1</v>
      </c>
      <c r="Q293">
        <v>0.4</v>
      </c>
      <c r="R293">
        <v>0.4</v>
      </c>
      <c r="S293">
        <v>0.2</v>
      </c>
      <c r="T293" t="s">
        <v>1061</v>
      </c>
      <c r="U293" t="s">
        <v>645</v>
      </c>
      <c r="V293" t="s">
        <v>574</v>
      </c>
      <c r="W293" t="s">
        <v>977</v>
      </c>
      <c r="X293" t="str">
        <f>SpaceTypesTable[[#This Row],[Ventilation Standard]]&amp;SpaceTypesTable[[#This Row],[Ventilation Primary Space Type]]&amp;SpaceTypesTable[[#This Row],[Ventilation Secondary Space Type]]</f>
        <v>ASHRAE 62.1-1999OfficesOffice Space</v>
      </c>
      <c r="Y293">
        <f>VLOOKUP(SpaceTypesTable[[#This Row],[Lookup]],VentilationStandardsTable[],6,FALSE)</f>
        <v>0</v>
      </c>
      <c r="Z293">
        <f>VLOOKUP(SpaceTypesTable[[#This Row],[Lookup]],VentilationStandardsTable[],5,FALSE)</f>
        <v>20</v>
      </c>
      <c r="AA293">
        <f>VLOOKUP(SpaceTypesTable[[#This Row],[Lookup]],VentilationStandardsTable[],7,FALSE)</f>
        <v>0</v>
      </c>
      <c r="AB293">
        <v>5</v>
      </c>
      <c r="AC293" t="s">
        <v>2007</v>
      </c>
      <c r="AD293" t="s">
        <v>2010</v>
      </c>
      <c r="AE293">
        <v>5.9499999999999997E-2</v>
      </c>
      <c r="AF293" t="s">
        <v>2027</v>
      </c>
      <c r="AH293" t="s">
        <v>1011</v>
      </c>
      <c r="AI293" t="s">
        <v>1011</v>
      </c>
      <c r="AJ293" t="s">
        <v>1011</v>
      </c>
      <c r="AL293">
        <v>1</v>
      </c>
      <c r="AM293">
        <v>0</v>
      </c>
      <c r="AN293">
        <v>0.5</v>
      </c>
      <c r="AO293">
        <v>0</v>
      </c>
      <c r="AP293" t="s">
        <v>2090</v>
      </c>
      <c r="AQ293" t="s">
        <v>2052</v>
      </c>
      <c r="AR293" t="s">
        <v>2066</v>
      </c>
      <c r="AS293">
        <v>27.7</v>
      </c>
      <c r="AT293">
        <v>53628</v>
      </c>
      <c r="AU293">
        <f>IF(SpaceTypesTable[[#This Row],[Peak Flow Rate (gal/h)]]=0,"",SpaceTypesTable[[#This Row],[Peak Flow Rate (gal/h)]]/SpaceTypesTable[[#This Row],[area (ft^2)]])</f>
        <v>5.1652122025807408E-4</v>
      </c>
      <c r="AV293">
        <v>43.3</v>
      </c>
      <c r="AW293">
        <v>0.2</v>
      </c>
      <c r="AX293">
        <v>0.05</v>
      </c>
      <c r="AY293" t="s">
        <v>2154</v>
      </c>
    </row>
    <row r="294" spans="1:57">
      <c r="C294" s="3" t="s">
        <v>1000</v>
      </c>
      <c r="D294" t="s">
        <v>800</v>
      </c>
      <c r="E294" t="s">
        <v>759</v>
      </c>
      <c r="F294" t="s">
        <v>1966</v>
      </c>
      <c r="G294" t="s">
        <v>1046</v>
      </c>
      <c r="H294" t="s">
        <v>997</v>
      </c>
      <c r="I294" t="s">
        <v>758</v>
      </c>
      <c r="J294" t="s">
        <v>759</v>
      </c>
      <c r="K294" t="str">
        <f>SpaceTypesTable[[#This Row],[Lighting Standard]]&amp;SpaceTypesTable[[#This Row],[Lighting Primary Space Type]]&amp;SpaceTypesTable[[#This Row],[Lighting Secondary Space Type]]</f>
        <v>ASHRAE 189.1-2009Whole BuildingOffice</v>
      </c>
      <c r="N294">
        <f>VLOOKUP(SpaceTypesTable[[#This Row],[LookupColumn]],InteriorLightingTable[],5,FALSE)</f>
        <v>0.9</v>
      </c>
      <c r="Q294">
        <v>0.4</v>
      </c>
      <c r="R294">
        <v>0.4</v>
      </c>
      <c r="S294">
        <v>0.2</v>
      </c>
      <c r="T294" t="s">
        <v>1061</v>
      </c>
      <c r="U294" t="s">
        <v>645</v>
      </c>
      <c r="V294" t="s">
        <v>574</v>
      </c>
      <c r="W294" t="s">
        <v>977</v>
      </c>
      <c r="X294" t="str">
        <f>SpaceTypesTable[[#This Row],[Ventilation Standard]]&amp;SpaceTypesTable[[#This Row],[Ventilation Primary Space Type]]&amp;SpaceTypesTable[[#This Row],[Ventilation Secondary Space Type]]</f>
        <v>ASHRAE 62.1-1999OfficesOffice Space</v>
      </c>
      <c r="Y294">
        <f>VLOOKUP(SpaceTypesTable[[#This Row],[Lookup]],VentilationStandardsTable[],6,FALSE)</f>
        <v>0</v>
      </c>
      <c r="Z294">
        <f>VLOOKUP(SpaceTypesTable[[#This Row],[Lookup]],VentilationStandardsTable[],5,FALSE)</f>
        <v>20</v>
      </c>
      <c r="AA294">
        <f>VLOOKUP(SpaceTypesTable[[#This Row],[Lookup]],VentilationStandardsTable[],7,FALSE)</f>
        <v>0</v>
      </c>
      <c r="AB294">
        <v>5</v>
      </c>
      <c r="AC294" t="s">
        <v>2007</v>
      </c>
      <c r="AD294" t="s">
        <v>2010</v>
      </c>
      <c r="AE294">
        <v>5.9499999999999997E-2</v>
      </c>
      <c r="AF294" t="s">
        <v>2027</v>
      </c>
      <c r="AH294" t="s">
        <v>1011</v>
      </c>
      <c r="AI294" t="s">
        <v>1011</v>
      </c>
      <c r="AJ294" t="s">
        <v>1011</v>
      </c>
      <c r="AL294">
        <v>0.54</v>
      </c>
      <c r="AM294">
        <v>0</v>
      </c>
      <c r="AN294">
        <v>0.5</v>
      </c>
      <c r="AO294">
        <v>0</v>
      </c>
      <c r="AP294" t="s">
        <v>2090</v>
      </c>
      <c r="AQ294" t="s">
        <v>2052</v>
      </c>
      <c r="AR294" t="s">
        <v>2066</v>
      </c>
      <c r="AS294">
        <v>27.7</v>
      </c>
      <c r="AT294">
        <v>53628</v>
      </c>
      <c r="AU294">
        <f>IF(SpaceTypesTable[[#This Row],[Peak Flow Rate (gal/h)]]=0,"",SpaceTypesTable[[#This Row],[Peak Flow Rate (gal/h)]]/SpaceTypesTable[[#This Row],[area (ft^2)]])</f>
        <v>5.1652122025807408E-4</v>
      </c>
      <c r="AV294">
        <v>43.3</v>
      </c>
      <c r="AW294">
        <v>0.2</v>
      </c>
      <c r="AX294">
        <v>0.05</v>
      </c>
      <c r="AY294" t="s">
        <v>2154</v>
      </c>
    </row>
    <row r="295" spans="1:57">
      <c r="C295" s="3" t="s">
        <v>1000</v>
      </c>
      <c r="D295" t="s">
        <v>801</v>
      </c>
      <c r="E295" t="s">
        <v>759</v>
      </c>
      <c r="F295" t="s">
        <v>1966</v>
      </c>
      <c r="G295" t="s">
        <v>1046</v>
      </c>
      <c r="H295" t="s">
        <v>997</v>
      </c>
      <c r="I295" t="s">
        <v>758</v>
      </c>
      <c r="J295" t="s">
        <v>759</v>
      </c>
      <c r="K295" t="str">
        <f>SpaceTypesTable[[#This Row],[Lighting Standard]]&amp;SpaceTypesTable[[#This Row],[Lighting Primary Space Type]]&amp;SpaceTypesTable[[#This Row],[Lighting Secondary Space Type]]</f>
        <v>ASHRAE 189.1-2009Whole BuildingOffice</v>
      </c>
      <c r="N295">
        <f>VLOOKUP(SpaceTypesTable[[#This Row],[LookupColumn]],InteriorLightingTable[],5,FALSE)</f>
        <v>0.9</v>
      </c>
      <c r="Q295">
        <v>0.4</v>
      </c>
      <c r="R295">
        <v>0.4</v>
      </c>
      <c r="S295">
        <v>0.2</v>
      </c>
      <c r="T295" t="s">
        <v>1061</v>
      </c>
      <c r="U295" t="s">
        <v>645</v>
      </c>
      <c r="V295" t="s">
        <v>574</v>
      </c>
      <c r="W295" t="s">
        <v>977</v>
      </c>
      <c r="X295" t="str">
        <f>SpaceTypesTable[[#This Row],[Ventilation Standard]]&amp;SpaceTypesTable[[#This Row],[Ventilation Primary Space Type]]&amp;SpaceTypesTable[[#This Row],[Ventilation Secondary Space Type]]</f>
        <v>ASHRAE 62.1-1999OfficesOffice Space</v>
      </c>
      <c r="Y295">
        <f>VLOOKUP(SpaceTypesTable[[#This Row],[Lookup]],VentilationStandardsTable[],6,FALSE)</f>
        <v>0</v>
      </c>
      <c r="Z295">
        <f>VLOOKUP(SpaceTypesTable[[#This Row],[Lookup]],VentilationStandardsTable[],5,FALSE)</f>
        <v>20</v>
      </c>
      <c r="AA295">
        <f>VLOOKUP(SpaceTypesTable[[#This Row],[Lookup]],VentilationStandardsTable[],7,FALSE)</f>
        <v>0</v>
      </c>
      <c r="AB295">
        <v>5</v>
      </c>
      <c r="AC295" t="s">
        <v>2007</v>
      </c>
      <c r="AD295" t="s">
        <v>2010</v>
      </c>
      <c r="AE295">
        <v>4.4600000000000001E-2</v>
      </c>
      <c r="AF295" t="s">
        <v>2027</v>
      </c>
      <c r="AH295" t="s">
        <v>1011</v>
      </c>
      <c r="AI295" t="s">
        <v>1011</v>
      </c>
      <c r="AJ295" t="s">
        <v>1011</v>
      </c>
      <c r="AL295">
        <v>0.54</v>
      </c>
      <c r="AM295">
        <v>0</v>
      </c>
      <c r="AN295">
        <v>0.5</v>
      </c>
      <c r="AO295">
        <v>0</v>
      </c>
      <c r="AP295" t="s">
        <v>2090</v>
      </c>
      <c r="AQ295" t="s">
        <v>2052</v>
      </c>
      <c r="AR295" t="s">
        <v>2066</v>
      </c>
      <c r="AS295">
        <v>27.7</v>
      </c>
      <c r="AT295">
        <v>53628</v>
      </c>
      <c r="AU295">
        <f>IF(SpaceTypesTable[[#This Row],[Peak Flow Rate (gal/h)]]=0,"",SpaceTypesTable[[#This Row],[Peak Flow Rate (gal/h)]]/SpaceTypesTable[[#This Row],[area (ft^2)]])</f>
        <v>5.1652122025807408E-4</v>
      </c>
      <c r="AV295">
        <v>43.3</v>
      </c>
      <c r="AW295">
        <v>0.2</v>
      </c>
      <c r="AX295">
        <v>0.05</v>
      </c>
      <c r="AY295" t="s">
        <v>2154</v>
      </c>
    </row>
    <row r="296" spans="1:57">
      <c r="C296" s="46" t="s">
        <v>1003</v>
      </c>
      <c r="D296" t="s">
        <v>799</v>
      </c>
      <c r="E296" t="s">
        <v>759</v>
      </c>
      <c r="F296" t="s">
        <v>1966</v>
      </c>
      <c r="G296" t="s">
        <v>1046</v>
      </c>
      <c r="N296">
        <v>1.9</v>
      </c>
      <c r="Q296">
        <v>0.4</v>
      </c>
      <c r="R296">
        <v>0.4</v>
      </c>
      <c r="S296">
        <v>0.2</v>
      </c>
      <c r="T296" t="s">
        <v>1061</v>
      </c>
      <c r="U296" t="s">
        <v>645</v>
      </c>
      <c r="V296" t="s">
        <v>574</v>
      </c>
      <c r="W296" t="s">
        <v>977</v>
      </c>
      <c r="X296" t="str">
        <f>SpaceTypesTable[[#This Row],[Ventilation Standard]]&amp;SpaceTypesTable[[#This Row],[Ventilation Primary Space Type]]&amp;SpaceTypesTable[[#This Row],[Ventilation Secondary Space Type]]</f>
        <v>ASHRAE 62.1-1999OfficesOffice Space</v>
      </c>
      <c r="Y296">
        <f>VLOOKUP(SpaceTypesTable[[#This Row],[Lookup]],VentilationStandardsTable[],6,FALSE)</f>
        <v>0</v>
      </c>
      <c r="Z296">
        <f>VLOOKUP(SpaceTypesTable[[#This Row],[Lookup]],VentilationStandardsTable[],5,FALSE)</f>
        <v>20</v>
      </c>
      <c r="AA296">
        <f>VLOOKUP(SpaceTypesTable[[#This Row],[Lookup]],VentilationStandardsTable[],7,FALSE)</f>
        <v>0</v>
      </c>
      <c r="AB296">
        <v>5</v>
      </c>
      <c r="AC296" t="s">
        <v>2007</v>
      </c>
      <c r="AD296" t="s">
        <v>2010</v>
      </c>
      <c r="AE296">
        <v>0.22320000000000001</v>
      </c>
      <c r="AF296" t="s">
        <v>2027</v>
      </c>
      <c r="AH296" t="s">
        <v>1011</v>
      </c>
      <c r="AI296" t="s">
        <v>1011</v>
      </c>
      <c r="AJ296" t="s">
        <v>1011</v>
      </c>
      <c r="AL296">
        <v>1</v>
      </c>
      <c r="AM296">
        <v>0</v>
      </c>
      <c r="AN296">
        <v>0.5</v>
      </c>
      <c r="AO296">
        <v>0</v>
      </c>
      <c r="AP296" t="s">
        <v>2090</v>
      </c>
      <c r="AQ296" t="s">
        <v>2052</v>
      </c>
      <c r="AR296" t="s">
        <v>2066</v>
      </c>
      <c r="AS296">
        <v>27.7</v>
      </c>
      <c r="AT296">
        <v>53628</v>
      </c>
      <c r="AU296">
        <f>IF(SpaceTypesTable[[#This Row],[Peak Flow Rate (gal/h)]]=0,"",SpaceTypesTable[[#This Row],[Peak Flow Rate (gal/h)]]/SpaceTypesTable[[#This Row],[area (ft^2)]])</f>
        <v>5.1652122025807408E-4</v>
      </c>
      <c r="AV296">
        <v>43.3</v>
      </c>
      <c r="AW296">
        <v>0.2</v>
      </c>
      <c r="AX296">
        <v>0.05</v>
      </c>
      <c r="AY296" t="s">
        <v>2154</v>
      </c>
    </row>
    <row r="297" spans="1:57">
      <c r="C297" s="3" t="s">
        <v>1002</v>
      </c>
      <c r="D297" t="s">
        <v>799</v>
      </c>
      <c r="E297" t="s">
        <v>759</v>
      </c>
      <c r="F297" t="s">
        <v>1068</v>
      </c>
      <c r="G297" t="s">
        <v>1046</v>
      </c>
      <c r="N297">
        <v>1.57</v>
      </c>
      <c r="Q297">
        <v>0</v>
      </c>
      <c r="R297">
        <v>0.7</v>
      </c>
      <c r="S297">
        <v>0.2</v>
      </c>
      <c r="T297" t="s">
        <v>1061</v>
      </c>
      <c r="U297" t="s">
        <v>645</v>
      </c>
      <c r="V297" t="s">
        <v>574</v>
      </c>
      <c r="W297" t="s">
        <v>977</v>
      </c>
      <c r="X297" t="str">
        <f>SpaceTypesTable[[#This Row],[Ventilation Standard]]&amp;SpaceTypesTable[[#This Row],[Ventilation Primary Space Type]]&amp;SpaceTypesTable[[#This Row],[Ventilation Secondary Space Type]]</f>
        <v>ASHRAE 62.1-1999OfficesOffice Space</v>
      </c>
      <c r="Y297">
        <f>VLOOKUP(SpaceTypesTable[[#This Row],[Lookup]],VentilationStandardsTable[],6,FALSE)</f>
        <v>0</v>
      </c>
      <c r="Z297">
        <f>VLOOKUP(SpaceTypesTable[[#This Row],[Lookup]],VentilationStandardsTable[],5,FALSE)</f>
        <v>20</v>
      </c>
      <c r="AA297">
        <f>VLOOKUP(SpaceTypesTable[[#This Row],[Lookup]],VentilationStandardsTable[],7,FALSE)</f>
        <v>0</v>
      </c>
      <c r="AB297">
        <v>5</v>
      </c>
      <c r="AC297" t="s">
        <v>2006</v>
      </c>
      <c r="AD297" t="s">
        <v>2011</v>
      </c>
      <c r="AE297">
        <v>0.22320000000000001</v>
      </c>
      <c r="AF297" t="s">
        <v>2029</v>
      </c>
      <c r="AH297" t="s">
        <v>1011</v>
      </c>
      <c r="AI297" t="s">
        <v>1011</v>
      </c>
      <c r="AJ297" t="s">
        <v>1011</v>
      </c>
      <c r="AL297">
        <v>1</v>
      </c>
      <c r="AM297">
        <v>0</v>
      </c>
      <c r="AN297">
        <v>0.5</v>
      </c>
      <c r="AO297">
        <v>0</v>
      </c>
      <c r="AP297" t="s">
        <v>2092</v>
      </c>
      <c r="AQ297" t="s">
        <v>2054</v>
      </c>
      <c r="AR297" t="s">
        <v>2068</v>
      </c>
      <c r="AS297">
        <v>3</v>
      </c>
      <c r="AT297">
        <v>5502</v>
      </c>
      <c r="AU297">
        <f>IF(SpaceTypesTable[[#This Row],[Peak Flow Rate (gal/h)]]=0,"",SpaceTypesTable[[#This Row],[Peak Flow Rate (gal/h)]]/SpaceTypesTable[[#This Row],[area (ft^2)]])</f>
        <v>5.4525627044711017E-4</v>
      </c>
      <c r="AV297">
        <v>43.3</v>
      </c>
      <c r="AW297">
        <v>0.2</v>
      </c>
      <c r="AX297">
        <v>0.05</v>
      </c>
      <c r="AY297" t="s">
        <v>2154</v>
      </c>
    </row>
    <row r="298" spans="1:57">
      <c r="C298" t="s">
        <v>1001</v>
      </c>
      <c r="D298" t="s">
        <v>799</v>
      </c>
      <c r="E298" t="s">
        <v>759</v>
      </c>
      <c r="F298" t="s">
        <v>1068</v>
      </c>
      <c r="G298" t="s">
        <v>1046</v>
      </c>
      <c r="H298" t="s">
        <v>754</v>
      </c>
      <c r="I298" t="s">
        <v>758</v>
      </c>
      <c r="J298" t="s">
        <v>759</v>
      </c>
      <c r="K298" t="str">
        <f>SpaceTypesTable[[#This Row],[Lighting Standard]]&amp;SpaceTypesTable[[#This Row],[Lighting Primary Space Type]]&amp;SpaceTypesTable[[#This Row],[Lighting Secondary Space Type]]</f>
        <v>ASHRAE 90.1-2004Whole BuildingOffice</v>
      </c>
      <c r="N298">
        <f>VLOOKUP(SpaceTypesTable[[#This Row],[LookupColumn]],InteriorLightingTable[],5,FALSE)</f>
        <v>1</v>
      </c>
      <c r="Q298">
        <v>0</v>
      </c>
      <c r="R298">
        <v>0.7</v>
      </c>
      <c r="S298">
        <v>0.2</v>
      </c>
      <c r="T298" t="s">
        <v>1061</v>
      </c>
      <c r="U298" t="s">
        <v>645</v>
      </c>
      <c r="V298" t="s">
        <v>574</v>
      </c>
      <c r="W298" t="s">
        <v>977</v>
      </c>
      <c r="X298" t="str">
        <f>SpaceTypesTable[[#This Row],[Ventilation Standard]]&amp;SpaceTypesTable[[#This Row],[Ventilation Primary Space Type]]&amp;SpaceTypesTable[[#This Row],[Ventilation Secondary Space Type]]</f>
        <v>ASHRAE 62.1-1999OfficesOffice Space</v>
      </c>
      <c r="Y298">
        <f>VLOOKUP(SpaceTypesTable[[#This Row],[Lookup]],VentilationStandardsTable[],6,FALSE)</f>
        <v>0</v>
      </c>
      <c r="Z298">
        <f>VLOOKUP(SpaceTypesTable[[#This Row],[Lookup]],VentilationStandardsTable[],5,FALSE)</f>
        <v>20</v>
      </c>
      <c r="AA298">
        <f>VLOOKUP(SpaceTypesTable[[#This Row],[Lookup]],VentilationStandardsTable[],7,FALSE)</f>
        <v>0</v>
      </c>
      <c r="AB298">
        <v>5</v>
      </c>
      <c r="AC298" t="s">
        <v>2006</v>
      </c>
      <c r="AD298" t="s">
        <v>2011</v>
      </c>
      <c r="AE298">
        <v>5.9499999999999997E-2</v>
      </c>
      <c r="AF298" t="s">
        <v>2029</v>
      </c>
      <c r="AH298" t="s">
        <v>1011</v>
      </c>
      <c r="AI298" t="s">
        <v>1011</v>
      </c>
      <c r="AJ298" t="s">
        <v>1011</v>
      </c>
      <c r="AL298">
        <v>1</v>
      </c>
      <c r="AM298">
        <v>0</v>
      </c>
      <c r="AN298">
        <v>0.5</v>
      </c>
      <c r="AO298">
        <v>0</v>
      </c>
      <c r="AP298" t="s">
        <v>2092</v>
      </c>
      <c r="AQ298" t="s">
        <v>2054</v>
      </c>
      <c r="AR298" t="s">
        <v>2068</v>
      </c>
      <c r="AS298">
        <v>3</v>
      </c>
      <c r="AT298">
        <v>5502</v>
      </c>
      <c r="AU298">
        <f>IF(SpaceTypesTable[[#This Row],[Peak Flow Rate (gal/h)]]=0,"",SpaceTypesTable[[#This Row],[Peak Flow Rate (gal/h)]]/SpaceTypesTable[[#This Row],[area (ft^2)]])</f>
        <v>5.4525627044711017E-4</v>
      </c>
      <c r="AV298">
        <v>43.3</v>
      </c>
      <c r="AW298">
        <v>0.2</v>
      </c>
      <c r="AX298">
        <v>0.05</v>
      </c>
      <c r="AY298" t="s">
        <v>2154</v>
      </c>
    </row>
    <row r="299" spans="1:57">
      <c r="C299" s="3" t="s">
        <v>1000</v>
      </c>
      <c r="D299" t="s">
        <v>800</v>
      </c>
      <c r="E299" t="s">
        <v>759</v>
      </c>
      <c r="F299" t="s">
        <v>1068</v>
      </c>
      <c r="G299" t="s">
        <v>1046</v>
      </c>
      <c r="H299" t="s">
        <v>997</v>
      </c>
      <c r="I299" t="s">
        <v>758</v>
      </c>
      <c r="J299" t="s">
        <v>759</v>
      </c>
      <c r="K299" t="str">
        <f>SpaceTypesTable[[#This Row],[Lighting Standard]]&amp;SpaceTypesTable[[#This Row],[Lighting Primary Space Type]]&amp;SpaceTypesTable[[#This Row],[Lighting Secondary Space Type]]</f>
        <v>ASHRAE 189.1-2009Whole BuildingOffice</v>
      </c>
      <c r="N299">
        <f>VLOOKUP(SpaceTypesTable[[#This Row],[LookupColumn]],InteriorLightingTable[],5,FALSE)</f>
        <v>0.9</v>
      </c>
      <c r="Q299">
        <v>0</v>
      </c>
      <c r="R299">
        <v>0.7</v>
      </c>
      <c r="S299">
        <v>0.2</v>
      </c>
      <c r="T299" t="s">
        <v>1061</v>
      </c>
      <c r="U299" t="s">
        <v>645</v>
      </c>
      <c r="V299" t="s">
        <v>574</v>
      </c>
      <c r="W299" t="s">
        <v>977</v>
      </c>
      <c r="X299" t="str">
        <f>SpaceTypesTable[[#This Row],[Ventilation Standard]]&amp;SpaceTypesTable[[#This Row],[Ventilation Primary Space Type]]&amp;SpaceTypesTable[[#This Row],[Ventilation Secondary Space Type]]</f>
        <v>ASHRAE 62.1-1999OfficesOffice Space</v>
      </c>
      <c r="Y299">
        <f>VLOOKUP(SpaceTypesTable[[#This Row],[Lookup]],VentilationStandardsTable[],6,FALSE)</f>
        <v>0</v>
      </c>
      <c r="Z299">
        <f>VLOOKUP(SpaceTypesTable[[#This Row],[Lookup]],VentilationStandardsTable[],5,FALSE)</f>
        <v>20</v>
      </c>
      <c r="AA299">
        <f>VLOOKUP(SpaceTypesTable[[#This Row],[Lookup]],VentilationStandardsTable[],7,FALSE)</f>
        <v>0</v>
      </c>
      <c r="AB299">
        <v>5</v>
      </c>
      <c r="AC299" t="s">
        <v>2006</v>
      </c>
      <c r="AD299" t="s">
        <v>2011</v>
      </c>
      <c r="AE299">
        <v>5.9499999999999997E-2</v>
      </c>
      <c r="AF299" t="s">
        <v>2029</v>
      </c>
      <c r="AH299" t="s">
        <v>1011</v>
      </c>
      <c r="AI299" t="s">
        <v>1011</v>
      </c>
      <c r="AJ299" t="s">
        <v>1011</v>
      </c>
      <c r="AL299">
        <v>0.54</v>
      </c>
      <c r="AM299">
        <v>0</v>
      </c>
      <c r="AN299">
        <v>0.5</v>
      </c>
      <c r="AO299">
        <v>0</v>
      </c>
      <c r="AP299" t="s">
        <v>2092</v>
      </c>
      <c r="AQ299" t="s">
        <v>2054</v>
      </c>
      <c r="AR299" t="s">
        <v>2068</v>
      </c>
      <c r="AS299">
        <v>3</v>
      </c>
      <c r="AT299">
        <v>5502</v>
      </c>
      <c r="AU299">
        <f>IF(SpaceTypesTable[[#This Row],[Peak Flow Rate (gal/h)]]=0,"",SpaceTypesTable[[#This Row],[Peak Flow Rate (gal/h)]]/SpaceTypesTable[[#This Row],[area (ft^2)]])</f>
        <v>5.4525627044711017E-4</v>
      </c>
      <c r="AV299">
        <v>43.3</v>
      </c>
      <c r="AW299">
        <v>0.2</v>
      </c>
      <c r="AX299">
        <v>0.05</v>
      </c>
      <c r="AY299" t="s">
        <v>2154</v>
      </c>
    </row>
    <row r="300" spans="1:57">
      <c r="C300" s="3" t="s">
        <v>1000</v>
      </c>
      <c r="D300" t="s">
        <v>801</v>
      </c>
      <c r="E300" t="s">
        <v>759</v>
      </c>
      <c r="F300" t="s">
        <v>1068</v>
      </c>
      <c r="G300" t="s">
        <v>1046</v>
      </c>
      <c r="H300" t="s">
        <v>997</v>
      </c>
      <c r="I300" t="s">
        <v>758</v>
      </c>
      <c r="J300" t="s">
        <v>759</v>
      </c>
      <c r="K300" t="str">
        <f>SpaceTypesTable[[#This Row],[Lighting Standard]]&amp;SpaceTypesTable[[#This Row],[Lighting Primary Space Type]]&amp;SpaceTypesTable[[#This Row],[Lighting Secondary Space Type]]</f>
        <v>ASHRAE 189.1-2009Whole BuildingOffice</v>
      </c>
      <c r="N300">
        <f>VLOOKUP(SpaceTypesTable[[#This Row],[LookupColumn]],InteriorLightingTable[],5,FALSE)</f>
        <v>0.9</v>
      </c>
      <c r="Q300">
        <v>0</v>
      </c>
      <c r="R300">
        <v>0.7</v>
      </c>
      <c r="S300">
        <v>0.2</v>
      </c>
      <c r="T300" t="s">
        <v>1061</v>
      </c>
      <c r="U300" t="s">
        <v>645</v>
      </c>
      <c r="V300" t="s">
        <v>574</v>
      </c>
      <c r="W300" t="s">
        <v>977</v>
      </c>
      <c r="X300" t="str">
        <f>SpaceTypesTable[[#This Row],[Ventilation Standard]]&amp;SpaceTypesTable[[#This Row],[Ventilation Primary Space Type]]&amp;SpaceTypesTable[[#This Row],[Ventilation Secondary Space Type]]</f>
        <v>ASHRAE 62.1-1999OfficesOffice Space</v>
      </c>
      <c r="Y300">
        <f>VLOOKUP(SpaceTypesTable[[#This Row],[Lookup]],VentilationStandardsTable[],6,FALSE)</f>
        <v>0</v>
      </c>
      <c r="Z300">
        <f>VLOOKUP(SpaceTypesTable[[#This Row],[Lookup]],VentilationStandardsTable[],5,FALSE)</f>
        <v>20</v>
      </c>
      <c r="AA300">
        <f>VLOOKUP(SpaceTypesTable[[#This Row],[Lookup]],VentilationStandardsTable[],7,FALSE)</f>
        <v>0</v>
      </c>
      <c r="AB300">
        <v>5</v>
      </c>
      <c r="AC300" t="s">
        <v>2006</v>
      </c>
      <c r="AD300" t="s">
        <v>2011</v>
      </c>
      <c r="AE300">
        <v>4.4600000000000001E-2</v>
      </c>
      <c r="AF300" t="s">
        <v>2029</v>
      </c>
      <c r="AH300" t="s">
        <v>1011</v>
      </c>
      <c r="AI300" t="s">
        <v>1011</v>
      </c>
      <c r="AJ300" t="s">
        <v>1011</v>
      </c>
      <c r="AL300">
        <v>0.54</v>
      </c>
      <c r="AM300">
        <v>0</v>
      </c>
      <c r="AN300">
        <v>0.5</v>
      </c>
      <c r="AO300">
        <v>0</v>
      </c>
      <c r="AP300" t="s">
        <v>2092</v>
      </c>
      <c r="AQ300" t="s">
        <v>2054</v>
      </c>
      <c r="AR300" t="s">
        <v>2068</v>
      </c>
      <c r="AS300">
        <v>3</v>
      </c>
      <c r="AT300">
        <v>5502</v>
      </c>
      <c r="AU300">
        <f>IF(SpaceTypesTable[[#This Row],[Peak Flow Rate (gal/h)]]=0,"",SpaceTypesTable[[#This Row],[Peak Flow Rate (gal/h)]]/SpaceTypesTable[[#This Row],[area (ft^2)]])</f>
        <v>5.4525627044711017E-4</v>
      </c>
      <c r="AV300">
        <v>43.3</v>
      </c>
      <c r="AW300">
        <v>0.2</v>
      </c>
      <c r="AX300">
        <v>0.05</v>
      </c>
      <c r="AY300" t="s">
        <v>2154</v>
      </c>
    </row>
    <row r="301" spans="1:57">
      <c r="C301" s="46" t="s">
        <v>1003</v>
      </c>
      <c r="D301" t="s">
        <v>799</v>
      </c>
      <c r="E301" t="s">
        <v>759</v>
      </c>
      <c r="F301" t="s">
        <v>1068</v>
      </c>
      <c r="G301" t="s">
        <v>1046</v>
      </c>
      <c r="N301">
        <v>1.9</v>
      </c>
      <c r="Q301">
        <v>0</v>
      </c>
      <c r="R301">
        <v>0.7</v>
      </c>
      <c r="S301">
        <v>0.2</v>
      </c>
      <c r="T301" t="s">
        <v>1061</v>
      </c>
      <c r="U301" t="s">
        <v>645</v>
      </c>
      <c r="V301" t="s">
        <v>574</v>
      </c>
      <c r="W301" t="s">
        <v>977</v>
      </c>
      <c r="X301" t="str">
        <f>SpaceTypesTable[[#This Row],[Ventilation Standard]]&amp;SpaceTypesTable[[#This Row],[Ventilation Primary Space Type]]&amp;SpaceTypesTable[[#This Row],[Ventilation Secondary Space Type]]</f>
        <v>ASHRAE 62.1-1999OfficesOffice Space</v>
      </c>
      <c r="Y301">
        <f>VLOOKUP(SpaceTypesTable[[#This Row],[Lookup]],VentilationStandardsTable[],6,FALSE)</f>
        <v>0</v>
      </c>
      <c r="Z301">
        <f>VLOOKUP(SpaceTypesTable[[#This Row],[Lookup]],VentilationStandardsTable[],5,FALSE)</f>
        <v>20</v>
      </c>
      <c r="AA301">
        <f>VLOOKUP(SpaceTypesTable[[#This Row],[Lookup]],VentilationStandardsTable[],7,FALSE)</f>
        <v>0</v>
      </c>
      <c r="AB301">
        <v>5</v>
      </c>
      <c r="AC301" t="s">
        <v>2006</v>
      </c>
      <c r="AD301" t="s">
        <v>2011</v>
      </c>
      <c r="AE301">
        <v>0.22320000000000001</v>
      </c>
      <c r="AF301" t="s">
        <v>2029</v>
      </c>
      <c r="AH301" t="s">
        <v>1011</v>
      </c>
      <c r="AI301" t="s">
        <v>1011</v>
      </c>
      <c r="AJ301" t="s">
        <v>1011</v>
      </c>
      <c r="AL301">
        <v>1</v>
      </c>
      <c r="AM301">
        <v>0</v>
      </c>
      <c r="AN301">
        <v>0.5</v>
      </c>
      <c r="AO301">
        <v>0</v>
      </c>
      <c r="AP301" t="s">
        <v>2092</v>
      </c>
      <c r="AQ301" t="s">
        <v>2054</v>
      </c>
      <c r="AR301" t="s">
        <v>2068</v>
      </c>
      <c r="AS301">
        <v>3</v>
      </c>
      <c r="AT301">
        <v>5502</v>
      </c>
      <c r="AU301">
        <f>IF(SpaceTypesTable[[#This Row],[Peak Flow Rate (gal/h)]]=0,"",SpaceTypesTable[[#This Row],[Peak Flow Rate (gal/h)]]/SpaceTypesTable[[#This Row],[area (ft^2)]])</f>
        <v>5.4525627044711017E-4</v>
      </c>
      <c r="AV301">
        <v>43.3</v>
      </c>
      <c r="AW301">
        <v>0.2</v>
      </c>
      <c r="AX301">
        <v>0.05</v>
      </c>
      <c r="AY301" t="s">
        <v>2154</v>
      </c>
    </row>
    <row r="302" spans="1:57">
      <c r="A302" t="s">
        <v>43</v>
      </c>
      <c r="B302">
        <v>429</v>
      </c>
      <c r="C302" t="s">
        <v>1002</v>
      </c>
      <c r="D302" t="s">
        <v>799</v>
      </c>
      <c r="E302" t="s">
        <v>759</v>
      </c>
      <c r="F302" t="s">
        <v>1068</v>
      </c>
      <c r="G302" t="s">
        <v>1046</v>
      </c>
      <c r="K302" t="str">
        <f>SpaceTypesTable[[#This Row],[Lighting Standard]]&amp;SpaceTypesTable[[#This Row],[Lighting Primary Space Type]]&amp;SpaceTypesTable[[#This Row],[Lighting Secondary Space Type]]</f>
        <v/>
      </c>
      <c r="N302">
        <v>1.81</v>
      </c>
      <c r="Q302">
        <v>0</v>
      </c>
      <c r="R302">
        <v>0.7</v>
      </c>
      <c r="S302">
        <v>0.2</v>
      </c>
      <c r="T302" t="s">
        <v>1969</v>
      </c>
      <c r="U302" t="s">
        <v>645</v>
      </c>
      <c r="V302" t="s">
        <v>574</v>
      </c>
      <c r="W302" t="s">
        <v>977</v>
      </c>
      <c r="X302" t="str">
        <f>SpaceTypesTable[[#This Row],[Ventilation Standard]]&amp;SpaceTypesTable[[#This Row],[Ventilation Primary Space Type]]&amp;SpaceTypesTable[[#This Row],[Ventilation Secondary Space Type]]</f>
        <v>ASHRAE 62.1-1999OfficesOffice Space</v>
      </c>
      <c r="Y302">
        <f>VLOOKUP(SpaceTypesTable[[#This Row],[Lookup]],VentilationStandardsTable[],6,FALSE)</f>
        <v>0</v>
      </c>
      <c r="Z302">
        <f>VLOOKUP(SpaceTypesTable[[#This Row],[Lookup]],VentilationStandardsTable[],5,FALSE)</f>
        <v>20</v>
      </c>
      <c r="AA302">
        <f>VLOOKUP(SpaceTypesTable[[#This Row],[Lookup]],VentilationStandardsTable[],7,FALSE)</f>
        <v>0</v>
      </c>
      <c r="AB302">
        <v>5</v>
      </c>
      <c r="AC302" t="s">
        <v>2006</v>
      </c>
      <c r="AD302" t="s">
        <v>2011</v>
      </c>
      <c r="AE302">
        <v>0.22320000000000001</v>
      </c>
      <c r="AF302" t="s">
        <v>2029</v>
      </c>
      <c r="AH302" t="s">
        <v>1011</v>
      </c>
      <c r="AI302" t="s">
        <v>1011</v>
      </c>
      <c r="AJ302" t="s">
        <v>1011</v>
      </c>
      <c r="AL302">
        <v>1</v>
      </c>
      <c r="AM302">
        <v>0</v>
      </c>
      <c r="AN302">
        <v>0.5</v>
      </c>
      <c r="AO302">
        <v>0</v>
      </c>
      <c r="AP302" t="s">
        <v>2092</v>
      </c>
      <c r="AQ302" t="s">
        <v>2054</v>
      </c>
      <c r="AR302" t="s">
        <v>2068</v>
      </c>
      <c r="AS302">
        <v>3</v>
      </c>
      <c r="AT302">
        <v>5502</v>
      </c>
      <c r="AU302">
        <f>IF(SpaceTypesTable[[#This Row],[Peak Flow Rate (gal/h)]]=0,"",SpaceTypesTable[[#This Row],[Peak Flow Rate (gal/h)]]/SpaceTypesTable[[#This Row],[area (ft^2)]])</f>
        <v>5.4525627044711017E-4</v>
      </c>
      <c r="AV302">
        <v>43.3</v>
      </c>
      <c r="AW302">
        <v>0.2</v>
      </c>
      <c r="AX302">
        <v>0.05</v>
      </c>
      <c r="AY302" t="s">
        <v>2154</v>
      </c>
      <c r="BE302" t="str">
        <f>IF(ISBLANK(BD302),"",BD302/(BA302/AZ302))</f>
        <v/>
      </c>
    </row>
    <row r="303" spans="1:57">
      <c r="A303" t="s">
        <v>90</v>
      </c>
      <c r="B303">
        <v>118</v>
      </c>
      <c r="C303" t="s">
        <v>1000</v>
      </c>
      <c r="D303" t="s">
        <v>800</v>
      </c>
      <c r="E303" t="s">
        <v>759</v>
      </c>
      <c r="F303" t="s">
        <v>1068</v>
      </c>
      <c r="G303" t="s">
        <v>1046</v>
      </c>
      <c r="H303" t="s">
        <v>997</v>
      </c>
      <c r="I303" t="s">
        <v>758</v>
      </c>
      <c r="J303" t="s">
        <v>759</v>
      </c>
      <c r="K303" t="str">
        <f>SpaceTypesTable[[#This Row],[Lighting Standard]]&amp;SpaceTypesTable[[#This Row],[Lighting Primary Space Type]]&amp;SpaceTypesTable[[#This Row],[Lighting Secondary Space Type]]</f>
        <v>ASHRAE 189.1-2009Whole BuildingOffice</v>
      </c>
      <c r="N303">
        <f>VLOOKUP(SpaceTypesTable[[#This Row],[LookupColumn]],InteriorLightingTable[],5,FALSE)</f>
        <v>0.9</v>
      </c>
      <c r="Q303">
        <v>0</v>
      </c>
      <c r="R303">
        <v>0.7</v>
      </c>
      <c r="S303">
        <v>0.2</v>
      </c>
      <c r="T303" t="s">
        <v>1969</v>
      </c>
      <c r="U303" t="s">
        <v>645</v>
      </c>
      <c r="V303" t="s">
        <v>574</v>
      </c>
      <c r="W303" t="s">
        <v>977</v>
      </c>
      <c r="X303" t="str">
        <f>SpaceTypesTable[[#This Row],[Ventilation Standard]]&amp;SpaceTypesTable[[#This Row],[Ventilation Primary Space Type]]&amp;SpaceTypesTable[[#This Row],[Ventilation Secondary Space Type]]</f>
        <v>ASHRAE 62.1-1999OfficesOffice Space</v>
      </c>
      <c r="Y303">
        <f>VLOOKUP(SpaceTypesTable[[#This Row],[Lookup]],VentilationStandardsTable[],6,FALSE)</f>
        <v>0</v>
      </c>
      <c r="Z303">
        <f>VLOOKUP(SpaceTypesTable[[#This Row],[Lookup]],VentilationStandardsTable[],5,FALSE)</f>
        <v>20</v>
      </c>
      <c r="AA303">
        <f>VLOOKUP(SpaceTypesTable[[#This Row],[Lookup]],VentilationStandardsTable[],7,FALSE)</f>
        <v>0</v>
      </c>
      <c r="AB303">
        <v>5</v>
      </c>
      <c r="AC303" t="s">
        <v>2006</v>
      </c>
      <c r="AD303" t="s">
        <v>2011</v>
      </c>
      <c r="AE303">
        <v>5.9499999999999997E-2</v>
      </c>
      <c r="AF303" t="s">
        <v>2029</v>
      </c>
      <c r="AH303" t="s">
        <v>1011</v>
      </c>
      <c r="AI303" t="s">
        <v>1011</v>
      </c>
      <c r="AJ303" t="s">
        <v>1011</v>
      </c>
      <c r="AL303">
        <v>0.54000023250056517</v>
      </c>
      <c r="AM303">
        <v>0</v>
      </c>
      <c r="AN303">
        <v>0.5</v>
      </c>
      <c r="AO303">
        <v>0</v>
      </c>
      <c r="AP303" t="s">
        <v>2092</v>
      </c>
      <c r="AQ303" t="s">
        <v>2054</v>
      </c>
      <c r="AR303" t="s">
        <v>2068</v>
      </c>
      <c r="AS303">
        <v>3</v>
      </c>
      <c r="AT303">
        <v>5502</v>
      </c>
      <c r="AU303">
        <f>IF(SpaceTypesTable[[#This Row],[Peak Flow Rate (gal/h)]]=0,"",SpaceTypesTable[[#This Row],[Peak Flow Rate (gal/h)]]/SpaceTypesTable[[#This Row],[area (ft^2)]])</f>
        <v>5.4525627044711017E-4</v>
      </c>
      <c r="AV303">
        <v>43.3</v>
      </c>
      <c r="AW303">
        <v>0.2</v>
      </c>
      <c r="AX303">
        <v>0.05</v>
      </c>
      <c r="AY303" t="s">
        <v>2154</v>
      </c>
      <c r="BE303" t="str">
        <f>IF(ISBLANK(BD303),"",BD303/(BA303/AZ303))</f>
        <v/>
      </c>
    </row>
    <row r="304" spans="1:57">
      <c r="A304" t="s">
        <v>351</v>
      </c>
      <c r="B304">
        <v>53</v>
      </c>
      <c r="C304" t="s">
        <v>1000</v>
      </c>
      <c r="D304" t="s">
        <v>801</v>
      </c>
      <c r="E304" t="s">
        <v>759</v>
      </c>
      <c r="F304" t="s">
        <v>1068</v>
      </c>
      <c r="G304" t="s">
        <v>1046</v>
      </c>
      <c r="H304" t="s">
        <v>997</v>
      </c>
      <c r="I304" t="s">
        <v>758</v>
      </c>
      <c r="J304" t="s">
        <v>759</v>
      </c>
      <c r="K304" t="str">
        <f>SpaceTypesTable[[#This Row],[Lighting Standard]]&amp;SpaceTypesTable[[#This Row],[Lighting Primary Space Type]]&amp;SpaceTypesTable[[#This Row],[Lighting Secondary Space Type]]</f>
        <v>ASHRAE 189.1-2009Whole BuildingOffice</v>
      </c>
      <c r="N304">
        <f>VLOOKUP(SpaceTypesTable[[#This Row],[LookupColumn]],InteriorLightingTable[],5,FALSE)</f>
        <v>0.9</v>
      </c>
      <c r="Q304">
        <v>0</v>
      </c>
      <c r="R304">
        <v>0.7</v>
      </c>
      <c r="S304">
        <v>0.2</v>
      </c>
      <c r="T304" t="s">
        <v>1969</v>
      </c>
      <c r="U304" t="s">
        <v>645</v>
      </c>
      <c r="V304" t="s">
        <v>574</v>
      </c>
      <c r="W304" t="s">
        <v>977</v>
      </c>
      <c r="X304" t="str">
        <f>SpaceTypesTable[[#This Row],[Ventilation Standard]]&amp;SpaceTypesTable[[#This Row],[Ventilation Primary Space Type]]&amp;SpaceTypesTable[[#This Row],[Ventilation Secondary Space Type]]</f>
        <v>ASHRAE 62.1-1999OfficesOffice Space</v>
      </c>
      <c r="Y304">
        <f>VLOOKUP(SpaceTypesTable[[#This Row],[Lookup]],VentilationStandardsTable[],6,FALSE)</f>
        <v>0</v>
      </c>
      <c r="Z304">
        <f>VLOOKUP(SpaceTypesTable[[#This Row],[Lookup]],VentilationStandardsTable[],5,FALSE)</f>
        <v>20</v>
      </c>
      <c r="AA304">
        <f>VLOOKUP(SpaceTypesTable[[#This Row],[Lookup]],VentilationStandardsTable[],7,FALSE)</f>
        <v>0</v>
      </c>
      <c r="AB304">
        <v>5</v>
      </c>
      <c r="AC304" t="s">
        <v>2006</v>
      </c>
      <c r="AD304" t="s">
        <v>2011</v>
      </c>
      <c r="AE304">
        <v>4.4600000000000001E-2</v>
      </c>
      <c r="AF304" t="s">
        <v>2029</v>
      </c>
      <c r="AH304" t="s">
        <v>1011</v>
      </c>
      <c r="AI304" t="s">
        <v>1011</v>
      </c>
      <c r="AJ304" t="s">
        <v>1011</v>
      </c>
      <c r="AL304">
        <v>0.54000023250056517</v>
      </c>
      <c r="AM304">
        <v>0</v>
      </c>
      <c r="AN304">
        <v>0.5</v>
      </c>
      <c r="AO304">
        <v>0</v>
      </c>
      <c r="AP304" t="s">
        <v>2092</v>
      </c>
      <c r="AQ304" t="s">
        <v>2054</v>
      </c>
      <c r="AR304" t="s">
        <v>2068</v>
      </c>
      <c r="AS304">
        <v>3</v>
      </c>
      <c r="AT304">
        <v>5502</v>
      </c>
      <c r="AU304">
        <f>IF(SpaceTypesTable[[#This Row],[Peak Flow Rate (gal/h)]]=0,"",SpaceTypesTable[[#This Row],[Peak Flow Rate (gal/h)]]/SpaceTypesTable[[#This Row],[area (ft^2)]])</f>
        <v>5.4525627044711017E-4</v>
      </c>
      <c r="AV304">
        <v>43.3</v>
      </c>
      <c r="AW304">
        <v>0.2</v>
      </c>
      <c r="AX304">
        <v>0.05</v>
      </c>
      <c r="AY304" t="s">
        <v>2154</v>
      </c>
      <c r="BE304" t="str">
        <f>IF(ISBLANK(BD304),"",BD304/(BA304/AZ304))</f>
        <v/>
      </c>
    </row>
    <row r="305" spans="1:58">
      <c r="A305" t="s">
        <v>411</v>
      </c>
      <c r="B305">
        <v>276</v>
      </c>
      <c r="C305" t="s">
        <v>1003</v>
      </c>
      <c r="D305" t="s">
        <v>799</v>
      </c>
      <c r="E305" t="s">
        <v>759</v>
      </c>
      <c r="F305" t="s">
        <v>1068</v>
      </c>
      <c r="G305" t="s">
        <v>1046</v>
      </c>
      <c r="K305" t="str">
        <f>SpaceTypesTable[[#This Row],[Lighting Standard]]&amp;SpaceTypesTable[[#This Row],[Lighting Primary Space Type]]&amp;SpaceTypesTable[[#This Row],[Lighting Secondary Space Type]]</f>
        <v/>
      </c>
      <c r="N305">
        <v>1.9</v>
      </c>
      <c r="Q305">
        <v>0</v>
      </c>
      <c r="R305">
        <v>0.7</v>
      </c>
      <c r="S305">
        <v>0.2</v>
      </c>
      <c r="T305" t="s">
        <v>1969</v>
      </c>
      <c r="U305" t="s">
        <v>645</v>
      </c>
      <c r="V305" t="s">
        <v>574</v>
      </c>
      <c r="W305" t="s">
        <v>977</v>
      </c>
      <c r="X305" t="str">
        <f>SpaceTypesTable[[#This Row],[Ventilation Standard]]&amp;SpaceTypesTable[[#This Row],[Ventilation Primary Space Type]]&amp;SpaceTypesTable[[#This Row],[Ventilation Secondary Space Type]]</f>
        <v>ASHRAE 62.1-1999OfficesOffice Space</v>
      </c>
      <c r="Y305">
        <f>VLOOKUP(SpaceTypesTable[[#This Row],[Lookup]],VentilationStandardsTable[],6,FALSE)</f>
        <v>0</v>
      </c>
      <c r="Z305">
        <f>VLOOKUP(SpaceTypesTable[[#This Row],[Lookup]],VentilationStandardsTable[],5,FALSE)</f>
        <v>20</v>
      </c>
      <c r="AA305">
        <f>VLOOKUP(SpaceTypesTable[[#This Row],[Lookup]],VentilationStandardsTable[],7,FALSE)</f>
        <v>0</v>
      </c>
      <c r="AB305">
        <v>5</v>
      </c>
      <c r="AC305" t="s">
        <v>2006</v>
      </c>
      <c r="AD305" t="s">
        <v>2011</v>
      </c>
      <c r="AE305">
        <v>0.22320000000000001</v>
      </c>
      <c r="AF305" t="s">
        <v>2029</v>
      </c>
      <c r="AH305" t="s">
        <v>1011</v>
      </c>
      <c r="AI305" t="s">
        <v>1011</v>
      </c>
      <c r="AJ305" t="s">
        <v>1011</v>
      </c>
      <c r="AL305">
        <v>1</v>
      </c>
      <c r="AM305">
        <v>0</v>
      </c>
      <c r="AN305">
        <v>0.5</v>
      </c>
      <c r="AO305">
        <v>0</v>
      </c>
      <c r="AP305" t="s">
        <v>2092</v>
      </c>
      <c r="AQ305" t="s">
        <v>2054</v>
      </c>
      <c r="AR305" t="s">
        <v>2068</v>
      </c>
      <c r="AS305">
        <v>3</v>
      </c>
      <c r="AT305">
        <v>5502</v>
      </c>
      <c r="AU305">
        <f>IF(SpaceTypesTable[[#This Row],[Peak Flow Rate (gal/h)]]=0,"",SpaceTypesTable[[#This Row],[Peak Flow Rate (gal/h)]]/SpaceTypesTable[[#This Row],[area (ft^2)]])</f>
        <v>5.4525627044711017E-4</v>
      </c>
      <c r="AV305">
        <v>43.3</v>
      </c>
      <c r="AW305">
        <v>0.2</v>
      </c>
      <c r="AX305">
        <v>0.05</v>
      </c>
      <c r="AY305" t="s">
        <v>2154</v>
      </c>
      <c r="BE305" t="str">
        <f>IF(ISBLANK(BD305),"",BD305/(BA305/AZ305))</f>
        <v/>
      </c>
    </row>
    <row r="306" spans="1:58">
      <c r="A306" t="s">
        <v>383</v>
      </c>
      <c r="B306">
        <v>509</v>
      </c>
      <c r="C306" t="s">
        <v>1002</v>
      </c>
      <c r="D306" t="s">
        <v>799</v>
      </c>
      <c r="E306" t="s">
        <v>802</v>
      </c>
      <c r="F306" t="s">
        <v>872</v>
      </c>
      <c r="G306" t="s">
        <v>1045</v>
      </c>
      <c r="K306" t="str">
        <f>SpaceTypesTable[[#This Row],[Lighting Standard]]&amp;SpaceTypesTable[[#This Row],[Lighting Primary Space Type]]&amp;SpaceTypesTable[[#This Row],[Lighting Secondary Space Type]]</f>
        <v/>
      </c>
      <c r="N306">
        <v>2.1</v>
      </c>
      <c r="Q306">
        <v>0</v>
      </c>
      <c r="R306">
        <v>0.7</v>
      </c>
      <c r="S306">
        <v>0.2</v>
      </c>
      <c r="T306" t="s">
        <v>1970</v>
      </c>
      <c r="U306" t="s">
        <v>953</v>
      </c>
      <c r="V306" t="s">
        <v>777</v>
      </c>
      <c r="W306" t="s">
        <v>903</v>
      </c>
      <c r="X306" t="str">
        <f>SpaceTypesTable[[#This Row],[Ventilation Standard]]&amp;SpaceTypesTable[[#This Row],[Ventilation Primary Space Type]]&amp;SpaceTypesTable[[#This Row],[Ventilation Secondary Space Type]]</f>
        <v>GGHC v2.2Health CareAnesthesia Storage</v>
      </c>
      <c r="Y306">
        <f>VLOOKUP(SpaceTypesTable[[#This Row],[Lookup]],VentilationStandardsTable[],6,FALSE)</f>
        <v>1.2</v>
      </c>
      <c r="Z306">
        <f>VLOOKUP(SpaceTypesTable[[#This Row],[Lookup]],VentilationStandardsTable[],5,FALSE)</f>
        <v>0</v>
      </c>
      <c r="AA306">
        <f>VLOOKUP(SpaceTypesTable[[#This Row],[Lookup]],VentilationStandardsTable[],7,FALSE)</f>
        <v>0</v>
      </c>
      <c r="AB306">
        <v>0</v>
      </c>
      <c r="AC306" t="s">
        <v>2005</v>
      </c>
      <c r="AD306" t="s">
        <v>2012</v>
      </c>
      <c r="AE306">
        <v>0.22320000000000001</v>
      </c>
      <c r="AF306" t="s">
        <v>2030</v>
      </c>
      <c r="AH306" t="s">
        <v>1011</v>
      </c>
      <c r="AI306" t="s">
        <v>1011</v>
      </c>
      <c r="AJ306" t="s">
        <v>1011</v>
      </c>
      <c r="AL306">
        <v>2</v>
      </c>
      <c r="AM306">
        <v>0</v>
      </c>
      <c r="AN306">
        <v>0.5</v>
      </c>
      <c r="AO306">
        <v>0</v>
      </c>
      <c r="AP306" t="s">
        <v>1948</v>
      </c>
      <c r="AQ306" t="s">
        <v>2055</v>
      </c>
      <c r="AR306" t="s">
        <v>2069</v>
      </c>
      <c r="AS306">
        <v>1</v>
      </c>
      <c r="AT306">
        <v>108</v>
      </c>
      <c r="AU306">
        <f>IF(SpaceTypesTable[[#This Row],[Peak Flow Rate (gal/h)]]=0,"",SpaceTypesTable[[#This Row],[Peak Flow Rate (gal/h)]]/SpaceTypesTable[[#This Row],[area (ft^2)]])</f>
        <v>9.2592592592592587E-3</v>
      </c>
      <c r="AV306">
        <v>43.3</v>
      </c>
      <c r="AW306">
        <v>0.2</v>
      </c>
      <c r="AX306">
        <v>0.05</v>
      </c>
      <c r="AY306" t="s">
        <v>2155</v>
      </c>
      <c r="AZ306">
        <v>1.3333346236599153</v>
      </c>
      <c r="BA306">
        <v>144</v>
      </c>
      <c r="BB306">
        <v>0.31</v>
      </c>
      <c r="BC306">
        <v>1</v>
      </c>
      <c r="BD306">
        <v>54.520672421626536</v>
      </c>
      <c r="BE306">
        <f>IF(ISBLANK(BD306),"",BD306/(BA306/AZ306))</f>
        <v>0.50482152947899261</v>
      </c>
      <c r="BF306" t="s">
        <v>1018</v>
      </c>
    </row>
    <row r="307" spans="1:58">
      <c r="A307" t="s">
        <v>129</v>
      </c>
      <c r="B307">
        <v>257</v>
      </c>
      <c r="C307" t="s">
        <v>1001</v>
      </c>
      <c r="D307" t="s">
        <v>799</v>
      </c>
      <c r="E307" t="s">
        <v>802</v>
      </c>
      <c r="F307" s="16" t="s">
        <v>872</v>
      </c>
      <c r="G307" t="s">
        <v>1045</v>
      </c>
      <c r="H307" t="s">
        <v>754</v>
      </c>
      <c r="I307" t="s">
        <v>776</v>
      </c>
      <c r="J307" t="s">
        <v>785</v>
      </c>
      <c r="K307" t="str">
        <f>SpaceTypesTable[[#This Row],[Lighting Standard]]&amp;SpaceTypesTable[[#This Row],[Lighting Primary Space Type]]&amp;SpaceTypesTable[[#This Row],[Lighting Secondary Space Type]]</f>
        <v>ASHRAE 90.1-2004HospitalOperating Room</v>
      </c>
      <c r="N307">
        <f>VLOOKUP(SpaceTypesTable[[#This Row],[LookupColumn]],InteriorLightingTable[],5,FALSE)</f>
        <v>2.2000000000000002</v>
      </c>
      <c r="Q307">
        <v>0</v>
      </c>
      <c r="R307">
        <v>0.7</v>
      </c>
      <c r="S307">
        <v>0.2</v>
      </c>
      <c r="T307" t="s">
        <v>1970</v>
      </c>
      <c r="U307" t="s">
        <v>953</v>
      </c>
      <c r="V307" t="s">
        <v>777</v>
      </c>
      <c r="W307" t="s">
        <v>903</v>
      </c>
      <c r="X307" t="str">
        <f>SpaceTypesTable[[#This Row],[Ventilation Standard]]&amp;SpaceTypesTable[[#This Row],[Ventilation Primary Space Type]]&amp;SpaceTypesTable[[#This Row],[Ventilation Secondary Space Type]]</f>
        <v>GGHC v2.2Health CareAnesthesia Storage</v>
      </c>
      <c r="Y307">
        <f>VLOOKUP(SpaceTypesTable[[#This Row],[Lookup]],VentilationStandardsTable[],6,FALSE)</f>
        <v>1.2</v>
      </c>
      <c r="Z307">
        <f>VLOOKUP(SpaceTypesTable[[#This Row],[Lookup]],VentilationStandardsTable[],5,FALSE)</f>
        <v>0</v>
      </c>
      <c r="AA307">
        <f>VLOOKUP(SpaceTypesTable[[#This Row],[Lookup]],VentilationStandardsTable[],7,FALSE)</f>
        <v>0</v>
      </c>
      <c r="AB307">
        <v>0</v>
      </c>
      <c r="AC307" t="s">
        <v>2005</v>
      </c>
      <c r="AD307" t="s">
        <v>2012</v>
      </c>
      <c r="AE307">
        <v>5.9499999999999997E-2</v>
      </c>
      <c r="AF307" t="s">
        <v>2030</v>
      </c>
      <c r="AH307" t="s">
        <v>1011</v>
      </c>
      <c r="AI307" t="s">
        <v>1011</v>
      </c>
      <c r="AJ307" t="s">
        <v>1011</v>
      </c>
      <c r="AL307">
        <v>2</v>
      </c>
      <c r="AM307">
        <v>0</v>
      </c>
      <c r="AN307">
        <v>0.5</v>
      </c>
      <c r="AO307">
        <v>0</v>
      </c>
      <c r="AP307" t="s">
        <v>1948</v>
      </c>
      <c r="AQ307" t="s">
        <v>2055</v>
      </c>
      <c r="AR307" t="s">
        <v>2069</v>
      </c>
      <c r="AS307">
        <v>1</v>
      </c>
      <c r="AT307">
        <v>108</v>
      </c>
      <c r="AU307">
        <f>IF(SpaceTypesTable[[#This Row],[Peak Flow Rate (gal/h)]]=0,"",SpaceTypesTable[[#This Row],[Peak Flow Rate (gal/h)]]/SpaceTypesTable[[#This Row],[area (ft^2)]])</f>
        <v>9.2592592592592587E-3</v>
      </c>
      <c r="AV307">
        <v>43.3</v>
      </c>
      <c r="AW307">
        <v>0.2</v>
      </c>
      <c r="AX307">
        <v>0.05</v>
      </c>
      <c r="AY307" t="s">
        <v>2155</v>
      </c>
      <c r="AZ307">
        <v>1.3333346236599153</v>
      </c>
      <c r="BA307">
        <v>144</v>
      </c>
      <c r="BB307">
        <v>0.31</v>
      </c>
      <c r="BC307">
        <v>1</v>
      </c>
      <c r="BD307">
        <v>54.520672421626536</v>
      </c>
      <c r="BE307">
        <f>IF(ISBLANK(BD307),"",BD307/(BA307/AZ307))</f>
        <v>0.50482152947899261</v>
      </c>
      <c r="BF307" t="s">
        <v>1018</v>
      </c>
    </row>
    <row r="308" spans="1:58">
      <c r="A308" t="s">
        <v>413</v>
      </c>
      <c r="B308">
        <v>300</v>
      </c>
      <c r="C308" t="s">
        <v>1000</v>
      </c>
      <c r="D308" t="s">
        <v>800</v>
      </c>
      <c r="E308" t="s">
        <v>802</v>
      </c>
      <c r="F308" t="s">
        <v>872</v>
      </c>
      <c r="G308" t="s">
        <v>1045</v>
      </c>
      <c r="H308" t="s">
        <v>997</v>
      </c>
      <c r="I308" t="s">
        <v>776</v>
      </c>
      <c r="J308" t="s">
        <v>785</v>
      </c>
      <c r="K308" t="str">
        <f>SpaceTypesTable[[#This Row],[Lighting Standard]]&amp;SpaceTypesTable[[#This Row],[Lighting Primary Space Type]]&amp;SpaceTypesTable[[#This Row],[Lighting Secondary Space Type]]</f>
        <v>ASHRAE 189.1-2009HospitalOperating Room</v>
      </c>
      <c r="N308">
        <f>VLOOKUP(SpaceTypesTable[[#This Row],[LookupColumn]],InteriorLightingTable[],5,FALSE)</f>
        <v>1.9800000000000002</v>
      </c>
      <c r="Q308">
        <v>0</v>
      </c>
      <c r="R308">
        <v>0.7</v>
      </c>
      <c r="S308">
        <v>0.2</v>
      </c>
      <c r="T308" t="s">
        <v>1970</v>
      </c>
      <c r="U308" t="s">
        <v>953</v>
      </c>
      <c r="V308" t="s">
        <v>777</v>
      </c>
      <c r="W308" t="s">
        <v>903</v>
      </c>
      <c r="X308" t="str">
        <f>SpaceTypesTable[[#This Row],[Ventilation Standard]]&amp;SpaceTypesTable[[#This Row],[Ventilation Primary Space Type]]&amp;SpaceTypesTable[[#This Row],[Ventilation Secondary Space Type]]</f>
        <v>GGHC v2.2Health CareAnesthesia Storage</v>
      </c>
      <c r="Y308">
        <f>VLOOKUP(SpaceTypesTable[[#This Row],[Lookup]],VentilationStandardsTable[],6,FALSE)</f>
        <v>1.2</v>
      </c>
      <c r="Z308">
        <f>VLOOKUP(SpaceTypesTable[[#This Row],[Lookup]],VentilationStandardsTable[],5,FALSE)</f>
        <v>0</v>
      </c>
      <c r="AA308">
        <f>VLOOKUP(SpaceTypesTable[[#This Row],[Lookup]],VentilationStandardsTable[],7,FALSE)</f>
        <v>0</v>
      </c>
      <c r="AB308">
        <v>0</v>
      </c>
      <c r="AC308" t="s">
        <v>2005</v>
      </c>
      <c r="AD308" t="s">
        <v>2012</v>
      </c>
      <c r="AE308">
        <v>5.9499999999999997E-2</v>
      </c>
      <c r="AF308" t="s">
        <v>2030</v>
      </c>
      <c r="AH308" t="s">
        <v>1011</v>
      </c>
      <c r="AI308" t="s">
        <v>1011</v>
      </c>
      <c r="AJ308" t="s">
        <v>1011</v>
      </c>
      <c r="AL308">
        <v>1.46</v>
      </c>
      <c r="AM308">
        <v>0</v>
      </c>
      <c r="AN308">
        <v>0.5</v>
      </c>
      <c r="AO308">
        <v>0</v>
      </c>
      <c r="AP308" t="s">
        <v>1948</v>
      </c>
      <c r="AQ308" t="s">
        <v>2055</v>
      </c>
      <c r="AR308" t="s">
        <v>2069</v>
      </c>
      <c r="AS308">
        <v>1</v>
      </c>
      <c r="AT308">
        <v>108</v>
      </c>
      <c r="AU308">
        <f>IF(SpaceTypesTable[[#This Row],[Peak Flow Rate (gal/h)]]=0,"",SpaceTypesTable[[#This Row],[Peak Flow Rate (gal/h)]]/SpaceTypesTable[[#This Row],[area (ft^2)]])</f>
        <v>9.2592592592592587E-3</v>
      </c>
      <c r="AV308">
        <v>43.3</v>
      </c>
      <c r="AW308">
        <v>0.2</v>
      </c>
      <c r="AX308">
        <v>0.05</v>
      </c>
      <c r="AY308" t="s">
        <v>2155</v>
      </c>
      <c r="AZ308">
        <v>1.3333346236599153</v>
      </c>
      <c r="BA308">
        <v>144</v>
      </c>
      <c r="BB308">
        <v>0.31</v>
      </c>
      <c r="BC308">
        <v>1</v>
      </c>
      <c r="BD308">
        <v>54.520672421626536</v>
      </c>
      <c r="BE308">
        <f>IF(ISBLANK(BD308),"",BD308/(BA308/AZ308))</f>
        <v>0.50482152947899261</v>
      </c>
      <c r="BF308" t="s">
        <v>1018</v>
      </c>
    </row>
    <row r="309" spans="1:58">
      <c r="A309" t="s">
        <v>131</v>
      </c>
      <c r="B309">
        <v>462</v>
      </c>
      <c r="C309" t="s">
        <v>1000</v>
      </c>
      <c r="D309" t="s">
        <v>801</v>
      </c>
      <c r="E309" t="s">
        <v>802</v>
      </c>
      <c r="F309" t="s">
        <v>872</v>
      </c>
      <c r="G309" t="s">
        <v>1045</v>
      </c>
      <c r="H309" t="s">
        <v>997</v>
      </c>
      <c r="I309" t="s">
        <v>776</v>
      </c>
      <c r="J309" t="s">
        <v>785</v>
      </c>
      <c r="K309" t="str">
        <f>SpaceTypesTable[[#This Row],[Lighting Standard]]&amp;SpaceTypesTable[[#This Row],[Lighting Primary Space Type]]&amp;SpaceTypesTable[[#This Row],[Lighting Secondary Space Type]]</f>
        <v>ASHRAE 189.1-2009HospitalOperating Room</v>
      </c>
      <c r="N309">
        <f>VLOOKUP(SpaceTypesTable[[#This Row],[LookupColumn]],InteriorLightingTable[],5,FALSE)</f>
        <v>1.9800000000000002</v>
      </c>
      <c r="Q309">
        <v>0</v>
      </c>
      <c r="R309">
        <v>0.7</v>
      </c>
      <c r="S309">
        <v>0.2</v>
      </c>
      <c r="T309" t="s">
        <v>1970</v>
      </c>
      <c r="U309" t="s">
        <v>953</v>
      </c>
      <c r="V309" t="s">
        <v>777</v>
      </c>
      <c r="W309" t="s">
        <v>903</v>
      </c>
      <c r="X309" t="str">
        <f>SpaceTypesTable[[#This Row],[Ventilation Standard]]&amp;SpaceTypesTable[[#This Row],[Ventilation Primary Space Type]]&amp;SpaceTypesTable[[#This Row],[Ventilation Secondary Space Type]]</f>
        <v>GGHC v2.2Health CareAnesthesia Storage</v>
      </c>
      <c r="Y309">
        <f>VLOOKUP(SpaceTypesTable[[#This Row],[Lookup]],VentilationStandardsTable[],6,FALSE)</f>
        <v>1.2</v>
      </c>
      <c r="Z309">
        <f>VLOOKUP(SpaceTypesTable[[#This Row],[Lookup]],VentilationStandardsTable[],5,FALSE)</f>
        <v>0</v>
      </c>
      <c r="AA309">
        <f>VLOOKUP(SpaceTypesTable[[#This Row],[Lookup]],VentilationStandardsTable[],7,FALSE)</f>
        <v>0</v>
      </c>
      <c r="AB309">
        <v>0</v>
      </c>
      <c r="AC309" t="s">
        <v>2005</v>
      </c>
      <c r="AD309" t="s">
        <v>2012</v>
      </c>
      <c r="AE309">
        <v>4.4600000000000001E-2</v>
      </c>
      <c r="AF309" t="s">
        <v>2030</v>
      </c>
      <c r="AH309" t="s">
        <v>1011</v>
      </c>
      <c r="AI309" t="s">
        <v>1011</v>
      </c>
      <c r="AJ309" t="s">
        <v>1011</v>
      </c>
      <c r="AL309">
        <v>1.46</v>
      </c>
      <c r="AM309">
        <v>0</v>
      </c>
      <c r="AN309">
        <v>0.5</v>
      </c>
      <c r="AO309">
        <v>0</v>
      </c>
      <c r="AP309" t="s">
        <v>1948</v>
      </c>
      <c r="AQ309" t="s">
        <v>2055</v>
      </c>
      <c r="AR309" t="s">
        <v>2069</v>
      </c>
      <c r="AS309">
        <v>1</v>
      </c>
      <c r="AT309">
        <v>108</v>
      </c>
      <c r="AU309">
        <f>IF(SpaceTypesTable[[#This Row],[Peak Flow Rate (gal/h)]]=0,"",SpaceTypesTable[[#This Row],[Peak Flow Rate (gal/h)]]/SpaceTypesTable[[#This Row],[area (ft^2)]])</f>
        <v>9.2592592592592587E-3</v>
      </c>
      <c r="AV309">
        <v>43.3</v>
      </c>
      <c r="AW309">
        <v>0.2</v>
      </c>
      <c r="AX309">
        <v>0.05</v>
      </c>
      <c r="AY309" t="s">
        <v>2155</v>
      </c>
      <c r="AZ309">
        <v>1.3333346236599153</v>
      </c>
      <c r="BA309">
        <v>144</v>
      </c>
      <c r="BB309">
        <v>0.31</v>
      </c>
      <c r="BC309">
        <v>1</v>
      </c>
      <c r="BD309">
        <v>54.520672421626536</v>
      </c>
      <c r="BE309">
        <f>IF(ISBLANK(BD309),"",BD309/(BA309/AZ309))</f>
        <v>0.50482152947899261</v>
      </c>
      <c r="BF309" t="s">
        <v>1018</v>
      </c>
    </row>
    <row r="310" spans="1:58">
      <c r="A310" t="s">
        <v>212</v>
      </c>
      <c r="B310">
        <v>402</v>
      </c>
      <c r="C310" t="s">
        <v>1003</v>
      </c>
      <c r="D310" t="s">
        <v>799</v>
      </c>
      <c r="E310" t="s">
        <v>802</v>
      </c>
      <c r="F310" t="s">
        <v>872</v>
      </c>
      <c r="G310" t="s">
        <v>1045</v>
      </c>
      <c r="K310" t="str">
        <f>SpaceTypesTable[[#This Row],[Lighting Standard]]&amp;SpaceTypesTable[[#This Row],[Lighting Primary Space Type]]&amp;SpaceTypesTable[[#This Row],[Lighting Secondary Space Type]]</f>
        <v/>
      </c>
      <c r="N310">
        <v>2.1</v>
      </c>
      <c r="Q310">
        <v>0</v>
      </c>
      <c r="R310">
        <v>0.7</v>
      </c>
      <c r="S310">
        <v>0.2</v>
      </c>
      <c r="T310" t="s">
        <v>1970</v>
      </c>
      <c r="U310" t="s">
        <v>953</v>
      </c>
      <c r="V310" t="s">
        <v>777</v>
      </c>
      <c r="W310" t="s">
        <v>903</v>
      </c>
      <c r="X310" t="str">
        <f>SpaceTypesTable[[#This Row],[Ventilation Standard]]&amp;SpaceTypesTable[[#This Row],[Ventilation Primary Space Type]]&amp;SpaceTypesTable[[#This Row],[Ventilation Secondary Space Type]]</f>
        <v>GGHC v2.2Health CareAnesthesia Storage</v>
      </c>
      <c r="Y310">
        <f>VLOOKUP(SpaceTypesTable[[#This Row],[Lookup]],VentilationStandardsTable[],6,FALSE)</f>
        <v>1.2</v>
      </c>
      <c r="Z310">
        <f>VLOOKUP(SpaceTypesTable[[#This Row],[Lookup]],VentilationStandardsTable[],5,FALSE)</f>
        <v>0</v>
      </c>
      <c r="AA310">
        <f>VLOOKUP(SpaceTypesTable[[#This Row],[Lookup]],VentilationStandardsTable[],7,FALSE)</f>
        <v>0</v>
      </c>
      <c r="AB310">
        <v>0</v>
      </c>
      <c r="AC310" t="s">
        <v>2005</v>
      </c>
      <c r="AD310" t="s">
        <v>2012</v>
      </c>
      <c r="AE310">
        <v>0.22320000000000001</v>
      </c>
      <c r="AF310" t="s">
        <v>2030</v>
      </c>
      <c r="AH310" t="s">
        <v>1011</v>
      </c>
      <c r="AI310" t="s">
        <v>1011</v>
      </c>
      <c r="AJ310" t="s">
        <v>1011</v>
      </c>
      <c r="AL310">
        <v>2</v>
      </c>
      <c r="AM310">
        <v>0</v>
      </c>
      <c r="AN310">
        <v>0.5</v>
      </c>
      <c r="AO310">
        <v>0</v>
      </c>
      <c r="AP310" t="s">
        <v>1948</v>
      </c>
      <c r="AQ310" t="s">
        <v>2055</v>
      </c>
      <c r="AR310" t="s">
        <v>2069</v>
      </c>
      <c r="AS310">
        <v>1</v>
      </c>
      <c r="AT310">
        <v>108</v>
      </c>
      <c r="AU310">
        <f>IF(SpaceTypesTable[[#This Row],[Peak Flow Rate (gal/h)]]=0,"",SpaceTypesTable[[#This Row],[Peak Flow Rate (gal/h)]]/SpaceTypesTable[[#This Row],[area (ft^2)]])</f>
        <v>9.2592592592592587E-3</v>
      </c>
      <c r="AV310">
        <v>43.3</v>
      </c>
      <c r="AW310">
        <v>0.2</v>
      </c>
      <c r="AX310">
        <v>0.05</v>
      </c>
      <c r="AY310" t="s">
        <v>2155</v>
      </c>
      <c r="AZ310">
        <v>1.3333346236599153</v>
      </c>
      <c r="BA310">
        <v>144</v>
      </c>
      <c r="BB310">
        <v>0.31</v>
      </c>
      <c r="BC310">
        <v>1</v>
      </c>
      <c r="BD310">
        <v>54.520672421626536</v>
      </c>
      <c r="BE310">
        <f>IF(ISBLANK(BD310),"",BD310/(BA310/AZ310))</f>
        <v>0.50482152947899261</v>
      </c>
      <c r="BF310" t="s">
        <v>1018</v>
      </c>
    </row>
    <row r="311" spans="1:58">
      <c r="C311" t="s">
        <v>1058</v>
      </c>
      <c r="D311" t="s">
        <v>799</v>
      </c>
      <c r="E311" t="s">
        <v>802</v>
      </c>
      <c r="F311" t="s">
        <v>872</v>
      </c>
      <c r="G311" t="s">
        <v>1045</v>
      </c>
      <c r="H311" t="s">
        <v>755</v>
      </c>
      <c r="I311" t="s">
        <v>776</v>
      </c>
      <c r="J311" t="s">
        <v>785</v>
      </c>
      <c r="K311" t="str">
        <f>SpaceTypesTable[[#This Row],[Lighting Standard]]&amp;SpaceTypesTable[[#This Row],[Lighting Primary Space Type]]&amp;SpaceTypesTable[[#This Row],[Lighting Secondary Space Type]]</f>
        <v>ASHRAE 90.1-2007HospitalOperating Room</v>
      </c>
      <c r="N311">
        <f>VLOOKUP(SpaceTypesTable[[#This Row],[LookupColumn]],InteriorLightingTable[],5,FALSE)</f>
        <v>2.2000000000000002</v>
      </c>
      <c r="Q311">
        <v>0</v>
      </c>
      <c r="R311">
        <v>0.7</v>
      </c>
      <c r="S311">
        <v>0.2</v>
      </c>
      <c r="T311" t="s">
        <v>1970</v>
      </c>
      <c r="U311" t="s">
        <v>953</v>
      </c>
      <c r="V311" t="s">
        <v>777</v>
      </c>
      <c r="W311" t="s">
        <v>903</v>
      </c>
      <c r="X311" t="str">
        <f>SpaceTypesTable[[#This Row],[Ventilation Standard]]&amp;SpaceTypesTable[[#This Row],[Ventilation Primary Space Type]]&amp;SpaceTypesTable[[#This Row],[Ventilation Secondary Space Type]]</f>
        <v>GGHC v2.2Health CareAnesthesia Storage</v>
      </c>
      <c r="Y311">
        <f>VLOOKUP(SpaceTypesTable[[#This Row],[Lookup]],VentilationStandardsTable[],6,FALSE)</f>
        <v>1.2</v>
      </c>
      <c r="Z311">
        <f>VLOOKUP(SpaceTypesTable[[#This Row],[Lookup]],VentilationStandardsTable[],5,FALSE)</f>
        <v>0</v>
      </c>
      <c r="AA311">
        <f>VLOOKUP(SpaceTypesTable[[#This Row],[Lookup]],VentilationStandardsTable[],7,FALSE)</f>
        <v>0</v>
      </c>
      <c r="AB311">
        <v>0</v>
      </c>
      <c r="AC311" t="s">
        <v>2005</v>
      </c>
      <c r="AD311" t="s">
        <v>2012</v>
      </c>
      <c r="AE311">
        <v>4.4600000000000001E-2</v>
      </c>
      <c r="AF311" t="s">
        <v>2030</v>
      </c>
      <c r="AH311" t="s">
        <v>1011</v>
      </c>
      <c r="AI311" t="s">
        <v>1011</v>
      </c>
      <c r="AJ311" t="s">
        <v>1011</v>
      </c>
      <c r="AL311">
        <v>1.46</v>
      </c>
      <c r="AM311">
        <v>0</v>
      </c>
      <c r="AN311">
        <v>0.5</v>
      </c>
      <c r="AO311">
        <v>0</v>
      </c>
      <c r="AP311" t="s">
        <v>1948</v>
      </c>
      <c r="AQ311" t="s">
        <v>2055</v>
      </c>
      <c r="AR311" t="s">
        <v>2069</v>
      </c>
      <c r="AS311">
        <v>1</v>
      </c>
      <c r="AT311">
        <v>108</v>
      </c>
      <c r="AU311">
        <f>IF(SpaceTypesTable[[#This Row],[Peak Flow Rate (gal/h)]]=0,"",SpaceTypesTable[[#This Row],[Peak Flow Rate (gal/h)]]/SpaceTypesTable[[#This Row],[area (ft^2)]])</f>
        <v>9.2592592592592587E-3</v>
      </c>
      <c r="AV311">
        <v>43.3</v>
      </c>
      <c r="AW311">
        <v>0.2</v>
      </c>
      <c r="AX311">
        <v>0.05</v>
      </c>
      <c r="AY311" t="s">
        <v>2155</v>
      </c>
      <c r="AZ311">
        <v>1.3333346236599153</v>
      </c>
      <c r="BA311">
        <v>144</v>
      </c>
      <c r="BB311">
        <v>0.31</v>
      </c>
      <c r="BC311">
        <v>1</v>
      </c>
      <c r="BD311">
        <v>54.520672421626536</v>
      </c>
      <c r="BE311">
        <f>IF(ISBLANK(BD311),"",BD311/(BA311/AZ311))</f>
        <v>0.50482152947899261</v>
      </c>
      <c r="BF311" t="s">
        <v>1018</v>
      </c>
    </row>
    <row r="312" spans="1:58">
      <c r="A312" t="s">
        <v>97</v>
      </c>
      <c r="B312">
        <v>1</v>
      </c>
      <c r="C312" t="s">
        <v>1002</v>
      </c>
      <c r="D312" t="s">
        <v>799</v>
      </c>
      <c r="E312" t="s">
        <v>802</v>
      </c>
      <c r="F312" t="s">
        <v>811</v>
      </c>
      <c r="G312" t="s">
        <v>1045</v>
      </c>
      <c r="K312" t="str">
        <f>SpaceTypesTable[[#This Row],[Lighting Standard]]&amp;SpaceTypesTable[[#This Row],[Lighting Primary Space Type]]&amp;SpaceTypesTable[[#This Row],[Lighting Secondary Space Type]]</f>
        <v/>
      </c>
      <c r="N312">
        <v>1</v>
      </c>
      <c r="Q312">
        <v>0</v>
      </c>
      <c r="R312">
        <v>0.7</v>
      </c>
      <c r="S312">
        <v>0.2</v>
      </c>
      <c r="T312" t="s">
        <v>1970</v>
      </c>
      <c r="U312" t="s">
        <v>953</v>
      </c>
      <c r="V312" t="s">
        <v>777</v>
      </c>
      <c r="W312" t="s">
        <v>908</v>
      </c>
      <c r="X312" t="str">
        <f>SpaceTypesTable[[#This Row],[Ventilation Standard]]&amp;SpaceTypesTable[[#This Row],[Ventilation Primary Space Type]]&amp;SpaceTypesTable[[#This Row],[Ventilation Secondary Space Type]]</f>
        <v>GGHC v2.2Health CareBedpan Room</v>
      </c>
      <c r="Y312">
        <f>VLOOKUP(SpaceTypesTable[[#This Row],[Lookup]],VentilationStandardsTable[],6,FALSE)</f>
        <v>0.15</v>
      </c>
      <c r="Z312">
        <f>VLOOKUP(SpaceTypesTable[[#This Row],[Lookup]],VentilationStandardsTable[],5,FALSE)</f>
        <v>0</v>
      </c>
      <c r="AA312">
        <f>VLOOKUP(SpaceTypesTable[[#This Row],[Lookup]],VentilationStandardsTable[],7,FALSE)</f>
        <v>0</v>
      </c>
      <c r="AB312">
        <v>0</v>
      </c>
      <c r="AC312" t="s">
        <v>2005</v>
      </c>
      <c r="AD312" t="s">
        <v>2012</v>
      </c>
      <c r="AE312">
        <v>0.22320000000000001</v>
      </c>
      <c r="AF312" t="s">
        <v>2030</v>
      </c>
      <c r="AH312" t="s">
        <v>1011</v>
      </c>
      <c r="AI312" t="s">
        <v>1011</v>
      </c>
      <c r="AJ312" t="s">
        <v>1011</v>
      </c>
      <c r="AL312">
        <v>9.9999999999999992E-2</v>
      </c>
      <c r="AM312">
        <v>0</v>
      </c>
      <c r="AN312">
        <v>0.5</v>
      </c>
      <c r="AO312">
        <v>0</v>
      </c>
      <c r="AP312" t="s">
        <v>1948</v>
      </c>
      <c r="AQ312" t="s">
        <v>2055</v>
      </c>
      <c r="AR312" t="s">
        <v>2069</v>
      </c>
      <c r="AU312" t="str">
        <f>IF(SpaceTypesTable[[#This Row],[Peak Flow Rate (gal/h)]]=0,"",SpaceTypesTable[[#This Row],[Peak Flow Rate (gal/h)]]/SpaceTypesTable[[#This Row],[area (ft^2)]])</f>
        <v/>
      </c>
      <c r="BE312" t="str">
        <f>IF(ISBLANK(BD312),"",BD312/(BA312/AZ312))</f>
        <v/>
      </c>
    </row>
    <row r="313" spans="1:58">
      <c r="A313" t="s">
        <v>361</v>
      </c>
      <c r="B313">
        <v>9</v>
      </c>
      <c r="C313" t="s">
        <v>1001</v>
      </c>
      <c r="D313" t="s">
        <v>799</v>
      </c>
      <c r="E313" t="s">
        <v>802</v>
      </c>
      <c r="F313" s="16" t="s">
        <v>811</v>
      </c>
      <c r="G313" t="s">
        <v>1045</v>
      </c>
      <c r="H313" t="s">
        <v>754</v>
      </c>
      <c r="I313" t="s">
        <v>779</v>
      </c>
      <c r="J313" t="s">
        <v>878</v>
      </c>
      <c r="K313" t="str">
        <f>SpaceTypesTable[[#This Row],[Lighting Standard]]&amp;SpaceTypesTable[[#This Row],[Lighting Primary Space Type]]&amp;SpaceTypesTable[[#This Row],[Lighting Secondary Space Type]]</f>
        <v>ASHRAE 90.1-2004Active StorageFor Hospital</v>
      </c>
      <c r="N313">
        <f>VLOOKUP(SpaceTypesTable[[#This Row],[LookupColumn]],InteriorLightingTable[],5,FALSE)</f>
        <v>0.9</v>
      </c>
      <c r="Q313">
        <v>0</v>
      </c>
      <c r="R313">
        <v>0.7</v>
      </c>
      <c r="S313">
        <v>0.2</v>
      </c>
      <c r="T313" t="s">
        <v>1970</v>
      </c>
      <c r="U313" t="s">
        <v>953</v>
      </c>
      <c r="V313" t="s">
        <v>777</v>
      </c>
      <c r="W313" t="s">
        <v>908</v>
      </c>
      <c r="X313" t="str">
        <f>SpaceTypesTable[[#This Row],[Ventilation Standard]]&amp;SpaceTypesTable[[#This Row],[Ventilation Primary Space Type]]&amp;SpaceTypesTable[[#This Row],[Ventilation Secondary Space Type]]</f>
        <v>GGHC v2.2Health CareBedpan Room</v>
      </c>
      <c r="Y313">
        <f>VLOOKUP(SpaceTypesTable[[#This Row],[Lookup]],VentilationStandardsTable[],6,FALSE)</f>
        <v>0.15</v>
      </c>
      <c r="Z313">
        <f>VLOOKUP(SpaceTypesTable[[#This Row],[Lookup]],VentilationStandardsTable[],5,FALSE)</f>
        <v>0</v>
      </c>
      <c r="AA313">
        <f>VLOOKUP(SpaceTypesTable[[#This Row],[Lookup]],VentilationStandardsTable[],7,FALSE)</f>
        <v>0</v>
      </c>
      <c r="AB313">
        <v>0</v>
      </c>
      <c r="AC313" t="s">
        <v>2005</v>
      </c>
      <c r="AD313" t="s">
        <v>2012</v>
      </c>
      <c r="AE313">
        <v>5.9499999999999997E-2</v>
      </c>
      <c r="AF313" t="s">
        <v>2030</v>
      </c>
      <c r="AH313" t="s">
        <v>1011</v>
      </c>
      <c r="AI313" t="s">
        <v>1011</v>
      </c>
      <c r="AJ313" t="s">
        <v>1011</v>
      </c>
      <c r="AL313">
        <v>9.9999999999999992E-2</v>
      </c>
      <c r="AM313">
        <v>0</v>
      </c>
      <c r="AN313">
        <v>0.5</v>
      </c>
      <c r="AO313">
        <v>0</v>
      </c>
      <c r="AP313" t="s">
        <v>1948</v>
      </c>
      <c r="AQ313" t="s">
        <v>2055</v>
      </c>
      <c r="AR313" t="s">
        <v>2069</v>
      </c>
      <c r="AU313" t="str">
        <f>IF(SpaceTypesTable[[#This Row],[Peak Flow Rate (gal/h)]]=0,"",SpaceTypesTable[[#This Row],[Peak Flow Rate (gal/h)]]/SpaceTypesTable[[#This Row],[area (ft^2)]])</f>
        <v/>
      </c>
      <c r="BE313" t="str">
        <f>IF(ISBLANK(BD313),"",BD313/(BA313/AZ313))</f>
        <v/>
      </c>
    </row>
    <row r="314" spans="1:58">
      <c r="A314" t="s">
        <v>31</v>
      </c>
      <c r="B314">
        <v>542</v>
      </c>
      <c r="C314" t="s">
        <v>1000</v>
      </c>
      <c r="D314" t="s">
        <v>800</v>
      </c>
      <c r="E314" t="s">
        <v>802</v>
      </c>
      <c r="F314" t="s">
        <v>811</v>
      </c>
      <c r="G314" t="s">
        <v>1045</v>
      </c>
      <c r="H314" t="s">
        <v>997</v>
      </c>
      <c r="I314" t="s">
        <v>779</v>
      </c>
      <c r="J314" t="s">
        <v>878</v>
      </c>
      <c r="K314" t="str">
        <f>SpaceTypesTable[[#This Row],[Lighting Standard]]&amp;SpaceTypesTable[[#This Row],[Lighting Primary Space Type]]&amp;SpaceTypesTable[[#This Row],[Lighting Secondary Space Type]]</f>
        <v>ASHRAE 189.1-2009Active StorageFor Hospital</v>
      </c>
      <c r="N314">
        <f>VLOOKUP(SpaceTypesTable[[#This Row],[LookupColumn]],InteriorLightingTable[],5,FALSE)</f>
        <v>0.81</v>
      </c>
      <c r="Q314">
        <v>0</v>
      </c>
      <c r="R314">
        <v>0.7</v>
      </c>
      <c r="S314">
        <v>0.2</v>
      </c>
      <c r="T314" t="s">
        <v>1970</v>
      </c>
      <c r="U314" t="s">
        <v>953</v>
      </c>
      <c r="V314" t="s">
        <v>777</v>
      </c>
      <c r="W314" t="s">
        <v>908</v>
      </c>
      <c r="X314" t="str">
        <f>SpaceTypesTable[[#This Row],[Ventilation Standard]]&amp;SpaceTypesTable[[#This Row],[Ventilation Primary Space Type]]&amp;SpaceTypesTable[[#This Row],[Ventilation Secondary Space Type]]</f>
        <v>GGHC v2.2Health CareBedpan Room</v>
      </c>
      <c r="Y314">
        <f>VLOOKUP(SpaceTypesTable[[#This Row],[Lookup]],VentilationStandardsTable[],6,FALSE)</f>
        <v>0.15</v>
      </c>
      <c r="Z314">
        <f>VLOOKUP(SpaceTypesTable[[#This Row],[Lookup]],VentilationStandardsTable[],5,FALSE)</f>
        <v>0</v>
      </c>
      <c r="AA314">
        <f>VLOOKUP(SpaceTypesTable[[#This Row],[Lookup]],VentilationStandardsTable[],7,FALSE)</f>
        <v>0</v>
      </c>
      <c r="AB314">
        <v>0</v>
      </c>
      <c r="AC314" t="s">
        <v>2005</v>
      </c>
      <c r="AD314" t="s">
        <v>2012</v>
      </c>
      <c r="AE314">
        <v>5.9499999999999997E-2</v>
      </c>
      <c r="AF314" t="s">
        <v>2030</v>
      </c>
      <c r="AH314" t="s">
        <v>1011</v>
      </c>
      <c r="AI314" t="s">
        <v>1011</v>
      </c>
      <c r="AJ314" t="s">
        <v>1011</v>
      </c>
      <c r="AL314">
        <v>7.0000000000000048E-2</v>
      </c>
      <c r="AM314">
        <v>0</v>
      </c>
      <c r="AN314">
        <v>0.5</v>
      </c>
      <c r="AO314">
        <v>0</v>
      </c>
      <c r="AP314" t="s">
        <v>1948</v>
      </c>
      <c r="AQ314" t="s">
        <v>2055</v>
      </c>
      <c r="AR314" t="s">
        <v>2069</v>
      </c>
      <c r="AU314" t="str">
        <f>IF(SpaceTypesTable[[#This Row],[Peak Flow Rate (gal/h)]]=0,"",SpaceTypesTable[[#This Row],[Peak Flow Rate (gal/h)]]/SpaceTypesTable[[#This Row],[area (ft^2)]])</f>
        <v/>
      </c>
      <c r="BE314" t="str">
        <f>IF(ISBLANK(BD314),"",BD314/(BA314/AZ314))</f>
        <v/>
      </c>
    </row>
    <row r="315" spans="1:58">
      <c r="A315" t="s">
        <v>544</v>
      </c>
      <c r="B315">
        <v>337</v>
      </c>
      <c r="C315" t="s">
        <v>1000</v>
      </c>
      <c r="D315" t="s">
        <v>801</v>
      </c>
      <c r="E315" t="s">
        <v>802</v>
      </c>
      <c r="F315" t="s">
        <v>811</v>
      </c>
      <c r="G315" t="s">
        <v>1045</v>
      </c>
      <c r="H315" t="s">
        <v>997</v>
      </c>
      <c r="I315" t="s">
        <v>779</v>
      </c>
      <c r="J315" t="s">
        <v>878</v>
      </c>
      <c r="K315" t="str">
        <f>SpaceTypesTable[[#This Row],[Lighting Standard]]&amp;SpaceTypesTable[[#This Row],[Lighting Primary Space Type]]&amp;SpaceTypesTable[[#This Row],[Lighting Secondary Space Type]]</f>
        <v>ASHRAE 189.1-2009Active StorageFor Hospital</v>
      </c>
      <c r="N315">
        <f>VLOOKUP(SpaceTypesTable[[#This Row],[LookupColumn]],InteriorLightingTable[],5,FALSE)</f>
        <v>0.81</v>
      </c>
      <c r="Q315">
        <v>0</v>
      </c>
      <c r="R315">
        <v>0.7</v>
      </c>
      <c r="S315">
        <v>0.2</v>
      </c>
      <c r="T315" t="s">
        <v>1970</v>
      </c>
      <c r="U315" t="s">
        <v>953</v>
      </c>
      <c r="V315" t="s">
        <v>777</v>
      </c>
      <c r="W315" t="s">
        <v>908</v>
      </c>
      <c r="X315" t="str">
        <f>SpaceTypesTable[[#This Row],[Ventilation Standard]]&amp;SpaceTypesTable[[#This Row],[Ventilation Primary Space Type]]&amp;SpaceTypesTable[[#This Row],[Ventilation Secondary Space Type]]</f>
        <v>GGHC v2.2Health CareBedpan Room</v>
      </c>
      <c r="Y315">
        <f>VLOOKUP(SpaceTypesTable[[#This Row],[Lookup]],VentilationStandardsTable[],6,FALSE)</f>
        <v>0.15</v>
      </c>
      <c r="Z315">
        <f>VLOOKUP(SpaceTypesTable[[#This Row],[Lookup]],VentilationStandardsTable[],5,FALSE)</f>
        <v>0</v>
      </c>
      <c r="AA315">
        <f>VLOOKUP(SpaceTypesTable[[#This Row],[Lookup]],VentilationStandardsTable[],7,FALSE)</f>
        <v>0</v>
      </c>
      <c r="AB315">
        <v>0</v>
      </c>
      <c r="AC315" t="s">
        <v>2005</v>
      </c>
      <c r="AD315" t="s">
        <v>2012</v>
      </c>
      <c r="AE315">
        <v>4.4600000000000001E-2</v>
      </c>
      <c r="AF315" t="s">
        <v>2030</v>
      </c>
      <c r="AH315" t="s">
        <v>1011</v>
      </c>
      <c r="AI315" t="s">
        <v>1011</v>
      </c>
      <c r="AJ315" t="s">
        <v>1011</v>
      </c>
      <c r="AL315">
        <v>7.0000000000000048E-2</v>
      </c>
      <c r="AM315">
        <v>0</v>
      </c>
      <c r="AN315">
        <v>0.5</v>
      </c>
      <c r="AO315">
        <v>0</v>
      </c>
      <c r="AP315" t="s">
        <v>1948</v>
      </c>
      <c r="AQ315" t="s">
        <v>2055</v>
      </c>
      <c r="AR315" t="s">
        <v>2069</v>
      </c>
      <c r="AU315" t="str">
        <f>IF(SpaceTypesTable[[#This Row],[Peak Flow Rate (gal/h)]]=0,"",SpaceTypesTable[[#This Row],[Peak Flow Rate (gal/h)]]/SpaceTypesTable[[#This Row],[area (ft^2)]])</f>
        <v/>
      </c>
      <c r="BE315" t="str">
        <f>IF(ISBLANK(BD315),"",BD315/(BA315/AZ315))</f>
        <v/>
      </c>
    </row>
    <row r="316" spans="1:58">
      <c r="A316" t="s">
        <v>22</v>
      </c>
      <c r="B316">
        <v>36</v>
      </c>
      <c r="C316" t="s">
        <v>1003</v>
      </c>
      <c r="D316" t="s">
        <v>799</v>
      </c>
      <c r="E316" t="s">
        <v>802</v>
      </c>
      <c r="F316" t="s">
        <v>811</v>
      </c>
      <c r="G316" t="s">
        <v>1045</v>
      </c>
      <c r="K316" t="str">
        <f>SpaceTypesTable[[#This Row],[Lighting Standard]]&amp;SpaceTypesTable[[#This Row],[Lighting Primary Space Type]]&amp;SpaceTypesTable[[#This Row],[Lighting Secondary Space Type]]</f>
        <v/>
      </c>
      <c r="N316">
        <v>1</v>
      </c>
      <c r="Q316">
        <v>0</v>
      </c>
      <c r="R316">
        <v>0.7</v>
      </c>
      <c r="S316">
        <v>0.2</v>
      </c>
      <c r="T316" t="s">
        <v>1970</v>
      </c>
      <c r="U316" t="s">
        <v>953</v>
      </c>
      <c r="V316" t="s">
        <v>777</v>
      </c>
      <c r="W316" t="s">
        <v>908</v>
      </c>
      <c r="X316" t="str">
        <f>SpaceTypesTable[[#This Row],[Ventilation Standard]]&amp;SpaceTypesTable[[#This Row],[Ventilation Primary Space Type]]&amp;SpaceTypesTable[[#This Row],[Ventilation Secondary Space Type]]</f>
        <v>GGHC v2.2Health CareBedpan Room</v>
      </c>
      <c r="Y316">
        <f>VLOOKUP(SpaceTypesTable[[#This Row],[Lookup]],VentilationStandardsTable[],6,FALSE)</f>
        <v>0.15</v>
      </c>
      <c r="Z316">
        <f>VLOOKUP(SpaceTypesTable[[#This Row],[Lookup]],VentilationStandardsTable[],5,FALSE)</f>
        <v>0</v>
      </c>
      <c r="AA316">
        <f>VLOOKUP(SpaceTypesTable[[#This Row],[Lookup]],VentilationStandardsTable[],7,FALSE)</f>
        <v>0</v>
      </c>
      <c r="AB316">
        <v>0</v>
      </c>
      <c r="AC316" t="s">
        <v>2005</v>
      </c>
      <c r="AD316" t="s">
        <v>2012</v>
      </c>
      <c r="AE316">
        <v>0.22320000000000001</v>
      </c>
      <c r="AF316" t="s">
        <v>2030</v>
      </c>
      <c r="AH316" t="s">
        <v>1011</v>
      </c>
      <c r="AI316" t="s">
        <v>1011</v>
      </c>
      <c r="AJ316" t="s">
        <v>1011</v>
      </c>
      <c r="AL316">
        <v>9.9999999999999992E-2</v>
      </c>
      <c r="AM316">
        <v>0</v>
      </c>
      <c r="AN316">
        <v>0.5</v>
      </c>
      <c r="AO316">
        <v>0</v>
      </c>
      <c r="AP316" t="s">
        <v>1948</v>
      </c>
      <c r="AQ316" t="s">
        <v>2055</v>
      </c>
      <c r="AR316" t="s">
        <v>2069</v>
      </c>
      <c r="AU316" t="str">
        <f>IF(SpaceTypesTable[[#This Row],[Peak Flow Rate (gal/h)]]=0,"",SpaceTypesTable[[#This Row],[Peak Flow Rate (gal/h)]]/SpaceTypesTable[[#This Row],[area (ft^2)]])</f>
        <v/>
      </c>
      <c r="BE316" t="str">
        <f>IF(ISBLANK(BD316),"",BD316/(BA316/AZ316))</f>
        <v/>
      </c>
    </row>
    <row r="317" spans="1:58">
      <c r="C317" t="s">
        <v>1058</v>
      </c>
      <c r="D317" t="s">
        <v>799</v>
      </c>
      <c r="E317" t="s">
        <v>802</v>
      </c>
      <c r="F317" t="s">
        <v>811</v>
      </c>
      <c r="G317" t="s">
        <v>1045</v>
      </c>
      <c r="H317" t="s">
        <v>755</v>
      </c>
      <c r="I317" t="s">
        <v>779</v>
      </c>
      <c r="J317" t="s">
        <v>878</v>
      </c>
      <c r="K317" t="str">
        <f>SpaceTypesTable[[#This Row],[Lighting Standard]]&amp;SpaceTypesTable[[#This Row],[Lighting Primary Space Type]]&amp;SpaceTypesTable[[#This Row],[Lighting Secondary Space Type]]</f>
        <v>ASHRAE 90.1-2007Active StorageFor Hospital</v>
      </c>
      <c r="N317">
        <f>VLOOKUP(SpaceTypesTable[[#This Row],[LookupColumn]],InteriorLightingTable[],5,FALSE)</f>
        <v>0.9</v>
      </c>
      <c r="Q317">
        <v>0</v>
      </c>
      <c r="R317">
        <v>0.7</v>
      </c>
      <c r="S317">
        <v>0.2</v>
      </c>
      <c r="T317" t="s">
        <v>1970</v>
      </c>
      <c r="U317" t="s">
        <v>953</v>
      </c>
      <c r="V317" t="s">
        <v>777</v>
      </c>
      <c r="W317" t="s">
        <v>908</v>
      </c>
      <c r="X317" t="str">
        <f>SpaceTypesTable[[#This Row],[Ventilation Standard]]&amp;SpaceTypesTable[[#This Row],[Ventilation Primary Space Type]]&amp;SpaceTypesTable[[#This Row],[Ventilation Secondary Space Type]]</f>
        <v>GGHC v2.2Health CareBedpan Room</v>
      </c>
      <c r="Y317">
        <f>VLOOKUP(SpaceTypesTable[[#This Row],[Lookup]],VentilationStandardsTable[],6,FALSE)</f>
        <v>0.15</v>
      </c>
      <c r="Z317">
        <f>VLOOKUP(SpaceTypesTable[[#This Row],[Lookup]],VentilationStandardsTable[],5,FALSE)</f>
        <v>0</v>
      </c>
      <c r="AA317">
        <f>VLOOKUP(SpaceTypesTable[[#This Row],[Lookup]],VentilationStandardsTable[],7,FALSE)</f>
        <v>0</v>
      </c>
      <c r="AB317">
        <v>0</v>
      </c>
      <c r="AC317" t="s">
        <v>2005</v>
      </c>
      <c r="AD317" t="s">
        <v>2012</v>
      </c>
      <c r="AE317">
        <v>4.4600000000000001E-2</v>
      </c>
      <c r="AF317" t="s">
        <v>2030</v>
      </c>
      <c r="AH317" t="s">
        <v>1011</v>
      </c>
      <c r="AI317" t="s">
        <v>1011</v>
      </c>
      <c r="AJ317" t="s">
        <v>1011</v>
      </c>
      <c r="AL317">
        <v>7.0000000000000048E-2</v>
      </c>
      <c r="AM317">
        <v>0</v>
      </c>
      <c r="AN317">
        <v>0.5</v>
      </c>
      <c r="AO317">
        <v>0</v>
      </c>
      <c r="AP317" t="s">
        <v>1948</v>
      </c>
      <c r="AQ317" t="s">
        <v>2055</v>
      </c>
      <c r="AR317" t="s">
        <v>2069</v>
      </c>
      <c r="AU317" t="str">
        <f>IF(SpaceTypesTable[[#This Row],[Peak Flow Rate (gal/h)]]=0,"",SpaceTypesTable[[#This Row],[Peak Flow Rate (gal/h)]]/SpaceTypesTable[[#This Row],[area (ft^2)]])</f>
        <v/>
      </c>
      <c r="BE317" t="str">
        <f>IF(ISBLANK(BD317),"",BD317/(BA317/AZ317))</f>
        <v/>
      </c>
    </row>
    <row r="318" spans="1:58">
      <c r="A318" t="s">
        <v>420</v>
      </c>
      <c r="B318">
        <v>29</v>
      </c>
      <c r="C318" t="s">
        <v>1002</v>
      </c>
      <c r="D318" t="s">
        <v>799</v>
      </c>
      <c r="E318" t="s">
        <v>802</v>
      </c>
      <c r="F318" t="s">
        <v>829</v>
      </c>
      <c r="G318" t="s">
        <v>1039</v>
      </c>
      <c r="K318" t="str">
        <f>SpaceTypesTable[[#This Row],[Lighting Standard]]&amp;SpaceTypesTable[[#This Row],[Lighting Primary Space Type]]&amp;SpaceTypesTable[[#This Row],[Lighting Secondary Space Type]]</f>
        <v/>
      </c>
      <c r="N318">
        <v>1.3</v>
      </c>
      <c r="Q318">
        <v>0</v>
      </c>
      <c r="R318">
        <v>0.7</v>
      </c>
      <c r="S318">
        <v>0.2</v>
      </c>
      <c r="T318" t="s">
        <v>1970</v>
      </c>
      <c r="U318" t="s">
        <v>645</v>
      </c>
      <c r="V318" t="s">
        <v>555</v>
      </c>
      <c r="W318" t="s">
        <v>557</v>
      </c>
      <c r="X318" t="str">
        <f>SpaceTypesTable[[#This Row],[Ventilation Standard]]&amp;SpaceTypesTable[[#This Row],[Ventilation Primary Space Type]]&amp;SpaceTypesTable[[#This Row],[Ventilation Secondary Space Type]]</f>
        <v>ASHRAE 62.1-1999Food and Beverage ServiceCafeteria, fast food</v>
      </c>
      <c r="Y318">
        <f>VLOOKUP(SpaceTypesTable[[#This Row],[Lookup]],VentilationStandardsTable[],6,FALSE)</f>
        <v>0</v>
      </c>
      <c r="Z318">
        <f>VLOOKUP(SpaceTypesTable[[#This Row],[Lookup]],VentilationStandardsTable[],5,FALSE)</f>
        <v>20</v>
      </c>
      <c r="AA318">
        <f>VLOOKUP(SpaceTypesTable[[#This Row],[Lookup]],VentilationStandardsTable[],7,FALSE)</f>
        <v>0</v>
      </c>
      <c r="AB318">
        <v>92.94</v>
      </c>
      <c r="AC318" t="s">
        <v>2005</v>
      </c>
      <c r="AD318" t="s">
        <v>2012</v>
      </c>
      <c r="AE318">
        <v>0.22320000000000001</v>
      </c>
      <c r="AF318" t="s">
        <v>2030</v>
      </c>
      <c r="AH318" t="s">
        <v>1011</v>
      </c>
      <c r="AI318" t="s">
        <v>1011</v>
      </c>
      <c r="AJ318" t="s">
        <v>1011</v>
      </c>
      <c r="AL318">
        <v>1</v>
      </c>
      <c r="AM318">
        <v>0</v>
      </c>
      <c r="AN318">
        <v>0.5</v>
      </c>
      <c r="AO318">
        <v>0</v>
      </c>
      <c r="AP318" t="s">
        <v>1948</v>
      </c>
      <c r="AQ318" t="s">
        <v>2055</v>
      </c>
      <c r="AR318" t="s">
        <v>2069</v>
      </c>
      <c r="AU318" t="str">
        <f>IF(SpaceTypesTable[[#This Row],[Peak Flow Rate (gal/h)]]=0,"",SpaceTypesTable[[#This Row],[Peak Flow Rate (gal/h)]]/SpaceTypesTable[[#This Row],[area (ft^2)]])</f>
        <v/>
      </c>
      <c r="BE318" t="str">
        <f>IF(ISBLANK(BD318),"",BD318/(BA318/AZ318))</f>
        <v/>
      </c>
    </row>
    <row r="319" spans="1:58">
      <c r="A319" t="s">
        <v>530</v>
      </c>
      <c r="B319">
        <v>333</v>
      </c>
      <c r="C319" t="s">
        <v>1001</v>
      </c>
      <c r="D319" t="s">
        <v>799</v>
      </c>
      <c r="E319" t="s">
        <v>802</v>
      </c>
      <c r="F319" s="16" t="s">
        <v>829</v>
      </c>
      <c r="G319" t="s">
        <v>1039</v>
      </c>
      <c r="H319" t="s">
        <v>754</v>
      </c>
      <c r="I319" t="s">
        <v>780</v>
      </c>
      <c r="J319" t="s">
        <v>760</v>
      </c>
      <c r="K319" t="str">
        <f>SpaceTypesTable[[#This Row],[Lighting Standard]]&amp;SpaceTypesTable[[#This Row],[Lighting Primary Space Type]]&amp;SpaceTypesTable[[#This Row],[Lighting Secondary Space Type]]</f>
        <v>ASHRAE 90.1-2004Dining AreaGeneral</v>
      </c>
      <c r="N319">
        <f>VLOOKUP(SpaceTypesTable[[#This Row],[LookupColumn]],InteriorLightingTable[],5,FALSE)</f>
        <v>0.9</v>
      </c>
      <c r="Q319">
        <v>0</v>
      </c>
      <c r="R319">
        <v>0.7</v>
      </c>
      <c r="S319">
        <v>0.2</v>
      </c>
      <c r="T319" t="s">
        <v>1970</v>
      </c>
      <c r="U319" t="s">
        <v>645</v>
      </c>
      <c r="V319" t="s">
        <v>555</v>
      </c>
      <c r="W319" t="s">
        <v>557</v>
      </c>
      <c r="X319" t="str">
        <f>SpaceTypesTable[[#This Row],[Ventilation Standard]]&amp;SpaceTypesTable[[#This Row],[Ventilation Primary Space Type]]&amp;SpaceTypesTable[[#This Row],[Ventilation Secondary Space Type]]</f>
        <v>ASHRAE 62.1-1999Food and Beverage ServiceCafeteria, fast food</v>
      </c>
      <c r="Y319">
        <f>VLOOKUP(SpaceTypesTable[[#This Row],[Lookup]],VentilationStandardsTable[],6,FALSE)</f>
        <v>0</v>
      </c>
      <c r="Z319">
        <f>VLOOKUP(SpaceTypesTable[[#This Row],[Lookup]],VentilationStandardsTable[],5,FALSE)</f>
        <v>20</v>
      </c>
      <c r="AA319">
        <f>VLOOKUP(SpaceTypesTable[[#This Row],[Lookup]],VentilationStandardsTable[],7,FALSE)</f>
        <v>0</v>
      </c>
      <c r="AB319">
        <v>92.94</v>
      </c>
      <c r="AC319" t="s">
        <v>2005</v>
      </c>
      <c r="AD319" t="s">
        <v>2012</v>
      </c>
      <c r="AE319">
        <v>5.9499999999999997E-2</v>
      </c>
      <c r="AF319" t="s">
        <v>2030</v>
      </c>
      <c r="AH319" t="s">
        <v>1011</v>
      </c>
      <c r="AI319" t="s">
        <v>1011</v>
      </c>
      <c r="AJ319" t="s">
        <v>1011</v>
      </c>
      <c r="AL319">
        <v>1</v>
      </c>
      <c r="AM319">
        <v>0</v>
      </c>
      <c r="AN319">
        <v>0.5</v>
      </c>
      <c r="AO319">
        <v>0</v>
      </c>
      <c r="AP319" t="s">
        <v>1948</v>
      </c>
      <c r="AQ319" t="s">
        <v>2055</v>
      </c>
      <c r="AR319" t="s">
        <v>2069</v>
      </c>
      <c r="AU319" t="str">
        <f>IF(SpaceTypesTable[[#This Row],[Peak Flow Rate (gal/h)]]=0,"",SpaceTypesTable[[#This Row],[Peak Flow Rate (gal/h)]]/SpaceTypesTable[[#This Row],[area (ft^2)]])</f>
        <v/>
      </c>
      <c r="BE319" t="str">
        <f>IF(ISBLANK(BD319),"",BD319/(BA319/AZ319))</f>
        <v/>
      </c>
    </row>
    <row r="320" spans="1:58">
      <c r="A320" t="s">
        <v>405</v>
      </c>
      <c r="B320">
        <v>201</v>
      </c>
      <c r="C320" t="s">
        <v>1000</v>
      </c>
      <c r="D320" t="s">
        <v>800</v>
      </c>
      <c r="E320" t="s">
        <v>802</v>
      </c>
      <c r="F320" t="s">
        <v>829</v>
      </c>
      <c r="G320" t="s">
        <v>1039</v>
      </c>
      <c r="H320" t="s">
        <v>997</v>
      </c>
      <c r="I320" t="s">
        <v>780</v>
      </c>
      <c r="J320" t="s">
        <v>760</v>
      </c>
      <c r="K320" t="str">
        <f>SpaceTypesTable[[#This Row],[Lighting Standard]]&amp;SpaceTypesTable[[#This Row],[Lighting Primary Space Type]]&amp;SpaceTypesTable[[#This Row],[Lighting Secondary Space Type]]</f>
        <v>ASHRAE 189.1-2009Dining AreaGeneral</v>
      </c>
      <c r="N320">
        <f>VLOOKUP(SpaceTypesTable[[#This Row],[LookupColumn]],InteriorLightingTable[],5,FALSE)</f>
        <v>0.81</v>
      </c>
      <c r="Q320">
        <v>0</v>
      </c>
      <c r="R320">
        <v>0.7</v>
      </c>
      <c r="S320">
        <v>0.2</v>
      </c>
      <c r="T320" t="s">
        <v>1970</v>
      </c>
      <c r="U320" t="s">
        <v>645</v>
      </c>
      <c r="V320" t="s">
        <v>555</v>
      </c>
      <c r="W320" t="s">
        <v>557</v>
      </c>
      <c r="X320" t="str">
        <f>SpaceTypesTable[[#This Row],[Ventilation Standard]]&amp;SpaceTypesTable[[#This Row],[Ventilation Primary Space Type]]&amp;SpaceTypesTable[[#This Row],[Ventilation Secondary Space Type]]</f>
        <v>ASHRAE 62.1-1999Food and Beverage ServiceCafeteria, fast food</v>
      </c>
      <c r="Y320">
        <f>VLOOKUP(SpaceTypesTable[[#This Row],[Lookup]],VentilationStandardsTable[],6,FALSE)</f>
        <v>0</v>
      </c>
      <c r="Z320">
        <f>VLOOKUP(SpaceTypesTable[[#This Row],[Lookup]],VentilationStandardsTable[],5,FALSE)</f>
        <v>20</v>
      </c>
      <c r="AA320">
        <f>VLOOKUP(SpaceTypesTable[[#This Row],[Lookup]],VentilationStandardsTable[],7,FALSE)</f>
        <v>0</v>
      </c>
      <c r="AB320">
        <v>92.94</v>
      </c>
      <c r="AC320" t="s">
        <v>2005</v>
      </c>
      <c r="AD320" t="s">
        <v>2012</v>
      </c>
      <c r="AE320">
        <v>5.9499999999999997E-2</v>
      </c>
      <c r="AF320" t="s">
        <v>2030</v>
      </c>
      <c r="AH320" t="s">
        <v>1011</v>
      </c>
      <c r="AI320" t="s">
        <v>1011</v>
      </c>
      <c r="AJ320" t="s">
        <v>1011</v>
      </c>
      <c r="AL320">
        <v>0.73</v>
      </c>
      <c r="AM320">
        <v>0</v>
      </c>
      <c r="AN320">
        <v>0.5</v>
      </c>
      <c r="AO320">
        <v>0</v>
      </c>
      <c r="AP320" t="s">
        <v>1948</v>
      </c>
      <c r="AQ320" t="s">
        <v>2055</v>
      </c>
      <c r="AR320" t="s">
        <v>2069</v>
      </c>
      <c r="AU320" t="str">
        <f>IF(SpaceTypesTable[[#This Row],[Peak Flow Rate (gal/h)]]=0,"",SpaceTypesTable[[#This Row],[Peak Flow Rate (gal/h)]]/SpaceTypesTable[[#This Row],[area (ft^2)]])</f>
        <v/>
      </c>
      <c r="BE320" t="str">
        <f>IF(ISBLANK(BD320),"",BD320/(BA320/AZ320))</f>
        <v/>
      </c>
    </row>
    <row r="321" spans="1:57">
      <c r="A321" t="s">
        <v>409</v>
      </c>
      <c r="B321">
        <v>91</v>
      </c>
      <c r="C321" t="s">
        <v>1000</v>
      </c>
      <c r="D321" t="s">
        <v>801</v>
      </c>
      <c r="E321" t="s">
        <v>802</v>
      </c>
      <c r="F321" t="s">
        <v>829</v>
      </c>
      <c r="G321" t="s">
        <v>1039</v>
      </c>
      <c r="H321" t="s">
        <v>997</v>
      </c>
      <c r="I321" t="s">
        <v>780</v>
      </c>
      <c r="J321" t="s">
        <v>760</v>
      </c>
      <c r="K321" t="str">
        <f>SpaceTypesTable[[#This Row],[Lighting Standard]]&amp;SpaceTypesTable[[#This Row],[Lighting Primary Space Type]]&amp;SpaceTypesTable[[#This Row],[Lighting Secondary Space Type]]</f>
        <v>ASHRAE 189.1-2009Dining AreaGeneral</v>
      </c>
      <c r="N321">
        <f>VLOOKUP(SpaceTypesTable[[#This Row],[LookupColumn]],InteriorLightingTable[],5,FALSE)</f>
        <v>0.81</v>
      </c>
      <c r="Q321">
        <v>0</v>
      </c>
      <c r="R321">
        <v>0.7</v>
      </c>
      <c r="S321">
        <v>0.2</v>
      </c>
      <c r="T321" t="s">
        <v>1970</v>
      </c>
      <c r="U321" t="s">
        <v>645</v>
      </c>
      <c r="V321" t="s">
        <v>555</v>
      </c>
      <c r="W321" t="s">
        <v>557</v>
      </c>
      <c r="X321" t="str">
        <f>SpaceTypesTable[[#This Row],[Ventilation Standard]]&amp;SpaceTypesTable[[#This Row],[Ventilation Primary Space Type]]&amp;SpaceTypesTable[[#This Row],[Ventilation Secondary Space Type]]</f>
        <v>ASHRAE 62.1-1999Food and Beverage ServiceCafeteria, fast food</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2005</v>
      </c>
      <c r="AD321" t="s">
        <v>2012</v>
      </c>
      <c r="AE321">
        <v>4.4600000000000001E-2</v>
      </c>
      <c r="AF321" t="s">
        <v>2030</v>
      </c>
      <c r="AH321" t="s">
        <v>1011</v>
      </c>
      <c r="AI321" t="s">
        <v>1011</v>
      </c>
      <c r="AJ321" t="s">
        <v>1011</v>
      </c>
      <c r="AL321">
        <v>0.73</v>
      </c>
      <c r="AM321">
        <v>0</v>
      </c>
      <c r="AN321">
        <v>0.5</v>
      </c>
      <c r="AO321">
        <v>0</v>
      </c>
      <c r="AP321" t="s">
        <v>1948</v>
      </c>
      <c r="AQ321" t="s">
        <v>2055</v>
      </c>
      <c r="AR321" t="s">
        <v>2069</v>
      </c>
      <c r="AU321" t="str">
        <f>IF(SpaceTypesTable[[#This Row],[Peak Flow Rate (gal/h)]]=0,"",SpaceTypesTable[[#This Row],[Peak Flow Rate (gal/h)]]/SpaceTypesTable[[#This Row],[area (ft^2)]])</f>
        <v/>
      </c>
      <c r="BE321" t="str">
        <f>IF(ISBLANK(BD321),"",BD321/(BA321/AZ321))</f>
        <v/>
      </c>
    </row>
    <row r="322" spans="1:57">
      <c r="A322" t="s">
        <v>146</v>
      </c>
      <c r="B322">
        <v>378</v>
      </c>
      <c r="C322" t="s">
        <v>1003</v>
      </c>
      <c r="D322" t="s">
        <v>799</v>
      </c>
      <c r="E322" t="s">
        <v>802</v>
      </c>
      <c r="F322" t="s">
        <v>829</v>
      </c>
      <c r="G322" t="s">
        <v>1039</v>
      </c>
      <c r="K322" t="str">
        <f>SpaceTypesTable[[#This Row],[Lighting Standard]]&amp;SpaceTypesTable[[#This Row],[Lighting Primary Space Type]]&amp;SpaceTypesTable[[#This Row],[Lighting Secondary Space Type]]</f>
        <v/>
      </c>
      <c r="N322">
        <v>1.3</v>
      </c>
      <c r="Q322">
        <v>0</v>
      </c>
      <c r="R322">
        <v>0.7</v>
      </c>
      <c r="S322">
        <v>0.2</v>
      </c>
      <c r="T322" t="s">
        <v>1970</v>
      </c>
      <c r="U322" t="s">
        <v>645</v>
      </c>
      <c r="V322" t="s">
        <v>555</v>
      </c>
      <c r="W322" t="s">
        <v>557</v>
      </c>
      <c r="X322" t="str">
        <f>SpaceTypesTable[[#This Row],[Ventilation Standard]]&amp;SpaceTypesTable[[#This Row],[Ventilation Primary Space Type]]&amp;SpaceTypesTable[[#This Row],[Ventilation Secondary Space Type]]</f>
        <v>ASHRAE 62.1-1999Food and Beverage ServiceCafeteria, fast food</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2005</v>
      </c>
      <c r="AD322" t="s">
        <v>2012</v>
      </c>
      <c r="AE322">
        <v>0.22320000000000001</v>
      </c>
      <c r="AF322" t="s">
        <v>2030</v>
      </c>
      <c r="AH322" t="s">
        <v>1011</v>
      </c>
      <c r="AI322" t="s">
        <v>1011</v>
      </c>
      <c r="AJ322" t="s">
        <v>1011</v>
      </c>
      <c r="AL322">
        <v>1</v>
      </c>
      <c r="AM322">
        <v>0</v>
      </c>
      <c r="AN322">
        <v>0.5</v>
      </c>
      <c r="AO322">
        <v>0</v>
      </c>
      <c r="AP322" t="s">
        <v>1948</v>
      </c>
      <c r="AQ322" t="s">
        <v>2055</v>
      </c>
      <c r="AR322" t="s">
        <v>2069</v>
      </c>
      <c r="AU322" t="str">
        <f>IF(SpaceTypesTable[[#This Row],[Peak Flow Rate (gal/h)]]=0,"",SpaceTypesTable[[#This Row],[Peak Flow Rate (gal/h)]]/SpaceTypesTable[[#This Row],[area (ft^2)]])</f>
        <v/>
      </c>
      <c r="BE322" t="str">
        <f>IF(ISBLANK(BD322),"",BD322/(BA322/AZ322))</f>
        <v/>
      </c>
    </row>
    <row r="323" spans="1:57">
      <c r="C323" t="s">
        <v>1058</v>
      </c>
      <c r="D323" t="s">
        <v>799</v>
      </c>
      <c r="E323" t="s">
        <v>802</v>
      </c>
      <c r="F323" t="s">
        <v>829</v>
      </c>
      <c r="G323" t="s">
        <v>1039</v>
      </c>
      <c r="H323" t="s">
        <v>755</v>
      </c>
      <c r="I323" t="s">
        <v>780</v>
      </c>
      <c r="J323" t="s">
        <v>760</v>
      </c>
      <c r="K323" t="str">
        <f>SpaceTypesTable[[#This Row],[Lighting Standard]]&amp;SpaceTypesTable[[#This Row],[Lighting Primary Space Type]]&amp;SpaceTypesTable[[#This Row],[Lighting Secondary Space Type]]</f>
        <v>ASHRAE 90.1-2007Dining AreaGeneral</v>
      </c>
      <c r="N323">
        <f>VLOOKUP(SpaceTypesTable[[#This Row],[LookupColumn]],InteriorLightingTable[],5,FALSE)</f>
        <v>0.9</v>
      </c>
      <c r="Q323">
        <v>0</v>
      </c>
      <c r="R323">
        <v>0.7</v>
      </c>
      <c r="S323">
        <v>0.2</v>
      </c>
      <c r="T323" t="s">
        <v>1970</v>
      </c>
      <c r="U323" t="s">
        <v>647</v>
      </c>
      <c r="V323" t="s">
        <v>555</v>
      </c>
      <c r="W323" t="s">
        <v>557</v>
      </c>
      <c r="X323" t="str">
        <f>SpaceTypesTable[[#This Row],[Ventilation Standard]]&amp;SpaceTypesTable[[#This Row],[Ventilation Primary Space Type]]&amp;SpaceTypesTable[[#This Row],[Ventilation Secondary Space Type]]</f>
        <v>ASHRAE 62.1-2007Food and Beverage ServiceCafeteria, fast food</v>
      </c>
      <c r="Y323" t="e">
        <f>VLOOKUP(SpaceTypesTable[[#This Row],[Lookup]],VentilationStandardsTable[],6,FALSE)</f>
        <v>#N/A</v>
      </c>
      <c r="Z323" t="e">
        <f>VLOOKUP(SpaceTypesTable[[#This Row],[Lookup]],VentilationStandardsTable[],5,FALSE)</f>
        <v>#N/A</v>
      </c>
      <c r="AA323" t="e">
        <f>VLOOKUP(SpaceTypesTable[[#This Row],[Lookup]],VentilationStandardsTable[],7,FALSE)</f>
        <v>#N/A</v>
      </c>
      <c r="AB323">
        <v>92.94</v>
      </c>
      <c r="AC323" t="s">
        <v>2005</v>
      </c>
      <c r="AD323" t="s">
        <v>2012</v>
      </c>
      <c r="AE323">
        <v>4.4600000000000001E-2</v>
      </c>
      <c r="AF323" t="s">
        <v>2030</v>
      </c>
      <c r="AH323" t="s">
        <v>1011</v>
      </c>
      <c r="AI323" t="s">
        <v>1011</v>
      </c>
      <c r="AJ323" t="s">
        <v>1011</v>
      </c>
      <c r="AL323">
        <v>0.73</v>
      </c>
      <c r="AM323">
        <v>0</v>
      </c>
      <c r="AN323">
        <v>0.5</v>
      </c>
      <c r="AO323">
        <v>0</v>
      </c>
      <c r="AP323" t="s">
        <v>1948</v>
      </c>
      <c r="AQ323" t="s">
        <v>2055</v>
      </c>
      <c r="AR323" t="s">
        <v>2069</v>
      </c>
      <c r="AU323" t="str">
        <f>IF(SpaceTypesTable[[#This Row],[Peak Flow Rate (gal/h)]]=0,"",SpaceTypesTable[[#This Row],[Peak Flow Rate (gal/h)]]/SpaceTypesTable[[#This Row],[area (ft^2)]])</f>
        <v/>
      </c>
      <c r="BE323" t="str">
        <f>IF(ISBLANK(BD323),"",BD323/(BA323/AZ323))</f>
        <v/>
      </c>
    </row>
    <row r="324" spans="1:57">
      <c r="A324" t="s">
        <v>404</v>
      </c>
      <c r="B324">
        <v>352</v>
      </c>
      <c r="C324" t="s">
        <v>1002</v>
      </c>
      <c r="D324" t="s">
        <v>799</v>
      </c>
      <c r="E324" t="s">
        <v>802</v>
      </c>
      <c r="F324" t="s">
        <v>831</v>
      </c>
      <c r="G324" t="s">
        <v>1045</v>
      </c>
      <c r="K324" t="str">
        <f>SpaceTypesTable[[#This Row],[Lighting Standard]]&amp;SpaceTypesTable[[#This Row],[Lighting Primary Space Type]]&amp;SpaceTypesTable[[#This Row],[Lighting Secondary Space Type]]</f>
        <v/>
      </c>
      <c r="N324">
        <v>1.3</v>
      </c>
      <c r="Q324">
        <v>0</v>
      </c>
      <c r="R324">
        <v>0.7</v>
      </c>
      <c r="S324">
        <v>0.2</v>
      </c>
      <c r="T324" t="s">
        <v>1970</v>
      </c>
      <c r="U324" t="s">
        <v>953</v>
      </c>
      <c r="V324" t="s">
        <v>777</v>
      </c>
      <c r="W324" t="s">
        <v>911</v>
      </c>
      <c r="X324" t="str">
        <f>SpaceTypesTable[[#This Row],[Ventilation Standard]]&amp;SpaceTypesTable[[#This Row],[Ventilation Primary Space Type]]&amp;SpaceTypesTable[[#This Row],[Ventilation Secondary Space Type]]</f>
        <v>GGHC v2.2Health CareClean Utility / Workroom</v>
      </c>
      <c r="Y324">
        <f>VLOOKUP(SpaceTypesTable[[#This Row],[Lookup]],VentilationStandardsTable[],6,FALSE)</f>
        <v>0.3</v>
      </c>
      <c r="Z324">
        <f>VLOOKUP(SpaceTypesTable[[#This Row],[Lookup]],VentilationStandardsTable[],5,FALSE)</f>
        <v>0</v>
      </c>
      <c r="AA324">
        <f>VLOOKUP(SpaceTypesTable[[#This Row],[Lookup]],VentilationStandardsTable[],7,FALSE)</f>
        <v>0</v>
      </c>
      <c r="AB324">
        <v>18.579999999999998</v>
      </c>
      <c r="AC324" t="s">
        <v>2005</v>
      </c>
      <c r="AD324" t="s">
        <v>2012</v>
      </c>
      <c r="AE324">
        <v>0.22320000000000001</v>
      </c>
      <c r="AF324" t="s">
        <v>2030</v>
      </c>
      <c r="AH324" t="s">
        <v>1011</v>
      </c>
      <c r="AI324" t="s">
        <v>1011</v>
      </c>
      <c r="AJ324" t="s">
        <v>1011</v>
      </c>
      <c r="AL324">
        <v>2</v>
      </c>
      <c r="AM324">
        <v>0</v>
      </c>
      <c r="AN324">
        <v>0.5</v>
      </c>
      <c r="AO324">
        <v>0</v>
      </c>
      <c r="AP324" t="s">
        <v>1948</v>
      </c>
      <c r="AQ324" t="s">
        <v>2055</v>
      </c>
      <c r="AR324" t="s">
        <v>2069</v>
      </c>
      <c r="AU324" t="str">
        <f>IF(SpaceTypesTable[[#This Row],[Peak Flow Rate (gal/h)]]=0,"",SpaceTypesTable[[#This Row],[Peak Flow Rate (gal/h)]]/SpaceTypesTable[[#This Row],[area (ft^2)]])</f>
        <v/>
      </c>
      <c r="BE324" t="str">
        <f>IF(ISBLANK(BD324),"",BD324/(BA324/AZ324))</f>
        <v/>
      </c>
    </row>
    <row r="325" spans="1:57">
      <c r="A325" t="s">
        <v>168</v>
      </c>
      <c r="B325">
        <v>31</v>
      </c>
      <c r="C325" t="s">
        <v>1001</v>
      </c>
      <c r="D325" t="s">
        <v>799</v>
      </c>
      <c r="E325" t="s">
        <v>802</v>
      </c>
      <c r="F325" s="16" t="s">
        <v>831</v>
      </c>
      <c r="G325" t="s">
        <v>1045</v>
      </c>
      <c r="H325" t="s">
        <v>754</v>
      </c>
      <c r="I325" t="s">
        <v>776</v>
      </c>
      <c r="J325" t="s">
        <v>791</v>
      </c>
      <c r="K325" t="str">
        <f>SpaceTypesTable[[#This Row],[Lighting Standard]]&amp;SpaceTypesTable[[#This Row],[Lighting Primary Space Type]]&amp;SpaceTypesTable[[#This Row],[Lighting Secondary Space Type]]</f>
        <v>ASHRAE 90.1-2004HospitalMedical Supply</v>
      </c>
      <c r="N325">
        <f>VLOOKUP(SpaceTypesTable[[#This Row],[LookupColumn]],InteriorLightingTable[],5,FALSE)</f>
        <v>1.4</v>
      </c>
      <c r="Q325">
        <v>0</v>
      </c>
      <c r="R325">
        <v>0.7</v>
      </c>
      <c r="S325">
        <v>0.2</v>
      </c>
      <c r="T325" t="s">
        <v>1970</v>
      </c>
      <c r="U325" t="s">
        <v>953</v>
      </c>
      <c r="V325" t="s">
        <v>777</v>
      </c>
      <c r="W325" t="s">
        <v>911</v>
      </c>
      <c r="X325" t="str">
        <f>SpaceTypesTable[[#This Row],[Ventilation Standard]]&amp;SpaceTypesTable[[#This Row],[Ventilation Primary Space Type]]&amp;SpaceTypesTable[[#This Row],[Ventilation Secondary Space Type]]</f>
        <v>GGHC v2.2Health CareClean Utility / Workroom</v>
      </c>
      <c r="Y325">
        <f>VLOOKUP(SpaceTypesTable[[#This Row],[Lookup]],VentilationStandardsTable[],6,FALSE)</f>
        <v>0.3</v>
      </c>
      <c r="Z325">
        <f>VLOOKUP(SpaceTypesTable[[#This Row],[Lookup]],VentilationStandardsTable[],5,FALSE)</f>
        <v>0</v>
      </c>
      <c r="AA325">
        <f>VLOOKUP(SpaceTypesTable[[#This Row],[Lookup]],VentilationStandardsTable[],7,FALSE)</f>
        <v>0</v>
      </c>
      <c r="AB325">
        <v>18.579999999999998</v>
      </c>
      <c r="AC325" t="s">
        <v>2005</v>
      </c>
      <c r="AD325" t="s">
        <v>2012</v>
      </c>
      <c r="AE325">
        <v>5.9499999999999997E-2</v>
      </c>
      <c r="AF325" t="s">
        <v>2030</v>
      </c>
      <c r="AH325" t="s">
        <v>1011</v>
      </c>
      <c r="AI325" t="s">
        <v>1011</v>
      </c>
      <c r="AJ325" t="s">
        <v>1011</v>
      </c>
      <c r="AL325">
        <v>2</v>
      </c>
      <c r="AM325">
        <v>0</v>
      </c>
      <c r="AN325">
        <v>0.5</v>
      </c>
      <c r="AO325">
        <v>0</v>
      </c>
      <c r="AP325" t="s">
        <v>1948</v>
      </c>
      <c r="AQ325" t="s">
        <v>2055</v>
      </c>
      <c r="AR325" t="s">
        <v>2069</v>
      </c>
      <c r="AU325" t="str">
        <f>IF(SpaceTypesTable[[#This Row],[Peak Flow Rate (gal/h)]]=0,"",SpaceTypesTable[[#This Row],[Peak Flow Rate (gal/h)]]/SpaceTypesTable[[#This Row],[area (ft^2)]])</f>
        <v/>
      </c>
      <c r="BE325" t="str">
        <f>IF(ISBLANK(BD325),"",BD325/(BA325/AZ325))</f>
        <v/>
      </c>
    </row>
    <row r="326" spans="1:57">
      <c r="A326" t="s">
        <v>346</v>
      </c>
      <c r="B326">
        <v>393</v>
      </c>
      <c r="C326" t="s">
        <v>1000</v>
      </c>
      <c r="D326" t="s">
        <v>800</v>
      </c>
      <c r="E326" t="s">
        <v>802</v>
      </c>
      <c r="F326" t="s">
        <v>831</v>
      </c>
      <c r="G326" t="s">
        <v>1045</v>
      </c>
      <c r="H326" t="s">
        <v>997</v>
      </c>
      <c r="I326" t="s">
        <v>776</v>
      </c>
      <c r="J326" t="s">
        <v>791</v>
      </c>
      <c r="K326" t="str">
        <f>SpaceTypesTable[[#This Row],[Lighting Standard]]&amp;SpaceTypesTable[[#This Row],[Lighting Primary Space Type]]&amp;SpaceTypesTable[[#This Row],[Lighting Secondary Space Type]]</f>
        <v>ASHRAE 189.1-2009HospitalMedical Supply</v>
      </c>
      <c r="N326">
        <f>VLOOKUP(SpaceTypesTable[[#This Row],[LookupColumn]],InteriorLightingTable[],5,FALSE)</f>
        <v>1.26</v>
      </c>
      <c r="Q326">
        <v>0</v>
      </c>
      <c r="R326">
        <v>0.7</v>
      </c>
      <c r="S326">
        <v>0.2</v>
      </c>
      <c r="T326" t="s">
        <v>1970</v>
      </c>
      <c r="U326" t="s">
        <v>953</v>
      </c>
      <c r="V326" t="s">
        <v>777</v>
      </c>
      <c r="W326" t="s">
        <v>911</v>
      </c>
      <c r="X326" t="str">
        <f>SpaceTypesTable[[#This Row],[Ventilation Standard]]&amp;SpaceTypesTable[[#This Row],[Ventilation Primary Space Type]]&amp;SpaceTypesTable[[#This Row],[Ventilation Secondary Space Type]]</f>
        <v>GGHC v2.2Health CareClean Utility / Workroom</v>
      </c>
      <c r="Y326">
        <f>VLOOKUP(SpaceTypesTable[[#This Row],[Lookup]],VentilationStandardsTable[],6,FALSE)</f>
        <v>0.3</v>
      </c>
      <c r="Z326">
        <f>VLOOKUP(SpaceTypesTable[[#This Row],[Lookup]],VentilationStandardsTable[],5,FALSE)</f>
        <v>0</v>
      </c>
      <c r="AA326">
        <f>VLOOKUP(SpaceTypesTable[[#This Row],[Lookup]],VentilationStandardsTable[],7,FALSE)</f>
        <v>0</v>
      </c>
      <c r="AB326">
        <v>18.579999999999998</v>
      </c>
      <c r="AC326" t="s">
        <v>2005</v>
      </c>
      <c r="AD326" t="s">
        <v>2012</v>
      </c>
      <c r="AE326">
        <v>5.9499999999999997E-2</v>
      </c>
      <c r="AF326" t="s">
        <v>2030</v>
      </c>
      <c r="AH326" t="s">
        <v>1011</v>
      </c>
      <c r="AI326" t="s">
        <v>1011</v>
      </c>
      <c r="AJ326" t="s">
        <v>1011</v>
      </c>
      <c r="AL326">
        <v>1.46</v>
      </c>
      <c r="AM326">
        <v>0</v>
      </c>
      <c r="AN326">
        <v>0.5</v>
      </c>
      <c r="AO326">
        <v>0</v>
      </c>
      <c r="AP326" t="s">
        <v>1948</v>
      </c>
      <c r="AQ326" t="s">
        <v>2055</v>
      </c>
      <c r="AR326" t="s">
        <v>2069</v>
      </c>
      <c r="AU326" t="str">
        <f>IF(SpaceTypesTable[[#This Row],[Peak Flow Rate (gal/h)]]=0,"",SpaceTypesTable[[#This Row],[Peak Flow Rate (gal/h)]]/SpaceTypesTable[[#This Row],[area (ft^2)]])</f>
        <v/>
      </c>
      <c r="BE326" t="str">
        <f>IF(ISBLANK(BD326),"",BD326/(BA326/AZ326))</f>
        <v/>
      </c>
    </row>
    <row r="327" spans="1:57">
      <c r="A327" t="s">
        <v>509</v>
      </c>
      <c r="B327">
        <v>178</v>
      </c>
      <c r="C327" t="s">
        <v>1000</v>
      </c>
      <c r="D327" t="s">
        <v>801</v>
      </c>
      <c r="E327" t="s">
        <v>802</v>
      </c>
      <c r="F327" t="s">
        <v>831</v>
      </c>
      <c r="G327" t="s">
        <v>1045</v>
      </c>
      <c r="H327" t="s">
        <v>997</v>
      </c>
      <c r="I327" t="s">
        <v>776</v>
      </c>
      <c r="J327" t="s">
        <v>791</v>
      </c>
      <c r="K327" t="str">
        <f>SpaceTypesTable[[#This Row],[Lighting Standard]]&amp;SpaceTypesTable[[#This Row],[Lighting Primary Space Type]]&amp;SpaceTypesTable[[#This Row],[Lighting Secondary Space Type]]</f>
        <v>ASHRAE 189.1-2009HospitalMedical Supply</v>
      </c>
      <c r="N327">
        <f>VLOOKUP(SpaceTypesTable[[#This Row],[LookupColumn]],InteriorLightingTable[],5,FALSE)</f>
        <v>1.26</v>
      </c>
      <c r="Q327">
        <v>0</v>
      </c>
      <c r="R327">
        <v>0.7</v>
      </c>
      <c r="S327">
        <v>0.2</v>
      </c>
      <c r="T327" t="s">
        <v>1970</v>
      </c>
      <c r="U327" t="s">
        <v>953</v>
      </c>
      <c r="V327" t="s">
        <v>777</v>
      </c>
      <c r="W327" t="s">
        <v>911</v>
      </c>
      <c r="X327" t="str">
        <f>SpaceTypesTable[[#This Row],[Ventilation Standard]]&amp;SpaceTypesTable[[#This Row],[Ventilation Primary Space Type]]&amp;SpaceTypesTable[[#This Row],[Ventilation Secondary Space Type]]</f>
        <v>GGHC v2.2Health CareClean Utility / Workroom</v>
      </c>
      <c r="Y327">
        <f>VLOOKUP(SpaceTypesTable[[#This Row],[Lookup]],VentilationStandardsTable[],6,FALSE)</f>
        <v>0.3</v>
      </c>
      <c r="Z327">
        <f>VLOOKUP(SpaceTypesTable[[#This Row],[Lookup]],VentilationStandardsTable[],5,FALSE)</f>
        <v>0</v>
      </c>
      <c r="AA327">
        <f>VLOOKUP(SpaceTypesTable[[#This Row],[Lookup]],VentilationStandardsTable[],7,FALSE)</f>
        <v>0</v>
      </c>
      <c r="AB327">
        <v>18.579999999999998</v>
      </c>
      <c r="AC327" t="s">
        <v>2005</v>
      </c>
      <c r="AD327" t="s">
        <v>2012</v>
      </c>
      <c r="AE327">
        <v>4.4600000000000001E-2</v>
      </c>
      <c r="AF327" t="s">
        <v>2030</v>
      </c>
      <c r="AH327" t="s">
        <v>1011</v>
      </c>
      <c r="AI327" t="s">
        <v>1011</v>
      </c>
      <c r="AJ327" t="s">
        <v>1011</v>
      </c>
      <c r="AL327">
        <v>1.46</v>
      </c>
      <c r="AM327">
        <v>0</v>
      </c>
      <c r="AN327">
        <v>0.5</v>
      </c>
      <c r="AO327">
        <v>0</v>
      </c>
      <c r="AP327" t="s">
        <v>1948</v>
      </c>
      <c r="AQ327" t="s">
        <v>2055</v>
      </c>
      <c r="AR327" t="s">
        <v>2069</v>
      </c>
      <c r="AU327" t="str">
        <f>IF(SpaceTypesTable[[#This Row],[Peak Flow Rate (gal/h)]]=0,"",SpaceTypesTable[[#This Row],[Peak Flow Rate (gal/h)]]/SpaceTypesTable[[#This Row],[area (ft^2)]])</f>
        <v/>
      </c>
      <c r="BE327" t="str">
        <f>IF(ISBLANK(BD327),"",BD327/(BA327/AZ327))</f>
        <v/>
      </c>
    </row>
    <row r="328" spans="1:57">
      <c r="A328" t="s">
        <v>145</v>
      </c>
      <c r="B328">
        <v>314</v>
      </c>
      <c r="C328" t="s">
        <v>1003</v>
      </c>
      <c r="D328" t="s">
        <v>799</v>
      </c>
      <c r="E328" t="s">
        <v>802</v>
      </c>
      <c r="F328" t="s">
        <v>831</v>
      </c>
      <c r="G328" t="s">
        <v>1045</v>
      </c>
      <c r="K328" t="str">
        <f>SpaceTypesTable[[#This Row],[Lighting Standard]]&amp;SpaceTypesTable[[#This Row],[Lighting Primary Space Type]]&amp;SpaceTypesTable[[#This Row],[Lighting Secondary Space Type]]</f>
        <v/>
      </c>
      <c r="N328">
        <v>1.3</v>
      </c>
      <c r="Q328">
        <v>0</v>
      </c>
      <c r="R328">
        <v>0.7</v>
      </c>
      <c r="S328">
        <v>0.2</v>
      </c>
      <c r="T328" t="s">
        <v>1970</v>
      </c>
      <c r="U328" t="s">
        <v>953</v>
      </c>
      <c r="V328" t="s">
        <v>777</v>
      </c>
      <c r="W328" t="s">
        <v>911</v>
      </c>
      <c r="X328" t="str">
        <f>SpaceTypesTable[[#This Row],[Ventilation Standard]]&amp;SpaceTypesTable[[#This Row],[Ventilation Primary Space Type]]&amp;SpaceTypesTable[[#This Row],[Ventilation Secondary Space Type]]</f>
        <v>GGHC v2.2Health CareClean Utility / Workroom</v>
      </c>
      <c r="Y328">
        <f>VLOOKUP(SpaceTypesTable[[#This Row],[Lookup]],VentilationStandardsTable[],6,FALSE)</f>
        <v>0.3</v>
      </c>
      <c r="Z328">
        <f>VLOOKUP(SpaceTypesTable[[#This Row],[Lookup]],VentilationStandardsTable[],5,FALSE)</f>
        <v>0</v>
      </c>
      <c r="AA328">
        <f>VLOOKUP(SpaceTypesTable[[#This Row],[Lookup]],VentilationStandardsTable[],7,FALSE)</f>
        <v>0</v>
      </c>
      <c r="AB328">
        <v>18.579999999999998</v>
      </c>
      <c r="AC328" t="s">
        <v>2005</v>
      </c>
      <c r="AD328" t="s">
        <v>2012</v>
      </c>
      <c r="AE328">
        <v>0.22320000000000001</v>
      </c>
      <c r="AF328" t="s">
        <v>2030</v>
      </c>
      <c r="AH328" t="s">
        <v>1011</v>
      </c>
      <c r="AI328" t="s">
        <v>1011</v>
      </c>
      <c r="AJ328" t="s">
        <v>1011</v>
      </c>
      <c r="AL328">
        <v>2</v>
      </c>
      <c r="AM328">
        <v>0</v>
      </c>
      <c r="AN328">
        <v>0.5</v>
      </c>
      <c r="AO328">
        <v>0</v>
      </c>
      <c r="AP328" t="s">
        <v>1948</v>
      </c>
      <c r="AQ328" t="s">
        <v>2055</v>
      </c>
      <c r="AR328" t="s">
        <v>2069</v>
      </c>
      <c r="AU328" t="str">
        <f>IF(SpaceTypesTable[[#This Row],[Peak Flow Rate (gal/h)]]=0,"",SpaceTypesTable[[#This Row],[Peak Flow Rate (gal/h)]]/SpaceTypesTable[[#This Row],[area (ft^2)]])</f>
        <v/>
      </c>
      <c r="BE328" t="str">
        <f>IF(ISBLANK(BD328),"",BD328/(BA328/AZ328))</f>
        <v/>
      </c>
    </row>
    <row r="329" spans="1:57">
      <c r="C329" t="s">
        <v>1058</v>
      </c>
      <c r="D329" t="s">
        <v>799</v>
      </c>
      <c r="E329" t="s">
        <v>802</v>
      </c>
      <c r="F329" t="s">
        <v>831</v>
      </c>
      <c r="G329" t="s">
        <v>1045</v>
      </c>
      <c r="H329" t="s">
        <v>755</v>
      </c>
      <c r="I329" t="s">
        <v>776</v>
      </c>
      <c r="J329" t="s">
        <v>791</v>
      </c>
      <c r="K329" t="str">
        <f>SpaceTypesTable[[#This Row],[Lighting Standard]]&amp;SpaceTypesTable[[#This Row],[Lighting Primary Space Type]]&amp;SpaceTypesTable[[#This Row],[Lighting Secondary Space Type]]</f>
        <v>ASHRAE 90.1-2007HospitalMedical Supply</v>
      </c>
      <c r="N329">
        <f>VLOOKUP(SpaceTypesTable[[#This Row],[LookupColumn]],InteriorLightingTable[],5,FALSE)</f>
        <v>1.4</v>
      </c>
      <c r="Q329">
        <v>0</v>
      </c>
      <c r="R329">
        <v>0.7</v>
      </c>
      <c r="S329">
        <v>0.2</v>
      </c>
      <c r="T329" t="s">
        <v>1970</v>
      </c>
      <c r="U329" t="s">
        <v>953</v>
      </c>
      <c r="V329" t="s">
        <v>777</v>
      </c>
      <c r="W329" t="s">
        <v>911</v>
      </c>
      <c r="X329" t="str">
        <f>SpaceTypesTable[[#This Row],[Ventilation Standard]]&amp;SpaceTypesTable[[#This Row],[Ventilation Primary Space Type]]&amp;SpaceTypesTable[[#This Row],[Ventilation Secondary Space Type]]</f>
        <v>GGHC v2.2Health CareClean Utility / Workroom</v>
      </c>
      <c r="Y329">
        <f>VLOOKUP(SpaceTypesTable[[#This Row],[Lookup]],VentilationStandardsTable[],6,FALSE)</f>
        <v>0.3</v>
      </c>
      <c r="Z329">
        <f>VLOOKUP(SpaceTypesTable[[#This Row],[Lookup]],VentilationStandardsTable[],5,FALSE)</f>
        <v>0</v>
      </c>
      <c r="AA329">
        <f>VLOOKUP(SpaceTypesTable[[#This Row],[Lookup]],VentilationStandardsTable[],7,FALSE)</f>
        <v>0</v>
      </c>
      <c r="AB329">
        <v>18.579999999999998</v>
      </c>
      <c r="AC329" t="s">
        <v>2005</v>
      </c>
      <c r="AD329" t="s">
        <v>2012</v>
      </c>
      <c r="AE329">
        <v>4.4600000000000001E-2</v>
      </c>
      <c r="AF329" t="s">
        <v>2030</v>
      </c>
      <c r="AH329" t="s">
        <v>1011</v>
      </c>
      <c r="AI329" t="s">
        <v>1011</v>
      </c>
      <c r="AJ329" t="s">
        <v>1011</v>
      </c>
      <c r="AL329">
        <v>1.46</v>
      </c>
      <c r="AM329">
        <v>0</v>
      </c>
      <c r="AN329">
        <v>0.5</v>
      </c>
      <c r="AO329">
        <v>0</v>
      </c>
      <c r="AP329" t="s">
        <v>1948</v>
      </c>
      <c r="AQ329" t="s">
        <v>2055</v>
      </c>
      <c r="AR329" t="s">
        <v>2069</v>
      </c>
      <c r="AU329" t="str">
        <f>IF(SpaceTypesTable[[#This Row],[Peak Flow Rate (gal/h)]]=0,"",SpaceTypesTable[[#This Row],[Peak Flow Rate (gal/h)]]/SpaceTypesTable[[#This Row],[area (ft^2)]])</f>
        <v/>
      </c>
      <c r="BE329" t="str">
        <f>IF(ISBLANK(BD329),"",BD329/(BA329/AZ329))</f>
        <v/>
      </c>
    </row>
    <row r="330" spans="1:57">
      <c r="A330" t="s">
        <v>540</v>
      </c>
      <c r="B330">
        <v>285</v>
      </c>
      <c r="C330" t="s">
        <v>1002</v>
      </c>
      <c r="D330" t="s">
        <v>799</v>
      </c>
      <c r="E330" t="s">
        <v>802</v>
      </c>
      <c r="F330" t="s">
        <v>814</v>
      </c>
      <c r="G330" t="s">
        <v>1049</v>
      </c>
      <c r="K330" t="str">
        <f>SpaceTypesTable[[#This Row],[Lighting Standard]]&amp;SpaceTypesTable[[#This Row],[Lighting Primary Space Type]]&amp;SpaceTypesTable[[#This Row],[Lighting Secondary Space Type]]</f>
        <v/>
      </c>
      <c r="N330">
        <v>1.8</v>
      </c>
      <c r="Q330">
        <v>0</v>
      </c>
      <c r="R330">
        <v>0.7</v>
      </c>
      <c r="S330">
        <v>0.2</v>
      </c>
      <c r="T330" t="s">
        <v>1970</v>
      </c>
      <c r="U330" t="s">
        <v>645</v>
      </c>
      <c r="V330" t="s">
        <v>954</v>
      </c>
      <c r="W330" t="s">
        <v>570</v>
      </c>
      <c r="X330" t="str">
        <f>SpaceTypesTable[[#This Row],[Ventilation Standard]]&amp;SpaceTypesTable[[#This Row],[Ventilation Primary Space Type]]&amp;SpaceTypesTable[[#This Row],[Ventilation Secondary Space Type]]</f>
        <v>ASHRAE 62.1-1999Hotels, Motels, Resorts, DormitoriesConference rooms</v>
      </c>
      <c r="Y330">
        <f>VLOOKUP(SpaceTypesTable[[#This Row],[Lookup]],VentilationStandardsTable[],6,FALSE)</f>
        <v>0</v>
      </c>
      <c r="Z330">
        <f>VLOOKUP(SpaceTypesTable[[#This Row],[Lookup]],VentilationStandardsTable[],5,FALSE)</f>
        <v>20</v>
      </c>
      <c r="AA330">
        <f>VLOOKUP(SpaceTypesTable[[#This Row],[Lookup]],VentilationStandardsTable[],7,FALSE)</f>
        <v>0</v>
      </c>
      <c r="AB330">
        <v>46.45</v>
      </c>
      <c r="AC330" t="s">
        <v>2005</v>
      </c>
      <c r="AD330" t="s">
        <v>2012</v>
      </c>
      <c r="AE330">
        <v>0.22320000000000001</v>
      </c>
      <c r="AF330" t="s">
        <v>2030</v>
      </c>
      <c r="AH330" t="s">
        <v>1011</v>
      </c>
      <c r="AI330" t="s">
        <v>1011</v>
      </c>
      <c r="AJ330" t="s">
        <v>1011</v>
      </c>
      <c r="AL330">
        <v>1</v>
      </c>
      <c r="AM330">
        <v>0</v>
      </c>
      <c r="AN330">
        <v>0.5</v>
      </c>
      <c r="AO330">
        <v>0</v>
      </c>
      <c r="AP330" t="s">
        <v>1948</v>
      </c>
      <c r="AQ330" t="s">
        <v>2055</v>
      </c>
      <c r="AR330" t="s">
        <v>2069</v>
      </c>
      <c r="AU330" t="str">
        <f>IF(SpaceTypesTable[[#This Row],[Peak Flow Rate (gal/h)]]=0,"",SpaceTypesTable[[#This Row],[Peak Flow Rate (gal/h)]]/SpaceTypesTable[[#This Row],[area (ft^2)]])</f>
        <v/>
      </c>
      <c r="BE330" t="str">
        <f>IF(ISBLANK(BD330),"",BD330/(BA330/AZ330))</f>
        <v/>
      </c>
    </row>
    <row r="331" spans="1:57">
      <c r="A331" t="s">
        <v>228</v>
      </c>
      <c r="B331">
        <v>507</v>
      </c>
      <c r="C331" t="s">
        <v>1001</v>
      </c>
      <c r="D331" t="s">
        <v>799</v>
      </c>
      <c r="E331" t="s">
        <v>802</v>
      </c>
      <c r="F331" s="16" t="s">
        <v>814</v>
      </c>
      <c r="G331" t="s">
        <v>1049</v>
      </c>
      <c r="H331" t="s">
        <v>754</v>
      </c>
      <c r="I331" t="s">
        <v>877</v>
      </c>
      <c r="J331" t="s">
        <v>760</v>
      </c>
      <c r="K331" t="str">
        <f>SpaceTypesTable[[#This Row],[Lighting Standard]]&amp;SpaceTypesTable[[#This Row],[Lighting Primary Space Type]]&amp;SpaceTypesTable[[#This Row],[Lighting Secondary Space Type]]</f>
        <v>ASHRAE 90.1-2004Conference/Meeting/MultipurposeGeneral</v>
      </c>
      <c r="N331">
        <f>VLOOKUP(SpaceTypesTable[[#This Row],[LookupColumn]],InteriorLightingTable[],5,FALSE)</f>
        <v>1.3</v>
      </c>
      <c r="Q331">
        <v>0</v>
      </c>
      <c r="R331">
        <v>0.7</v>
      </c>
      <c r="S331">
        <v>0.2</v>
      </c>
      <c r="T331" t="s">
        <v>1970</v>
      </c>
      <c r="U331" t="s">
        <v>645</v>
      </c>
      <c r="V331" t="s">
        <v>954</v>
      </c>
      <c r="W331" t="s">
        <v>570</v>
      </c>
      <c r="X331" t="str">
        <f>SpaceTypesTable[[#This Row],[Ventilation Standard]]&amp;SpaceTypesTable[[#This Row],[Ventilation Primary Space Type]]&amp;SpaceTypesTable[[#This Row],[Ventilation Secondary Space Type]]</f>
        <v>ASHRAE 62.1-1999Hotels, Motels, Resorts, DormitoriesConference rooms</v>
      </c>
      <c r="Y331">
        <f>VLOOKUP(SpaceTypesTable[[#This Row],[Lookup]],VentilationStandardsTable[],6,FALSE)</f>
        <v>0</v>
      </c>
      <c r="Z331">
        <f>VLOOKUP(SpaceTypesTable[[#This Row],[Lookup]],VentilationStandardsTable[],5,FALSE)</f>
        <v>20</v>
      </c>
      <c r="AA331">
        <f>VLOOKUP(SpaceTypesTable[[#This Row],[Lookup]],VentilationStandardsTable[],7,FALSE)</f>
        <v>0</v>
      </c>
      <c r="AB331">
        <v>46.45</v>
      </c>
      <c r="AC331" t="s">
        <v>2005</v>
      </c>
      <c r="AD331" t="s">
        <v>2012</v>
      </c>
      <c r="AE331">
        <v>5.9499999999999997E-2</v>
      </c>
      <c r="AF331" t="s">
        <v>2030</v>
      </c>
      <c r="AH331" t="s">
        <v>1011</v>
      </c>
      <c r="AI331" t="s">
        <v>1011</v>
      </c>
      <c r="AJ331" t="s">
        <v>1011</v>
      </c>
      <c r="AL331">
        <v>1</v>
      </c>
      <c r="AM331">
        <v>0</v>
      </c>
      <c r="AN331">
        <v>0.5</v>
      </c>
      <c r="AO331">
        <v>0</v>
      </c>
      <c r="AP331" t="s">
        <v>1948</v>
      </c>
      <c r="AQ331" t="s">
        <v>2055</v>
      </c>
      <c r="AR331" t="s">
        <v>2069</v>
      </c>
      <c r="AU331" t="str">
        <f>IF(SpaceTypesTable[[#This Row],[Peak Flow Rate (gal/h)]]=0,"",SpaceTypesTable[[#This Row],[Peak Flow Rate (gal/h)]]/SpaceTypesTable[[#This Row],[area (ft^2)]])</f>
        <v/>
      </c>
      <c r="BE331" t="str">
        <f>IF(ISBLANK(BD331),"",BD331/(BA331/AZ331))</f>
        <v/>
      </c>
    </row>
    <row r="332" spans="1:57">
      <c r="A332" t="s">
        <v>464</v>
      </c>
      <c r="B332">
        <v>4</v>
      </c>
      <c r="C332" t="s">
        <v>1000</v>
      </c>
      <c r="D332" t="s">
        <v>800</v>
      </c>
      <c r="E332" t="s">
        <v>802</v>
      </c>
      <c r="F332" t="s">
        <v>814</v>
      </c>
      <c r="G332" t="s">
        <v>1049</v>
      </c>
      <c r="H332" t="s">
        <v>997</v>
      </c>
      <c r="I332" t="s">
        <v>877</v>
      </c>
      <c r="J332" t="s">
        <v>760</v>
      </c>
      <c r="K332" t="str">
        <f>SpaceTypesTable[[#This Row],[Lighting Standard]]&amp;SpaceTypesTable[[#This Row],[Lighting Primary Space Type]]&amp;SpaceTypesTable[[#This Row],[Lighting Secondary Space Type]]</f>
        <v>ASHRAE 189.1-2009Conference/Meeting/MultipurposeGeneral</v>
      </c>
      <c r="N332">
        <f>VLOOKUP(SpaceTypesTable[[#This Row],[LookupColumn]],InteriorLightingTable[],5,FALSE)</f>
        <v>1.1700000000000002</v>
      </c>
      <c r="Q332">
        <v>0</v>
      </c>
      <c r="R332">
        <v>0.7</v>
      </c>
      <c r="S332">
        <v>0.2</v>
      </c>
      <c r="T332" t="s">
        <v>1970</v>
      </c>
      <c r="U332" t="s">
        <v>645</v>
      </c>
      <c r="V332" t="s">
        <v>954</v>
      </c>
      <c r="W332" t="s">
        <v>570</v>
      </c>
      <c r="X332" t="str">
        <f>SpaceTypesTable[[#This Row],[Ventilation Standard]]&amp;SpaceTypesTable[[#This Row],[Ventilation Primary Space Type]]&amp;SpaceTypesTable[[#This Row],[Ventilation Secondary Space Type]]</f>
        <v>ASHRAE 62.1-1999Hotels, Motels, Resorts, DormitoriesConference rooms</v>
      </c>
      <c r="Y332">
        <f>VLOOKUP(SpaceTypesTable[[#This Row],[Lookup]],VentilationStandardsTable[],6,FALSE)</f>
        <v>0</v>
      </c>
      <c r="Z332">
        <f>VLOOKUP(SpaceTypesTable[[#This Row],[Lookup]],VentilationStandardsTable[],5,FALSE)</f>
        <v>20</v>
      </c>
      <c r="AA332">
        <f>VLOOKUP(SpaceTypesTable[[#This Row],[Lookup]],VentilationStandardsTable[],7,FALSE)</f>
        <v>0</v>
      </c>
      <c r="AB332">
        <v>46.45</v>
      </c>
      <c r="AC332" t="s">
        <v>2005</v>
      </c>
      <c r="AD332" t="s">
        <v>2012</v>
      </c>
      <c r="AE332">
        <v>5.9499999999999997E-2</v>
      </c>
      <c r="AF332" t="s">
        <v>2030</v>
      </c>
      <c r="AH332" t="s">
        <v>1011</v>
      </c>
      <c r="AI332" t="s">
        <v>1011</v>
      </c>
      <c r="AJ332" t="s">
        <v>1011</v>
      </c>
      <c r="AL332">
        <v>0.73</v>
      </c>
      <c r="AM332">
        <v>0</v>
      </c>
      <c r="AN332">
        <v>0.5</v>
      </c>
      <c r="AO332">
        <v>0</v>
      </c>
      <c r="AP332" t="s">
        <v>1948</v>
      </c>
      <c r="AQ332" t="s">
        <v>2055</v>
      </c>
      <c r="AR332" t="s">
        <v>2069</v>
      </c>
      <c r="AU332" t="str">
        <f>IF(SpaceTypesTable[[#This Row],[Peak Flow Rate (gal/h)]]=0,"",SpaceTypesTable[[#This Row],[Peak Flow Rate (gal/h)]]/SpaceTypesTable[[#This Row],[area (ft^2)]])</f>
        <v/>
      </c>
      <c r="BE332" t="str">
        <f>IF(ISBLANK(BD332),"",BD332/(BA332/AZ332))</f>
        <v/>
      </c>
    </row>
    <row r="333" spans="1:57">
      <c r="A333" t="s">
        <v>421</v>
      </c>
      <c r="B333">
        <v>111</v>
      </c>
      <c r="C333" t="s">
        <v>1000</v>
      </c>
      <c r="D333" t="s">
        <v>801</v>
      </c>
      <c r="E333" t="s">
        <v>802</v>
      </c>
      <c r="F333" t="s">
        <v>814</v>
      </c>
      <c r="G333" t="s">
        <v>1049</v>
      </c>
      <c r="H333" t="s">
        <v>997</v>
      </c>
      <c r="I333" t="s">
        <v>877</v>
      </c>
      <c r="J333" t="s">
        <v>760</v>
      </c>
      <c r="K333" t="str">
        <f>SpaceTypesTable[[#This Row],[Lighting Standard]]&amp;SpaceTypesTable[[#This Row],[Lighting Primary Space Type]]&amp;SpaceTypesTable[[#This Row],[Lighting Secondary Space Type]]</f>
        <v>ASHRAE 189.1-2009Conference/Meeting/MultipurposeGeneral</v>
      </c>
      <c r="N333">
        <f>VLOOKUP(SpaceTypesTable[[#This Row],[LookupColumn]],InteriorLightingTable[],5,FALSE)</f>
        <v>1.1700000000000002</v>
      </c>
      <c r="Q333">
        <v>0</v>
      </c>
      <c r="R333">
        <v>0.7</v>
      </c>
      <c r="S333">
        <v>0.2</v>
      </c>
      <c r="T333" t="s">
        <v>1970</v>
      </c>
      <c r="U333" t="s">
        <v>645</v>
      </c>
      <c r="V333" t="s">
        <v>954</v>
      </c>
      <c r="W333" t="s">
        <v>570</v>
      </c>
      <c r="X333" t="str">
        <f>SpaceTypesTable[[#This Row],[Ventilation Standard]]&amp;SpaceTypesTable[[#This Row],[Ventilation Primary Space Type]]&amp;SpaceTypesTable[[#This Row],[Ventilation Secondary Space Type]]</f>
        <v>ASHRAE 62.1-1999Hotels, Motels, Resorts, DormitoriesConference rooms</v>
      </c>
      <c r="Y333">
        <f>VLOOKUP(SpaceTypesTable[[#This Row],[Lookup]],VentilationStandardsTable[],6,FALSE)</f>
        <v>0</v>
      </c>
      <c r="Z333">
        <f>VLOOKUP(SpaceTypesTable[[#This Row],[Lookup]],VentilationStandardsTable[],5,FALSE)</f>
        <v>20</v>
      </c>
      <c r="AA333">
        <f>VLOOKUP(SpaceTypesTable[[#This Row],[Lookup]],VentilationStandardsTable[],7,FALSE)</f>
        <v>0</v>
      </c>
      <c r="AB333">
        <v>46.45</v>
      </c>
      <c r="AC333" t="s">
        <v>2005</v>
      </c>
      <c r="AD333" t="s">
        <v>2012</v>
      </c>
      <c r="AE333">
        <v>4.4600000000000001E-2</v>
      </c>
      <c r="AF333" t="s">
        <v>2030</v>
      </c>
      <c r="AH333" t="s">
        <v>1011</v>
      </c>
      <c r="AI333" t="s">
        <v>1011</v>
      </c>
      <c r="AJ333" t="s">
        <v>1011</v>
      </c>
      <c r="AL333">
        <v>0.73</v>
      </c>
      <c r="AM333">
        <v>0</v>
      </c>
      <c r="AN333">
        <v>0.5</v>
      </c>
      <c r="AO333">
        <v>0</v>
      </c>
      <c r="AP333" t="s">
        <v>1948</v>
      </c>
      <c r="AQ333" t="s">
        <v>2055</v>
      </c>
      <c r="AR333" t="s">
        <v>2069</v>
      </c>
      <c r="AU333" t="str">
        <f>IF(SpaceTypesTable[[#This Row],[Peak Flow Rate (gal/h)]]=0,"",SpaceTypesTable[[#This Row],[Peak Flow Rate (gal/h)]]/SpaceTypesTable[[#This Row],[area (ft^2)]])</f>
        <v/>
      </c>
      <c r="BE333" t="str">
        <f>IF(ISBLANK(BD333),"",BD333/(BA333/AZ333))</f>
        <v/>
      </c>
    </row>
    <row r="334" spans="1:57">
      <c r="A334" t="s">
        <v>388</v>
      </c>
      <c r="B334">
        <v>371</v>
      </c>
      <c r="C334" t="s">
        <v>1003</v>
      </c>
      <c r="D334" t="s">
        <v>799</v>
      </c>
      <c r="E334" t="s">
        <v>802</v>
      </c>
      <c r="F334" t="s">
        <v>814</v>
      </c>
      <c r="G334" t="s">
        <v>1049</v>
      </c>
      <c r="K334" t="str">
        <f>SpaceTypesTable[[#This Row],[Lighting Standard]]&amp;SpaceTypesTable[[#This Row],[Lighting Primary Space Type]]&amp;SpaceTypesTable[[#This Row],[Lighting Secondary Space Type]]</f>
        <v/>
      </c>
      <c r="N334">
        <v>1.8</v>
      </c>
      <c r="Q334">
        <v>0</v>
      </c>
      <c r="R334">
        <v>0.7</v>
      </c>
      <c r="S334">
        <v>0.2</v>
      </c>
      <c r="T334" t="s">
        <v>1970</v>
      </c>
      <c r="U334" t="s">
        <v>645</v>
      </c>
      <c r="V334" t="s">
        <v>954</v>
      </c>
      <c r="W334" t="s">
        <v>570</v>
      </c>
      <c r="X334" t="str">
        <f>SpaceTypesTable[[#This Row],[Ventilation Standard]]&amp;SpaceTypesTable[[#This Row],[Ventilation Primary Space Type]]&amp;SpaceTypesTable[[#This Row],[Ventilation Secondary Space Type]]</f>
        <v>ASHRAE 62.1-1999Hotels, Motels, Resorts, DormitoriesConference rooms</v>
      </c>
      <c r="Y334">
        <f>VLOOKUP(SpaceTypesTable[[#This Row],[Lookup]],VentilationStandardsTable[],6,FALSE)</f>
        <v>0</v>
      </c>
      <c r="Z334">
        <f>VLOOKUP(SpaceTypesTable[[#This Row],[Lookup]],VentilationStandardsTable[],5,FALSE)</f>
        <v>20</v>
      </c>
      <c r="AA334">
        <f>VLOOKUP(SpaceTypesTable[[#This Row],[Lookup]],VentilationStandardsTable[],7,FALSE)</f>
        <v>0</v>
      </c>
      <c r="AB334">
        <v>46.45</v>
      </c>
      <c r="AC334" t="s">
        <v>2005</v>
      </c>
      <c r="AD334" t="s">
        <v>2012</v>
      </c>
      <c r="AE334">
        <v>0.22320000000000001</v>
      </c>
      <c r="AF334" t="s">
        <v>2030</v>
      </c>
      <c r="AH334" t="s">
        <v>1011</v>
      </c>
      <c r="AI334" t="s">
        <v>1011</v>
      </c>
      <c r="AJ334" t="s">
        <v>1011</v>
      </c>
      <c r="AL334">
        <v>1</v>
      </c>
      <c r="AM334">
        <v>0</v>
      </c>
      <c r="AN334">
        <v>0.5</v>
      </c>
      <c r="AO334">
        <v>0</v>
      </c>
      <c r="AP334" t="s">
        <v>1948</v>
      </c>
      <c r="AQ334" t="s">
        <v>2055</v>
      </c>
      <c r="AR334" t="s">
        <v>2069</v>
      </c>
      <c r="AU334" t="str">
        <f>IF(SpaceTypesTable[[#This Row],[Peak Flow Rate (gal/h)]]=0,"",SpaceTypesTable[[#This Row],[Peak Flow Rate (gal/h)]]/SpaceTypesTable[[#This Row],[area (ft^2)]])</f>
        <v/>
      </c>
      <c r="BE334" t="str">
        <f>IF(ISBLANK(BD334),"",BD334/(BA334/AZ334))</f>
        <v/>
      </c>
    </row>
    <row r="335" spans="1:57">
      <c r="C335" t="s">
        <v>1058</v>
      </c>
      <c r="D335" t="s">
        <v>799</v>
      </c>
      <c r="E335" t="s">
        <v>802</v>
      </c>
      <c r="F335" t="s">
        <v>814</v>
      </c>
      <c r="G335" t="s">
        <v>1049</v>
      </c>
      <c r="H335" t="s">
        <v>755</v>
      </c>
      <c r="I335" t="s">
        <v>877</v>
      </c>
      <c r="J335" t="s">
        <v>760</v>
      </c>
      <c r="K335" t="str">
        <f>SpaceTypesTable[[#This Row],[Lighting Standard]]&amp;SpaceTypesTable[[#This Row],[Lighting Primary Space Type]]&amp;SpaceTypesTable[[#This Row],[Lighting Secondary Space Type]]</f>
        <v>ASHRAE 90.1-2007Conference/Meeting/MultipurposeGeneral</v>
      </c>
      <c r="N335">
        <f>VLOOKUP(SpaceTypesTable[[#This Row],[LookupColumn]],InteriorLightingTable[],5,FALSE)</f>
        <v>1.3</v>
      </c>
      <c r="Q335">
        <v>0</v>
      </c>
      <c r="R335">
        <v>0.7</v>
      </c>
      <c r="S335">
        <v>0.2</v>
      </c>
      <c r="T335" t="s">
        <v>1970</v>
      </c>
      <c r="U335" t="s">
        <v>647</v>
      </c>
      <c r="V335" t="s">
        <v>954</v>
      </c>
      <c r="W335" t="s">
        <v>570</v>
      </c>
      <c r="X335" t="str">
        <f>SpaceTypesTable[[#This Row],[Ventilation Standard]]&amp;SpaceTypesTable[[#This Row],[Ventilation Primary Space Type]]&amp;SpaceTypesTable[[#This Row],[Ventilation Secondary Space Type]]</f>
        <v>ASHRAE 62.1-2007Hotels, Motels, Resorts, DormitoriesConference rooms</v>
      </c>
      <c r="Y335" t="e">
        <f>VLOOKUP(SpaceTypesTable[[#This Row],[Lookup]],VentilationStandardsTable[],6,FALSE)</f>
        <v>#N/A</v>
      </c>
      <c r="Z335" t="e">
        <f>VLOOKUP(SpaceTypesTable[[#This Row],[Lookup]],VentilationStandardsTable[],5,FALSE)</f>
        <v>#N/A</v>
      </c>
      <c r="AA335" t="e">
        <f>VLOOKUP(SpaceTypesTable[[#This Row],[Lookup]],VentilationStandardsTable[],7,FALSE)</f>
        <v>#N/A</v>
      </c>
      <c r="AB335">
        <v>46.45</v>
      </c>
      <c r="AC335" t="s">
        <v>2005</v>
      </c>
      <c r="AD335" t="s">
        <v>2012</v>
      </c>
      <c r="AE335">
        <v>4.4600000000000001E-2</v>
      </c>
      <c r="AF335" t="s">
        <v>2030</v>
      </c>
      <c r="AH335" t="s">
        <v>1011</v>
      </c>
      <c r="AI335" t="s">
        <v>1011</v>
      </c>
      <c r="AJ335" t="s">
        <v>1011</v>
      </c>
      <c r="AL335">
        <v>0.73</v>
      </c>
      <c r="AM335">
        <v>0</v>
      </c>
      <c r="AN335">
        <v>0.5</v>
      </c>
      <c r="AO335">
        <v>0</v>
      </c>
      <c r="AP335" t="s">
        <v>1948</v>
      </c>
      <c r="AQ335" t="s">
        <v>2055</v>
      </c>
      <c r="AR335" t="s">
        <v>2069</v>
      </c>
      <c r="AU335" t="str">
        <f>IF(SpaceTypesTable[[#This Row],[Peak Flow Rate (gal/h)]]=0,"",SpaceTypesTable[[#This Row],[Peak Flow Rate (gal/h)]]/SpaceTypesTable[[#This Row],[area (ft^2)]])</f>
        <v/>
      </c>
      <c r="BE335" t="str">
        <f>IF(ISBLANK(BD335),"",BD335/(BA335/AZ335))</f>
        <v/>
      </c>
    </row>
    <row r="336" spans="1:57">
      <c r="A336" t="s">
        <v>269</v>
      </c>
      <c r="B336">
        <v>325</v>
      </c>
      <c r="C336" t="s">
        <v>1002</v>
      </c>
      <c r="D336" t="s">
        <v>799</v>
      </c>
      <c r="E336" t="s">
        <v>802</v>
      </c>
      <c r="F336" t="s">
        <v>825</v>
      </c>
      <c r="G336" t="s">
        <v>1048</v>
      </c>
      <c r="K336" t="str">
        <f>SpaceTypesTable[[#This Row],[Lighting Standard]]&amp;SpaceTypesTable[[#This Row],[Lighting Primary Space Type]]&amp;SpaceTypesTable[[#This Row],[Lighting Secondary Space Type]]</f>
        <v/>
      </c>
      <c r="N336">
        <v>1.8</v>
      </c>
      <c r="Q336">
        <v>0</v>
      </c>
      <c r="R336">
        <v>0.7</v>
      </c>
      <c r="S336">
        <v>0.2</v>
      </c>
      <c r="T336" t="s">
        <v>1970</v>
      </c>
      <c r="U336" t="s">
        <v>645</v>
      </c>
      <c r="V336" t="s">
        <v>954</v>
      </c>
      <c r="W336" t="s">
        <v>572</v>
      </c>
      <c r="X336" t="str">
        <f>SpaceTypesTable[[#This Row],[Ventilation Standard]]&amp;SpaceTypesTable[[#This Row],[Ventilation Primary Space Type]]&amp;SpaceTypesTable[[#This Row],[Ventilation Secondary Space Type]]</f>
        <v>ASHRAE 62.1-1999Hotels, Motels, Resorts, DormitoriesDormitory sleeping areas</v>
      </c>
      <c r="Y336">
        <f>VLOOKUP(SpaceTypesTable[[#This Row],[Lookup]],VentilationStandardsTable[],6,FALSE)</f>
        <v>0</v>
      </c>
      <c r="Z336">
        <f>VLOOKUP(SpaceTypesTable[[#This Row],[Lookup]],VentilationStandardsTable[],5,FALSE)</f>
        <v>15</v>
      </c>
      <c r="AA336">
        <f>VLOOKUP(SpaceTypesTable[[#This Row],[Lookup]],VentilationStandardsTable[],7,FALSE)</f>
        <v>0</v>
      </c>
      <c r="AB336">
        <v>4.6500000000000004</v>
      </c>
      <c r="AC336" t="s">
        <v>2005</v>
      </c>
      <c r="AD336" t="s">
        <v>2012</v>
      </c>
      <c r="AE336">
        <v>0.22320000000000001</v>
      </c>
      <c r="AF336" t="s">
        <v>2030</v>
      </c>
      <c r="AH336" t="s">
        <v>1011</v>
      </c>
      <c r="AI336" t="s">
        <v>1011</v>
      </c>
      <c r="AJ336" t="s">
        <v>1011</v>
      </c>
      <c r="AL336">
        <v>1.1000000000000001</v>
      </c>
      <c r="AM336">
        <v>0</v>
      </c>
      <c r="AN336">
        <v>0.5</v>
      </c>
      <c r="AO336">
        <v>0</v>
      </c>
      <c r="AP336" t="s">
        <v>1948</v>
      </c>
      <c r="AQ336" t="s">
        <v>2055</v>
      </c>
      <c r="AR336" t="s">
        <v>2069</v>
      </c>
      <c r="AU336" t="str">
        <f>IF(SpaceTypesTable[[#This Row],[Peak Flow Rate (gal/h)]]=0,"",SpaceTypesTable[[#This Row],[Peak Flow Rate (gal/h)]]/SpaceTypesTable[[#This Row],[area (ft^2)]])</f>
        <v/>
      </c>
      <c r="BE336" t="str">
        <f>IF(ISBLANK(BD336),"",BD336/(BA336/AZ336))</f>
        <v/>
      </c>
    </row>
    <row r="337" spans="1:57">
      <c r="A337" t="s">
        <v>415</v>
      </c>
      <c r="B337">
        <v>484</v>
      </c>
      <c r="C337" t="s">
        <v>1001</v>
      </c>
      <c r="D337" t="s">
        <v>799</v>
      </c>
      <c r="E337" t="s">
        <v>802</v>
      </c>
      <c r="F337" t="s">
        <v>825</v>
      </c>
      <c r="G337" t="s">
        <v>1048</v>
      </c>
      <c r="H337" t="s">
        <v>754</v>
      </c>
      <c r="I337" t="s">
        <v>893</v>
      </c>
      <c r="J337" t="s">
        <v>760</v>
      </c>
      <c r="K337" t="str">
        <f>SpaceTypesTable[[#This Row],[Lighting Standard]]&amp;SpaceTypesTable[[#This Row],[Lighting Primary Space Type]]&amp;SpaceTypesTable[[#This Row],[Lighting Secondary Space Type]]</f>
        <v>ASHRAE 90.1-2004Dressing/Locker/Fitting RoomGeneral</v>
      </c>
      <c r="N337">
        <f>VLOOKUP(SpaceTypesTable[[#This Row],[LookupColumn]],InteriorLightingTable[],5,FALSE)</f>
        <v>0.6</v>
      </c>
      <c r="Q337">
        <v>0</v>
      </c>
      <c r="R337">
        <v>0.7</v>
      </c>
      <c r="S337">
        <v>0.2</v>
      </c>
      <c r="T337" t="s">
        <v>1970</v>
      </c>
      <c r="U337" t="s">
        <v>645</v>
      </c>
      <c r="V337" t="s">
        <v>954</v>
      </c>
      <c r="W337" t="s">
        <v>572</v>
      </c>
      <c r="X337" t="str">
        <f>SpaceTypesTable[[#This Row],[Ventilation Standard]]&amp;SpaceTypesTable[[#This Row],[Ventilation Primary Space Type]]&amp;SpaceTypesTable[[#This Row],[Ventilation Secondary Space Type]]</f>
        <v>ASHRAE 62.1-1999Hotels, Motels, Resorts, DormitoriesDormitory sleeping areas</v>
      </c>
      <c r="Y337">
        <f>VLOOKUP(SpaceTypesTable[[#This Row],[Lookup]],VentilationStandardsTable[],6,FALSE)</f>
        <v>0</v>
      </c>
      <c r="Z337">
        <f>VLOOKUP(SpaceTypesTable[[#This Row],[Lookup]],VentilationStandardsTable[],5,FALSE)</f>
        <v>15</v>
      </c>
      <c r="AA337">
        <f>VLOOKUP(SpaceTypesTable[[#This Row],[Lookup]],VentilationStandardsTable[],7,FALSE)</f>
        <v>0</v>
      </c>
      <c r="AB337">
        <v>4.6500000000000004</v>
      </c>
      <c r="AC337" t="s">
        <v>2005</v>
      </c>
      <c r="AD337" t="s">
        <v>2012</v>
      </c>
      <c r="AE337">
        <v>5.9499999999999997E-2</v>
      </c>
      <c r="AF337" t="s">
        <v>2030</v>
      </c>
      <c r="AH337" t="s">
        <v>1011</v>
      </c>
      <c r="AI337" t="s">
        <v>1011</v>
      </c>
      <c r="AJ337" t="s">
        <v>1011</v>
      </c>
      <c r="AL337">
        <v>1.1000000000000001</v>
      </c>
      <c r="AM337">
        <v>0</v>
      </c>
      <c r="AN337">
        <v>0.5</v>
      </c>
      <c r="AO337">
        <v>0</v>
      </c>
      <c r="AP337" t="s">
        <v>1948</v>
      </c>
      <c r="AQ337" t="s">
        <v>2055</v>
      </c>
      <c r="AR337" t="s">
        <v>2069</v>
      </c>
      <c r="AU337" t="str">
        <f>IF(SpaceTypesTable[[#This Row],[Peak Flow Rate (gal/h)]]=0,"",SpaceTypesTable[[#This Row],[Peak Flow Rate (gal/h)]]/SpaceTypesTable[[#This Row],[area (ft^2)]])</f>
        <v/>
      </c>
      <c r="BE337" t="str">
        <f>IF(ISBLANK(BD337),"",BD337/(BA337/AZ337))</f>
        <v/>
      </c>
    </row>
    <row r="338" spans="1:57">
      <c r="A338" t="s">
        <v>299</v>
      </c>
      <c r="B338">
        <v>24</v>
      </c>
      <c r="C338" t="s">
        <v>1000</v>
      </c>
      <c r="D338" t="s">
        <v>800</v>
      </c>
      <c r="E338" t="s">
        <v>802</v>
      </c>
      <c r="F338" t="s">
        <v>825</v>
      </c>
      <c r="G338" t="s">
        <v>1048</v>
      </c>
      <c r="H338" t="s">
        <v>997</v>
      </c>
      <c r="I338" t="s">
        <v>893</v>
      </c>
      <c r="J338" t="s">
        <v>760</v>
      </c>
      <c r="K338" t="str">
        <f>SpaceTypesTable[[#This Row],[Lighting Standard]]&amp;SpaceTypesTable[[#This Row],[Lighting Primary Space Type]]&amp;SpaceTypesTable[[#This Row],[Lighting Secondary Space Type]]</f>
        <v>ASHRAE 189.1-2009Dressing/Locker/Fitting RoomGeneral</v>
      </c>
      <c r="N338">
        <f>VLOOKUP(SpaceTypesTable[[#This Row],[LookupColumn]],InteriorLightingTable[],5,FALSE)</f>
        <v>0.54</v>
      </c>
      <c r="Q338">
        <v>0</v>
      </c>
      <c r="R338">
        <v>0.7</v>
      </c>
      <c r="S338">
        <v>0.2</v>
      </c>
      <c r="T338" t="s">
        <v>1970</v>
      </c>
      <c r="U338" t="s">
        <v>645</v>
      </c>
      <c r="V338" t="s">
        <v>954</v>
      </c>
      <c r="W338" t="s">
        <v>572</v>
      </c>
      <c r="X338" t="str">
        <f>SpaceTypesTable[[#This Row],[Ventilation Standard]]&amp;SpaceTypesTable[[#This Row],[Ventilation Primary Space Type]]&amp;SpaceTypesTable[[#This Row],[Ventilation Secondary Space Type]]</f>
        <v>ASHRAE 62.1-1999Hotels, Motels, Resorts, DormitoriesDormitory sleeping areas</v>
      </c>
      <c r="Y338">
        <f>VLOOKUP(SpaceTypesTable[[#This Row],[Lookup]],VentilationStandardsTable[],6,FALSE)</f>
        <v>0</v>
      </c>
      <c r="Z338">
        <f>VLOOKUP(SpaceTypesTable[[#This Row],[Lookup]],VentilationStandardsTable[],5,FALSE)</f>
        <v>15</v>
      </c>
      <c r="AA338">
        <f>VLOOKUP(SpaceTypesTable[[#This Row],[Lookup]],VentilationStandardsTable[],7,FALSE)</f>
        <v>0</v>
      </c>
      <c r="AB338">
        <v>4.6500000000000004</v>
      </c>
      <c r="AC338" t="s">
        <v>2005</v>
      </c>
      <c r="AD338" t="s">
        <v>2012</v>
      </c>
      <c r="AE338">
        <v>5.9499999999999997E-2</v>
      </c>
      <c r="AF338" t="s">
        <v>2030</v>
      </c>
      <c r="AH338" t="s">
        <v>1011</v>
      </c>
      <c r="AI338" t="s">
        <v>1011</v>
      </c>
      <c r="AJ338" t="s">
        <v>1011</v>
      </c>
      <c r="AL338">
        <v>0.80000000000000016</v>
      </c>
      <c r="AM338">
        <v>0</v>
      </c>
      <c r="AN338">
        <v>0.5</v>
      </c>
      <c r="AO338">
        <v>0</v>
      </c>
      <c r="AP338" t="s">
        <v>1948</v>
      </c>
      <c r="AQ338" t="s">
        <v>2055</v>
      </c>
      <c r="AR338" t="s">
        <v>2069</v>
      </c>
      <c r="AU338" t="str">
        <f>IF(SpaceTypesTable[[#This Row],[Peak Flow Rate (gal/h)]]=0,"",SpaceTypesTable[[#This Row],[Peak Flow Rate (gal/h)]]/SpaceTypesTable[[#This Row],[area (ft^2)]])</f>
        <v/>
      </c>
      <c r="BE338" t="str">
        <f>IF(ISBLANK(BD338),"",BD338/(BA338/AZ338))</f>
        <v/>
      </c>
    </row>
    <row r="339" spans="1:57">
      <c r="A339" t="s">
        <v>347</v>
      </c>
      <c r="B339">
        <v>302</v>
      </c>
      <c r="C339" t="s">
        <v>1000</v>
      </c>
      <c r="D339" t="s">
        <v>801</v>
      </c>
      <c r="E339" t="s">
        <v>802</v>
      </c>
      <c r="F339" t="s">
        <v>825</v>
      </c>
      <c r="G339" t="s">
        <v>1048</v>
      </c>
      <c r="H339" t="s">
        <v>997</v>
      </c>
      <c r="I339" t="s">
        <v>893</v>
      </c>
      <c r="J339" t="s">
        <v>760</v>
      </c>
      <c r="K339" t="str">
        <f>SpaceTypesTable[[#This Row],[Lighting Standard]]&amp;SpaceTypesTable[[#This Row],[Lighting Primary Space Type]]&amp;SpaceTypesTable[[#This Row],[Lighting Secondary Space Type]]</f>
        <v>ASHRAE 189.1-2009Dressing/Locker/Fitting RoomGeneral</v>
      </c>
      <c r="N339">
        <f>VLOOKUP(SpaceTypesTable[[#This Row],[LookupColumn]],InteriorLightingTable[],5,FALSE)</f>
        <v>0.54</v>
      </c>
      <c r="Q339">
        <v>0</v>
      </c>
      <c r="R339">
        <v>0.7</v>
      </c>
      <c r="S339">
        <v>0.2</v>
      </c>
      <c r="T339" t="s">
        <v>1970</v>
      </c>
      <c r="U339" t="s">
        <v>645</v>
      </c>
      <c r="V339" t="s">
        <v>954</v>
      </c>
      <c r="W339" t="s">
        <v>572</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2005</v>
      </c>
      <c r="AD339" t="s">
        <v>2012</v>
      </c>
      <c r="AE339">
        <v>4.4600000000000001E-2</v>
      </c>
      <c r="AF339" t="s">
        <v>2030</v>
      </c>
      <c r="AH339" t="s">
        <v>1011</v>
      </c>
      <c r="AI339" t="s">
        <v>1011</v>
      </c>
      <c r="AJ339" t="s">
        <v>1011</v>
      </c>
      <c r="AL339">
        <v>0.80000000000000016</v>
      </c>
      <c r="AM339">
        <v>0</v>
      </c>
      <c r="AN339">
        <v>0.5</v>
      </c>
      <c r="AO339">
        <v>0</v>
      </c>
      <c r="AP339" t="s">
        <v>1948</v>
      </c>
      <c r="AQ339" t="s">
        <v>2055</v>
      </c>
      <c r="AR339" t="s">
        <v>2069</v>
      </c>
      <c r="AU339" t="str">
        <f>IF(SpaceTypesTable[[#This Row],[Peak Flow Rate (gal/h)]]=0,"",SpaceTypesTable[[#This Row],[Peak Flow Rate (gal/h)]]/SpaceTypesTable[[#This Row],[area (ft^2)]])</f>
        <v/>
      </c>
      <c r="BE339" t="str">
        <f>IF(ISBLANK(BD339),"",BD339/(BA339/AZ339))</f>
        <v/>
      </c>
    </row>
    <row r="340" spans="1:57">
      <c r="A340" t="s">
        <v>264</v>
      </c>
      <c r="B340">
        <v>547</v>
      </c>
      <c r="C340" t="s">
        <v>1003</v>
      </c>
      <c r="D340" t="s">
        <v>799</v>
      </c>
      <c r="E340" t="s">
        <v>802</v>
      </c>
      <c r="F340" t="s">
        <v>825</v>
      </c>
      <c r="G340" t="s">
        <v>1048</v>
      </c>
      <c r="K340" t="str">
        <f>SpaceTypesTable[[#This Row],[Lighting Standard]]&amp;SpaceTypesTable[[#This Row],[Lighting Primary Space Type]]&amp;SpaceTypesTable[[#This Row],[Lighting Secondary Space Type]]</f>
        <v/>
      </c>
      <c r="N340">
        <v>1.8</v>
      </c>
      <c r="Q340">
        <v>0</v>
      </c>
      <c r="R340">
        <v>0.7</v>
      </c>
      <c r="S340">
        <v>0.2</v>
      </c>
      <c r="T340" t="s">
        <v>1970</v>
      </c>
      <c r="U340" t="s">
        <v>645</v>
      </c>
      <c r="V340" t="s">
        <v>954</v>
      </c>
      <c r="W340" t="s">
        <v>572</v>
      </c>
      <c r="X340" t="str">
        <f>SpaceTypesTable[[#This Row],[Ventilation Standard]]&amp;SpaceTypesTable[[#This Row],[Ventilation Primary Space Type]]&amp;SpaceTypesTable[[#This Row],[Ventilation Secondary Space Type]]</f>
        <v>ASHRAE 62.1-1999Hotels, Motels, Resorts, DormitoriesDormitory sleeping areas</v>
      </c>
      <c r="Y340">
        <f>VLOOKUP(SpaceTypesTable[[#This Row],[Lookup]],VentilationStandardsTable[],6,FALSE)</f>
        <v>0</v>
      </c>
      <c r="Z340">
        <f>VLOOKUP(SpaceTypesTable[[#This Row],[Lookup]],VentilationStandardsTable[],5,FALSE)</f>
        <v>15</v>
      </c>
      <c r="AA340">
        <f>VLOOKUP(SpaceTypesTable[[#This Row],[Lookup]],VentilationStandardsTable[],7,FALSE)</f>
        <v>0</v>
      </c>
      <c r="AB340">
        <v>4.6500000000000004</v>
      </c>
      <c r="AC340" t="s">
        <v>2005</v>
      </c>
      <c r="AD340" t="s">
        <v>2012</v>
      </c>
      <c r="AE340">
        <v>0.22320000000000001</v>
      </c>
      <c r="AF340" t="s">
        <v>2030</v>
      </c>
      <c r="AH340" t="s">
        <v>1011</v>
      </c>
      <c r="AI340" t="s">
        <v>1011</v>
      </c>
      <c r="AJ340" t="s">
        <v>1011</v>
      </c>
      <c r="AL340">
        <v>1.1000000000000001</v>
      </c>
      <c r="AM340">
        <v>0</v>
      </c>
      <c r="AN340">
        <v>0.5</v>
      </c>
      <c r="AO340">
        <v>0</v>
      </c>
      <c r="AP340" t="s">
        <v>1948</v>
      </c>
      <c r="AQ340" t="s">
        <v>2055</v>
      </c>
      <c r="AR340" t="s">
        <v>2069</v>
      </c>
      <c r="AU340" t="str">
        <f>IF(SpaceTypesTable[[#This Row],[Peak Flow Rate (gal/h)]]=0,"",SpaceTypesTable[[#This Row],[Peak Flow Rate (gal/h)]]/SpaceTypesTable[[#This Row],[area (ft^2)]])</f>
        <v/>
      </c>
      <c r="BE340" t="str">
        <f>IF(ISBLANK(BD340),"",BD340/(BA340/AZ340))</f>
        <v/>
      </c>
    </row>
    <row r="341" spans="1:57">
      <c r="C341" t="s">
        <v>1058</v>
      </c>
      <c r="D341" t="s">
        <v>799</v>
      </c>
      <c r="E341" t="s">
        <v>802</v>
      </c>
      <c r="F341" t="s">
        <v>825</v>
      </c>
      <c r="G341" t="s">
        <v>1048</v>
      </c>
      <c r="H341" t="s">
        <v>755</v>
      </c>
      <c r="I341" t="s">
        <v>893</v>
      </c>
      <c r="J341" t="s">
        <v>760</v>
      </c>
      <c r="K341" t="str">
        <f>SpaceTypesTable[[#This Row],[Lighting Standard]]&amp;SpaceTypesTable[[#This Row],[Lighting Primary Space Type]]&amp;SpaceTypesTable[[#This Row],[Lighting Secondary Space Type]]</f>
        <v>ASHRAE 90.1-2007Dressing/Locker/Fitting RoomGeneral</v>
      </c>
      <c r="N341">
        <f>VLOOKUP(SpaceTypesTable[[#This Row],[LookupColumn]],InteriorLightingTable[],5,FALSE)</f>
        <v>0.6</v>
      </c>
      <c r="Q341">
        <v>0</v>
      </c>
      <c r="R341">
        <v>0.7</v>
      </c>
      <c r="S341">
        <v>0.2</v>
      </c>
      <c r="T341" t="s">
        <v>1970</v>
      </c>
      <c r="U341" t="s">
        <v>647</v>
      </c>
      <c r="V341" t="s">
        <v>954</v>
      </c>
      <c r="W341" t="s">
        <v>572</v>
      </c>
      <c r="X341" t="str">
        <f>SpaceTypesTable[[#This Row],[Ventilation Standard]]&amp;SpaceTypesTable[[#This Row],[Ventilation Primary Space Type]]&amp;SpaceTypesTable[[#This Row],[Ventilation Secondary Space Type]]</f>
        <v>ASHRAE 62.1-2007Hotels, Motels, Resorts, DormitoriesDormitory sleeping areas</v>
      </c>
      <c r="Y341" t="e">
        <f>VLOOKUP(SpaceTypesTable[[#This Row],[Lookup]],VentilationStandardsTable[],6,FALSE)</f>
        <v>#N/A</v>
      </c>
      <c r="Z341" t="e">
        <f>VLOOKUP(SpaceTypesTable[[#This Row],[Lookup]],VentilationStandardsTable[],5,FALSE)</f>
        <v>#N/A</v>
      </c>
      <c r="AA341" t="e">
        <f>VLOOKUP(SpaceTypesTable[[#This Row],[Lookup]],VentilationStandardsTable[],7,FALSE)</f>
        <v>#N/A</v>
      </c>
      <c r="AB341">
        <v>4.6500000000000004</v>
      </c>
      <c r="AC341" t="s">
        <v>2005</v>
      </c>
      <c r="AD341" t="s">
        <v>2012</v>
      </c>
      <c r="AE341">
        <v>4.4600000000000001E-2</v>
      </c>
      <c r="AF341" t="s">
        <v>2030</v>
      </c>
      <c r="AH341" t="s">
        <v>1011</v>
      </c>
      <c r="AI341" t="s">
        <v>1011</v>
      </c>
      <c r="AJ341" t="s">
        <v>1011</v>
      </c>
      <c r="AL341">
        <v>0.80000000000000016</v>
      </c>
      <c r="AM341">
        <v>0</v>
      </c>
      <c r="AN341">
        <v>0.5</v>
      </c>
      <c r="AO341">
        <v>0</v>
      </c>
      <c r="AP341" t="s">
        <v>1948</v>
      </c>
      <c r="AQ341" t="s">
        <v>2055</v>
      </c>
      <c r="AR341" t="s">
        <v>2069</v>
      </c>
      <c r="AU341" t="str">
        <f>IF(SpaceTypesTable[[#This Row],[Peak Flow Rate (gal/h)]]=0,"",SpaceTypesTable[[#This Row],[Peak Flow Rate (gal/h)]]/SpaceTypesTable[[#This Row],[area (ft^2)]])</f>
        <v/>
      </c>
      <c r="BE341" t="str">
        <f>IF(ISBLANK(BD341),"",BD341/(BA341/AZ341))</f>
        <v/>
      </c>
    </row>
    <row r="342" spans="1:57">
      <c r="A342" t="s">
        <v>172</v>
      </c>
      <c r="B342">
        <v>535</v>
      </c>
      <c r="C342" t="s">
        <v>1002</v>
      </c>
      <c r="D342" t="s">
        <v>799</v>
      </c>
      <c r="E342" t="s">
        <v>802</v>
      </c>
      <c r="F342" t="s">
        <v>854</v>
      </c>
      <c r="G342" t="s">
        <v>1052</v>
      </c>
      <c r="K342" t="str">
        <f>SpaceTypesTable[[#This Row],[Lighting Standard]]&amp;SpaceTypesTable[[#This Row],[Lighting Primary Space Type]]&amp;SpaceTypesTable[[#This Row],[Lighting Secondary Space Type]]</f>
        <v/>
      </c>
      <c r="N342">
        <v>0.7</v>
      </c>
      <c r="Q342">
        <v>0</v>
      </c>
      <c r="R342">
        <v>0.7</v>
      </c>
      <c r="S342">
        <v>0.2</v>
      </c>
      <c r="T342" t="s">
        <v>1970</v>
      </c>
      <c r="U342" t="s">
        <v>953</v>
      </c>
      <c r="V342" t="s">
        <v>777</v>
      </c>
      <c r="W342" t="s">
        <v>930</v>
      </c>
      <c r="X342" t="str">
        <f>SpaceTypesTable[[#This Row],[Ventilation Standard]]&amp;SpaceTypesTable[[#This Row],[Ventilation Primary Space Type]]&amp;SpaceTypesTable[[#This Row],[Ventilation Secondary Space Type]]</f>
        <v>GGHC v2.2Health CareMechanical Equipment Room</v>
      </c>
      <c r="Y342">
        <f>VLOOKUP(SpaceTypesTable[[#This Row],[Lookup]],VentilationStandardsTable[],6,FALSE)</f>
        <v>0.15</v>
      </c>
      <c r="Z342">
        <f>VLOOKUP(SpaceTypesTable[[#This Row],[Lookup]],VentilationStandardsTable[],5,FALSE)</f>
        <v>0</v>
      </c>
      <c r="AA342">
        <f>VLOOKUP(SpaceTypesTable[[#This Row],[Lookup]],VentilationStandardsTable[],7,FALSE)</f>
        <v>0</v>
      </c>
      <c r="AB342">
        <v>0</v>
      </c>
      <c r="AC342" t="s">
        <v>2005</v>
      </c>
      <c r="AD342" t="s">
        <v>2012</v>
      </c>
      <c r="AE342">
        <v>0.22320000000000001</v>
      </c>
      <c r="AF342" t="s">
        <v>2030</v>
      </c>
      <c r="AH342" t="s">
        <v>1011</v>
      </c>
      <c r="AI342" t="s">
        <v>1011</v>
      </c>
      <c r="AJ342" t="s">
        <v>1011</v>
      </c>
      <c r="AL342">
        <v>5</v>
      </c>
      <c r="AM342">
        <v>0</v>
      </c>
      <c r="AN342">
        <v>0.3</v>
      </c>
      <c r="AO342">
        <v>0.7</v>
      </c>
      <c r="AP342" t="s">
        <v>1948</v>
      </c>
      <c r="AQ342" t="s">
        <v>2055</v>
      </c>
      <c r="AR342" t="s">
        <v>2069</v>
      </c>
      <c r="AU342" t="str">
        <f>IF(SpaceTypesTable[[#This Row],[Peak Flow Rate (gal/h)]]=0,"",SpaceTypesTable[[#This Row],[Peak Flow Rate (gal/h)]]/SpaceTypesTable[[#This Row],[area (ft^2)]])</f>
        <v/>
      </c>
      <c r="BE342" t="str">
        <f>IF(ISBLANK(BD342),"",BD342/(BA342/AZ342))</f>
        <v/>
      </c>
    </row>
    <row r="343" spans="1:57">
      <c r="A343" t="s">
        <v>36</v>
      </c>
      <c r="B343">
        <v>86</v>
      </c>
      <c r="C343" t="s">
        <v>1001</v>
      </c>
      <c r="D343" t="s">
        <v>799</v>
      </c>
      <c r="E343" t="s">
        <v>802</v>
      </c>
      <c r="F343" t="s">
        <v>854</v>
      </c>
      <c r="G343" t="s">
        <v>1052</v>
      </c>
      <c r="H343" t="s">
        <v>754</v>
      </c>
      <c r="I343" t="s">
        <v>748</v>
      </c>
      <c r="J343" t="s">
        <v>760</v>
      </c>
      <c r="K343" t="str">
        <f>SpaceTypesTable[[#This Row],[Lighting Standard]]&amp;SpaceTypesTable[[#This Row],[Lighting Primary Space Type]]&amp;SpaceTypesTable[[#This Row],[Lighting Secondary Space Type]]</f>
        <v>ASHRAE 90.1-2004Electrical/MechanicalGeneral</v>
      </c>
      <c r="N343">
        <f>VLOOKUP(SpaceTypesTable[[#This Row],[LookupColumn]],InteriorLightingTable[],5,FALSE)</f>
        <v>1.5</v>
      </c>
      <c r="Q343">
        <v>0</v>
      </c>
      <c r="R343">
        <v>0.7</v>
      </c>
      <c r="S343">
        <v>0.2</v>
      </c>
      <c r="T343" t="s">
        <v>1970</v>
      </c>
      <c r="U343" t="s">
        <v>953</v>
      </c>
      <c r="V343" t="s">
        <v>777</v>
      </c>
      <c r="W343" t="s">
        <v>930</v>
      </c>
      <c r="X343" t="str">
        <f>SpaceTypesTable[[#This Row],[Ventilation Standard]]&amp;SpaceTypesTable[[#This Row],[Ventilation Primary Space Type]]&amp;SpaceTypesTable[[#This Row],[Ventilation Secondary Space Type]]</f>
        <v>GGHC v2.2Health CareMechanical Equipment Room</v>
      </c>
      <c r="Y343">
        <f>VLOOKUP(SpaceTypesTable[[#This Row],[Lookup]],VentilationStandardsTable[],6,FALSE)</f>
        <v>0.15</v>
      </c>
      <c r="Z343">
        <f>VLOOKUP(SpaceTypesTable[[#This Row],[Lookup]],VentilationStandardsTable[],5,FALSE)</f>
        <v>0</v>
      </c>
      <c r="AA343">
        <f>VLOOKUP(SpaceTypesTable[[#This Row],[Lookup]],VentilationStandardsTable[],7,FALSE)</f>
        <v>0</v>
      </c>
      <c r="AB343">
        <v>0</v>
      </c>
      <c r="AC343" t="s">
        <v>2005</v>
      </c>
      <c r="AD343" t="s">
        <v>2012</v>
      </c>
      <c r="AE343">
        <v>5.9499999999999997E-2</v>
      </c>
      <c r="AF343" t="s">
        <v>2030</v>
      </c>
      <c r="AH343" t="s">
        <v>1011</v>
      </c>
      <c r="AI343" t="s">
        <v>1011</v>
      </c>
      <c r="AJ343" t="s">
        <v>1011</v>
      </c>
      <c r="AL343">
        <v>5</v>
      </c>
      <c r="AM343">
        <v>0</v>
      </c>
      <c r="AN343">
        <v>0.3</v>
      </c>
      <c r="AO343">
        <v>0.7</v>
      </c>
      <c r="AP343" t="s">
        <v>1948</v>
      </c>
      <c r="AQ343" t="s">
        <v>2055</v>
      </c>
      <c r="AR343" t="s">
        <v>2069</v>
      </c>
      <c r="AU343" t="str">
        <f>IF(SpaceTypesTable[[#This Row],[Peak Flow Rate (gal/h)]]=0,"",SpaceTypesTable[[#This Row],[Peak Flow Rate (gal/h)]]/SpaceTypesTable[[#This Row],[area (ft^2)]])</f>
        <v/>
      </c>
      <c r="BE343" t="str">
        <f>IF(ISBLANK(BD343),"",BD343/(BA343/AZ343))</f>
        <v/>
      </c>
    </row>
    <row r="344" spans="1:57">
      <c r="A344" t="s">
        <v>214</v>
      </c>
      <c r="B344">
        <v>226</v>
      </c>
      <c r="C344" t="s">
        <v>1000</v>
      </c>
      <c r="D344" t="s">
        <v>800</v>
      </c>
      <c r="E344" t="s">
        <v>802</v>
      </c>
      <c r="F344" t="s">
        <v>854</v>
      </c>
      <c r="G344" t="s">
        <v>1052</v>
      </c>
      <c r="H344" t="s">
        <v>997</v>
      </c>
      <c r="I344" t="s">
        <v>748</v>
      </c>
      <c r="J344" t="s">
        <v>760</v>
      </c>
      <c r="K344" t="str">
        <f>SpaceTypesTable[[#This Row],[Lighting Standard]]&amp;SpaceTypesTable[[#This Row],[Lighting Primary Space Type]]&amp;SpaceTypesTable[[#This Row],[Lighting Secondary Space Type]]</f>
        <v>ASHRAE 189.1-2009Electrical/MechanicalGeneral</v>
      </c>
      <c r="N344">
        <f>VLOOKUP(SpaceTypesTable[[#This Row],[LookupColumn]],InteriorLightingTable[],5,FALSE)</f>
        <v>1.35</v>
      </c>
      <c r="Q344">
        <v>0</v>
      </c>
      <c r="R344">
        <v>0.7</v>
      </c>
      <c r="S344">
        <v>0.2</v>
      </c>
      <c r="T344" t="s">
        <v>1970</v>
      </c>
      <c r="U344" t="s">
        <v>953</v>
      </c>
      <c r="V344" t="s">
        <v>777</v>
      </c>
      <c r="W344" t="s">
        <v>930</v>
      </c>
      <c r="X344" t="str">
        <f>SpaceTypesTable[[#This Row],[Ventilation Standard]]&amp;SpaceTypesTable[[#This Row],[Ventilation Primary Space Type]]&amp;SpaceTypesTable[[#This Row],[Ventilation Secondary Space Type]]</f>
        <v>GGHC v2.2Health CareMechanical Equipment Room</v>
      </c>
      <c r="Y344">
        <f>VLOOKUP(SpaceTypesTable[[#This Row],[Lookup]],VentilationStandardsTable[],6,FALSE)</f>
        <v>0.15</v>
      </c>
      <c r="Z344">
        <f>VLOOKUP(SpaceTypesTable[[#This Row],[Lookup]],VentilationStandardsTable[],5,FALSE)</f>
        <v>0</v>
      </c>
      <c r="AA344">
        <f>VLOOKUP(SpaceTypesTable[[#This Row],[Lookup]],VentilationStandardsTable[],7,FALSE)</f>
        <v>0</v>
      </c>
      <c r="AB344">
        <v>0</v>
      </c>
      <c r="AC344" t="s">
        <v>2005</v>
      </c>
      <c r="AD344" t="s">
        <v>2012</v>
      </c>
      <c r="AE344">
        <v>5.9499999999999997E-2</v>
      </c>
      <c r="AF344" t="s">
        <v>2030</v>
      </c>
      <c r="AH344" t="s">
        <v>1011</v>
      </c>
      <c r="AI344" t="s">
        <v>1011</v>
      </c>
      <c r="AJ344" t="s">
        <v>1011</v>
      </c>
      <c r="AL344">
        <v>3.64</v>
      </c>
      <c r="AM344">
        <v>0</v>
      </c>
      <c r="AN344">
        <v>0.3</v>
      </c>
      <c r="AO344">
        <v>0.7</v>
      </c>
      <c r="AP344" t="s">
        <v>1948</v>
      </c>
      <c r="AQ344" t="s">
        <v>2055</v>
      </c>
      <c r="AR344" t="s">
        <v>2069</v>
      </c>
      <c r="AU344" t="str">
        <f>IF(SpaceTypesTable[[#This Row],[Peak Flow Rate (gal/h)]]=0,"",SpaceTypesTable[[#This Row],[Peak Flow Rate (gal/h)]]/SpaceTypesTable[[#This Row],[area (ft^2)]])</f>
        <v/>
      </c>
      <c r="BE344" t="str">
        <f>IF(ISBLANK(BD344),"",BD344/(BA344/AZ344))</f>
        <v/>
      </c>
    </row>
    <row r="345" spans="1:57">
      <c r="A345" t="s">
        <v>71</v>
      </c>
      <c r="B345">
        <v>368</v>
      </c>
      <c r="C345" t="s">
        <v>1000</v>
      </c>
      <c r="D345" t="s">
        <v>801</v>
      </c>
      <c r="E345" t="s">
        <v>802</v>
      </c>
      <c r="F345" t="s">
        <v>854</v>
      </c>
      <c r="G345" t="s">
        <v>1052</v>
      </c>
      <c r="H345" t="s">
        <v>997</v>
      </c>
      <c r="I345" t="s">
        <v>748</v>
      </c>
      <c r="J345" t="s">
        <v>760</v>
      </c>
      <c r="K345" t="str">
        <f>SpaceTypesTable[[#This Row],[Lighting Standard]]&amp;SpaceTypesTable[[#This Row],[Lighting Primary Space Type]]&amp;SpaceTypesTable[[#This Row],[Lighting Secondary Space Type]]</f>
        <v>ASHRAE 189.1-2009Electrical/MechanicalGeneral</v>
      </c>
      <c r="N345">
        <f>VLOOKUP(SpaceTypesTable[[#This Row],[LookupColumn]],InteriorLightingTable[],5,FALSE)</f>
        <v>1.35</v>
      </c>
      <c r="Q345">
        <v>0</v>
      </c>
      <c r="R345">
        <v>0.7</v>
      </c>
      <c r="S345">
        <v>0.2</v>
      </c>
      <c r="T345" t="s">
        <v>1970</v>
      </c>
      <c r="U345" t="s">
        <v>953</v>
      </c>
      <c r="V345" t="s">
        <v>777</v>
      </c>
      <c r="W345" t="s">
        <v>930</v>
      </c>
      <c r="X345" t="str">
        <f>SpaceTypesTable[[#This Row],[Ventilation Standard]]&amp;SpaceTypesTable[[#This Row],[Ventilation Primary Space Type]]&amp;SpaceTypesTable[[#This Row],[Ventilation Secondary Space Type]]</f>
        <v>GGHC v2.2Health CareMechanical Equipment Room</v>
      </c>
      <c r="Y345">
        <f>VLOOKUP(SpaceTypesTable[[#This Row],[Lookup]],VentilationStandardsTable[],6,FALSE)</f>
        <v>0.15</v>
      </c>
      <c r="Z345">
        <f>VLOOKUP(SpaceTypesTable[[#This Row],[Lookup]],VentilationStandardsTable[],5,FALSE)</f>
        <v>0</v>
      </c>
      <c r="AA345">
        <f>VLOOKUP(SpaceTypesTable[[#This Row],[Lookup]],VentilationStandardsTable[],7,FALSE)</f>
        <v>0</v>
      </c>
      <c r="AB345">
        <v>0</v>
      </c>
      <c r="AC345" t="s">
        <v>2005</v>
      </c>
      <c r="AD345" t="s">
        <v>2012</v>
      </c>
      <c r="AE345">
        <v>4.4600000000000001E-2</v>
      </c>
      <c r="AF345" t="s">
        <v>2030</v>
      </c>
      <c r="AH345" t="s">
        <v>1011</v>
      </c>
      <c r="AI345" t="s">
        <v>1011</v>
      </c>
      <c r="AJ345" t="s">
        <v>1011</v>
      </c>
      <c r="AL345">
        <v>3.64</v>
      </c>
      <c r="AM345">
        <v>0</v>
      </c>
      <c r="AN345">
        <v>0.3</v>
      </c>
      <c r="AO345">
        <v>0.7</v>
      </c>
      <c r="AP345" t="s">
        <v>1948</v>
      </c>
      <c r="AQ345" t="s">
        <v>2055</v>
      </c>
      <c r="AR345" t="s">
        <v>2069</v>
      </c>
      <c r="AU345" t="str">
        <f>IF(SpaceTypesTable[[#This Row],[Peak Flow Rate (gal/h)]]=0,"",SpaceTypesTable[[#This Row],[Peak Flow Rate (gal/h)]]/SpaceTypesTable[[#This Row],[area (ft^2)]])</f>
        <v/>
      </c>
      <c r="BE345" t="str">
        <f>IF(ISBLANK(BD345),"",BD345/(BA345/AZ345))</f>
        <v/>
      </c>
    </row>
    <row r="346" spans="1:57">
      <c r="A346" t="s">
        <v>250</v>
      </c>
      <c r="B346">
        <v>193</v>
      </c>
      <c r="C346" t="s">
        <v>1003</v>
      </c>
      <c r="D346" t="s">
        <v>799</v>
      </c>
      <c r="E346" t="s">
        <v>802</v>
      </c>
      <c r="F346" t="s">
        <v>854</v>
      </c>
      <c r="G346" t="s">
        <v>1052</v>
      </c>
      <c r="K346" t="str">
        <f>SpaceTypesTable[[#This Row],[Lighting Standard]]&amp;SpaceTypesTable[[#This Row],[Lighting Primary Space Type]]&amp;SpaceTypesTable[[#This Row],[Lighting Secondary Space Type]]</f>
        <v/>
      </c>
      <c r="N346">
        <v>0.7</v>
      </c>
      <c r="Q346">
        <v>0</v>
      </c>
      <c r="R346">
        <v>0.7</v>
      </c>
      <c r="S346">
        <v>0.2</v>
      </c>
      <c r="T346" t="s">
        <v>1970</v>
      </c>
      <c r="U346" t="s">
        <v>953</v>
      </c>
      <c r="V346" t="s">
        <v>777</v>
      </c>
      <c r="W346" t="s">
        <v>930</v>
      </c>
      <c r="X346" t="str">
        <f>SpaceTypesTable[[#This Row],[Ventilation Standard]]&amp;SpaceTypesTable[[#This Row],[Ventilation Primary Space Type]]&amp;SpaceTypesTable[[#This Row],[Ventilation Secondary Space Type]]</f>
        <v>GGHC v2.2Health CareMechanical Equipment Room</v>
      </c>
      <c r="Y346">
        <f>VLOOKUP(SpaceTypesTable[[#This Row],[Lookup]],VentilationStandardsTable[],6,FALSE)</f>
        <v>0.15</v>
      </c>
      <c r="Z346">
        <f>VLOOKUP(SpaceTypesTable[[#This Row],[Lookup]],VentilationStandardsTable[],5,FALSE)</f>
        <v>0</v>
      </c>
      <c r="AA346">
        <f>VLOOKUP(SpaceTypesTable[[#This Row],[Lookup]],VentilationStandardsTable[],7,FALSE)</f>
        <v>0</v>
      </c>
      <c r="AB346">
        <v>0</v>
      </c>
      <c r="AC346" t="s">
        <v>2005</v>
      </c>
      <c r="AD346" t="s">
        <v>2012</v>
      </c>
      <c r="AE346">
        <v>0.22320000000000001</v>
      </c>
      <c r="AF346" t="s">
        <v>2030</v>
      </c>
      <c r="AH346" t="s">
        <v>1011</v>
      </c>
      <c r="AI346" t="s">
        <v>1011</v>
      </c>
      <c r="AJ346" t="s">
        <v>1011</v>
      </c>
      <c r="AL346">
        <v>5</v>
      </c>
      <c r="AM346">
        <v>0</v>
      </c>
      <c r="AN346">
        <v>0.3</v>
      </c>
      <c r="AO346">
        <v>0.7</v>
      </c>
      <c r="AP346" t="s">
        <v>1948</v>
      </c>
      <c r="AQ346" t="s">
        <v>2055</v>
      </c>
      <c r="AR346" t="s">
        <v>2069</v>
      </c>
      <c r="AU346" t="str">
        <f>IF(SpaceTypesTable[[#This Row],[Peak Flow Rate (gal/h)]]=0,"",SpaceTypesTable[[#This Row],[Peak Flow Rate (gal/h)]]/SpaceTypesTable[[#This Row],[area (ft^2)]])</f>
        <v/>
      </c>
      <c r="BE346" t="str">
        <f>IF(ISBLANK(BD346),"",BD346/(BA346/AZ346))</f>
        <v/>
      </c>
    </row>
    <row r="347" spans="1:57">
      <c r="C347" t="s">
        <v>1058</v>
      </c>
      <c r="D347" t="s">
        <v>799</v>
      </c>
      <c r="E347" t="s">
        <v>802</v>
      </c>
      <c r="F347" t="s">
        <v>854</v>
      </c>
      <c r="G347" t="s">
        <v>1052</v>
      </c>
      <c r="H347" t="s">
        <v>755</v>
      </c>
      <c r="I347" t="s">
        <v>748</v>
      </c>
      <c r="J347" t="s">
        <v>760</v>
      </c>
      <c r="K347" t="str">
        <f>SpaceTypesTable[[#This Row],[Lighting Standard]]&amp;SpaceTypesTable[[#This Row],[Lighting Primary Space Type]]&amp;SpaceTypesTable[[#This Row],[Lighting Secondary Space Type]]</f>
        <v>ASHRAE 90.1-2007Electrical/MechanicalGeneral</v>
      </c>
      <c r="N347">
        <f>VLOOKUP(SpaceTypesTable[[#This Row],[LookupColumn]],InteriorLightingTable[],5,FALSE)</f>
        <v>1.5</v>
      </c>
      <c r="Q347">
        <v>0</v>
      </c>
      <c r="R347">
        <v>0.7</v>
      </c>
      <c r="S347">
        <v>0.2</v>
      </c>
      <c r="T347" t="s">
        <v>1970</v>
      </c>
      <c r="U347" t="s">
        <v>953</v>
      </c>
      <c r="V347" t="s">
        <v>777</v>
      </c>
      <c r="W347" t="s">
        <v>930</v>
      </c>
      <c r="X347" t="str">
        <f>SpaceTypesTable[[#This Row],[Ventilation Standard]]&amp;SpaceTypesTable[[#This Row],[Ventilation Primary Space Type]]&amp;SpaceTypesTable[[#This Row],[Ventilation Secondary Space Type]]</f>
        <v>GGHC v2.2Health CareMechanical Equipment Room</v>
      </c>
      <c r="Y347">
        <f>VLOOKUP(SpaceTypesTable[[#This Row],[Lookup]],VentilationStandardsTable[],6,FALSE)</f>
        <v>0.15</v>
      </c>
      <c r="Z347">
        <f>VLOOKUP(SpaceTypesTable[[#This Row],[Lookup]],VentilationStandardsTable[],5,FALSE)</f>
        <v>0</v>
      </c>
      <c r="AA347">
        <f>VLOOKUP(SpaceTypesTable[[#This Row],[Lookup]],VentilationStandardsTable[],7,FALSE)</f>
        <v>0</v>
      </c>
      <c r="AB347">
        <v>0</v>
      </c>
      <c r="AC347" t="s">
        <v>2005</v>
      </c>
      <c r="AD347" t="s">
        <v>2012</v>
      </c>
      <c r="AE347">
        <v>4.4600000000000001E-2</v>
      </c>
      <c r="AF347" t="s">
        <v>2030</v>
      </c>
      <c r="AH347" t="s">
        <v>1011</v>
      </c>
      <c r="AI347" t="s">
        <v>1011</v>
      </c>
      <c r="AJ347" t="s">
        <v>1011</v>
      </c>
      <c r="AL347">
        <v>3.64</v>
      </c>
      <c r="AM347">
        <v>0</v>
      </c>
      <c r="AN347">
        <v>0.3</v>
      </c>
      <c r="AO347">
        <v>0.7</v>
      </c>
      <c r="AP347" t="s">
        <v>1948</v>
      </c>
      <c r="AQ347" t="s">
        <v>2055</v>
      </c>
      <c r="AR347" t="s">
        <v>2069</v>
      </c>
      <c r="AU347" t="str">
        <f>IF(SpaceTypesTable[[#This Row],[Peak Flow Rate (gal/h)]]=0,"",SpaceTypesTable[[#This Row],[Peak Flow Rate (gal/h)]]/SpaceTypesTable[[#This Row],[area (ft^2)]])</f>
        <v/>
      </c>
      <c r="BE347" t="str">
        <f>IF(ISBLANK(BD347),"",BD347/(BA347/AZ347))</f>
        <v/>
      </c>
    </row>
    <row r="348" spans="1:57">
      <c r="A348" t="s">
        <v>218</v>
      </c>
      <c r="B348">
        <v>75</v>
      </c>
      <c r="C348" t="s">
        <v>1002</v>
      </c>
      <c r="D348" t="s">
        <v>799</v>
      </c>
      <c r="E348" t="s">
        <v>802</v>
      </c>
      <c r="F348" t="s">
        <v>849</v>
      </c>
      <c r="G348" t="s">
        <v>1048</v>
      </c>
      <c r="K348" t="str">
        <f>SpaceTypesTable[[#This Row],[Lighting Standard]]&amp;SpaceTypesTable[[#This Row],[Lighting Primary Space Type]]&amp;SpaceTypesTable[[#This Row],[Lighting Secondary Space Type]]</f>
        <v/>
      </c>
      <c r="N348">
        <v>1.6000000000000003</v>
      </c>
      <c r="Q348">
        <v>0</v>
      </c>
      <c r="R348">
        <v>0.7</v>
      </c>
      <c r="S348">
        <v>0.2</v>
      </c>
      <c r="T348" t="s">
        <v>1970</v>
      </c>
      <c r="U348" t="s">
        <v>953</v>
      </c>
      <c r="V348" t="s">
        <v>777</v>
      </c>
      <c r="W348" t="s">
        <v>941</v>
      </c>
      <c r="X348" t="str">
        <f>SpaceTypesTable[[#This Row],[Ventilation Standard]]&amp;SpaceTypesTable[[#This Row],[Ventilation Primary Space Type]]&amp;SpaceTypesTable[[#This Row],[Ventilation Secondary Space Type]]</f>
        <v>GGHC v2.2Health CareSpecial Procedure Room, Diagnostic</v>
      </c>
      <c r="Y348">
        <f>VLOOKUP(SpaceTypesTable[[#This Row],[Lookup]],VentilationStandardsTable[],6,FALSE)</f>
        <v>0.3</v>
      </c>
      <c r="Z348">
        <f>VLOOKUP(SpaceTypesTable[[#This Row],[Lookup]],VentilationStandardsTable[],5,FALSE)</f>
        <v>0</v>
      </c>
      <c r="AA348">
        <f>VLOOKUP(SpaceTypesTable[[#This Row],[Lookup]],VentilationStandardsTable[],7,FALSE)</f>
        <v>0</v>
      </c>
      <c r="AB348">
        <v>18.579999999999998</v>
      </c>
      <c r="AC348" t="s">
        <v>2005</v>
      </c>
      <c r="AD348" t="s">
        <v>2012</v>
      </c>
      <c r="AE348">
        <v>0.22320000000000001</v>
      </c>
      <c r="AF348" t="s">
        <v>2030</v>
      </c>
      <c r="AH348" t="s">
        <v>1011</v>
      </c>
      <c r="AI348" t="s">
        <v>1011</v>
      </c>
      <c r="AJ348" t="s">
        <v>1011</v>
      </c>
      <c r="AL348">
        <v>1.1000000000000001</v>
      </c>
      <c r="AM348">
        <v>0</v>
      </c>
      <c r="AN348">
        <v>0.5</v>
      </c>
      <c r="AO348">
        <v>0</v>
      </c>
      <c r="AP348" t="s">
        <v>1948</v>
      </c>
      <c r="AQ348" t="s">
        <v>2055</v>
      </c>
      <c r="AR348" t="s">
        <v>2069</v>
      </c>
      <c r="AU348" t="str">
        <f>IF(SpaceTypesTable[[#This Row],[Peak Flow Rate (gal/h)]]=0,"",SpaceTypesTable[[#This Row],[Peak Flow Rate (gal/h)]]/SpaceTypesTable[[#This Row],[area (ft^2)]])</f>
        <v/>
      </c>
      <c r="BE348" t="str">
        <f>IF(ISBLANK(BD348),"",BD348/(BA348/AZ348))</f>
        <v/>
      </c>
    </row>
    <row r="349" spans="1:57">
      <c r="A349" t="s">
        <v>457</v>
      </c>
      <c r="B349">
        <v>517</v>
      </c>
      <c r="C349" t="s">
        <v>1001</v>
      </c>
      <c r="D349" t="s">
        <v>799</v>
      </c>
      <c r="E349" t="s">
        <v>802</v>
      </c>
      <c r="F349" t="s">
        <v>849</v>
      </c>
      <c r="G349" t="s">
        <v>1048</v>
      </c>
      <c r="H349" t="s">
        <v>754</v>
      </c>
      <c r="I349" t="s">
        <v>776</v>
      </c>
      <c r="J349" t="s">
        <v>886</v>
      </c>
      <c r="K349" t="str">
        <f>SpaceTypesTable[[#This Row],[Lighting Standard]]&amp;SpaceTypesTable[[#This Row],[Lighting Primary Space Type]]&amp;SpaceTypesTable[[#This Row],[Lighting Secondary Space Type]]</f>
        <v>ASHRAE 90.1-2004HospitalExam/Treatment</v>
      </c>
      <c r="N349">
        <f>VLOOKUP(SpaceTypesTable[[#This Row],[LookupColumn]],InteriorLightingTable[],5,FALSE)</f>
        <v>1.5</v>
      </c>
      <c r="Q349">
        <v>0</v>
      </c>
      <c r="R349">
        <v>0.7</v>
      </c>
      <c r="S349">
        <v>0.2</v>
      </c>
      <c r="T349" t="s">
        <v>1970</v>
      </c>
      <c r="U349" t="s">
        <v>953</v>
      </c>
      <c r="V349" t="s">
        <v>777</v>
      </c>
      <c r="W349" t="s">
        <v>941</v>
      </c>
      <c r="X349" t="str">
        <f>SpaceTypesTable[[#This Row],[Ventilation Standard]]&amp;SpaceTypesTable[[#This Row],[Ventilation Primary Space Type]]&amp;SpaceTypesTable[[#This Row],[Ventilation Secondary Space Type]]</f>
        <v>GGHC v2.2Health CareSpecial Procedure Room, Diagnostic</v>
      </c>
      <c r="Y349">
        <f>VLOOKUP(SpaceTypesTable[[#This Row],[Lookup]],VentilationStandardsTable[],6,FALSE)</f>
        <v>0.3</v>
      </c>
      <c r="Z349">
        <f>VLOOKUP(SpaceTypesTable[[#This Row],[Lookup]],VentilationStandardsTable[],5,FALSE)</f>
        <v>0</v>
      </c>
      <c r="AA349">
        <f>VLOOKUP(SpaceTypesTable[[#This Row],[Lookup]],VentilationStandardsTable[],7,FALSE)</f>
        <v>0</v>
      </c>
      <c r="AB349">
        <v>18.579999999999998</v>
      </c>
      <c r="AC349" t="s">
        <v>2005</v>
      </c>
      <c r="AD349" t="s">
        <v>2012</v>
      </c>
      <c r="AE349">
        <v>5.9499999999999997E-2</v>
      </c>
      <c r="AF349" t="s">
        <v>2030</v>
      </c>
      <c r="AH349" t="s">
        <v>1011</v>
      </c>
      <c r="AI349" t="s">
        <v>1011</v>
      </c>
      <c r="AJ349" t="s">
        <v>1011</v>
      </c>
      <c r="AL349">
        <v>1.1000000000000001</v>
      </c>
      <c r="AM349">
        <v>0</v>
      </c>
      <c r="AN349">
        <v>0.5</v>
      </c>
      <c r="AO349">
        <v>0</v>
      </c>
      <c r="AP349" t="s">
        <v>1948</v>
      </c>
      <c r="AQ349" t="s">
        <v>2055</v>
      </c>
      <c r="AR349" t="s">
        <v>2069</v>
      </c>
      <c r="AU349" t="str">
        <f>IF(SpaceTypesTable[[#This Row],[Peak Flow Rate (gal/h)]]=0,"",SpaceTypesTable[[#This Row],[Peak Flow Rate (gal/h)]]/SpaceTypesTable[[#This Row],[area (ft^2)]])</f>
        <v/>
      </c>
      <c r="BE349" t="str">
        <f>IF(ISBLANK(BD349),"",BD349/(BA349/AZ349))</f>
        <v/>
      </c>
    </row>
    <row r="350" spans="1:57">
      <c r="A350" t="s">
        <v>197</v>
      </c>
      <c r="B350">
        <v>329</v>
      </c>
      <c r="C350" t="s">
        <v>1000</v>
      </c>
      <c r="D350" t="s">
        <v>800</v>
      </c>
      <c r="E350" t="s">
        <v>802</v>
      </c>
      <c r="F350" t="s">
        <v>849</v>
      </c>
      <c r="G350" t="s">
        <v>1048</v>
      </c>
      <c r="H350" t="s">
        <v>997</v>
      </c>
      <c r="I350" t="s">
        <v>776</v>
      </c>
      <c r="J350" t="s">
        <v>886</v>
      </c>
      <c r="K350" t="str">
        <f>SpaceTypesTable[[#This Row],[Lighting Standard]]&amp;SpaceTypesTable[[#This Row],[Lighting Primary Space Type]]&amp;SpaceTypesTable[[#This Row],[Lighting Secondary Space Type]]</f>
        <v>ASHRAE 189.1-2009HospitalExam/Treatment</v>
      </c>
      <c r="N350">
        <f>VLOOKUP(SpaceTypesTable[[#This Row],[LookupColumn]],InteriorLightingTable[],5,FALSE)</f>
        <v>1.35</v>
      </c>
      <c r="Q350">
        <v>0</v>
      </c>
      <c r="R350">
        <v>0.7</v>
      </c>
      <c r="S350">
        <v>0.2</v>
      </c>
      <c r="T350" t="s">
        <v>1970</v>
      </c>
      <c r="U350" t="s">
        <v>953</v>
      </c>
      <c r="V350" t="s">
        <v>777</v>
      </c>
      <c r="W350" t="s">
        <v>941</v>
      </c>
      <c r="X350" t="str">
        <f>SpaceTypesTable[[#This Row],[Ventilation Standard]]&amp;SpaceTypesTable[[#This Row],[Ventilation Primary Space Type]]&amp;SpaceTypesTable[[#This Row],[Ventilation Secondary Space Type]]</f>
        <v>GGHC v2.2Health CareSpecial Procedure Room, Diagnostic</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2005</v>
      </c>
      <c r="AD350" t="s">
        <v>2012</v>
      </c>
      <c r="AE350">
        <v>5.9499999999999997E-2</v>
      </c>
      <c r="AF350" t="s">
        <v>2030</v>
      </c>
      <c r="AH350" t="s">
        <v>1011</v>
      </c>
      <c r="AI350" t="s">
        <v>1011</v>
      </c>
      <c r="AJ350" t="s">
        <v>1011</v>
      </c>
      <c r="AL350">
        <v>0.80000000000000016</v>
      </c>
      <c r="AM350">
        <v>0</v>
      </c>
      <c r="AN350">
        <v>0.5</v>
      </c>
      <c r="AO350">
        <v>0</v>
      </c>
      <c r="AP350" t="s">
        <v>1948</v>
      </c>
      <c r="AQ350" t="s">
        <v>2055</v>
      </c>
      <c r="AR350" t="s">
        <v>2069</v>
      </c>
      <c r="AU350" t="str">
        <f>IF(SpaceTypesTable[[#This Row],[Peak Flow Rate (gal/h)]]=0,"",SpaceTypesTable[[#This Row],[Peak Flow Rate (gal/h)]]/SpaceTypesTable[[#This Row],[area (ft^2)]])</f>
        <v/>
      </c>
      <c r="BE350" t="str">
        <f>IF(ISBLANK(BD350),"",BD350/(BA350/AZ350))</f>
        <v/>
      </c>
    </row>
    <row r="351" spans="1:57">
      <c r="A351" t="s">
        <v>199</v>
      </c>
      <c r="B351">
        <v>208</v>
      </c>
      <c r="C351" t="s">
        <v>1000</v>
      </c>
      <c r="D351" t="s">
        <v>801</v>
      </c>
      <c r="E351" t="s">
        <v>802</v>
      </c>
      <c r="F351" t="s">
        <v>849</v>
      </c>
      <c r="G351" t="s">
        <v>1048</v>
      </c>
      <c r="H351" t="s">
        <v>997</v>
      </c>
      <c r="I351" t="s">
        <v>776</v>
      </c>
      <c r="J351" t="s">
        <v>886</v>
      </c>
      <c r="K351" t="str">
        <f>SpaceTypesTable[[#This Row],[Lighting Standard]]&amp;SpaceTypesTable[[#This Row],[Lighting Primary Space Type]]&amp;SpaceTypesTable[[#This Row],[Lighting Secondary Space Type]]</f>
        <v>ASHRAE 189.1-2009HospitalExam/Treatment</v>
      </c>
      <c r="N351">
        <f>VLOOKUP(SpaceTypesTable[[#This Row],[LookupColumn]],InteriorLightingTable[],5,FALSE)</f>
        <v>1.35</v>
      </c>
      <c r="Q351">
        <v>0</v>
      </c>
      <c r="R351">
        <v>0.7</v>
      </c>
      <c r="S351">
        <v>0.2</v>
      </c>
      <c r="T351" t="s">
        <v>1970</v>
      </c>
      <c r="U351" t="s">
        <v>953</v>
      </c>
      <c r="V351" t="s">
        <v>777</v>
      </c>
      <c r="W351" t="s">
        <v>941</v>
      </c>
      <c r="X351" t="str">
        <f>SpaceTypesTable[[#This Row],[Ventilation Standard]]&amp;SpaceTypesTable[[#This Row],[Ventilation Primary Space Type]]&amp;SpaceTypesTable[[#This Row],[Ventilation Secondary Space Type]]</f>
        <v>GGHC v2.2Health CareSpecial Procedure Room, Diagnostic</v>
      </c>
      <c r="Y351">
        <f>VLOOKUP(SpaceTypesTable[[#This Row],[Lookup]],VentilationStandardsTable[],6,FALSE)</f>
        <v>0.3</v>
      </c>
      <c r="Z351">
        <f>VLOOKUP(SpaceTypesTable[[#This Row],[Lookup]],VentilationStandardsTable[],5,FALSE)</f>
        <v>0</v>
      </c>
      <c r="AA351">
        <f>VLOOKUP(SpaceTypesTable[[#This Row],[Lookup]],VentilationStandardsTable[],7,FALSE)</f>
        <v>0</v>
      </c>
      <c r="AB351">
        <v>18.579999999999998</v>
      </c>
      <c r="AC351" t="s">
        <v>2005</v>
      </c>
      <c r="AD351" t="s">
        <v>2012</v>
      </c>
      <c r="AE351">
        <v>4.4600000000000001E-2</v>
      </c>
      <c r="AF351" t="s">
        <v>2030</v>
      </c>
      <c r="AH351" t="s">
        <v>1011</v>
      </c>
      <c r="AI351" t="s">
        <v>1011</v>
      </c>
      <c r="AJ351" t="s">
        <v>1011</v>
      </c>
      <c r="AL351">
        <v>0.80000000000000016</v>
      </c>
      <c r="AM351">
        <v>0</v>
      </c>
      <c r="AN351">
        <v>0.5</v>
      </c>
      <c r="AO351">
        <v>0</v>
      </c>
      <c r="AP351" t="s">
        <v>1948</v>
      </c>
      <c r="AQ351" t="s">
        <v>2055</v>
      </c>
      <c r="AR351" t="s">
        <v>2069</v>
      </c>
      <c r="AU351" t="str">
        <f>IF(SpaceTypesTable[[#This Row],[Peak Flow Rate (gal/h)]]=0,"",SpaceTypesTable[[#This Row],[Peak Flow Rate (gal/h)]]/SpaceTypesTable[[#This Row],[area (ft^2)]])</f>
        <v/>
      </c>
      <c r="BE351" t="str">
        <f>IF(ISBLANK(BD351),"",BD351/(BA351/AZ351))</f>
        <v/>
      </c>
    </row>
    <row r="352" spans="1:57">
      <c r="A352" t="s">
        <v>144</v>
      </c>
      <c r="B352">
        <v>516</v>
      </c>
      <c r="C352" t="s">
        <v>1003</v>
      </c>
      <c r="D352" t="s">
        <v>799</v>
      </c>
      <c r="E352" t="s">
        <v>802</v>
      </c>
      <c r="F352" t="s">
        <v>849</v>
      </c>
      <c r="G352" t="s">
        <v>1048</v>
      </c>
      <c r="K352" t="str">
        <f>SpaceTypesTable[[#This Row],[Lighting Standard]]&amp;SpaceTypesTable[[#This Row],[Lighting Primary Space Type]]&amp;SpaceTypesTable[[#This Row],[Lighting Secondary Space Type]]</f>
        <v/>
      </c>
      <c r="N352">
        <v>1.6000000000000003</v>
      </c>
      <c r="Q352">
        <v>0</v>
      </c>
      <c r="R352">
        <v>0.7</v>
      </c>
      <c r="S352">
        <v>0.2</v>
      </c>
      <c r="T352" t="s">
        <v>1970</v>
      </c>
      <c r="U352" t="s">
        <v>953</v>
      </c>
      <c r="V352" t="s">
        <v>777</v>
      </c>
      <c r="W352" t="s">
        <v>941</v>
      </c>
      <c r="X352" t="str">
        <f>SpaceTypesTable[[#This Row],[Ventilation Standard]]&amp;SpaceTypesTable[[#This Row],[Ventilation Primary Space Type]]&amp;SpaceTypesTable[[#This Row],[Ventilation Secondary Space Type]]</f>
        <v>GGHC v2.2Health CareSpecial Procedure Room, Diagnostic</v>
      </c>
      <c r="Y352">
        <f>VLOOKUP(SpaceTypesTable[[#This Row],[Lookup]],VentilationStandardsTable[],6,FALSE)</f>
        <v>0.3</v>
      </c>
      <c r="Z352">
        <f>VLOOKUP(SpaceTypesTable[[#This Row],[Lookup]],VentilationStandardsTable[],5,FALSE)</f>
        <v>0</v>
      </c>
      <c r="AA352">
        <f>VLOOKUP(SpaceTypesTable[[#This Row],[Lookup]],VentilationStandardsTable[],7,FALSE)</f>
        <v>0</v>
      </c>
      <c r="AB352">
        <v>18.579999999999998</v>
      </c>
      <c r="AC352" t="s">
        <v>2005</v>
      </c>
      <c r="AD352" t="s">
        <v>2012</v>
      </c>
      <c r="AE352">
        <v>0.22320000000000001</v>
      </c>
      <c r="AF352" t="s">
        <v>2030</v>
      </c>
      <c r="AH352" t="s">
        <v>1011</v>
      </c>
      <c r="AI352" t="s">
        <v>1011</v>
      </c>
      <c r="AJ352" t="s">
        <v>1011</v>
      </c>
      <c r="AL352">
        <v>1.1000000000000001</v>
      </c>
      <c r="AM352">
        <v>0</v>
      </c>
      <c r="AN352">
        <v>0.5</v>
      </c>
      <c r="AO352">
        <v>0</v>
      </c>
      <c r="AP352" t="s">
        <v>1948</v>
      </c>
      <c r="AQ352" t="s">
        <v>2055</v>
      </c>
      <c r="AR352" t="s">
        <v>2069</v>
      </c>
      <c r="AU352" t="str">
        <f>IF(SpaceTypesTable[[#This Row],[Peak Flow Rate (gal/h)]]=0,"",SpaceTypesTable[[#This Row],[Peak Flow Rate (gal/h)]]/SpaceTypesTable[[#This Row],[area (ft^2)]])</f>
        <v/>
      </c>
      <c r="BE352" t="str">
        <f>IF(ISBLANK(BD352),"",BD352/(BA352/AZ352))</f>
        <v/>
      </c>
    </row>
    <row r="353" spans="1:57">
      <c r="C353" t="s">
        <v>1058</v>
      </c>
      <c r="D353" t="s">
        <v>799</v>
      </c>
      <c r="E353" t="s">
        <v>802</v>
      </c>
      <c r="F353" t="s">
        <v>849</v>
      </c>
      <c r="G353" t="s">
        <v>1048</v>
      </c>
      <c r="H353" t="s">
        <v>755</v>
      </c>
      <c r="I353" t="s">
        <v>776</v>
      </c>
      <c r="J353" t="s">
        <v>886</v>
      </c>
      <c r="K353" t="str">
        <f>SpaceTypesTable[[#This Row],[Lighting Standard]]&amp;SpaceTypesTable[[#This Row],[Lighting Primary Space Type]]&amp;SpaceTypesTable[[#This Row],[Lighting Secondary Space Type]]</f>
        <v>ASHRAE 90.1-2007HospitalExam/Treatment</v>
      </c>
      <c r="N353">
        <f>VLOOKUP(SpaceTypesTable[[#This Row],[LookupColumn]],InteriorLightingTable[],5,FALSE)</f>
        <v>1.5</v>
      </c>
      <c r="Q353">
        <v>0</v>
      </c>
      <c r="R353">
        <v>0.7</v>
      </c>
      <c r="S353">
        <v>0.2</v>
      </c>
      <c r="T353" t="s">
        <v>1970</v>
      </c>
      <c r="U353" t="s">
        <v>953</v>
      </c>
      <c r="V353" t="s">
        <v>777</v>
      </c>
      <c r="W353" t="s">
        <v>941</v>
      </c>
      <c r="X353" t="str">
        <f>SpaceTypesTable[[#This Row],[Ventilation Standard]]&amp;SpaceTypesTable[[#This Row],[Ventilation Primary Space Type]]&amp;SpaceTypesTable[[#This Row],[Ventilation Secondary Space Type]]</f>
        <v>GGHC v2.2Health CareSpecial Procedure Room, Diagnostic</v>
      </c>
      <c r="Y353">
        <f>VLOOKUP(SpaceTypesTable[[#This Row],[Lookup]],VentilationStandardsTable[],6,FALSE)</f>
        <v>0.3</v>
      </c>
      <c r="Z353">
        <f>VLOOKUP(SpaceTypesTable[[#This Row],[Lookup]],VentilationStandardsTable[],5,FALSE)</f>
        <v>0</v>
      </c>
      <c r="AA353">
        <f>VLOOKUP(SpaceTypesTable[[#This Row],[Lookup]],VentilationStandardsTable[],7,FALSE)</f>
        <v>0</v>
      </c>
      <c r="AB353">
        <v>18.579999999999998</v>
      </c>
      <c r="AC353" t="s">
        <v>2005</v>
      </c>
      <c r="AD353" t="s">
        <v>2012</v>
      </c>
      <c r="AE353">
        <v>4.4600000000000001E-2</v>
      </c>
      <c r="AF353" t="s">
        <v>2030</v>
      </c>
      <c r="AH353" t="s">
        <v>1011</v>
      </c>
      <c r="AI353" t="s">
        <v>1011</v>
      </c>
      <c r="AJ353" t="s">
        <v>1011</v>
      </c>
      <c r="AL353">
        <v>0.80000000000000016</v>
      </c>
      <c r="AM353">
        <v>0</v>
      </c>
      <c r="AN353">
        <v>0.5</v>
      </c>
      <c r="AO353">
        <v>0</v>
      </c>
      <c r="AP353" t="s">
        <v>1948</v>
      </c>
      <c r="AQ353" t="s">
        <v>2055</v>
      </c>
      <c r="AR353" t="s">
        <v>2069</v>
      </c>
      <c r="AU353" t="str">
        <f>IF(SpaceTypesTable[[#This Row],[Peak Flow Rate (gal/h)]]=0,"",SpaceTypesTable[[#This Row],[Peak Flow Rate (gal/h)]]/SpaceTypesTable[[#This Row],[area (ft^2)]])</f>
        <v/>
      </c>
      <c r="BE353" t="str">
        <f>IF(ISBLANK(BD353),"",BD353/(BA353/AZ353))</f>
        <v/>
      </c>
    </row>
    <row r="354" spans="1:57">
      <c r="A354" t="s">
        <v>473</v>
      </c>
      <c r="B354">
        <v>82</v>
      </c>
      <c r="C354" t="s">
        <v>1002</v>
      </c>
      <c r="D354" t="s">
        <v>799</v>
      </c>
      <c r="E354" t="s">
        <v>802</v>
      </c>
      <c r="F354" t="s">
        <v>851</v>
      </c>
      <c r="G354" t="s">
        <v>1041</v>
      </c>
      <c r="K354" t="str">
        <f>SpaceTypesTable[[#This Row],[Lighting Standard]]&amp;SpaceTypesTable[[#This Row],[Lighting Primary Space Type]]&amp;SpaceTypesTable[[#This Row],[Lighting Secondary Space Type]]</f>
        <v/>
      </c>
      <c r="N354">
        <v>0.80000000000000016</v>
      </c>
      <c r="Q354">
        <v>0</v>
      </c>
      <c r="R354">
        <v>0.7</v>
      </c>
      <c r="S354">
        <v>0.2</v>
      </c>
      <c r="T354" t="s">
        <v>1970</v>
      </c>
      <c r="U354" t="s">
        <v>645</v>
      </c>
      <c r="V354" t="s">
        <v>578</v>
      </c>
      <c r="W354" t="s">
        <v>579</v>
      </c>
      <c r="X354" t="str">
        <f>SpaceTypesTable[[#This Row],[Ventilation Standard]]&amp;SpaceTypesTable[[#This Row],[Ventilation Primary Space Type]]&amp;SpaceTypesTable[[#This Row],[Ventilation Secondary Space Type]]</f>
        <v>ASHRAE 62.1-1999Public SpacesCorridors and utilities</v>
      </c>
      <c r="Y354">
        <f>VLOOKUP(SpaceTypesTable[[#This Row],[Lookup]],VentilationStandardsTable[],6,FALSE)</f>
        <v>0.05</v>
      </c>
      <c r="Z354">
        <f>VLOOKUP(SpaceTypesTable[[#This Row],[Lookup]],VentilationStandardsTable[],5,FALSE)</f>
        <v>0</v>
      </c>
      <c r="AA354">
        <f>VLOOKUP(SpaceTypesTable[[#This Row],[Lookup]],VentilationStandardsTable[],7,FALSE)</f>
        <v>0</v>
      </c>
      <c r="AB354">
        <v>0</v>
      </c>
      <c r="AC354" t="s">
        <v>2005</v>
      </c>
      <c r="AD354" t="s">
        <v>2012</v>
      </c>
      <c r="AE354">
        <v>0.22320000000000001</v>
      </c>
      <c r="AF354" t="s">
        <v>2030</v>
      </c>
      <c r="AH354" t="s">
        <v>1011</v>
      </c>
      <c r="AI354" t="s">
        <v>1011</v>
      </c>
      <c r="AJ354" t="s">
        <v>1011</v>
      </c>
      <c r="AL354">
        <v>0.40000000000000008</v>
      </c>
      <c r="AM354">
        <v>0</v>
      </c>
      <c r="AN354">
        <v>0.5</v>
      </c>
      <c r="AO354">
        <v>0</v>
      </c>
      <c r="AP354" t="s">
        <v>1948</v>
      </c>
      <c r="AQ354" t="s">
        <v>2055</v>
      </c>
      <c r="AR354" t="s">
        <v>2069</v>
      </c>
      <c r="AU354" t="str">
        <f>IF(SpaceTypesTable[[#This Row],[Peak Flow Rate (gal/h)]]=0,"",SpaceTypesTable[[#This Row],[Peak Flow Rate (gal/h)]]/SpaceTypesTable[[#This Row],[area (ft^2)]])</f>
        <v/>
      </c>
      <c r="BE354" t="str">
        <f>IF(ISBLANK(BD354),"",BD354/(BA354/AZ354))</f>
        <v/>
      </c>
    </row>
    <row r="355" spans="1:57">
      <c r="A355" t="s">
        <v>200</v>
      </c>
      <c r="B355">
        <v>490</v>
      </c>
      <c r="C355" t="s">
        <v>1001</v>
      </c>
      <c r="D355" t="s">
        <v>799</v>
      </c>
      <c r="E355" t="s">
        <v>802</v>
      </c>
      <c r="F355" t="s">
        <v>851</v>
      </c>
      <c r="G355" t="s">
        <v>1041</v>
      </c>
      <c r="H355" t="s">
        <v>754</v>
      </c>
      <c r="I355" t="s">
        <v>882</v>
      </c>
      <c r="J355" t="s">
        <v>878</v>
      </c>
      <c r="K355" t="str">
        <f>SpaceTypesTable[[#This Row],[Lighting Standard]]&amp;SpaceTypesTable[[#This Row],[Lighting Primary Space Type]]&amp;SpaceTypesTable[[#This Row],[Lighting Secondary Space Type]]</f>
        <v>ASHRAE 90.1-2004Corridor/TransitionFor Hospital</v>
      </c>
      <c r="N355">
        <f>VLOOKUP(SpaceTypesTable[[#This Row],[LookupColumn]],InteriorLightingTable[],5,FALSE)</f>
        <v>1</v>
      </c>
      <c r="Q355">
        <v>0</v>
      </c>
      <c r="R355">
        <v>0.7</v>
      </c>
      <c r="S355">
        <v>0.2</v>
      </c>
      <c r="T355" t="s">
        <v>1970</v>
      </c>
      <c r="U355" t="s">
        <v>645</v>
      </c>
      <c r="V355" t="s">
        <v>578</v>
      </c>
      <c r="W355" t="s">
        <v>579</v>
      </c>
      <c r="X355" t="str">
        <f>SpaceTypesTable[[#This Row],[Ventilation Standard]]&amp;SpaceTypesTable[[#This Row],[Ventilation Primary Space Type]]&amp;SpaceTypesTable[[#This Row],[Ventilation Secondary Space Type]]</f>
        <v>ASHRAE 62.1-1999Public SpacesCorridors and utilities</v>
      </c>
      <c r="Y355">
        <f>VLOOKUP(SpaceTypesTable[[#This Row],[Lookup]],VentilationStandardsTable[],6,FALSE)</f>
        <v>0.05</v>
      </c>
      <c r="Z355">
        <f>VLOOKUP(SpaceTypesTable[[#This Row],[Lookup]],VentilationStandardsTable[],5,FALSE)</f>
        <v>0</v>
      </c>
      <c r="AA355">
        <f>VLOOKUP(SpaceTypesTable[[#This Row],[Lookup]],VentilationStandardsTable[],7,FALSE)</f>
        <v>0</v>
      </c>
      <c r="AB355">
        <v>0</v>
      </c>
      <c r="AC355" t="s">
        <v>2005</v>
      </c>
      <c r="AD355" t="s">
        <v>2012</v>
      </c>
      <c r="AE355">
        <v>5.9499999999999997E-2</v>
      </c>
      <c r="AF355" t="s">
        <v>2030</v>
      </c>
      <c r="AH355" t="s">
        <v>1011</v>
      </c>
      <c r="AI355" t="s">
        <v>1011</v>
      </c>
      <c r="AJ355" t="s">
        <v>1011</v>
      </c>
      <c r="AL355">
        <v>0.40000000000000008</v>
      </c>
      <c r="AM355">
        <v>0</v>
      </c>
      <c r="AN355">
        <v>0.5</v>
      </c>
      <c r="AO355">
        <v>0</v>
      </c>
      <c r="AP355" t="s">
        <v>1948</v>
      </c>
      <c r="AQ355" t="s">
        <v>2055</v>
      </c>
      <c r="AR355" t="s">
        <v>2069</v>
      </c>
      <c r="AU355" t="str">
        <f>IF(SpaceTypesTable[[#This Row],[Peak Flow Rate (gal/h)]]=0,"",SpaceTypesTable[[#This Row],[Peak Flow Rate (gal/h)]]/SpaceTypesTable[[#This Row],[area (ft^2)]])</f>
        <v/>
      </c>
      <c r="BE355" t="str">
        <f>IF(ISBLANK(BD355),"",BD355/(BA355/AZ355))</f>
        <v/>
      </c>
    </row>
    <row r="356" spans="1:57">
      <c r="A356" t="s">
        <v>53</v>
      </c>
      <c r="B356">
        <v>99</v>
      </c>
      <c r="C356" t="s">
        <v>1000</v>
      </c>
      <c r="D356" t="s">
        <v>800</v>
      </c>
      <c r="E356" t="s">
        <v>802</v>
      </c>
      <c r="F356" t="s">
        <v>851</v>
      </c>
      <c r="G356" t="s">
        <v>1041</v>
      </c>
      <c r="H356" t="s">
        <v>997</v>
      </c>
      <c r="I356" t="s">
        <v>882</v>
      </c>
      <c r="J356" t="s">
        <v>878</v>
      </c>
      <c r="K356" t="str">
        <f>SpaceTypesTable[[#This Row],[Lighting Standard]]&amp;SpaceTypesTable[[#This Row],[Lighting Primary Space Type]]&amp;SpaceTypesTable[[#This Row],[Lighting Secondary Space Type]]</f>
        <v>ASHRAE 189.1-2009Corridor/TransitionFor Hospital</v>
      </c>
      <c r="N356">
        <f>VLOOKUP(SpaceTypesTable[[#This Row],[LookupColumn]],InteriorLightingTable[],5,FALSE)</f>
        <v>0.9</v>
      </c>
      <c r="Q356">
        <v>0</v>
      </c>
      <c r="R356">
        <v>0.7</v>
      </c>
      <c r="S356">
        <v>0.2</v>
      </c>
      <c r="T356" t="s">
        <v>1970</v>
      </c>
      <c r="U356" t="s">
        <v>645</v>
      </c>
      <c r="V356" t="s">
        <v>578</v>
      </c>
      <c r="W356" t="s">
        <v>579</v>
      </c>
      <c r="X356"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0</v>
      </c>
      <c r="AC356" t="s">
        <v>2005</v>
      </c>
      <c r="AD356" t="s">
        <v>2012</v>
      </c>
      <c r="AE356">
        <v>5.9499999999999997E-2</v>
      </c>
      <c r="AF356" t="s">
        <v>2030</v>
      </c>
      <c r="AH356" t="s">
        <v>1011</v>
      </c>
      <c r="AI356" t="s">
        <v>1011</v>
      </c>
      <c r="AJ356" t="s">
        <v>1011</v>
      </c>
      <c r="AL356">
        <v>0.28999999999999998</v>
      </c>
      <c r="AM356">
        <v>0</v>
      </c>
      <c r="AN356">
        <v>0.5</v>
      </c>
      <c r="AO356">
        <v>0</v>
      </c>
      <c r="AP356" t="s">
        <v>1948</v>
      </c>
      <c r="AQ356" t="s">
        <v>2055</v>
      </c>
      <c r="AR356" t="s">
        <v>2069</v>
      </c>
      <c r="AU356" t="str">
        <f>IF(SpaceTypesTable[[#This Row],[Peak Flow Rate (gal/h)]]=0,"",SpaceTypesTable[[#This Row],[Peak Flow Rate (gal/h)]]/SpaceTypesTable[[#This Row],[area (ft^2)]])</f>
        <v/>
      </c>
      <c r="BE356" t="str">
        <f>IF(ISBLANK(BD356),"",BD356/(BA356/AZ356))</f>
        <v/>
      </c>
    </row>
    <row r="357" spans="1:57">
      <c r="A357" t="s">
        <v>88</v>
      </c>
      <c r="B357">
        <v>453</v>
      </c>
      <c r="C357" t="s">
        <v>1000</v>
      </c>
      <c r="D357" t="s">
        <v>801</v>
      </c>
      <c r="E357" t="s">
        <v>802</v>
      </c>
      <c r="F357" t="s">
        <v>851</v>
      </c>
      <c r="G357" t="s">
        <v>1041</v>
      </c>
      <c r="H357" t="s">
        <v>997</v>
      </c>
      <c r="I357" t="s">
        <v>882</v>
      </c>
      <c r="J357" t="s">
        <v>878</v>
      </c>
      <c r="K357" t="str">
        <f>SpaceTypesTable[[#This Row],[Lighting Standard]]&amp;SpaceTypesTable[[#This Row],[Lighting Primary Space Type]]&amp;SpaceTypesTable[[#This Row],[Lighting Secondary Space Type]]</f>
        <v>ASHRAE 189.1-2009Corridor/TransitionFor Hospital</v>
      </c>
      <c r="N357">
        <f>VLOOKUP(SpaceTypesTable[[#This Row],[LookupColumn]],InteriorLightingTable[],5,FALSE)</f>
        <v>0.9</v>
      </c>
      <c r="Q357">
        <v>0</v>
      </c>
      <c r="R357">
        <v>0.7</v>
      </c>
      <c r="S357">
        <v>0.2</v>
      </c>
      <c r="T357" t="s">
        <v>1970</v>
      </c>
      <c r="U357" t="s">
        <v>645</v>
      </c>
      <c r="V357" t="s">
        <v>578</v>
      </c>
      <c r="W357" t="s">
        <v>579</v>
      </c>
      <c r="X357"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0</v>
      </c>
      <c r="AC357" t="s">
        <v>2005</v>
      </c>
      <c r="AD357" t="s">
        <v>2012</v>
      </c>
      <c r="AE357">
        <v>4.4600000000000001E-2</v>
      </c>
      <c r="AF357" t="s">
        <v>2030</v>
      </c>
      <c r="AH357" t="s">
        <v>1011</v>
      </c>
      <c r="AI357" t="s">
        <v>1011</v>
      </c>
      <c r="AJ357" t="s">
        <v>1011</v>
      </c>
      <c r="AL357">
        <v>0.28999999999999998</v>
      </c>
      <c r="AM357">
        <v>0</v>
      </c>
      <c r="AN357">
        <v>0.5</v>
      </c>
      <c r="AO357">
        <v>0</v>
      </c>
      <c r="AP357" t="s">
        <v>1948</v>
      </c>
      <c r="AQ357" t="s">
        <v>2055</v>
      </c>
      <c r="AR357" t="s">
        <v>2069</v>
      </c>
      <c r="AU357" t="str">
        <f>IF(SpaceTypesTable[[#This Row],[Peak Flow Rate (gal/h)]]=0,"",SpaceTypesTable[[#This Row],[Peak Flow Rate (gal/h)]]/SpaceTypesTable[[#This Row],[area (ft^2)]])</f>
        <v/>
      </c>
      <c r="BE357" t="str">
        <f>IF(ISBLANK(BD357),"",BD357/(BA357/AZ357))</f>
        <v/>
      </c>
    </row>
    <row r="358" spans="1:57">
      <c r="A358" t="s">
        <v>429</v>
      </c>
      <c r="B358">
        <v>88</v>
      </c>
      <c r="C358" t="s">
        <v>1003</v>
      </c>
      <c r="D358" t="s">
        <v>799</v>
      </c>
      <c r="E358" t="s">
        <v>802</v>
      </c>
      <c r="F358" t="s">
        <v>851</v>
      </c>
      <c r="G358" t="s">
        <v>1041</v>
      </c>
      <c r="K358" t="str">
        <f>SpaceTypesTable[[#This Row],[Lighting Standard]]&amp;SpaceTypesTable[[#This Row],[Lighting Primary Space Type]]&amp;SpaceTypesTable[[#This Row],[Lighting Secondary Space Type]]</f>
        <v/>
      </c>
      <c r="N358">
        <v>0.80000000000000016</v>
      </c>
      <c r="Q358">
        <v>0</v>
      </c>
      <c r="R358">
        <v>0.7</v>
      </c>
      <c r="S358">
        <v>0.2</v>
      </c>
      <c r="T358" t="s">
        <v>1970</v>
      </c>
      <c r="U358" t="s">
        <v>645</v>
      </c>
      <c r="V358" t="s">
        <v>578</v>
      </c>
      <c r="W358" t="s">
        <v>579</v>
      </c>
      <c r="X358"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0</v>
      </c>
      <c r="AC358" t="s">
        <v>2005</v>
      </c>
      <c r="AD358" t="s">
        <v>2012</v>
      </c>
      <c r="AE358">
        <v>0.22320000000000001</v>
      </c>
      <c r="AF358" t="s">
        <v>2030</v>
      </c>
      <c r="AH358" t="s">
        <v>1011</v>
      </c>
      <c r="AI358" t="s">
        <v>1011</v>
      </c>
      <c r="AJ358" t="s">
        <v>1011</v>
      </c>
      <c r="AL358">
        <v>0.40000000000000008</v>
      </c>
      <c r="AM358">
        <v>0</v>
      </c>
      <c r="AN358">
        <v>0.5</v>
      </c>
      <c r="AO358">
        <v>0</v>
      </c>
      <c r="AP358" t="s">
        <v>1948</v>
      </c>
      <c r="AQ358" t="s">
        <v>2055</v>
      </c>
      <c r="AR358" t="s">
        <v>2069</v>
      </c>
      <c r="AU358" t="str">
        <f>IF(SpaceTypesTable[[#This Row],[Peak Flow Rate (gal/h)]]=0,"",SpaceTypesTable[[#This Row],[Peak Flow Rate (gal/h)]]/SpaceTypesTable[[#This Row],[area (ft^2)]])</f>
        <v/>
      </c>
      <c r="BE358" t="str">
        <f>IF(ISBLANK(BD358),"",BD358/(BA358/AZ358))</f>
        <v/>
      </c>
    </row>
    <row r="359" spans="1:57">
      <c r="C359" t="s">
        <v>1058</v>
      </c>
      <c r="D359" t="s">
        <v>799</v>
      </c>
      <c r="E359" t="s">
        <v>802</v>
      </c>
      <c r="F359" t="s">
        <v>851</v>
      </c>
      <c r="G359" t="s">
        <v>1041</v>
      </c>
      <c r="H359" t="s">
        <v>755</v>
      </c>
      <c r="I359" t="s">
        <v>882</v>
      </c>
      <c r="J359" t="s">
        <v>878</v>
      </c>
      <c r="K359" t="str">
        <f>SpaceTypesTable[[#This Row],[Lighting Standard]]&amp;SpaceTypesTable[[#This Row],[Lighting Primary Space Type]]&amp;SpaceTypesTable[[#This Row],[Lighting Secondary Space Type]]</f>
        <v>ASHRAE 90.1-2007Corridor/TransitionFor Hospital</v>
      </c>
      <c r="N359">
        <f>VLOOKUP(SpaceTypesTable[[#This Row],[LookupColumn]],InteriorLightingTable[],5,FALSE)</f>
        <v>1</v>
      </c>
      <c r="Q359">
        <v>0</v>
      </c>
      <c r="R359">
        <v>0.7</v>
      </c>
      <c r="S359">
        <v>0.2</v>
      </c>
      <c r="T359" t="s">
        <v>1970</v>
      </c>
      <c r="U359" t="s">
        <v>647</v>
      </c>
      <c r="V359" t="s">
        <v>578</v>
      </c>
      <c r="W359" t="s">
        <v>579</v>
      </c>
      <c r="X359" t="str">
        <f>SpaceTypesTable[[#This Row],[Ventilation Standard]]&amp;SpaceTypesTable[[#This Row],[Ventilation Primary Space Type]]&amp;SpaceTypesTable[[#This Row],[Ventilation Secondary Space Type]]</f>
        <v>ASHRAE 62.1-2007Public SpacesCorridors and utilities</v>
      </c>
      <c r="Y359" t="e">
        <f>VLOOKUP(SpaceTypesTable[[#This Row],[Lookup]],VentilationStandardsTable[],6,FALSE)</f>
        <v>#N/A</v>
      </c>
      <c r="Z359" t="e">
        <f>VLOOKUP(SpaceTypesTable[[#This Row],[Lookup]],VentilationStandardsTable[],5,FALSE)</f>
        <v>#N/A</v>
      </c>
      <c r="AA359" t="e">
        <f>VLOOKUP(SpaceTypesTable[[#This Row],[Lookup]],VentilationStandardsTable[],7,FALSE)</f>
        <v>#N/A</v>
      </c>
      <c r="AB359">
        <v>0</v>
      </c>
      <c r="AC359" t="s">
        <v>2005</v>
      </c>
      <c r="AD359" t="s">
        <v>2012</v>
      </c>
      <c r="AE359">
        <v>4.4600000000000001E-2</v>
      </c>
      <c r="AF359" t="s">
        <v>2030</v>
      </c>
      <c r="AH359" t="s">
        <v>1011</v>
      </c>
      <c r="AI359" t="s">
        <v>1011</v>
      </c>
      <c r="AJ359" t="s">
        <v>1011</v>
      </c>
      <c r="AL359">
        <v>0.28999999999999998</v>
      </c>
      <c r="AM359">
        <v>0</v>
      </c>
      <c r="AN359">
        <v>0.5</v>
      </c>
      <c r="AO359">
        <v>0</v>
      </c>
      <c r="AP359" t="s">
        <v>1948</v>
      </c>
      <c r="AQ359" t="s">
        <v>2055</v>
      </c>
      <c r="AR359" t="s">
        <v>2069</v>
      </c>
      <c r="AU359" t="str">
        <f>IF(SpaceTypesTable[[#This Row],[Peak Flow Rate (gal/h)]]=0,"",SpaceTypesTable[[#This Row],[Peak Flow Rate (gal/h)]]/SpaceTypesTable[[#This Row],[area (ft^2)]])</f>
        <v/>
      </c>
      <c r="BE359" t="str">
        <f>IF(ISBLANK(BD359),"",BD359/(BA359/AZ359))</f>
        <v/>
      </c>
    </row>
    <row r="360" spans="1:57">
      <c r="A360" t="s">
        <v>402</v>
      </c>
      <c r="B360">
        <v>59</v>
      </c>
      <c r="C360" t="s">
        <v>1002</v>
      </c>
      <c r="D360" t="s">
        <v>799</v>
      </c>
      <c r="E360" t="s">
        <v>802</v>
      </c>
      <c r="F360" t="s">
        <v>841</v>
      </c>
      <c r="G360" t="s">
        <v>1052</v>
      </c>
      <c r="K360" t="str">
        <f>SpaceTypesTable[[#This Row],[Lighting Standard]]&amp;SpaceTypesTable[[#This Row],[Lighting Primary Space Type]]&amp;SpaceTypesTable[[#This Row],[Lighting Secondary Space Type]]</f>
        <v/>
      </c>
      <c r="N360">
        <v>1.8</v>
      </c>
      <c r="Q360">
        <v>0</v>
      </c>
      <c r="R360">
        <v>0.7</v>
      </c>
      <c r="S360">
        <v>0.2</v>
      </c>
      <c r="T360" t="s">
        <v>1970</v>
      </c>
      <c r="U360" t="s">
        <v>645</v>
      </c>
      <c r="V360" t="s">
        <v>574</v>
      </c>
      <c r="W360" t="s">
        <v>577</v>
      </c>
      <c r="X360" t="str">
        <f>SpaceTypesTable[[#This Row],[Ventilation Standard]]&amp;SpaceTypesTable[[#This Row],[Ventilation Primary Space Type]]&amp;SpaceTypesTable[[#This Row],[Ventilation Secondary Space Type]]</f>
        <v>ASHRAE 62.1-1999OfficesTelecommunication centers and data entry areas</v>
      </c>
      <c r="Y360">
        <f>VLOOKUP(SpaceTypesTable[[#This Row],[Lookup]],VentilationStandardsTable[],6,FALSE)</f>
        <v>0</v>
      </c>
      <c r="Z360">
        <f>VLOOKUP(SpaceTypesTable[[#This Row],[Lookup]],VentilationStandardsTable[],5,FALSE)</f>
        <v>20</v>
      </c>
      <c r="AA360">
        <f>VLOOKUP(SpaceTypesTable[[#This Row],[Lookup]],VentilationStandardsTable[],7,FALSE)</f>
        <v>0</v>
      </c>
      <c r="AB360">
        <v>4.6500000000000004</v>
      </c>
      <c r="AC360" t="s">
        <v>2005</v>
      </c>
      <c r="AD360" t="s">
        <v>2012</v>
      </c>
      <c r="AE360">
        <v>0.22320000000000001</v>
      </c>
      <c r="AF360" t="s">
        <v>2030</v>
      </c>
      <c r="AH360" t="s">
        <v>1011</v>
      </c>
      <c r="AI360" t="s">
        <v>1011</v>
      </c>
      <c r="AJ360" t="s">
        <v>1011</v>
      </c>
      <c r="AL360">
        <v>1.1000000000000001</v>
      </c>
      <c r="AM360">
        <v>0</v>
      </c>
      <c r="AN360">
        <v>0.5</v>
      </c>
      <c r="AO360">
        <v>0</v>
      </c>
      <c r="AP360" t="s">
        <v>1948</v>
      </c>
      <c r="AQ360" t="s">
        <v>2055</v>
      </c>
      <c r="AR360" t="s">
        <v>2069</v>
      </c>
      <c r="AU360" t="str">
        <f>IF(SpaceTypesTable[[#This Row],[Peak Flow Rate (gal/h)]]=0,"",SpaceTypesTable[[#This Row],[Peak Flow Rate (gal/h)]]/SpaceTypesTable[[#This Row],[area (ft^2)]])</f>
        <v/>
      </c>
      <c r="BE360" t="str">
        <f>IF(ISBLANK(BD360),"",BD360/(BA360/AZ360))</f>
        <v/>
      </c>
    </row>
    <row r="361" spans="1:57">
      <c r="A361" t="s">
        <v>177</v>
      </c>
      <c r="B361">
        <v>479</v>
      </c>
      <c r="C361" t="s">
        <v>1001</v>
      </c>
      <c r="D361" t="s">
        <v>799</v>
      </c>
      <c r="E361" t="s">
        <v>802</v>
      </c>
      <c r="F361" t="s">
        <v>841</v>
      </c>
      <c r="G361" t="s">
        <v>1052</v>
      </c>
      <c r="H361" t="s">
        <v>754</v>
      </c>
      <c r="I361" t="s">
        <v>892</v>
      </c>
      <c r="J361" t="s">
        <v>760</v>
      </c>
      <c r="K361" t="str">
        <f>SpaceTypesTable[[#This Row],[Lighting Standard]]&amp;SpaceTypesTable[[#This Row],[Lighting Primary Space Type]]&amp;SpaceTypesTable[[#This Row],[Lighting Secondary Space Type]]</f>
        <v>ASHRAE 90.1-2004Office-EnclosedGeneral</v>
      </c>
      <c r="N361">
        <f>VLOOKUP(SpaceTypesTable[[#This Row],[LookupColumn]],InteriorLightingTable[],5,FALSE)</f>
        <v>1.1000000000000001</v>
      </c>
      <c r="Q361">
        <v>0</v>
      </c>
      <c r="R361">
        <v>0.7</v>
      </c>
      <c r="S361">
        <v>0.2</v>
      </c>
      <c r="T361" t="s">
        <v>1970</v>
      </c>
      <c r="U361" t="s">
        <v>645</v>
      </c>
      <c r="V361" t="s">
        <v>574</v>
      </c>
      <c r="W361" t="s">
        <v>577</v>
      </c>
      <c r="X361" t="str">
        <f>SpaceTypesTable[[#This Row],[Ventilation Standard]]&amp;SpaceTypesTable[[#This Row],[Ventilation Primary Space Type]]&amp;SpaceTypesTable[[#This Row],[Ventilation Secondary Space Type]]</f>
        <v>ASHRAE 62.1-1999OfficesTelecommunication centers and data entry areas</v>
      </c>
      <c r="Y361">
        <f>VLOOKUP(SpaceTypesTable[[#This Row],[Lookup]],VentilationStandardsTable[],6,FALSE)</f>
        <v>0</v>
      </c>
      <c r="Z361">
        <f>VLOOKUP(SpaceTypesTable[[#This Row],[Lookup]],VentilationStandardsTable[],5,FALSE)</f>
        <v>20</v>
      </c>
      <c r="AA361">
        <f>VLOOKUP(SpaceTypesTable[[#This Row],[Lookup]],VentilationStandardsTable[],7,FALSE)</f>
        <v>0</v>
      </c>
      <c r="AB361">
        <v>4.6500000000000004</v>
      </c>
      <c r="AC361" t="s">
        <v>2005</v>
      </c>
      <c r="AD361" t="s">
        <v>2012</v>
      </c>
      <c r="AE361">
        <v>5.9499999999999997E-2</v>
      </c>
      <c r="AF361" t="s">
        <v>2030</v>
      </c>
      <c r="AH361" t="s">
        <v>1011</v>
      </c>
      <c r="AI361" t="s">
        <v>1011</v>
      </c>
      <c r="AJ361" t="s">
        <v>1011</v>
      </c>
      <c r="AL361">
        <v>1.1000000000000001</v>
      </c>
      <c r="AM361">
        <v>0</v>
      </c>
      <c r="AN361">
        <v>0.5</v>
      </c>
      <c r="AO361">
        <v>0</v>
      </c>
      <c r="AP361" t="s">
        <v>1948</v>
      </c>
      <c r="AQ361" t="s">
        <v>2055</v>
      </c>
      <c r="AR361" t="s">
        <v>2069</v>
      </c>
      <c r="AU361" t="str">
        <f>IF(SpaceTypesTable[[#This Row],[Peak Flow Rate (gal/h)]]=0,"",SpaceTypesTable[[#This Row],[Peak Flow Rate (gal/h)]]/SpaceTypesTable[[#This Row],[area (ft^2)]])</f>
        <v/>
      </c>
      <c r="BE361" t="str">
        <f>IF(ISBLANK(BD361),"",BD361/(BA361/AZ361))</f>
        <v/>
      </c>
    </row>
    <row r="362" spans="1:57">
      <c r="A362" t="s">
        <v>55</v>
      </c>
      <c r="B362">
        <v>274</v>
      </c>
      <c r="C362" t="s">
        <v>1000</v>
      </c>
      <c r="D362" t="s">
        <v>800</v>
      </c>
      <c r="E362" t="s">
        <v>802</v>
      </c>
      <c r="F362" t="s">
        <v>841</v>
      </c>
      <c r="G362" t="s">
        <v>1052</v>
      </c>
      <c r="H362" t="s">
        <v>997</v>
      </c>
      <c r="I362" t="s">
        <v>892</v>
      </c>
      <c r="J362" t="s">
        <v>760</v>
      </c>
      <c r="K362" t="str">
        <f>SpaceTypesTable[[#This Row],[Lighting Standard]]&amp;SpaceTypesTable[[#This Row],[Lighting Primary Space Type]]&amp;SpaceTypesTable[[#This Row],[Lighting Secondary Space Type]]</f>
        <v>ASHRAE 189.1-2009Office-EnclosedGeneral</v>
      </c>
      <c r="N362">
        <f>VLOOKUP(SpaceTypesTable[[#This Row],[LookupColumn]],InteriorLightingTable[],5,FALSE)</f>
        <v>0.9900000000000001</v>
      </c>
      <c r="Q362">
        <v>0</v>
      </c>
      <c r="R362">
        <v>0.7</v>
      </c>
      <c r="S362">
        <v>0.2</v>
      </c>
      <c r="T362" t="s">
        <v>1970</v>
      </c>
      <c r="U362" t="s">
        <v>645</v>
      </c>
      <c r="V362" t="s">
        <v>574</v>
      </c>
      <c r="W362" t="s">
        <v>577</v>
      </c>
      <c r="X362" t="str">
        <f>SpaceTypesTable[[#This Row],[Ventilation Standard]]&amp;SpaceTypesTable[[#This Row],[Ventilation Primary Space Type]]&amp;SpaceTypesTable[[#This Row],[Ventilation Secondary Space Type]]</f>
        <v>ASHRAE 62.1-1999OfficesTelecommunication centers and data entry areas</v>
      </c>
      <c r="Y362">
        <f>VLOOKUP(SpaceTypesTable[[#This Row],[Lookup]],VentilationStandardsTable[],6,FALSE)</f>
        <v>0</v>
      </c>
      <c r="Z362">
        <f>VLOOKUP(SpaceTypesTable[[#This Row],[Lookup]],VentilationStandardsTable[],5,FALSE)</f>
        <v>20</v>
      </c>
      <c r="AA362">
        <f>VLOOKUP(SpaceTypesTable[[#This Row],[Lookup]],VentilationStandardsTable[],7,FALSE)</f>
        <v>0</v>
      </c>
      <c r="AB362">
        <v>4.6500000000000004</v>
      </c>
      <c r="AC362" t="s">
        <v>2005</v>
      </c>
      <c r="AD362" t="s">
        <v>2012</v>
      </c>
      <c r="AE362">
        <v>5.9499999999999997E-2</v>
      </c>
      <c r="AF362" t="s">
        <v>2030</v>
      </c>
      <c r="AH362" t="s">
        <v>1011</v>
      </c>
      <c r="AI362" t="s">
        <v>1011</v>
      </c>
      <c r="AJ362" t="s">
        <v>1011</v>
      </c>
      <c r="AL362">
        <v>0.80000000000000016</v>
      </c>
      <c r="AM362">
        <v>0</v>
      </c>
      <c r="AN362">
        <v>0.5</v>
      </c>
      <c r="AO362">
        <v>0</v>
      </c>
      <c r="AP362" t="s">
        <v>1948</v>
      </c>
      <c r="AQ362" t="s">
        <v>2055</v>
      </c>
      <c r="AR362" t="s">
        <v>2069</v>
      </c>
      <c r="AU362" t="str">
        <f>IF(SpaceTypesTable[[#This Row],[Peak Flow Rate (gal/h)]]=0,"",SpaceTypesTable[[#This Row],[Peak Flow Rate (gal/h)]]/SpaceTypesTable[[#This Row],[area (ft^2)]])</f>
        <v/>
      </c>
      <c r="BE362" t="str">
        <f>IF(ISBLANK(BD362),"",BD362/(BA362/AZ362))</f>
        <v/>
      </c>
    </row>
    <row r="363" spans="1:57">
      <c r="A363" t="s">
        <v>309</v>
      </c>
      <c r="B363">
        <v>200</v>
      </c>
      <c r="C363" t="s">
        <v>1000</v>
      </c>
      <c r="D363" t="s">
        <v>801</v>
      </c>
      <c r="E363" t="s">
        <v>802</v>
      </c>
      <c r="F363" t="s">
        <v>841</v>
      </c>
      <c r="G363" t="s">
        <v>1052</v>
      </c>
      <c r="H363" t="s">
        <v>997</v>
      </c>
      <c r="I363" t="s">
        <v>892</v>
      </c>
      <c r="J363" t="s">
        <v>760</v>
      </c>
      <c r="K363" t="str">
        <f>SpaceTypesTable[[#This Row],[Lighting Standard]]&amp;SpaceTypesTable[[#This Row],[Lighting Primary Space Type]]&amp;SpaceTypesTable[[#This Row],[Lighting Secondary Space Type]]</f>
        <v>ASHRAE 189.1-2009Office-EnclosedGeneral</v>
      </c>
      <c r="N363">
        <f>VLOOKUP(SpaceTypesTable[[#This Row],[LookupColumn]],InteriorLightingTable[],5,FALSE)</f>
        <v>0.9900000000000001</v>
      </c>
      <c r="Q363">
        <v>0</v>
      </c>
      <c r="R363">
        <v>0.7</v>
      </c>
      <c r="S363">
        <v>0.2</v>
      </c>
      <c r="T363" t="s">
        <v>1970</v>
      </c>
      <c r="U363" t="s">
        <v>645</v>
      </c>
      <c r="V363" t="s">
        <v>574</v>
      </c>
      <c r="W363" t="s">
        <v>577</v>
      </c>
      <c r="X363"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2005</v>
      </c>
      <c r="AD363" t="s">
        <v>2012</v>
      </c>
      <c r="AE363">
        <v>4.4600000000000001E-2</v>
      </c>
      <c r="AF363" t="s">
        <v>2030</v>
      </c>
      <c r="AH363" t="s">
        <v>1011</v>
      </c>
      <c r="AI363" t="s">
        <v>1011</v>
      </c>
      <c r="AJ363" t="s">
        <v>1011</v>
      </c>
      <c r="AL363">
        <v>0.80000000000000016</v>
      </c>
      <c r="AM363">
        <v>0</v>
      </c>
      <c r="AN363">
        <v>0.5</v>
      </c>
      <c r="AO363">
        <v>0</v>
      </c>
      <c r="AP363" t="s">
        <v>1948</v>
      </c>
      <c r="AQ363" t="s">
        <v>2055</v>
      </c>
      <c r="AR363" t="s">
        <v>2069</v>
      </c>
      <c r="AU363" t="str">
        <f>IF(SpaceTypesTable[[#This Row],[Peak Flow Rate (gal/h)]]=0,"",SpaceTypesTable[[#This Row],[Peak Flow Rate (gal/h)]]/SpaceTypesTable[[#This Row],[area (ft^2)]])</f>
        <v/>
      </c>
      <c r="BE363" t="str">
        <f>IF(ISBLANK(BD363),"",BD363/(BA363/AZ363))</f>
        <v/>
      </c>
    </row>
    <row r="364" spans="1:57">
      <c r="A364" t="s">
        <v>344</v>
      </c>
      <c r="B364">
        <v>519</v>
      </c>
      <c r="C364" t="s">
        <v>1003</v>
      </c>
      <c r="D364" t="s">
        <v>799</v>
      </c>
      <c r="E364" t="s">
        <v>802</v>
      </c>
      <c r="F364" t="s">
        <v>841</v>
      </c>
      <c r="G364" t="s">
        <v>1052</v>
      </c>
      <c r="K364" t="str">
        <f>SpaceTypesTable[[#This Row],[Lighting Standard]]&amp;SpaceTypesTable[[#This Row],[Lighting Primary Space Type]]&amp;SpaceTypesTable[[#This Row],[Lighting Secondary Space Type]]</f>
        <v/>
      </c>
      <c r="N364">
        <v>1.8</v>
      </c>
      <c r="Q364">
        <v>0</v>
      </c>
      <c r="R364">
        <v>0.7</v>
      </c>
      <c r="S364">
        <v>0.2</v>
      </c>
      <c r="T364" t="s">
        <v>1970</v>
      </c>
      <c r="U364" t="s">
        <v>645</v>
      </c>
      <c r="V364" t="s">
        <v>574</v>
      </c>
      <c r="W364" t="s">
        <v>577</v>
      </c>
      <c r="X364"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2005</v>
      </c>
      <c r="AD364" t="s">
        <v>2012</v>
      </c>
      <c r="AE364">
        <v>0.22320000000000001</v>
      </c>
      <c r="AF364" t="s">
        <v>2030</v>
      </c>
      <c r="AH364" t="s">
        <v>1011</v>
      </c>
      <c r="AI364" t="s">
        <v>1011</v>
      </c>
      <c r="AJ364" t="s">
        <v>1011</v>
      </c>
      <c r="AL364">
        <v>1.1000000000000001</v>
      </c>
      <c r="AM364">
        <v>0</v>
      </c>
      <c r="AN364">
        <v>0.5</v>
      </c>
      <c r="AO364">
        <v>0</v>
      </c>
      <c r="AP364" t="s">
        <v>1948</v>
      </c>
      <c r="AQ364" t="s">
        <v>2055</v>
      </c>
      <c r="AR364" t="s">
        <v>2069</v>
      </c>
      <c r="AU364" t="str">
        <f>IF(SpaceTypesTable[[#This Row],[Peak Flow Rate (gal/h)]]=0,"",SpaceTypesTable[[#This Row],[Peak Flow Rate (gal/h)]]/SpaceTypesTable[[#This Row],[area (ft^2)]])</f>
        <v/>
      </c>
      <c r="BE364" t="str">
        <f>IF(ISBLANK(BD364),"",BD364/(BA364/AZ364))</f>
        <v/>
      </c>
    </row>
    <row r="365" spans="1:57">
      <c r="C365" t="s">
        <v>1058</v>
      </c>
      <c r="D365" t="s">
        <v>799</v>
      </c>
      <c r="E365" t="s">
        <v>802</v>
      </c>
      <c r="F365" t="s">
        <v>841</v>
      </c>
      <c r="G365" t="s">
        <v>1052</v>
      </c>
      <c r="H365" t="s">
        <v>755</v>
      </c>
      <c r="I365" t="s">
        <v>892</v>
      </c>
      <c r="J365" t="s">
        <v>760</v>
      </c>
      <c r="K365" t="str">
        <f>SpaceTypesTable[[#This Row],[Lighting Standard]]&amp;SpaceTypesTable[[#This Row],[Lighting Primary Space Type]]&amp;SpaceTypesTable[[#This Row],[Lighting Secondary Space Type]]</f>
        <v>ASHRAE 90.1-2007Office-EnclosedGeneral</v>
      </c>
      <c r="N365">
        <f>VLOOKUP(SpaceTypesTable[[#This Row],[LookupColumn]],InteriorLightingTable[],5,FALSE)</f>
        <v>1.1000000000000001</v>
      </c>
      <c r="Q365">
        <v>0</v>
      </c>
      <c r="R365">
        <v>0.7</v>
      </c>
      <c r="S365">
        <v>0.2</v>
      </c>
      <c r="T365" t="s">
        <v>1970</v>
      </c>
      <c r="U365" t="s">
        <v>647</v>
      </c>
      <c r="V365" t="s">
        <v>574</v>
      </c>
      <c r="W365" t="s">
        <v>577</v>
      </c>
      <c r="X365" t="str">
        <f>SpaceTypesTable[[#This Row],[Ventilation Standard]]&amp;SpaceTypesTable[[#This Row],[Ventilation Primary Space Type]]&amp;SpaceTypesTable[[#This Row],[Ventilation Secondary Space Type]]</f>
        <v>ASHRAE 62.1-2007OfficesTelecommunication centers and data entry areas</v>
      </c>
      <c r="Y365" t="e">
        <f>VLOOKUP(SpaceTypesTable[[#This Row],[Lookup]],VentilationStandardsTable[],6,FALSE)</f>
        <v>#N/A</v>
      </c>
      <c r="Z365" t="e">
        <f>VLOOKUP(SpaceTypesTable[[#This Row],[Lookup]],VentilationStandardsTable[],5,FALSE)</f>
        <v>#N/A</v>
      </c>
      <c r="AA365" t="e">
        <f>VLOOKUP(SpaceTypesTable[[#This Row],[Lookup]],VentilationStandardsTable[],7,FALSE)</f>
        <v>#N/A</v>
      </c>
      <c r="AB365">
        <v>4.6500000000000004</v>
      </c>
      <c r="AC365" t="s">
        <v>2005</v>
      </c>
      <c r="AD365" t="s">
        <v>2012</v>
      </c>
      <c r="AE365">
        <v>4.4600000000000001E-2</v>
      </c>
      <c r="AF365" t="s">
        <v>2030</v>
      </c>
      <c r="AH365" t="s">
        <v>1011</v>
      </c>
      <c r="AI365" t="s">
        <v>1011</v>
      </c>
      <c r="AJ365" t="s">
        <v>1011</v>
      </c>
      <c r="AL365">
        <v>0.80000000000000016</v>
      </c>
      <c r="AM365">
        <v>0</v>
      </c>
      <c r="AN365">
        <v>0.5</v>
      </c>
      <c r="AO365">
        <v>0</v>
      </c>
      <c r="AP365" t="s">
        <v>1948</v>
      </c>
      <c r="AQ365" t="s">
        <v>2055</v>
      </c>
      <c r="AR365" t="s">
        <v>2069</v>
      </c>
      <c r="AU365" t="str">
        <f>IF(SpaceTypesTable[[#This Row],[Peak Flow Rate (gal/h)]]=0,"",SpaceTypesTable[[#This Row],[Peak Flow Rate (gal/h)]]/SpaceTypesTable[[#This Row],[area (ft^2)]])</f>
        <v/>
      </c>
      <c r="BE365" t="str">
        <f>IF(ISBLANK(BD365),"",BD365/(BA365/AZ365))</f>
        <v/>
      </c>
    </row>
    <row r="366" spans="1:57">
      <c r="A366" t="s">
        <v>486</v>
      </c>
      <c r="B366">
        <v>338</v>
      </c>
      <c r="C366" t="s">
        <v>1002</v>
      </c>
      <c r="D366" t="s">
        <v>799</v>
      </c>
      <c r="E366" t="s">
        <v>802</v>
      </c>
      <c r="F366" t="s">
        <v>867</v>
      </c>
      <c r="G366" t="s">
        <v>1050</v>
      </c>
      <c r="K366" t="str">
        <f>SpaceTypesTable[[#This Row],[Lighting Standard]]&amp;SpaceTypesTable[[#This Row],[Lighting Primary Space Type]]&amp;SpaceTypesTable[[#This Row],[Lighting Secondary Space Type]]</f>
        <v/>
      </c>
      <c r="N366">
        <v>1</v>
      </c>
      <c r="Q366">
        <v>0</v>
      </c>
      <c r="R366">
        <v>0.7</v>
      </c>
      <c r="S366">
        <v>0.2</v>
      </c>
      <c r="T366" t="s">
        <v>1970</v>
      </c>
      <c r="U366" t="s">
        <v>953</v>
      </c>
      <c r="V366" t="s">
        <v>777</v>
      </c>
      <c r="W366" t="s">
        <v>923</v>
      </c>
      <c r="X366" t="str">
        <f>SpaceTypesTable[[#This Row],[Ventilation Standard]]&amp;SpaceTypesTable[[#This Row],[Ventilation Primary Space Type]]&amp;SpaceTypesTable[[#This Row],[Ventilation Secondary Space Type]]</f>
        <v>GGHC v2.2Health CareJanitors Closet / Utility</v>
      </c>
      <c r="Y366">
        <f>VLOOKUP(SpaceTypesTable[[#This Row],[Lookup]],VentilationStandardsTable[],6,FALSE)</f>
        <v>1.5</v>
      </c>
      <c r="Z366">
        <f>VLOOKUP(SpaceTypesTable[[#This Row],[Lookup]],VentilationStandardsTable[],5,FALSE)</f>
        <v>0</v>
      </c>
      <c r="AA366">
        <f>VLOOKUP(SpaceTypesTable[[#This Row],[Lookup]],VentilationStandardsTable[],7,FALSE)</f>
        <v>0</v>
      </c>
      <c r="AB366">
        <v>0</v>
      </c>
      <c r="AC366" t="s">
        <v>2005</v>
      </c>
      <c r="AD366" t="s">
        <v>2012</v>
      </c>
      <c r="AE366">
        <v>0.22320000000000001</v>
      </c>
      <c r="AF366" t="s">
        <v>2030</v>
      </c>
      <c r="AH366" t="s">
        <v>1011</v>
      </c>
      <c r="AI366" t="s">
        <v>1011</v>
      </c>
      <c r="AJ366" t="s">
        <v>1011</v>
      </c>
      <c r="AL366">
        <v>0</v>
      </c>
      <c r="AM366">
        <v>0</v>
      </c>
      <c r="AN366">
        <v>0.3</v>
      </c>
      <c r="AO366">
        <v>0.7</v>
      </c>
      <c r="AP366" t="s">
        <v>1948</v>
      </c>
      <c r="AQ366" t="s">
        <v>2055</v>
      </c>
      <c r="AR366" t="s">
        <v>2069</v>
      </c>
      <c r="AU366" t="str">
        <f>IF(SpaceTypesTable[[#This Row],[Peak Flow Rate (gal/h)]]=0,"",SpaceTypesTable[[#This Row],[Peak Flow Rate (gal/h)]]/SpaceTypesTable[[#This Row],[area (ft^2)]])</f>
        <v/>
      </c>
      <c r="BE366" t="str">
        <f>IF(ISBLANK(BD366),"",BD366/(BA366/AZ366))</f>
        <v/>
      </c>
    </row>
    <row r="367" spans="1:57">
      <c r="A367" t="s">
        <v>274</v>
      </c>
      <c r="B367">
        <v>271</v>
      </c>
      <c r="C367" t="s">
        <v>1001</v>
      </c>
      <c r="D367" t="s">
        <v>799</v>
      </c>
      <c r="E367" t="s">
        <v>802</v>
      </c>
      <c r="F367" t="s">
        <v>867</v>
      </c>
      <c r="G367" t="s">
        <v>1050</v>
      </c>
      <c r="H367" t="s">
        <v>754</v>
      </c>
      <c r="I367" t="s">
        <v>779</v>
      </c>
      <c r="J367" t="s">
        <v>760</v>
      </c>
      <c r="K367" t="str">
        <f>SpaceTypesTable[[#This Row],[Lighting Standard]]&amp;SpaceTypesTable[[#This Row],[Lighting Primary Space Type]]&amp;SpaceTypesTable[[#This Row],[Lighting Secondary Space Type]]</f>
        <v>ASHRAE 90.1-2004Active StorageGeneral</v>
      </c>
      <c r="N367">
        <f>VLOOKUP(SpaceTypesTable[[#This Row],[LookupColumn]],InteriorLightingTable[],5,FALSE)</f>
        <v>0.8</v>
      </c>
      <c r="Q367">
        <v>0</v>
      </c>
      <c r="R367">
        <v>0.7</v>
      </c>
      <c r="S367">
        <v>0.2</v>
      </c>
      <c r="T367" t="s">
        <v>1970</v>
      </c>
      <c r="U367" t="s">
        <v>953</v>
      </c>
      <c r="V367" t="s">
        <v>777</v>
      </c>
      <c r="W367" t="s">
        <v>923</v>
      </c>
      <c r="X367" t="str">
        <f>SpaceTypesTable[[#This Row],[Ventilation Standard]]&amp;SpaceTypesTable[[#This Row],[Ventilation Primary Space Type]]&amp;SpaceTypesTable[[#This Row],[Ventilation Secondary Space Type]]</f>
        <v>GGHC v2.2Health CareJanitors Closet / Utility</v>
      </c>
      <c r="Y367">
        <f>VLOOKUP(SpaceTypesTable[[#This Row],[Lookup]],VentilationStandardsTable[],6,FALSE)</f>
        <v>1.5</v>
      </c>
      <c r="Z367">
        <f>VLOOKUP(SpaceTypesTable[[#This Row],[Lookup]],VentilationStandardsTable[],5,FALSE)</f>
        <v>0</v>
      </c>
      <c r="AA367">
        <f>VLOOKUP(SpaceTypesTable[[#This Row],[Lookup]],VentilationStandardsTable[],7,FALSE)</f>
        <v>0</v>
      </c>
      <c r="AB367">
        <v>0</v>
      </c>
      <c r="AC367" t="s">
        <v>2005</v>
      </c>
      <c r="AD367" t="s">
        <v>2012</v>
      </c>
      <c r="AE367">
        <v>5.9499999999999997E-2</v>
      </c>
      <c r="AF367" t="s">
        <v>2030</v>
      </c>
      <c r="AH367" t="s">
        <v>1011</v>
      </c>
      <c r="AI367" t="s">
        <v>1011</v>
      </c>
      <c r="AJ367" t="s">
        <v>1011</v>
      </c>
      <c r="AL367">
        <v>0</v>
      </c>
      <c r="AM367">
        <v>0</v>
      </c>
      <c r="AN367">
        <v>0.3</v>
      </c>
      <c r="AO367">
        <v>0.7</v>
      </c>
      <c r="AP367" t="s">
        <v>1948</v>
      </c>
      <c r="AQ367" t="s">
        <v>2055</v>
      </c>
      <c r="AR367" t="s">
        <v>2069</v>
      </c>
      <c r="AU367" t="str">
        <f>IF(SpaceTypesTable[[#This Row],[Peak Flow Rate (gal/h)]]=0,"",SpaceTypesTable[[#This Row],[Peak Flow Rate (gal/h)]]/SpaceTypesTable[[#This Row],[area (ft^2)]])</f>
        <v/>
      </c>
      <c r="BE367" t="str">
        <f>IF(ISBLANK(BD367),"",BD367/(BA367/AZ367))</f>
        <v/>
      </c>
    </row>
    <row r="368" spans="1:57">
      <c r="A368" t="s">
        <v>198</v>
      </c>
      <c r="B368">
        <v>220</v>
      </c>
      <c r="C368" t="s">
        <v>1000</v>
      </c>
      <c r="D368" t="s">
        <v>800</v>
      </c>
      <c r="E368" t="s">
        <v>802</v>
      </c>
      <c r="F368" t="s">
        <v>867</v>
      </c>
      <c r="G368" t="s">
        <v>1050</v>
      </c>
      <c r="H368" t="s">
        <v>997</v>
      </c>
      <c r="I368" t="s">
        <v>779</v>
      </c>
      <c r="J368" t="s">
        <v>760</v>
      </c>
      <c r="K368" t="str">
        <f>SpaceTypesTable[[#This Row],[Lighting Standard]]&amp;SpaceTypesTable[[#This Row],[Lighting Primary Space Type]]&amp;SpaceTypesTable[[#This Row],[Lighting Secondary Space Type]]</f>
        <v>ASHRAE 189.1-2009Active StorageGeneral</v>
      </c>
      <c r="N368">
        <f>VLOOKUP(SpaceTypesTable[[#This Row],[LookupColumn]],InteriorLightingTable[],5,FALSE)</f>
        <v>0.72000000000000008</v>
      </c>
      <c r="Q368">
        <v>0</v>
      </c>
      <c r="R368">
        <v>0.7</v>
      </c>
      <c r="S368">
        <v>0.2</v>
      </c>
      <c r="T368" t="s">
        <v>1970</v>
      </c>
      <c r="U368" t="s">
        <v>953</v>
      </c>
      <c r="V368" t="s">
        <v>777</v>
      </c>
      <c r="W368" t="s">
        <v>923</v>
      </c>
      <c r="X368" t="str">
        <f>SpaceTypesTable[[#This Row],[Ventilation Standard]]&amp;SpaceTypesTable[[#This Row],[Ventilation Primary Space Type]]&amp;SpaceTypesTable[[#This Row],[Ventilation Secondary Space Type]]</f>
        <v>GGHC v2.2Health CareJanitors Closet / Utility</v>
      </c>
      <c r="Y368">
        <f>VLOOKUP(SpaceTypesTable[[#This Row],[Lookup]],VentilationStandardsTable[],6,FALSE)</f>
        <v>1.5</v>
      </c>
      <c r="Z368">
        <f>VLOOKUP(SpaceTypesTable[[#This Row],[Lookup]],VentilationStandardsTable[],5,FALSE)</f>
        <v>0</v>
      </c>
      <c r="AA368">
        <f>VLOOKUP(SpaceTypesTable[[#This Row],[Lookup]],VentilationStandardsTable[],7,FALSE)</f>
        <v>0</v>
      </c>
      <c r="AB368">
        <v>0</v>
      </c>
      <c r="AC368" t="s">
        <v>2005</v>
      </c>
      <c r="AD368" t="s">
        <v>2012</v>
      </c>
      <c r="AE368">
        <v>5.9499999999999997E-2</v>
      </c>
      <c r="AF368" t="s">
        <v>2030</v>
      </c>
      <c r="AH368" t="s">
        <v>1011</v>
      </c>
      <c r="AI368" t="s">
        <v>1011</v>
      </c>
      <c r="AJ368" t="s">
        <v>1011</v>
      </c>
      <c r="AL368">
        <v>0</v>
      </c>
      <c r="AM368">
        <v>0</v>
      </c>
      <c r="AN368">
        <v>0.3</v>
      </c>
      <c r="AO368">
        <v>0.7</v>
      </c>
      <c r="AP368" t="s">
        <v>1948</v>
      </c>
      <c r="AQ368" t="s">
        <v>2055</v>
      </c>
      <c r="AR368" t="s">
        <v>2069</v>
      </c>
      <c r="AU368" t="str">
        <f>IF(SpaceTypesTable[[#This Row],[Peak Flow Rate (gal/h)]]=0,"",SpaceTypesTable[[#This Row],[Peak Flow Rate (gal/h)]]/SpaceTypesTable[[#This Row],[area (ft^2)]])</f>
        <v/>
      </c>
      <c r="BE368" t="str">
        <f>IF(ISBLANK(BD368),"",BD368/(BA368/AZ368))</f>
        <v/>
      </c>
    </row>
    <row r="369" spans="1:57">
      <c r="A369" t="s">
        <v>192</v>
      </c>
      <c r="B369">
        <v>175</v>
      </c>
      <c r="C369" t="s">
        <v>1000</v>
      </c>
      <c r="D369" t="s">
        <v>801</v>
      </c>
      <c r="E369" t="s">
        <v>802</v>
      </c>
      <c r="F369" t="s">
        <v>867</v>
      </c>
      <c r="G369" t="s">
        <v>1050</v>
      </c>
      <c r="H369" t="s">
        <v>997</v>
      </c>
      <c r="I369" t="s">
        <v>779</v>
      </c>
      <c r="J369" t="s">
        <v>760</v>
      </c>
      <c r="K369" t="str">
        <f>SpaceTypesTable[[#This Row],[Lighting Standard]]&amp;SpaceTypesTable[[#This Row],[Lighting Primary Space Type]]&amp;SpaceTypesTable[[#This Row],[Lighting Secondary Space Type]]</f>
        <v>ASHRAE 189.1-2009Active StorageGeneral</v>
      </c>
      <c r="N369">
        <f>VLOOKUP(SpaceTypesTable[[#This Row],[LookupColumn]],InteriorLightingTable[],5,FALSE)</f>
        <v>0.72000000000000008</v>
      </c>
      <c r="Q369">
        <v>0</v>
      </c>
      <c r="R369">
        <v>0.7</v>
      </c>
      <c r="S369">
        <v>0.2</v>
      </c>
      <c r="T369" t="s">
        <v>1970</v>
      </c>
      <c r="U369" t="s">
        <v>953</v>
      </c>
      <c r="V369" t="s">
        <v>777</v>
      </c>
      <c r="W369" t="s">
        <v>923</v>
      </c>
      <c r="X369" t="str">
        <f>SpaceTypesTable[[#This Row],[Ventilation Standard]]&amp;SpaceTypesTable[[#This Row],[Ventilation Primary Space Type]]&amp;SpaceTypesTable[[#This Row],[Ventilation Secondary Space Type]]</f>
        <v>GGHC v2.2Health CareJanitors Closet / Utility</v>
      </c>
      <c r="Y369">
        <f>VLOOKUP(SpaceTypesTable[[#This Row],[Lookup]],VentilationStandardsTable[],6,FALSE)</f>
        <v>1.5</v>
      </c>
      <c r="Z369">
        <f>VLOOKUP(SpaceTypesTable[[#This Row],[Lookup]],VentilationStandardsTable[],5,FALSE)</f>
        <v>0</v>
      </c>
      <c r="AA369">
        <f>VLOOKUP(SpaceTypesTable[[#This Row],[Lookup]],VentilationStandardsTable[],7,FALSE)</f>
        <v>0</v>
      </c>
      <c r="AB369">
        <v>0</v>
      </c>
      <c r="AC369" t="s">
        <v>2005</v>
      </c>
      <c r="AD369" t="s">
        <v>2012</v>
      </c>
      <c r="AE369">
        <v>4.4600000000000001E-2</v>
      </c>
      <c r="AF369" t="s">
        <v>2030</v>
      </c>
      <c r="AH369" t="s">
        <v>1011</v>
      </c>
      <c r="AI369" t="s">
        <v>1011</v>
      </c>
      <c r="AJ369" t="s">
        <v>1011</v>
      </c>
      <c r="AL369">
        <v>0</v>
      </c>
      <c r="AM369">
        <v>0</v>
      </c>
      <c r="AN369">
        <v>0.3</v>
      </c>
      <c r="AO369">
        <v>0.7</v>
      </c>
      <c r="AP369" t="s">
        <v>1948</v>
      </c>
      <c r="AQ369" t="s">
        <v>2055</v>
      </c>
      <c r="AR369" t="s">
        <v>2069</v>
      </c>
      <c r="AU369" t="str">
        <f>IF(SpaceTypesTable[[#This Row],[Peak Flow Rate (gal/h)]]=0,"",SpaceTypesTable[[#This Row],[Peak Flow Rate (gal/h)]]/SpaceTypesTable[[#This Row],[area (ft^2)]])</f>
        <v/>
      </c>
      <c r="BE369" t="str">
        <f>IF(ISBLANK(BD369),"",BD369/(BA369/AZ369))</f>
        <v/>
      </c>
    </row>
    <row r="370" spans="1:57">
      <c r="A370" t="s">
        <v>336</v>
      </c>
      <c r="B370">
        <v>264</v>
      </c>
      <c r="C370" t="s">
        <v>1003</v>
      </c>
      <c r="D370" t="s">
        <v>799</v>
      </c>
      <c r="E370" t="s">
        <v>802</v>
      </c>
      <c r="F370" t="s">
        <v>867</v>
      </c>
      <c r="G370" t="s">
        <v>1050</v>
      </c>
      <c r="K370" t="str">
        <f>SpaceTypesTable[[#This Row],[Lighting Standard]]&amp;SpaceTypesTable[[#This Row],[Lighting Primary Space Type]]&amp;SpaceTypesTable[[#This Row],[Lighting Secondary Space Type]]</f>
        <v/>
      </c>
      <c r="N370">
        <v>1</v>
      </c>
      <c r="Q370">
        <v>0</v>
      </c>
      <c r="R370">
        <v>0.7</v>
      </c>
      <c r="S370">
        <v>0.2</v>
      </c>
      <c r="T370" t="s">
        <v>1970</v>
      </c>
      <c r="U370" t="s">
        <v>953</v>
      </c>
      <c r="V370" t="s">
        <v>777</v>
      </c>
      <c r="W370" t="s">
        <v>923</v>
      </c>
      <c r="X3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2005</v>
      </c>
      <c r="AD370" t="s">
        <v>2012</v>
      </c>
      <c r="AE370">
        <v>0.22320000000000001</v>
      </c>
      <c r="AF370" t="s">
        <v>2030</v>
      </c>
      <c r="AH370" t="s">
        <v>1011</v>
      </c>
      <c r="AI370" t="s">
        <v>1011</v>
      </c>
      <c r="AJ370" t="s">
        <v>1011</v>
      </c>
      <c r="AL370">
        <v>0</v>
      </c>
      <c r="AM370">
        <v>0</v>
      </c>
      <c r="AN370">
        <v>0.3</v>
      </c>
      <c r="AO370">
        <v>0.7</v>
      </c>
      <c r="AP370" t="s">
        <v>1948</v>
      </c>
      <c r="AQ370" t="s">
        <v>2055</v>
      </c>
      <c r="AR370" t="s">
        <v>2069</v>
      </c>
      <c r="AU370" t="str">
        <f>IF(SpaceTypesTable[[#This Row],[Peak Flow Rate (gal/h)]]=0,"",SpaceTypesTable[[#This Row],[Peak Flow Rate (gal/h)]]/SpaceTypesTable[[#This Row],[area (ft^2)]])</f>
        <v/>
      </c>
      <c r="BE370" t="str">
        <f>IF(ISBLANK(BD370),"",BD370/(BA370/AZ370))</f>
        <v/>
      </c>
    </row>
    <row r="371" spans="1:57">
      <c r="C371" t="s">
        <v>1058</v>
      </c>
      <c r="D371" t="s">
        <v>799</v>
      </c>
      <c r="E371" t="s">
        <v>802</v>
      </c>
      <c r="F371" t="s">
        <v>867</v>
      </c>
      <c r="G371" t="s">
        <v>1050</v>
      </c>
      <c r="H371" t="s">
        <v>755</v>
      </c>
      <c r="I371" t="s">
        <v>779</v>
      </c>
      <c r="J371" t="s">
        <v>760</v>
      </c>
      <c r="K371" t="str">
        <f>SpaceTypesTable[[#This Row],[Lighting Standard]]&amp;SpaceTypesTable[[#This Row],[Lighting Primary Space Type]]&amp;SpaceTypesTable[[#This Row],[Lighting Secondary Space Type]]</f>
        <v>ASHRAE 90.1-2007Active StorageGeneral</v>
      </c>
      <c r="N371">
        <f>VLOOKUP(SpaceTypesTable[[#This Row],[LookupColumn]],InteriorLightingTable[],5,FALSE)</f>
        <v>0.8</v>
      </c>
      <c r="Q371">
        <v>0</v>
      </c>
      <c r="R371">
        <v>0.7</v>
      </c>
      <c r="S371">
        <v>0.2</v>
      </c>
      <c r="T371" t="s">
        <v>1970</v>
      </c>
      <c r="U371" t="s">
        <v>953</v>
      </c>
      <c r="V371" t="s">
        <v>777</v>
      </c>
      <c r="W371" t="s">
        <v>923</v>
      </c>
      <c r="X371"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2005</v>
      </c>
      <c r="AD371" t="s">
        <v>2012</v>
      </c>
      <c r="AE371">
        <v>4.4600000000000001E-2</v>
      </c>
      <c r="AF371" t="s">
        <v>2030</v>
      </c>
      <c r="AH371" t="s">
        <v>1011</v>
      </c>
      <c r="AI371" t="s">
        <v>1011</v>
      </c>
      <c r="AJ371" t="s">
        <v>1011</v>
      </c>
      <c r="AL371">
        <v>0</v>
      </c>
      <c r="AM371">
        <v>0</v>
      </c>
      <c r="AN371">
        <v>0.3</v>
      </c>
      <c r="AO371">
        <v>0.7</v>
      </c>
      <c r="AP371" t="s">
        <v>1948</v>
      </c>
      <c r="AQ371" t="s">
        <v>2055</v>
      </c>
      <c r="AR371" t="s">
        <v>2069</v>
      </c>
      <c r="AU371" t="str">
        <f>IF(SpaceTypesTable[[#This Row],[Peak Flow Rate (gal/h)]]=0,"",SpaceTypesTable[[#This Row],[Peak Flow Rate (gal/h)]]/SpaceTypesTable[[#This Row],[area (ft^2)]])</f>
        <v/>
      </c>
      <c r="BE371" t="str">
        <f>IF(ISBLANK(BD371),"",BD371/(BA371/AZ371))</f>
        <v/>
      </c>
    </row>
    <row r="372" spans="1:57">
      <c r="A372" t="s">
        <v>398</v>
      </c>
      <c r="B372">
        <v>114</v>
      </c>
      <c r="C372" t="s">
        <v>1002</v>
      </c>
      <c r="D372" t="s">
        <v>799</v>
      </c>
      <c r="E372" t="s">
        <v>802</v>
      </c>
      <c r="F372" t="s">
        <v>783</v>
      </c>
      <c r="G372" t="s">
        <v>1051</v>
      </c>
      <c r="K372" t="str">
        <f>SpaceTypesTable[[#This Row],[Lighting Standard]]&amp;SpaceTypesTable[[#This Row],[Lighting Primary Space Type]]&amp;SpaceTypesTable[[#This Row],[Lighting Secondary Space Type]]</f>
        <v/>
      </c>
      <c r="N372">
        <v>1</v>
      </c>
      <c r="Q372">
        <v>0</v>
      </c>
      <c r="R372">
        <v>0.7</v>
      </c>
      <c r="S372">
        <v>0.2</v>
      </c>
      <c r="T372" t="s">
        <v>1970</v>
      </c>
      <c r="U372" t="s">
        <v>645</v>
      </c>
      <c r="V372" t="s">
        <v>954</v>
      </c>
      <c r="W372" t="s">
        <v>569</v>
      </c>
      <c r="X372" t="str">
        <f>SpaceTypesTable[[#This Row],[Ventilation Standard]]&amp;SpaceTypesTable[[#This Row],[Ventilation Primary Space Type]]&amp;SpaceTypesTable[[#This Row],[Ventilation Secondary Space Type]]</f>
        <v>ASHRAE 62.1-1999Hotels, Motels, Resorts, DormitoriesLobbies</v>
      </c>
      <c r="Y372">
        <f>VLOOKUP(SpaceTypesTable[[#This Row],[Lookup]],VentilationStandardsTable[],6,FALSE)</f>
        <v>0</v>
      </c>
      <c r="Z372">
        <f>VLOOKUP(SpaceTypesTable[[#This Row],[Lookup]],VentilationStandardsTable[],5,FALSE)</f>
        <v>15</v>
      </c>
      <c r="AA372">
        <f>VLOOKUP(SpaceTypesTable[[#This Row],[Lookup]],VentilationStandardsTable[],7,FALSE)</f>
        <v>0</v>
      </c>
      <c r="AB372">
        <v>27.87</v>
      </c>
      <c r="AC372" t="s">
        <v>2005</v>
      </c>
      <c r="AD372" t="s">
        <v>2012</v>
      </c>
      <c r="AE372">
        <v>0.22320000000000001</v>
      </c>
      <c r="AF372" t="s">
        <v>2030</v>
      </c>
      <c r="AH372" t="s">
        <v>1011</v>
      </c>
      <c r="AI372" t="s">
        <v>1011</v>
      </c>
      <c r="AJ372" t="s">
        <v>1011</v>
      </c>
      <c r="AL372">
        <v>1.1000000000000001</v>
      </c>
      <c r="AM372">
        <v>0</v>
      </c>
      <c r="AN372">
        <v>0.5</v>
      </c>
      <c r="AO372">
        <v>0</v>
      </c>
      <c r="AP372" t="s">
        <v>1948</v>
      </c>
      <c r="AQ372" t="s">
        <v>2055</v>
      </c>
      <c r="AR372" t="s">
        <v>2069</v>
      </c>
      <c r="AU372" t="str">
        <f>IF(SpaceTypesTable[[#This Row],[Peak Flow Rate (gal/h)]]=0,"",SpaceTypesTable[[#This Row],[Peak Flow Rate (gal/h)]]/SpaceTypesTable[[#This Row],[area (ft^2)]])</f>
        <v/>
      </c>
      <c r="BE372" t="str">
        <f>IF(ISBLANK(BD372),"",BD372/(BA372/AZ372))</f>
        <v/>
      </c>
    </row>
    <row r="373" spans="1:57">
      <c r="A373" t="s">
        <v>167</v>
      </c>
      <c r="B373">
        <v>289</v>
      </c>
      <c r="C373" t="s">
        <v>1001</v>
      </c>
      <c r="D373" t="s">
        <v>799</v>
      </c>
      <c r="E373" t="s">
        <v>802</v>
      </c>
      <c r="F373" t="s">
        <v>783</v>
      </c>
      <c r="G373" t="s">
        <v>1051</v>
      </c>
      <c r="H373" t="s">
        <v>754</v>
      </c>
      <c r="I373" t="s">
        <v>783</v>
      </c>
      <c r="J373" t="s">
        <v>760</v>
      </c>
      <c r="K373" t="str">
        <f>SpaceTypesTable[[#This Row],[Lighting Standard]]&amp;SpaceTypesTable[[#This Row],[Lighting Primary Space Type]]&amp;SpaceTypesTable[[#This Row],[Lighting Secondary Space Type]]</f>
        <v>ASHRAE 90.1-2004LobbyGeneral</v>
      </c>
      <c r="N373">
        <f>VLOOKUP(SpaceTypesTable[[#This Row],[LookupColumn]],InteriorLightingTable[],5,FALSE)</f>
        <v>1.3</v>
      </c>
      <c r="Q373">
        <v>0</v>
      </c>
      <c r="R373">
        <v>0.7</v>
      </c>
      <c r="S373">
        <v>0.2</v>
      </c>
      <c r="T373" t="s">
        <v>1970</v>
      </c>
      <c r="U373" t="s">
        <v>645</v>
      </c>
      <c r="V373" t="s">
        <v>954</v>
      </c>
      <c r="W373" t="s">
        <v>569</v>
      </c>
      <c r="X373" t="str">
        <f>SpaceTypesTable[[#This Row],[Ventilation Standard]]&amp;SpaceTypesTable[[#This Row],[Ventilation Primary Space Type]]&amp;SpaceTypesTable[[#This Row],[Ventilation Secondary Space Type]]</f>
        <v>ASHRAE 62.1-1999Hotels, Motels, Resorts, DormitoriesLobbies</v>
      </c>
      <c r="Y373">
        <f>VLOOKUP(SpaceTypesTable[[#This Row],[Lookup]],VentilationStandardsTable[],6,FALSE)</f>
        <v>0</v>
      </c>
      <c r="Z373">
        <f>VLOOKUP(SpaceTypesTable[[#This Row],[Lookup]],VentilationStandardsTable[],5,FALSE)</f>
        <v>15</v>
      </c>
      <c r="AA373">
        <f>VLOOKUP(SpaceTypesTable[[#This Row],[Lookup]],VentilationStandardsTable[],7,FALSE)</f>
        <v>0</v>
      </c>
      <c r="AB373">
        <v>27.87</v>
      </c>
      <c r="AC373" t="s">
        <v>2005</v>
      </c>
      <c r="AD373" t="s">
        <v>2012</v>
      </c>
      <c r="AE373">
        <v>5.9499999999999997E-2</v>
      </c>
      <c r="AF373" t="s">
        <v>2030</v>
      </c>
      <c r="AH373" t="s">
        <v>1011</v>
      </c>
      <c r="AI373" t="s">
        <v>1011</v>
      </c>
      <c r="AJ373" t="s">
        <v>1011</v>
      </c>
      <c r="AL373">
        <v>1.1000000000000001</v>
      </c>
      <c r="AM373">
        <v>0</v>
      </c>
      <c r="AN373">
        <v>0.5</v>
      </c>
      <c r="AO373">
        <v>0</v>
      </c>
      <c r="AP373" t="s">
        <v>1948</v>
      </c>
      <c r="AQ373" t="s">
        <v>2055</v>
      </c>
      <c r="AR373" t="s">
        <v>2069</v>
      </c>
      <c r="AU373" t="str">
        <f>IF(SpaceTypesTable[[#This Row],[Peak Flow Rate (gal/h)]]=0,"",SpaceTypesTable[[#This Row],[Peak Flow Rate (gal/h)]]/SpaceTypesTable[[#This Row],[area (ft^2)]])</f>
        <v/>
      </c>
      <c r="BE373" t="str">
        <f>IF(ISBLANK(BD373),"",BD373/(BA373/AZ373))</f>
        <v/>
      </c>
    </row>
    <row r="374" spans="1:57">
      <c r="A374" t="s">
        <v>203</v>
      </c>
      <c r="B374">
        <v>446</v>
      </c>
      <c r="C374" t="s">
        <v>1000</v>
      </c>
      <c r="D374" t="s">
        <v>800</v>
      </c>
      <c r="E374" t="s">
        <v>802</v>
      </c>
      <c r="F374" t="s">
        <v>783</v>
      </c>
      <c r="G374" t="s">
        <v>1051</v>
      </c>
      <c r="H374" t="s">
        <v>997</v>
      </c>
      <c r="I374" t="s">
        <v>783</v>
      </c>
      <c r="J374" t="s">
        <v>760</v>
      </c>
      <c r="K374" t="str">
        <f>SpaceTypesTable[[#This Row],[Lighting Standard]]&amp;SpaceTypesTable[[#This Row],[Lighting Primary Space Type]]&amp;SpaceTypesTable[[#This Row],[Lighting Secondary Space Type]]</f>
        <v>ASHRAE 189.1-2009LobbyGeneral</v>
      </c>
      <c r="N374">
        <f>VLOOKUP(SpaceTypesTable[[#This Row],[LookupColumn]],InteriorLightingTable[],5,FALSE)</f>
        <v>1.1700000000000002</v>
      </c>
      <c r="Q374">
        <v>0</v>
      </c>
      <c r="R374">
        <v>0.7</v>
      </c>
      <c r="S374">
        <v>0.2</v>
      </c>
      <c r="T374" t="s">
        <v>1970</v>
      </c>
      <c r="U374" t="s">
        <v>645</v>
      </c>
      <c r="V374" t="s">
        <v>954</v>
      </c>
      <c r="W374" t="s">
        <v>569</v>
      </c>
      <c r="X374" t="str">
        <f>SpaceTypesTable[[#This Row],[Ventilation Standard]]&amp;SpaceTypesTable[[#This Row],[Ventilation Primary Space Type]]&amp;SpaceTypesTable[[#This Row],[Ventilation Secondary Space Type]]</f>
        <v>ASHRAE 62.1-1999Hotels, Motels, Resorts, DormitoriesLobbies</v>
      </c>
      <c r="Y374">
        <f>VLOOKUP(SpaceTypesTable[[#This Row],[Lookup]],VentilationStandardsTable[],6,FALSE)</f>
        <v>0</v>
      </c>
      <c r="Z374">
        <f>VLOOKUP(SpaceTypesTable[[#This Row],[Lookup]],VentilationStandardsTable[],5,FALSE)</f>
        <v>15</v>
      </c>
      <c r="AA374">
        <f>VLOOKUP(SpaceTypesTable[[#This Row],[Lookup]],VentilationStandardsTable[],7,FALSE)</f>
        <v>0</v>
      </c>
      <c r="AB374">
        <v>27.87</v>
      </c>
      <c r="AC374" t="s">
        <v>2005</v>
      </c>
      <c r="AD374" t="s">
        <v>2012</v>
      </c>
      <c r="AE374">
        <v>5.9499999999999997E-2</v>
      </c>
      <c r="AF374" t="s">
        <v>2030</v>
      </c>
      <c r="AH374" t="s">
        <v>1011</v>
      </c>
      <c r="AI374" t="s">
        <v>1011</v>
      </c>
      <c r="AJ374" t="s">
        <v>1011</v>
      </c>
      <c r="AL374">
        <v>0.80000000000000016</v>
      </c>
      <c r="AM374">
        <v>0</v>
      </c>
      <c r="AN374">
        <v>0.5</v>
      </c>
      <c r="AO374">
        <v>0</v>
      </c>
      <c r="AP374" t="s">
        <v>1948</v>
      </c>
      <c r="AQ374" t="s">
        <v>2055</v>
      </c>
      <c r="AR374" t="s">
        <v>2069</v>
      </c>
      <c r="AU374" t="str">
        <f>IF(SpaceTypesTable[[#This Row],[Peak Flow Rate (gal/h)]]=0,"",SpaceTypesTable[[#This Row],[Peak Flow Rate (gal/h)]]/SpaceTypesTable[[#This Row],[area (ft^2)]])</f>
        <v/>
      </c>
      <c r="BE374" t="str">
        <f>IF(ISBLANK(BD374),"",BD374/(BA374/AZ374))</f>
        <v/>
      </c>
    </row>
    <row r="375" spans="1:57">
      <c r="A375" t="s">
        <v>263</v>
      </c>
      <c r="B375">
        <v>194</v>
      </c>
      <c r="C375" t="s">
        <v>1000</v>
      </c>
      <c r="D375" t="s">
        <v>801</v>
      </c>
      <c r="E375" t="s">
        <v>802</v>
      </c>
      <c r="F375" t="s">
        <v>783</v>
      </c>
      <c r="G375" t="s">
        <v>1051</v>
      </c>
      <c r="H375" t="s">
        <v>997</v>
      </c>
      <c r="I375" t="s">
        <v>783</v>
      </c>
      <c r="J375" t="s">
        <v>760</v>
      </c>
      <c r="K375" t="str">
        <f>SpaceTypesTable[[#This Row],[Lighting Standard]]&amp;SpaceTypesTable[[#This Row],[Lighting Primary Space Type]]&amp;SpaceTypesTable[[#This Row],[Lighting Secondary Space Type]]</f>
        <v>ASHRAE 189.1-2009LobbyGeneral</v>
      </c>
      <c r="N375">
        <f>VLOOKUP(SpaceTypesTable[[#This Row],[LookupColumn]],InteriorLightingTable[],5,FALSE)</f>
        <v>1.1700000000000002</v>
      </c>
      <c r="Q375">
        <v>0</v>
      </c>
      <c r="R375">
        <v>0.7</v>
      </c>
      <c r="S375">
        <v>0.2</v>
      </c>
      <c r="T375" t="s">
        <v>1970</v>
      </c>
      <c r="U375" t="s">
        <v>645</v>
      </c>
      <c r="V375" t="s">
        <v>954</v>
      </c>
      <c r="W375" t="s">
        <v>569</v>
      </c>
      <c r="X375" t="str">
        <f>SpaceTypesTable[[#This Row],[Ventilation Standard]]&amp;SpaceTypesTable[[#This Row],[Ventilation Primary Space Type]]&amp;SpaceTypesTable[[#This Row],[Ventilation Secondary Space Type]]</f>
        <v>ASHRAE 62.1-1999Hotels, Motels, Resorts, DormitoriesLobbies</v>
      </c>
      <c r="Y375">
        <f>VLOOKUP(SpaceTypesTable[[#This Row],[Lookup]],VentilationStandardsTable[],6,FALSE)</f>
        <v>0</v>
      </c>
      <c r="Z375">
        <f>VLOOKUP(SpaceTypesTable[[#This Row],[Lookup]],VentilationStandardsTable[],5,FALSE)</f>
        <v>15</v>
      </c>
      <c r="AA375">
        <f>VLOOKUP(SpaceTypesTable[[#This Row],[Lookup]],VentilationStandardsTable[],7,FALSE)</f>
        <v>0</v>
      </c>
      <c r="AB375">
        <v>27.87</v>
      </c>
      <c r="AC375" t="s">
        <v>2005</v>
      </c>
      <c r="AD375" t="s">
        <v>2012</v>
      </c>
      <c r="AE375">
        <v>4.4600000000000001E-2</v>
      </c>
      <c r="AF375" t="s">
        <v>2030</v>
      </c>
      <c r="AH375" t="s">
        <v>1011</v>
      </c>
      <c r="AI375" t="s">
        <v>1011</v>
      </c>
      <c r="AJ375" t="s">
        <v>1011</v>
      </c>
      <c r="AL375">
        <v>0.80000000000000016</v>
      </c>
      <c r="AM375">
        <v>0</v>
      </c>
      <c r="AN375">
        <v>0.5</v>
      </c>
      <c r="AO375">
        <v>0</v>
      </c>
      <c r="AP375" t="s">
        <v>1948</v>
      </c>
      <c r="AQ375" t="s">
        <v>2055</v>
      </c>
      <c r="AR375" t="s">
        <v>2069</v>
      </c>
      <c r="AU375" t="str">
        <f>IF(SpaceTypesTable[[#This Row],[Peak Flow Rate (gal/h)]]=0,"",SpaceTypesTable[[#This Row],[Peak Flow Rate (gal/h)]]/SpaceTypesTable[[#This Row],[area (ft^2)]])</f>
        <v/>
      </c>
      <c r="BE375" t="str">
        <f>IF(ISBLANK(BD375),"",BD375/(BA375/AZ375))</f>
        <v/>
      </c>
    </row>
    <row r="376" spans="1:57">
      <c r="A376" t="s">
        <v>169</v>
      </c>
      <c r="B376">
        <v>277</v>
      </c>
      <c r="C376" t="s">
        <v>1003</v>
      </c>
      <c r="D376" t="s">
        <v>799</v>
      </c>
      <c r="E376" t="s">
        <v>802</v>
      </c>
      <c r="F376" t="s">
        <v>783</v>
      </c>
      <c r="G376" t="s">
        <v>1051</v>
      </c>
      <c r="K376" t="str">
        <f>SpaceTypesTable[[#This Row],[Lighting Standard]]&amp;SpaceTypesTable[[#This Row],[Lighting Primary Space Type]]&amp;SpaceTypesTable[[#This Row],[Lighting Secondary Space Type]]</f>
        <v/>
      </c>
      <c r="N376">
        <v>1</v>
      </c>
      <c r="Q376">
        <v>0</v>
      </c>
      <c r="R376">
        <v>0.7</v>
      </c>
      <c r="S376">
        <v>0.2</v>
      </c>
      <c r="T376" t="s">
        <v>1970</v>
      </c>
      <c r="U376" t="s">
        <v>645</v>
      </c>
      <c r="V376" t="s">
        <v>954</v>
      </c>
      <c r="W376" t="s">
        <v>569</v>
      </c>
      <c r="X376" t="str">
        <f>SpaceTypesTable[[#This Row],[Ventilation Standard]]&amp;SpaceTypesTable[[#This Row],[Ventilation Primary Space Type]]&amp;SpaceTypesTable[[#This Row],[Ventilation Secondary Space Type]]</f>
        <v>ASHRAE 62.1-1999Hotels, Motels, Resorts, DormitoriesLobbies</v>
      </c>
      <c r="Y376">
        <f>VLOOKUP(SpaceTypesTable[[#This Row],[Lookup]],VentilationStandardsTable[],6,FALSE)</f>
        <v>0</v>
      </c>
      <c r="Z376">
        <f>VLOOKUP(SpaceTypesTable[[#This Row],[Lookup]],VentilationStandardsTable[],5,FALSE)</f>
        <v>15</v>
      </c>
      <c r="AA376">
        <f>VLOOKUP(SpaceTypesTable[[#This Row],[Lookup]],VentilationStandardsTable[],7,FALSE)</f>
        <v>0</v>
      </c>
      <c r="AB376">
        <v>27.87</v>
      </c>
      <c r="AC376" t="s">
        <v>2005</v>
      </c>
      <c r="AD376" t="s">
        <v>2012</v>
      </c>
      <c r="AE376">
        <v>0.22320000000000001</v>
      </c>
      <c r="AF376" t="s">
        <v>2030</v>
      </c>
      <c r="AH376" t="s">
        <v>1011</v>
      </c>
      <c r="AI376" t="s">
        <v>1011</v>
      </c>
      <c r="AJ376" t="s">
        <v>1011</v>
      </c>
      <c r="AL376">
        <v>1.1000000000000001</v>
      </c>
      <c r="AM376">
        <v>0</v>
      </c>
      <c r="AN376">
        <v>0.5</v>
      </c>
      <c r="AO376">
        <v>0</v>
      </c>
      <c r="AP376" t="s">
        <v>1948</v>
      </c>
      <c r="AQ376" t="s">
        <v>2055</v>
      </c>
      <c r="AR376" t="s">
        <v>2069</v>
      </c>
      <c r="AU376" t="str">
        <f>IF(SpaceTypesTable[[#This Row],[Peak Flow Rate (gal/h)]]=0,"",SpaceTypesTable[[#This Row],[Peak Flow Rate (gal/h)]]/SpaceTypesTable[[#This Row],[area (ft^2)]])</f>
        <v/>
      </c>
      <c r="BE376" t="str">
        <f>IF(ISBLANK(BD376),"",BD376/(BA376/AZ376))</f>
        <v/>
      </c>
    </row>
    <row r="377" spans="1:57">
      <c r="C377" t="s">
        <v>1058</v>
      </c>
      <c r="D377" t="s">
        <v>799</v>
      </c>
      <c r="E377" t="s">
        <v>802</v>
      </c>
      <c r="F377" t="s">
        <v>783</v>
      </c>
      <c r="G377" t="s">
        <v>1051</v>
      </c>
      <c r="H377" t="s">
        <v>755</v>
      </c>
      <c r="I377" t="s">
        <v>783</v>
      </c>
      <c r="J377" t="s">
        <v>760</v>
      </c>
      <c r="K377" t="str">
        <f>SpaceTypesTable[[#This Row],[Lighting Standard]]&amp;SpaceTypesTable[[#This Row],[Lighting Primary Space Type]]&amp;SpaceTypesTable[[#This Row],[Lighting Secondary Space Type]]</f>
        <v>ASHRAE 90.1-2007LobbyGeneral</v>
      </c>
      <c r="N377">
        <f>VLOOKUP(SpaceTypesTable[[#This Row],[LookupColumn]],InteriorLightingTable[],5,FALSE)</f>
        <v>1.3</v>
      </c>
      <c r="Q377">
        <v>0</v>
      </c>
      <c r="R377">
        <v>0.7</v>
      </c>
      <c r="S377">
        <v>0.2</v>
      </c>
      <c r="T377" t="s">
        <v>1970</v>
      </c>
      <c r="U377" t="s">
        <v>647</v>
      </c>
      <c r="V377" t="s">
        <v>954</v>
      </c>
      <c r="W377" t="s">
        <v>569</v>
      </c>
      <c r="X377" t="str">
        <f>SpaceTypesTable[[#This Row],[Ventilation Standard]]&amp;SpaceTypesTable[[#This Row],[Ventilation Primary Space Type]]&amp;SpaceTypesTable[[#This Row],[Ventilation Secondary Space Type]]</f>
        <v>ASHRAE 62.1-2007Hotels, Motels, Resorts, DormitoriesLobbies</v>
      </c>
      <c r="Y377" t="e">
        <f>VLOOKUP(SpaceTypesTable[[#This Row],[Lookup]],VentilationStandardsTable[],6,FALSE)</f>
        <v>#N/A</v>
      </c>
      <c r="Z377" t="e">
        <f>VLOOKUP(SpaceTypesTable[[#This Row],[Lookup]],VentilationStandardsTable[],5,FALSE)</f>
        <v>#N/A</v>
      </c>
      <c r="AA377" t="e">
        <f>VLOOKUP(SpaceTypesTable[[#This Row],[Lookup]],VentilationStandardsTable[],7,FALSE)</f>
        <v>#N/A</v>
      </c>
      <c r="AB377">
        <v>27.87</v>
      </c>
      <c r="AC377" t="s">
        <v>2005</v>
      </c>
      <c r="AD377" t="s">
        <v>2012</v>
      </c>
      <c r="AE377">
        <v>4.4600000000000001E-2</v>
      </c>
      <c r="AF377" t="s">
        <v>2030</v>
      </c>
      <c r="AH377" t="s">
        <v>1011</v>
      </c>
      <c r="AI377" t="s">
        <v>1011</v>
      </c>
      <c r="AJ377" t="s">
        <v>1011</v>
      </c>
      <c r="AL377">
        <v>0.80000000000000016</v>
      </c>
      <c r="AM377">
        <v>0</v>
      </c>
      <c r="AN377">
        <v>0.5</v>
      </c>
      <c r="AO377">
        <v>0</v>
      </c>
      <c r="AP377" t="s">
        <v>1948</v>
      </c>
      <c r="AQ377" t="s">
        <v>2055</v>
      </c>
      <c r="AR377" t="s">
        <v>2069</v>
      </c>
      <c r="AU377" t="str">
        <f>IF(SpaceTypesTable[[#This Row],[Peak Flow Rate (gal/h)]]=0,"",SpaceTypesTable[[#This Row],[Peak Flow Rate (gal/h)]]/SpaceTypesTable[[#This Row],[area (ft^2)]])</f>
        <v/>
      </c>
      <c r="BE377" t="str">
        <f>IF(ISBLANK(BD377),"",BD377/(BA377/AZ377))</f>
        <v/>
      </c>
    </row>
    <row r="378" spans="1:57">
      <c r="A378" t="s">
        <v>171</v>
      </c>
      <c r="B378">
        <v>487</v>
      </c>
      <c r="C378" t="s">
        <v>1002</v>
      </c>
      <c r="D378" t="s">
        <v>799</v>
      </c>
      <c r="E378" t="s">
        <v>802</v>
      </c>
      <c r="F378" t="s">
        <v>821</v>
      </c>
      <c r="G378" t="s">
        <v>1054</v>
      </c>
      <c r="K378" t="str">
        <f>SpaceTypesTable[[#This Row],[Lighting Standard]]&amp;SpaceTypesTable[[#This Row],[Lighting Primary Space Type]]&amp;SpaceTypesTable[[#This Row],[Lighting Secondary Space Type]]</f>
        <v/>
      </c>
      <c r="N378">
        <v>0.9</v>
      </c>
      <c r="Q378">
        <v>0</v>
      </c>
      <c r="R378">
        <v>0.7</v>
      </c>
      <c r="S378">
        <v>0.2</v>
      </c>
      <c r="T378" t="s">
        <v>1970</v>
      </c>
      <c r="U378" t="s">
        <v>953</v>
      </c>
      <c r="V378" t="s">
        <v>777</v>
      </c>
      <c r="W378" t="s">
        <v>928</v>
      </c>
      <c r="X378" t="str">
        <f>SpaceTypesTable[[#This Row],[Ventilation Standard]]&amp;SpaceTypesTable[[#This Row],[Ventilation Primary Space Type]]&amp;SpaceTypesTable[[#This Row],[Ventilation Secondary Space Type]]</f>
        <v>GGHC v2.2Health CareLockers</v>
      </c>
      <c r="Y378">
        <f>VLOOKUP(SpaceTypesTable[[#This Row],[Lookup]],VentilationStandardsTable[],6,FALSE)</f>
        <v>0.15</v>
      </c>
      <c r="Z378">
        <f>VLOOKUP(SpaceTypesTable[[#This Row],[Lookup]],VentilationStandardsTable[],5,FALSE)</f>
        <v>0</v>
      </c>
      <c r="AA378">
        <f>VLOOKUP(SpaceTypesTable[[#This Row],[Lookup]],VentilationStandardsTable[],7,FALSE)</f>
        <v>0</v>
      </c>
      <c r="AB378">
        <v>13.94</v>
      </c>
      <c r="AC378" t="s">
        <v>2005</v>
      </c>
      <c r="AD378" t="s">
        <v>2012</v>
      </c>
      <c r="AE378">
        <v>0.22320000000000001</v>
      </c>
      <c r="AF378" t="s">
        <v>2030</v>
      </c>
      <c r="AH378" t="s">
        <v>1011</v>
      </c>
      <c r="AI378" t="s">
        <v>1011</v>
      </c>
      <c r="AJ378" t="s">
        <v>1011</v>
      </c>
      <c r="AL378">
        <v>3.0000000000000004</v>
      </c>
      <c r="AM378">
        <v>0</v>
      </c>
      <c r="AN378">
        <v>0.5</v>
      </c>
      <c r="AO378">
        <v>0</v>
      </c>
      <c r="AP378" t="s">
        <v>1948</v>
      </c>
      <c r="AQ378" t="s">
        <v>2055</v>
      </c>
      <c r="AR378" t="s">
        <v>2069</v>
      </c>
      <c r="AU378" t="str">
        <f>IF(SpaceTypesTable[[#This Row],[Peak Flow Rate (gal/h)]]=0,"",SpaceTypesTable[[#This Row],[Peak Flow Rate (gal/h)]]/SpaceTypesTable[[#This Row],[area (ft^2)]])</f>
        <v/>
      </c>
      <c r="BE378" t="str">
        <f>IF(ISBLANK(BD378),"",BD378/(BA378/AZ378))</f>
        <v/>
      </c>
    </row>
    <row r="379" spans="1:57">
      <c r="A379" t="s">
        <v>320</v>
      </c>
      <c r="B379">
        <v>304</v>
      </c>
      <c r="C379" t="s">
        <v>1001</v>
      </c>
      <c r="D379" t="s">
        <v>799</v>
      </c>
      <c r="E379" t="s">
        <v>802</v>
      </c>
      <c r="F379" t="s">
        <v>821</v>
      </c>
      <c r="G379" t="s">
        <v>1054</v>
      </c>
      <c r="H379" t="s">
        <v>754</v>
      </c>
      <c r="I379" t="s">
        <v>893</v>
      </c>
      <c r="J379" t="s">
        <v>760</v>
      </c>
      <c r="K379" t="str">
        <f>SpaceTypesTable[[#This Row],[Lighting Standard]]&amp;SpaceTypesTable[[#This Row],[Lighting Primary Space Type]]&amp;SpaceTypesTable[[#This Row],[Lighting Secondary Space Type]]</f>
        <v>ASHRAE 90.1-2004Dressing/Locker/Fitting RoomGeneral</v>
      </c>
      <c r="N379">
        <f>VLOOKUP(SpaceTypesTable[[#This Row],[LookupColumn]],InteriorLightingTable[],5,FALSE)</f>
        <v>0.6</v>
      </c>
      <c r="Q379">
        <v>0</v>
      </c>
      <c r="R379">
        <v>0.7</v>
      </c>
      <c r="S379">
        <v>0.2</v>
      </c>
      <c r="T379" t="s">
        <v>1970</v>
      </c>
      <c r="U379" t="s">
        <v>953</v>
      </c>
      <c r="V379" t="s">
        <v>777</v>
      </c>
      <c r="W379" t="s">
        <v>928</v>
      </c>
      <c r="X379" t="str">
        <f>SpaceTypesTable[[#This Row],[Ventilation Standard]]&amp;SpaceTypesTable[[#This Row],[Ventilation Primary Space Type]]&amp;SpaceTypesTable[[#This Row],[Ventilation Secondary Space Type]]</f>
        <v>GGHC v2.2Health CareLockers</v>
      </c>
      <c r="Y379">
        <f>VLOOKUP(SpaceTypesTable[[#This Row],[Lookup]],VentilationStandardsTable[],6,FALSE)</f>
        <v>0.15</v>
      </c>
      <c r="Z379">
        <f>VLOOKUP(SpaceTypesTable[[#This Row],[Lookup]],VentilationStandardsTable[],5,FALSE)</f>
        <v>0</v>
      </c>
      <c r="AA379">
        <f>VLOOKUP(SpaceTypesTable[[#This Row],[Lookup]],VentilationStandardsTable[],7,FALSE)</f>
        <v>0</v>
      </c>
      <c r="AB379">
        <v>13.94</v>
      </c>
      <c r="AC379" t="s">
        <v>2005</v>
      </c>
      <c r="AD379" t="s">
        <v>2012</v>
      </c>
      <c r="AE379">
        <v>5.9499999999999997E-2</v>
      </c>
      <c r="AF379" t="s">
        <v>2030</v>
      </c>
      <c r="AH379" t="s">
        <v>1011</v>
      </c>
      <c r="AI379" t="s">
        <v>1011</v>
      </c>
      <c r="AJ379" t="s">
        <v>1011</v>
      </c>
      <c r="AL379">
        <v>3.0000000000000004</v>
      </c>
      <c r="AM379">
        <v>0</v>
      </c>
      <c r="AN379">
        <v>0.5</v>
      </c>
      <c r="AO379">
        <v>0</v>
      </c>
      <c r="AP379" t="s">
        <v>1948</v>
      </c>
      <c r="AQ379" t="s">
        <v>2055</v>
      </c>
      <c r="AR379" t="s">
        <v>2069</v>
      </c>
      <c r="AU379" t="str">
        <f>IF(SpaceTypesTable[[#This Row],[Peak Flow Rate (gal/h)]]=0,"",SpaceTypesTable[[#This Row],[Peak Flow Rate (gal/h)]]/SpaceTypesTable[[#This Row],[area (ft^2)]])</f>
        <v/>
      </c>
      <c r="BE379" t="str">
        <f>IF(ISBLANK(BD379),"",BD379/(BA379/AZ379))</f>
        <v/>
      </c>
    </row>
    <row r="380" spans="1:57">
      <c r="A380" t="s">
        <v>322</v>
      </c>
      <c r="B380">
        <v>18</v>
      </c>
      <c r="C380" t="s">
        <v>1000</v>
      </c>
      <c r="D380" t="s">
        <v>800</v>
      </c>
      <c r="E380" t="s">
        <v>802</v>
      </c>
      <c r="F380" t="s">
        <v>821</v>
      </c>
      <c r="G380" t="s">
        <v>1054</v>
      </c>
      <c r="H380" t="s">
        <v>997</v>
      </c>
      <c r="I380" t="s">
        <v>893</v>
      </c>
      <c r="J380" t="s">
        <v>760</v>
      </c>
      <c r="K380" t="str">
        <f>SpaceTypesTable[[#This Row],[Lighting Standard]]&amp;SpaceTypesTable[[#This Row],[Lighting Primary Space Type]]&amp;SpaceTypesTable[[#This Row],[Lighting Secondary Space Type]]</f>
        <v>ASHRAE 189.1-2009Dressing/Locker/Fitting RoomGeneral</v>
      </c>
      <c r="N380">
        <f>VLOOKUP(SpaceTypesTable[[#This Row],[LookupColumn]],InteriorLightingTable[],5,FALSE)</f>
        <v>0.54</v>
      </c>
      <c r="Q380">
        <v>0</v>
      </c>
      <c r="R380">
        <v>0.7</v>
      </c>
      <c r="S380">
        <v>0.2</v>
      </c>
      <c r="T380" t="s">
        <v>1970</v>
      </c>
      <c r="U380" t="s">
        <v>953</v>
      </c>
      <c r="V380" t="s">
        <v>777</v>
      </c>
      <c r="W380" t="s">
        <v>928</v>
      </c>
      <c r="X380" t="str">
        <f>SpaceTypesTable[[#This Row],[Ventilation Standard]]&amp;SpaceTypesTable[[#This Row],[Ventilation Primary Space Type]]&amp;SpaceTypesTable[[#This Row],[Ventilation Secondary Space Type]]</f>
        <v>GGHC v2.2Health CareLockers</v>
      </c>
      <c r="Y380">
        <f>VLOOKUP(SpaceTypesTable[[#This Row],[Lookup]],VentilationStandardsTable[],6,FALSE)</f>
        <v>0.15</v>
      </c>
      <c r="Z380">
        <f>VLOOKUP(SpaceTypesTable[[#This Row],[Lookup]],VentilationStandardsTable[],5,FALSE)</f>
        <v>0</v>
      </c>
      <c r="AA380">
        <f>VLOOKUP(SpaceTypesTable[[#This Row],[Lookup]],VentilationStandardsTable[],7,FALSE)</f>
        <v>0</v>
      </c>
      <c r="AB380">
        <v>13.94</v>
      </c>
      <c r="AC380" t="s">
        <v>2005</v>
      </c>
      <c r="AD380" t="s">
        <v>2012</v>
      </c>
      <c r="AE380">
        <v>5.9499999999999997E-2</v>
      </c>
      <c r="AF380" t="s">
        <v>2030</v>
      </c>
      <c r="AH380" t="s">
        <v>1011</v>
      </c>
      <c r="AI380" t="s">
        <v>1011</v>
      </c>
      <c r="AJ380" t="s">
        <v>1011</v>
      </c>
      <c r="AL380">
        <v>2.19</v>
      </c>
      <c r="AM380">
        <v>0</v>
      </c>
      <c r="AN380">
        <v>0.5</v>
      </c>
      <c r="AO380">
        <v>0</v>
      </c>
      <c r="AP380" t="s">
        <v>1948</v>
      </c>
      <c r="AQ380" t="s">
        <v>2055</v>
      </c>
      <c r="AR380" t="s">
        <v>2069</v>
      </c>
      <c r="AU380" t="str">
        <f>IF(SpaceTypesTable[[#This Row],[Peak Flow Rate (gal/h)]]=0,"",SpaceTypesTable[[#This Row],[Peak Flow Rate (gal/h)]]/SpaceTypesTable[[#This Row],[area (ft^2)]])</f>
        <v/>
      </c>
      <c r="BE380" t="str">
        <f>IF(ISBLANK(BD380),"",BD380/(BA380/AZ380))</f>
        <v/>
      </c>
    </row>
    <row r="381" spans="1:57">
      <c r="A381" t="s">
        <v>261</v>
      </c>
      <c r="B381">
        <v>115</v>
      </c>
      <c r="C381" t="s">
        <v>1000</v>
      </c>
      <c r="D381" t="s">
        <v>801</v>
      </c>
      <c r="E381" t="s">
        <v>802</v>
      </c>
      <c r="F381" t="s">
        <v>821</v>
      </c>
      <c r="G381" t="s">
        <v>1054</v>
      </c>
      <c r="H381" t="s">
        <v>997</v>
      </c>
      <c r="I381" t="s">
        <v>893</v>
      </c>
      <c r="J381" t="s">
        <v>760</v>
      </c>
      <c r="K381" t="str">
        <f>SpaceTypesTable[[#This Row],[Lighting Standard]]&amp;SpaceTypesTable[[#This Row],[Lighting Primary Space Type]]&amp;SpaceTypesTable[[#This Row],[Lighting Secondary Space Type]]</f>
        <v>ASHRAE 189.1-2009Dressing/Locker/Fitting RoomGeneral</v>
      </c>
      <c r="N381">
        <f>VLOOKUP(SpaceTypesTable[[#This Row],[LookupColumn]],InteriorLightingTable[],5,FALSE)</f>
        <v>0.54</v>
      </c>
      <c r="Q381">
        <v>0</v>
      </c>
      <c r="R381">
        <v>0.7</v>
      </c>
      <c r="S381">
        <v>0.2</v>
      </c>
      <c r="T381" t="s">
        <v>1970</v>
      </c>
      <c r="U381" t="s">
        <v>953</v>
      </c>
      <c r="V381" t="s">
        <v>777</v>
      </c>
      <c r="W381" t="s">
        <v>928</v>
      </c>
      <c r="X381" t="str">
        <f>SpaceTypesTable[[#This Row],[Ventilation Standard]]&amp;SpaceTypesTable[[#This Row],[Ventilation Primary Space Type]]&amp;SpaceTypesTable[[#This Row],[Ventilation Secondary Space Type]]</f>
        <v>GGHC v2.2Health CareLockers</v>
      </c>
      <c r="Y381">
        <f>VLOOKUP(SpaceTypesTable[[#This Row],[Lookup]],VentilationStandardsTable[],6,FALSE)</f>
        <v>0.15</v>
      </c>
      <c r="Z381">
        <f>VLOOKUP(SpaceTypesTable[[#This Row],[Lookup]],VentilationStandardsTable[],5,FALSE)</f>
        <v>0</v>
      </c>
      <c r="AA381">
        <f>VLOOKUP(SpaceTypesTable[[#This Row],[Lookup]],VentilationStandardsTable[],7,FALSE)</f>
        <v>0</v>
      </c>
      <c r="AB381">
        <v>13.94</v>
      </c>
      <c r="AC381" t="s">
        <v>2005</v>
      </c>
      <c r="AD381" t="s">
        <v>2012</v>
      </c>
      <c r="AE381">
        <v>4.4600000000000001E-2</v>
      </c>
      <c r="AF381" t="s">
        <v>2030</v>
      </c>
      <c r="AH381" t="s">
        <v>1011</v>
      </c>
      <c r="AI381" t="s">
        <v>1011</v>
      </c>
      <c r="AJ381" t="s">
        <v>1011</v>
      </c>
      <c r="AL381">
        <v>2.19</v>
      </c>
      <c r="AM381">
        <v>0</v>
      </c>
      <c r="AN381">
        <v>0.5</v>
      </c>
      <c r="AO381">
        <v>0</v>
      </c>
      <c r="AP381" t="s">
        <v>1948</v>
      </c>
      <c r="AQ381" t="s">
        <v>2055</v>
      </c>
      <c r="AR381" t="s">
        <v>2069</v>
      </c>
      <c r="AU381" t="str">
        <f>IF(SpaceTypesTable[[#This Row],[Peak Flow Rate (gal/h)]]=0,"",SpaceTypesTable[[#This Row],[Peak Flow Rate (gal/h)]]/SpaceTypesTable[[#This Row],[area (ft^2)]])</f>
        <v/>
      </c>
      <c r="BE381" t="str">
        <f>IF(ISBLANK(BD381),"",BD381/(BA381/AZ381))</f>
        <v/>
      </c>
    </row>
    <row r="382" spans="1:57">
      <c r="A382" t="s">
        <v>493</v>
      </c>
      <c r="B382">
        <v>235</v>
      </c>
      <c r="C382" t="s">
        <v>1003</v>
      </c>
      <c r="D382" t="s">
        <v>799</v>
      </c>
      <c r="E382" t="s">
        <v>802</v>
      </c>
      <c r="F382" t="s">
        <v>821</v>
      </c>
      <c r="G382" t="s">
        <v>1054</v>
      </c>
      <c r="K382" t="str">
        <f>SpaceTypesTable[[#This Row],[Lighting Standard]]&amp;SpaceTypesTable[[#This Row],[Lighting Primary Space Type]]&amp;SpaceTypesTable[[#This Row],[Lighting Secondary Space Type]]</f>
        <v/>
      </c>
      <c r="N382">
        <v>0.9</v>
      </c>
      <c r="Q382">
        <v>0</v>
      </c>
      <c r="R382">
        <v>0.7</v>
      </c>
      <c r="S382">
        <v>0.2</v>
      </c>
      <c r="T382" t="s">
        <v>1970</v>
      </c>
      <c r="U382" t="s">
        <v>953</v>
      </c>
      <c r="V382" t="s">
        <v>777</v>
      </c>
      <c r="W382" t="s">
        <v>928</v>
      </c>
      <c r="X382" t="str">
        <f>SpaceTypesTable[[#This Row],[Ventilation Standard]]&amp;SpaceTypesTable[[#This Row],[Ventilation Primary Space Type]]&amp;SpaceTypesTable[[#This Row],[Ventilation Secondary Space Type]]</f>
        <v>GGHC v2.2Health CareLockers</v>
      </c>
      <c r="Y382">
        <f>VLOOKUP(SpaceTypesTable[[#This Row],[Lookup]],VentilationStandardsTable[],6,FALSE)</f>
        <v>0.15</v>
      </c>
      <c r="Z382">
        <f>VLOOKUP(SpaceTypesTable[[#This Row],[Lookup]],VentilationStandardsTable[],5,FALSE)</f>
        <v>0</v>
      </c>
      <c r="AA382">
        <f>VLOOKUP(SpaceTypesTable[[#This Row],[Lookup]],VentilationStandardsTable[],7,FALSE)</f>
        <v>0</v>
      </c>
      <c r="AB382">
        <v>13.94</v>
      </c>
      <c r="AC382" t="s">
        <v>2005</v>
      </c>
      <c r="AD382" t="s">
        <v>2012</v>
      </c>
      <c r="AE382">
        <v>0.22320000000000001</v>
      </c>
      <c r="AF382" t="s">
        <v>2030</v>
      </c>
      <c r="AH382" t="s">
        <v>1011</v>
      </c>
      <c r="AI382" t="s">
        <v>1011</v>
      </c>
      <c r="AJ382" t="s">
        <v>1011</v>
      </c>
      <c r="AL382">
        <v>3.0000000000000004</v>
      </c>
      <c r="AM382">
        <v>0</v>
      </c>
      <c r="AN382">
        <v>0.5</v>
      </c>
      <c r="AO382">
        <v>0</v>
      </c>
      <c r="AP382" t="s">
        <v>1948</v>
      </c>
      <c r="AQ382" t="s">
        <v>2055</v>
      </c>
      <c r="AR382" t="s">
        <v>2069</v>
      </c>
      <c r="AU382" t="str">
        <f>IF(SpaceTypesTable[[#This Row],[Peak Flow Rate (gal/h)]]=0,"",SpaceTypesTable[[#This Row],[Peak Flow Rate (gal/h)]]/SpaceTypesTable[[#This Row],[area (ft^2)]])</f>
        <v/>
      </c>
      <c r="BE382" t="str">
        <f>IF(ISBLANK(BD382),"",BD382/(BA382/AZ382))</f>
        <v/>
      </c>
    </row>
    <row r="383" spans="1:57">
      <c r="C383" t="s">
        <v>1058</v>
      </c>
      <c r="D383" t="s">
        <v>799</v>
      </c>
      <c r="E383" t="s">
        <v>802</v>
      </c>
      <c r="F383" t="s">
        <v>821</v>
      </c>
      <c r="G383" t="s">
        <v>1054</v>
      </c>
      <c r="H383" t="s">
        <v>755</v>
      </c>
      <c r="I383" t="s">
        <v>893</v>
      </c>
      <c r="J383" t="s">
        <v>760</v>
      </c>
      <c r="K383" t="str">
        <f>SpaceTypesTable[[#This Row],[Lighting Standard]]&amp;SpaceTypesTable[[#This Row],[Lighting Primary Space Type]]&amp;SpaceTypesTable[[#This Row],[Lighting Secondary Space Type]]</f>
        <v>ASHRAE 90.1-2007Dressing/Locker/Fitting RoomGeneral</v>
      </c>
      <c r="N383">
        <f>VLOOKUP(SpaceTypesTable[[#This Row],[LookupColumn]],InteriorLightingTable[],5,FALSE)</f>
        <v>0.6</v>
      </c>
      <c r="Q383">
        <v>0</v>
      </c>
      <c r="R383">
        <v>0.7</v>
      </c>
      <c r="S383">
        <v>0.2</v>
      </c>
      <c r="T383" t="s">
        <v>1970</v>
      </c>
      <c r="U383" t="s">
        <v>953</v>
      </c>
      <c r="V383" t="s">
        <v>777</v>
      </c>
      <c r="W383" t="s">
        <v>928</v>
      </c>
      <c r="X383" t="str">
        <f>SpaceTypesTable[[#This Row],[Ventilation Standard]]&amp;SpaceTypesTable[[#This Row],[Ventilation Primary Space Type]]&amp;SpaceTypesTable[[#This Row],[Ventilation Secondary Space Type]]</f>
        <v>GGHC v2.2Health CareLockers</v>
      </c>
      <c r="Y383">
        <f>VLOOKUP(SpaceTypesTable[[#This Row],[Lookup]],VentilationStandardsTable[],6,FALSE)</f>
        <v>0.15</v>
      </c>
      <c r="Z383">
        <f>VLOOKUP(SpaceTypesTable[[#This Row],[Lookup]],VentilationStandardsTable[],5,FALSE)</f>
        <v>0</v>
      </c>
      <c r="AA383">
        <f>VLOOKUP(SpaceTypesTable[[#This Row],[Lookup]],VentilationStandardsTable[],7,FALSE)</f>
        <v>0</v>
      </c>
      <c r="AB383">
        <v>13.94</v>
      </c>
      <c r="AC383" t="s">
        <v>2005</v>
      </c>
      <c r="AD383" t="s">
        <v>2012</v>
      </c>
      <c r="AE383">
        <v>4.4600000000000001E-2</v>
      </c>
      <c r="AF383" t="s">
        <v>2030</v>
      </c>
      <c r="AH383" t="s">
        <v>1011</v>
      </c>
      <c r="AI383" t="s">
        <v>1011</v>
      </c>
      <c r="AJ383" t="s">
        <v>1011</v>
      </c>
      <c r="AL383">
        <v>2.19</v>
      </c>
      <c r="AM383">
        <v>0</v>
      </c>
      <c r="AN383">
        <v>0.5</v>
      </c>
      <c r="AO383">
        <v>0</v>
      </c>
      <c r="AP383" t="s">
        <v>1948</v>
      </c>
      <c r="AQ383" t="s">
        <v>2055</v>
      </c>
      <c r="AR383" t="s">
        <v>2069</v>
      </c>
      <c r="AU383" t="str">
        <f>IF(SpaceTypesTable[[#This Row],[Peak Flow Rate (gal/h)]]=0,"",SpaceTypesTable[[#This Row],[Peak Flow Rate (gal/h)]]/SpaceTypesTable[[#This Row],[area (ft^2)]])</f>
        <v/>
      </c>
      <c r="BE383" t="str">
        <f>IF(ISBLANK(BD383),"",BD383/(BA383/AZ383))</f>
        <v/>
      </c>
    </row>
    <row r="384" spans="1:57">
      <c r="A384" t="s">
        <v>354</v>
      </c>
      <c r="B384">
        <v>499</v>
      </c>
      <c r="C384" t="s">
        <v>1002</v>
      </c>
      <c r="D384" t="s">
        <v>799</v>
      </c>
      <c r="E384" t="s">
        <v>802</v>
      </c>
      <c r="F384" t="s">
        <v>865</v>
      </c>
      <c r="G384" t="s">
        <v>1051</v>
      </c>
      <c r="K384" t="str">
        <f>SpaceTypesTable[[#This Row],[Lighting Standard]]&amp;SpaceTypesTable[[#This Row],[Lighting Primary Space Type]]&amp;SpaceTypesTable[[#This Row],[Lighting Secondary Space Type]]</f>
        <v/>
      </c>
      <c r="N384">
        <v>0.9</v>
      </c>
      <c r="Q384">
        <v>0</v>
      </c>
      <c r="R384">
        <v>0.7</v>
      </c>
      <c r="S384">
        <v>0.2</v>
      </c>
      <c r="T384" t="s">
        <v>1970</v>
      </c>
      <c r="U384" t="s">
        <v>645</v>
      </c>
      <c r="V384" t="s">
        <v>954</v>
      </c>
      <c r="W384" t="s">
        <v>569</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13.94</v>
      </c>
      <c r="AC384" t="s">
        <v>2005</v>
      </c>
      <c r="AD384" t="s">
        <v>2012</v>
      </c>
      <c r="AE384">
        <v>0.22320000000000001</v>
      </c>
      <c r="AF384" t="s">
        <v>2030</v>
      </c>
      <c r="AH384" t="s">
        <v>1011</v>
      </c>
      <c r="AI384" t="s">
        <v>1011</v>
      </c>
      <c r="AJ384" t="s">
        <v>1011</v>
      </c>
      <c r="AL384">
        <v>3.0000000000000004</v>
      </c>
      <c r="AM384">
        <v>0</v>
      </c>
      <c r="AN384">
        <v>0.5</v>
      </c>
      <c r="AO384">
        <v>0</v>
      </c>
      <c r="AP384" t="s">
        <v>1948</v>
      </c>
      <c r="AQ384" t="s">
        <v>2055</v>
      </c>
      <c r="AR384" t="s">
        <v>2069</v>
      </c>
      <c r="AU384" t="str">
        <f>IF(SpaceTypesTable[[#This Row],[Peak Flow Rate (gal/h)]]=0,"",SpaceTypesTable[[#This Row],[Peak Flow Rate (gal/h)]]/SpaceTypesTable[[#This Row],[area (ft^2)]])</f>
        <v/>
      </c>
      <c r="BE384" t="str">
        <f>IF(ISBLANK(BD384),"",BD384/(BA384/AZ384))</f>
        <v/>
      </c>
    </row>
    <row r="385" spans="1:58">
      <c r="A385" t="s">
        <v>306</v>
      </c>
      <c r="B385">
        <v>165</v>
      </c>
      <c r="C385" t="s">
        <v>1001</v>
      </c>
      <c r="D385" t="s">
        <v>799</v>
      </c>
      <c r="E385" t="s">
        <v>802</v>
      </c>
      <c r="F385" t="s">
        <v>865</v>
      </c>
      <c r="G385" t="s">
        <v>1051</v>
      </c>
      <c r="H385" t="s">
        <v>754</v>
      </c>
      <c r="I385" t="s">
        <v>889</v>
      </c>
      <c r="J385" t="s">
        <v>878</v>
      </c>
      <c r="K385" t="str">
        <f>SpaceTypesTable[[#This Row],[Lighting Standard]]&amp;SpaceTypesTable[[#This Row],[Lighting Primary Space Type]]&amp;SpaceTypesTable[[#This Row],[Lighting Secondary Space Type]]</f>
        <v>ASHRAE 90.1-2004Lounge/RecreationFor Hospital</v>
      </c>
      <c r="N385">
        <f>VLOOKUP(SpaceTypesTable[[#This Row],[LookupColumn]],InteriorLightingTable[],5,FALSE)</f>
        <v>0.8</v>
      </c>
      <c r="Q385">
        <v>0</v>
      </c>
      <c r="R385">
        <v>0.7</v>
      </c>
      <c r="S385">
        <v>0.2</v>
      </c>
      <c r="T385" t="s">
        <v>1970</v>
      </c>
      <c r="U385" t="s">
        <v>645</v>
      </c>
      <c r="V385" t="s">
        <v>954</v>
      </c>
      <c r="W385" t="s">
        <v>569</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13.94</v>
      </c>
      <c r="AC385" t="s">
        <v>2005</v>
      </c>
      <c r="AD385" t="s">
        <v>2012</v>
      </c>
      <c r="AE385">
        <v>5.9499999999999997E-2</v>
      </c>
      <c r="AF385" t="s">
        <v>2030</v>
      </c>
      <c r="AH385" t="s">
        <v>1011</v>
      </c>
      <c r="AI385" t="s">
        <v>1011</v>
      </c>
      <c r="AJ385" t="s">
        <v>1011</v>
      </c>
      <c r="AL385">
        <v>3.0000000000000004</v>
      </c>
      <c r="AM385">
        <v>0</v>
      </c>
      <c r="AN385">
        <v>0.5</v>
      </c>
      <c r="AO385">
        <v>0</v>
      </c>
      <c r="AP385" t="s">
        <v>1948</v>
      </c>
      <c r="AQ385" t="s">
        <v>2055</v>
      </c>
      <c r="AR385" t="s">
        <v>2069</v>
      </c>
      <c r="AU385" t="str">
        <f>IF(SpaceTypesTable[[#This Row],[Peak Flow Rate (gal/h)]]=0,"",SpaceTypesTable[[#This Row],[Peak Flow Rate (gal/h)]]/SpaceTypesTable[[#This Row],[area (ft^2)]])</f>
        <v/>
      </c>
      <c r="BE385" t="str">
        <f>IF(ISBLANK(BD385),"",BD385/(BA385/AZ385))</f>
        <v/>
      </c>
    </row>
    <row r="386" spans="1:58">
      <c r="A386" t="s">
        <v>216</v>
      </c>
      <c r="B386">
        <v>468</v>
      </c>
      <c r="C386" t="s">
        <v>1000</v>
      </c>
      <c r="D386" t="s">
        <v>800</v>
      </c>
      <c r="E386" t="s">
        <v>802</v>
      </c>
      <c r="F386" t="s">
        <v>865</v>
      </c>
      <c r="G386" t="s">
        <v>1051</v>
      </c>
      <c r="H386" t="s">
        <v>997</v>
      </c>
      <c r="I386" t="s">
        <v>889</v>
      </c>
      <c r="J386" t="s">
        <v>878</v>
      </c>
      <c r="K386" t="str">
        <f>SpaceTypesTable[[#This Row],[Lighting Standard]]&amp;SpaceTypesTable[[#This Row],[Lighting Primary Space Type]]&amp;SpaceTypesTable[[#This Row],[Lighting Secondary Space Type]]</f>
        <v>ASHRAE 189.1-2009Lounge/RecreationFor Hospital</v>
      </c>
      <c r="N386">
        <f>VLOOKUP(SpaceTypesTable[[#This Row],[LookupColumn]],InteriorLightingTable[],5,FALSE)</f>
        <v>0.72000000000000008</v>
      </c>
      <c r="Q386">
        <v>0</v>
      </c>
      <c r="R386">
        <v>0.7</v>
      </c>
      <c r="S386">
        <v>0.2</v>
      </c>
      <c r="T386" t="s">
        <v>1970</v>
      </c>
      <c r="U386" t="s">
        <v>645</v>
      </c>
      <c r="V386" t="s">
        <v>954</v>
      </c>
      <c r="W386" t="s">
        <v>569</v>
      </c>
      <c r="X386" t="str">
        <f>SpaceTypesTable[[#This Row],[Ventilation Standard]]&amp;SpaceTypesTable[[#This Row],[Ventilation Primary Space Type]]&amp;SpaceTypesTable[[#This Row],[Ventilation Secondary Space Type]]</f>
        <v>ASHRAE 62.1-1999Hotels, Motels, Resorts, DormitoriesLobbies</v>
      </c>
      <c r="Y386">
        <f>VLOOKUP(SpaceTypesTable[[#This Row],[Lookup]],VentilationStandardsTable[],6,FALSE)</f>
        <v>0</v>
      </c>
      <c r="Z386">
        <f>VLOOKUP(SpaceTypesTable[[#This Row],[Lookup]],VentilationStandardsTable[],5,FALSE)</f>
        <v>15</v>
      </c>
      <c r="AA386">
        <f>VLOOKUP(SpaceTypesTable[[#This Row],[Lookup]],VentilationStandardsTable[],7,FALSE)</f>
        <v>0</v>
      </c>
      <c r="AB386">
        <v>13.94</v>
      </c>
      <c r="AC386" t="s">
        <v>2005</v>
      </c>
      <c r="AD386" t="s">
        <v>2012</v>
      </c>
      <c r="AE386">
        <v>5.9499999999999997E-2</v>
      </c>
      <c r="AF386" t="s">
        <v>2030</v>
      </c>
      <c r="AH386" t="s">
        <v>1011</v>
      </c>
      <c r="AI386" t="s">
        <v>1011</v>
      </c>
      <c r="AJ386" t="s">
        <v>1011</v>
      </c>
      <c r="AL386">
        <v>2.19</v>
      </c>
      <c r="AM386">
        <v>0</v>
      </c>
      <c r="AN386">
        <v>0.5</v>
      </c>
      <c r="AO386">
        <v>0</v>
      </c>
      <c r="AP386" t="s">
        <v>1948</v>
      </c>
      <c r="AQ386" t="s">
        <v>2055</v>
      </c>
      <c r="AR386" t="s">
        <v>2069</v>
      </c>
      <c r="AU386" t="str">
        <f>IF(SpaceTypesTable[[#This Row],[Peak Flow Rate (gal/h)]]=0,"",SpaceTypesTable[[#This Row],[Peak Flow Rate (gal/h)]]/SpaceTypesTable[[#This Row],[area (ft^2)]])</f>
        <v/>
      </c>
      <c r="BE386" t="str">
        <f>IF(ISBLANK(BD386),"",BD386/(BA386/AZ386))</f>
        <v/>
      </c>
    </row>
    <row r="387" spans="1:58">
      <c r="A387" t="s">
        <v>302</v>
      </c>
      <c r="B387">
        <v>441</v>
      </c>
      <c r="C387" t="s">
        <v>1000</v>
      </c>
      <c r="D387" t="s">
        <v>801</v>
      </c>
      <c r="E387" t="s">
        <v>802</v>
      </c>
      <c r="F387" t="s">
        <v>865</v>
      </c>
      <c r="G387" t="s">
        <v>1051</v>
      </c>
      <c r="H387" t="s">
        <v>997</v>
      </c>
      <c r="I387" t="s">
        <v>889</v>
      </c>
      <c r="J387" t="s">
        <v>878</v>
      </c>
      <c r="K387" t="str">
        <f>SpaceTypesTable[[#This Row],[Lighting Standard]]&amp;SpaceTypesTable[[#This Row],[Lighting Primary Space Type]]&amp;SpaceTypesTable[[#This Row],[Lighting Secondary Space Type]]</f>
        <v>ASHRAE 189.1-2009Lounge/RecreationFor Hospital</v>
      </c>
      <c r="N387">
        <f>VLOOKUP(SpaceTypesTable[[#This Row],[LookupColumn]],InteriorLightingTable[],5,FALSE)</f>
        <v>0.72000000000000008</v>
      </c>
      <c r="Q387">
        <v>0</v>
      </c>
      <c r="R387">
        <v>0.7</v>
      </c>
      <c r="S387">
        <v>0.2</v>
      </c>
      <c r="T387" t="s">
        <v>1970</v>
      </c>
      <c r="U387" t="s">
        <v>645</v>
      </c>
      <c r="V387" t="s">
        <v>954</v>
      </c>
      <c r="W387" t="s">
        <v>569</v>
      </c>
      <c r="X387" t="str">
        <f>SpaceTypesTable[[#This Row],[Ventilation Standard]]&amp;SpaceTypesTable[[#This Row],[Ventilation Primary Space Type]]&amp;SpaceTypesTable[[#This Row],[Ventilation Secondary Space Type]]</f>
        <v>ASHRAE 62.1-1999Hotels, Motels, Resorts, DormitoriesLobbies</v>
      </c>
      <c r="Y387">
        <f>VLOOKUP(SpaceTypesTable[[#This Row],[Lookup]],VentilationStandardsTable[],6,FALSE)</f>
        <v>0</v>
      </c>
      <c r="Z387">
        <f>VLOOKUP(SpaceTypesTable[[#This Row],[Lookup]],VentilationStandardsTable[],5,FALSE)</f>
        <v>15</v>
      </c>
      <c r="AA387">
        <f>VLOOKUP(SpaceTypesTable[[#This Row],[Lookup]],VentilationStandardsTable[],7,FALSE)</f>
        <v>0</v>
      </c>
      <c r="AB387">
        <v>13.94</v>
      </c>
      <c r="AC387" t="s">
        <v>2005</v>
      </c>
      <c r="AD387" t="s">
        <v>2012</v>
      </c>
      <c r="AE387">
        <v>4.4600000000000001E-2</v>
      </c>
      <c r="AF387" t="s">
        <v>2030</v>
      </c>
      <c r="AH387" t="s">
        <v>1011</v>
      </c>
      <c r="AI387" t="s">
        <v>1011</v>
      </c>
      <c r="AJ387" t="s">
        <v>1011</v>
      </c>
      <c r="AL387">
        <v>2.19</v>
      </c>
      <c r="AM387">
        <v>0</v>
      </c>
      <c r="AN387">
        <v>0.5</v>
      </c>
      <c r="AO387">
        <v>0</v>
      </c>
      <c r="AP387" t="s">
        <v>1948</v>
      </c>
      <c r="AQ387" t="s">
        <v>2055</v>
      </c>
      <c r="AR387" t="s">
        <v>2069</v>
      </c>
      <c r="AU387" t="str">
        <f>IF(SpaceTypesTable[[#This Row],[Peak Flow Rate (gal/h)]]=0,"",SpaceTypesTable[[#This Row],[Peak Flow Rate (gal/h)]]/SpaceTypesTable[[#This Row],[area (ft^2)]])</f>
        <v/>
      </c>
      <c r="BE387" t="str">
        <f>IF(ISBLANK(BD387),"",BD387/(BA387/AZ387))</f>
        <v/>
      </c>
    </row>
    <row r="388" spans="1:58">
      <c r="A388" t="s">
        <v>352</v>
      </c>
      <c r="B388">
        <v>319</v>
      </c>
      <c r="C388" t="s">
        <v>1003</v>
      </c>
      <c r="D388" t="s">
        <v>799</v>
      </c>
      <c r="E388" t="s">
        <v>802</v>
      </c>
      <c r="F388" t="s">
        <v>865</v>
      </c>
      <c r="G388" t="s">
        <v>1051</v>
      </c>
      <c r="K388" t="str">
        <f>SpaceTypesTable[[#This Row],[Lighting Standard]]&amp;SpaceTypesTable[[#This Row],[Lighting Primary Space Type]]&amp;SpaceTypesTable[[#This Row],[Lighting Secondary Space Type]]</f>
        <v/>
      </c>
      <c r="N388">
        <v>0.9</v>
      </c>
      <c r="Q388">
        <v>0</v>
      </c>
      <c r="R388">
        <v>0.7</v>
      </c>
      <c r="S388">
        <v>0.2</v>
      </c>
      <c r="T388" t="s">
        <v>1970</v>
      </c>
      <c r="U388" t="s">
        <v>645</v>
      </c>
      <c r="V388" t="s">
        <v>954</v>
      </c>
      <c r="W388" t="s">
        <v>569</v>
      </c>
      <c r="X388" t="str">
        <f>SpaceTypesTable[[#This Row],[Ventilation Standard]]&amp;SpaceTypesTable[[#This Row],[Ventilation Primary Space Type]]&amp;SpaceTypesTable[[#This Row],[Ventilation Secondary Space Type]]</f>
        <v>ASHRAE 62.1-1999Hotels, Motels, Resorts, DormitoriesLobbies</v>
      </c>
      <c r="Y388">
        <f>VLOOKUP(SpaceTypesTable[[#This Row],[Lookup]],VentilationStandardsTable[],6,FALSE)</f>
        <v>0</v>
      </c>
      <c r="Z388">
        <f>VLOOKUP(SpaceTypesTable[[#This Row],[Lookup]],VentilationStandardsTable[],5,FALSE)</f>
        <v>15</v>
      </c>
      <c r="AA388">
        <f>VLOOKUP(SpaceTypesTable[[#This Row],[Lookup]],VentilationStandardsTable[],7,FALSE)</f>
        <v>0</v>
      </c>
      <c r="AB388">
        <v>13.94</v>
      </c>
      <c r="AC388" t="s">
        <v>2005</v>
      </c>
      <c r="AD388" t="s">
        <v>2012</v>
      </c>
      <c r="AE388">
        <v>0.22320000000000001</v>
      </c>
      <c r="AF388" t="s">
        <v>2030</v>
      </c>
      <c r="AH388" t="s">
        <v>1011</v>
      </c>
      <c r="AI388" t="s">
        <v>1011</v>
      </c>
      <c r="AJ388" t="s">
        <v>1011</v>
      </c>
      <c r="AL388">
        <v>3.0000000000000004</v>
      </c>
      <c r="AM388">
        <v>0</v>
      </c>
      <c r="AN388">
        <v>0.5</v>
      </c>
      <c r="AO388">
        <v>0</v>
      </c>
      <c r="AP388" t="s">
        <v>1948</v>
      </c>
      <c r="AQ388" t="s">
        <v>2055</v>
      </c>
      <c r="AR388" t="s">
        <v>2069</v>
      </c>
      <c r="AU388" t="str">
        <f>IF(SpaceTypesTable[[#This Row],[Peak Flow Rate (gal/h)]]=0,"",SpaceTypesTable[[#This Row],[Peak Flow Rate (gal/h)]]/SpaceTypesTable[[#This Row],[area (ft^2)]])</f>
        <v/>
      </c>
      <c r="BE388" t="str">
        <f>IF(ISBLANK(BD388),"",BD388/(BA388/AZ388))</f>
        <v/>
      </c>
    </row>
    <row r="389" spans="1:58">
      <c r="C389" t="s">
        <v>1058</v>
      </c>
      <c r="D389" t="s">
        <v>799</v>
      </c>
      <c r="E389" t="s">
        <v>802</v>
      </c>
      <c r="F389" t="s">
        <v>865</v>
      </c>
      <c r="G389" t="s">
        <v>1051</v>
      </c>
      <c r="H389" t="s">
        <v>755</v>
      </c>
      <c r="I389" t="s">
        <v>889</v>
      </c>
      <c r="J389" t="s">
        <v>878</v>
      </c>
      <c r="K389" t="str">
        <f>SpaceTypesTable[[#This Row],[Lighting Standard]]&amp;SpaceTypesTable[[#This Row],[Lighting Primary Space Type]]&amp;SpaceTypesTable[[#This Row],[Lighting Secondary Space Type]]</f>
        <v>ASHRAE 90.1-2007Lounge/RecreationFor Hospital</v>
      </c>
      <c r="N389">
        <f>VLOOKUP(SpaceTypesTable[[#This Row],[LookupColumn]],InteriorLightingTable[],5,FALSE)</f>
        <v>0.8</v>
      </c>
      <c r="Q389">
        <v>0</v>
      </c>
      <c r="R389">
        <v>0.7</v>
      </c>
      <c r="S389">
        <v>0.2</v>
      </c>
      <c r="T389" t="s">
        <v>1970</v>
      </c>
      <c r="U389" t="s">
        <v>647</v>
      </c>
      <c r="V389" t="s">
        <v>954</v>
      </c>
      <c r="W389" t="s">
        <v>569</v>
      </c>
      <c r="X389" t="str">
        <f>SpaceTypesTable[[#This Row],[Ventilation Standard]]&amp;SpaceTypesTable[[#This Row],[Ventilation Primary Space Type]]&amp;SpaceTypesTable[[#This Row],[Ventilation Secondary Space Type]]</f>
        <v>ASHRAE 62.1-2007Hotels, Motels, Resorts, DormitoriesLobbies</v>
      </c>
      <c r="Y389" t="e">
        <f>VLOOKUP(SpaceTypesTable[[#This Row],[Lookup]],VentilationStandardsTable[],6,FALSE)</f>
        <v>#N/A</v>
      </c>
      <c r="Z389" t="e">
        <f>VLOOKUP(SpaceTypesTable[[#This Row],[Lookup]],VentilationStandardsTable[],5,FALSE)</f>
        <v>#N/A</v>
      </c>
      <c r="AA389" t="e">
        <f>VLOOKUP(SpaceTypesTable[[#This Row],[Lookup]],VentilationStandardsTable[],7,FALSE)</f>
        <v>#N/A</v>
      </c>
      <c r="AB389">
        <v>13.94</v>
      </c>
      <c r="AC389" t="s">
        <v>2005</v>
      </c>
      <c r="AD389" t="s">
        <v>2012</v>
      </c>
      <c r="AE389">
        <v>4.4600000000000001E-2</v>
      </c>
      <c r="AF389" t="s">
        <v>2030</v>
      </c>
      <c r="AH389" t="s">
        <v>1011</v>
      </c>
      <c r="AI389" t="s">
        <v>1011</v>
      </c>
      <c r="AJ389" t="s">
        <v>1011</v>
      </c>
      <c r="AL389">
        <v>2.19</v>
      </c>
      <c r="AM389">
        <v>0</v>
      </c>
      <c r="AN389">
        <v>0.5</v>
      </c>
      <c r="AO389">
        <v>0</v>
      </c>
      <c r="AP389" t="s">
        <v>1948</v>
      </c>
      <c r="AQ389" t="s">
        <v>2055</v>
      </c>
      <c r="AR389" t="s">
        <v>2069</v>
      </c>
      <c r="AU389" t="str">
        <f>IF(SpaceTypesTable[[#This Row],[Peak Flow Rate (gal/h)]]=0,"",SpaceTypesTable[[#This Row],[Peak Flow Rate (gal/h)]]/SpaceTypesTable[[#This Row],[area (ft^2)]])</f>
        <v/>
      </c>
      <c r="BE389" t="str">
        <f>IF(ISBLANK(BD389),"",BD389/(BA389/AZ389))</f>
        <v/>
      </c>
    </row>
    <row r="390" spans="1:58">
      <c r="A390" t="s">
        <v>158</v>
      </c>
      <c r="B390">
        <v>249</v>
      </c>
      <c r="C390" t="s">
        <v>1002</v>
      </c>
      <c r="D390" t="s">
        <v>799</v>
      </c>
      <c r="E390" t="s">
        <v>802</v>
      </c>
      <c r="F390" t="s">
        <v>817</v>
      </c>
      <c r="G390" t="s">
        <v>1045</v>
      </c>
      <c r="K390" t="str">
        <f>SpaceTypesTable[[#This Row],[Lighting Standard]]&amp;SpaceTypesTable[[#This Row],[Lighting Primary Space Type]]&amp;SpaceTypesTable[[#This Row],[Lighting Secondary Space Type]]</f>
        <v/>
      </c>
      <c r="N390">
        <v>1</v>
      </c>
      <c r="Q390">
        <v>0</v>
      </c>
      <c r="R390">
        <v>0.7</v>
      </c>
      <c r="S390">
        <v>0.2</v>
      </c>
      <c r="T390" t="s">
        <v>1970</v>
      </c>
      <c r="U390" t="s">
        <v>645</v>
      </c>
      <c r="V390" t="s">
        <v>585</v>
      </c>
      <c r="W390" t="s">
        <v>588</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2005</v>
      </c>
      <c r="AD390" t="s">
        <v>2012</v>
      </c>
      <c r="AE390">
        <v>0.22320000000000001</v>
      </c>
      <c r="AF390" t="s">
        <v>2030</v>
      </c>
      <c r="AH390" t="s">
        <v>1011</v>
      </c>
      <c r="AI390" t="s">
        <v>1011</v>
      </c>
      <c r="AJ390" t="s">
        <v>1011</v>
      </c>
      <c r="AL390">
        <v>9.9999999999999992E-2</v>
      </c>
      <c r="AM390">
        <v>0</v>
      </c>
      <c r="AN390">
        <v>0.5</v>
      </c>
      <c r="AO390">
        <v>0</v>
      </c>
      <c r="AP390" t="s">
        <v>1948</v>
      </c>
      <c r="AQ390" t="s">
        <v>2055</v>
      </c>
      <c r="AR390" t="s">
        <v>2069</v>
      </c>
      <c r="AU390" t="str">
        <f>IF(SpaceTypesTable[[#This Row],[Peak Flow Rate (gal/h)]]=0,"",SpaceTypesTable[[#This Row],[Peak Flow Rate (gal/h)]]/SpaceTypesTable[[#This Row],[area (ft^2)]])</f>
        <v/>
      </c>
      <c r="BE390" t="str">
        <f>IF(ISBLANK(BD390),"",BD390/(BA390/AZ390))</f>
        <v/>
      </c>
    </row>
    <row r="391" spans="1:58">
      <c r="A391" t="s">
        <v>516</v>
      </c>
      <c r="B391">
        <v>13</v>
      </c>
      <c r="C391" t="s">
        <v>1001</v>
      </c>
      <c r="D391" t="s">
        <v>799</v>
      </c>
      <c r="E391" t="s">
        <v>802</v>
      </c>
      <c r="F391" t="s">
        <v>817</v>
      </c>
      <c r="G391" t="s">
        <v>1045</v>
      </c>
      <c r="H391" t="s">
        <v>754</v>
      </c>
      <c r="I391" t="s">
        <v>779</v>
      </c>
      <c r="J391" t="s">
        <v>878</v>
      </c>
      <c r="K391" t="str">
        <f>SpaceTypesTable[[#This Row],[Lighting Standard]]&amp;SpaceTypesTable[[#This Row],[Lighting Primary Space Type]]&amp;SpaceTypesTable[[#This Row],[Lighting Secondary Space Type]]</f>
        <v>ASHRAE 90.1-2004Active StorageFor Hospital</v>
      </c>
      <c r="N391">
        <f>VLOOKUP(SpaceTypesTable[[#This Row],[LookupColumn]],InteriorLightingTable[],5,FALSE)</f>
        <v>0.9</v>
      </c>
      <c r="Q391">
        <v>0</v>
      </c>
      <c r="R391">
        <v>0.7</v>
      </c>
      <c r="S391">
        <v>0.2</v>
      </c>
      <c r="T391" t="s">
        <v>1970</v>
      </c>
      <c r="U391" t="s">
        <v>645</v>
      </c>
      <c r="V391" t="s">
        <v>585</v>
      </c>
      <c r="W391" t="s">
        <v>588</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2005</v>
      </c>
      <c r="AD391" t="s">
        <v>2012</v>
      </c>
      <c r="AE391">
        <v>5.9499999999999997E-2</v>
      </c>
      <c r="AF391" t="s">
        <v>2030</v>
      </c>
      <c r="AH391" t="s">
        <v>1011</v>
      </c>
      <c r="AI391" t="s">
        <v>1011</v>
      </c>
      <c r="AJ391" t="s">
        <v>1011</v>
      </c>
      <c r="AL391">
        <v>9.9999999999999992E-2</v>
      </c>
      <c r="AM391">
        <v>0</v>
      </c>
      <c r="AN391">
        <v>0.5</v>
      </c>
      <c r="AO391">
        <v>0</v>
      </c>
      <c r="AP391" t="s">
        <v>1948</v>
      </c>
      <c r="AQ391" t="s">
        <v>2055</v>
      </c>
      <c r="AR391" t="s">
        <v>2069</v>
      </c>
      <c r="AU391" t="str">
        <f>IF(SpaceTypesTable[[#This Row],[Peak Flow Rate (gal/h)]]=0,"",SpaceTypesTable[[#This Row],[Peak Flow Rate (gal/h)]]/SpaceTypesTable[[#This Row],[area (ft^2)]])</f>
        <v/>
      </c>
      <c r="BE391" t="str">
        <f>IF(ISBLANK(BD391),"",BD391/(BA391/AZ391))</f>
        <v/>
      </c>
    </row>
    <row r="392" spans="1:58">
      <c r="A392" t="s">
        <v>103</v>
      </c>
      <c r="B392">
        <v>144</v>
      </c>
      <c r="C392" t="s">
        <v>1000</v>
      </c>
      <c r="D392" t="s">
        <v>800</v>
      </c>
      <c r="E392" t="s">
        <v>802</v>
      </c>
      <c r="F392" t="s">
        <v>817</v>
      </c>
      <c r="G392" t="s">
        <v>1045</v>
      </c>
      <c r="H392" t="s">
        <v>997</v>
      </c>
      <c r="I392" t="s">
        <v>779</v>
      </c>
      <c r="J392" t="s">
        <v>878</v>
      </c>
      <c r="K392" t="str">
        <f>SpaceTypesTable[[#This Row],[Lighting Standard]]&amp;SpaceTypesTable[[#This Row],[Lighting Primary Space Type]]&amp;SpaceTypesTable[[#This Row],[Lighting Secondary Space Type]]</f>
        <v>ASHRAE 189.1-2009Active StorageFor Hospital</v>
      </c>
      <c r="N392">
        <f>VLOOKUP(SpaceTypesTable[[#This Row],[LookupColumn]],InteriorLightingTable[],5,FALSE)</f>
        <v>0.81</v>
      </c>
      <c r="Q392">
        <v>0</v>
      </c>
      <c r="R392">
        <v>0.7</v>
      </c>
      <c r="S392">
        <v>0.2</v>
      </c>
      <c r="T392" t="s">
        <v>1970</v>
      </c>
      <c r="U392" t="s">
        <v>645</v>
      </c>
      <c r="V392" t="s">
        <v>585</v>
      </c>
      <c r="W392" t="s">
        <v>588</v>
      </c>
      <c r="X392" t="str">
        <f>SpaceTypesTable[[#This Row],[Ventilation Standard]]&amp;SpaceTypesTable[[#This Row],[Ventilation Primary Space Type]]&amp;SpaceTypesTable[[#This Row],[Ventilation Secondary Space Type]]</f>
        <v>ASHRAE 62.1-1999Retail Stores, Sales Floors, and Show Room FloorsStorage rooms</v>
      </c>
      <c r="Y392">
        <f>VLOOKUP(SpaceTypesTable[[#This Row],[Lookup]],VentilationStandardsTable[],6,FALSE)</f>
        <v>0.15</v>
      </c>
      <c r="Z392">
        <f>VLOOKUP(SpaceTypesTable[[#This Row],[Lookup]],VentilationStandardsTable[],5,FALSE)</f>
        <v>0</v>
      </c>
      <c r="AA392">
        <f>VLOOKUP(SpaceTypesTable[[#This Row],[Lookup]],VentilationStandardsTable[],7,FALSE)</f>
        <v>0</v>
      </c>
      <c r="AB392">
        <v>0</v>
      </c>
      <c r="AC392" t="s">
        <v>2005</v>
      </c>
      <c r="AD392" t="s">
        <v>2012</v>
      </c>
      <c r="AE392">
        <v>5.9499999999999997E-2</v>
      </c>
      <c r="AF392" t="s">
        <v>2030</v>
      </c>
      <c r="AH392" t="s">
        <v>1011</v>
      </c>
      <c r="AI392" t="s">
        <v>1011</v>
      </c>
      <c r="AJ392" t="s">
        <v>1011</v>
      </c>
      <c r="AL392">
        <v>7.0000000000000048E-2</v>
      </c>
      <c r="AM392">
        <v>0</v>
      </c>
      <c r="AN392">
        <v>0.5</v>
      </c>
      <c r="AO392">
        <v>0</v>
      </c>
      <c r="AP392" t="s">
        <v>1948</v>
      </c>
      <c r="AQ392" t="s">
        <v>2055</v>
      </c>
      <c r="AR392" t="s">
        <v>2069</v>
      </c>
      <c r="AU392" t="str">
        <f>IF(SpaceTypesTable[[#This Row],[Peak Flow Rate (gal/h)]]=0,"",SpaceTypesTable[[#This Row],[Peak Flow Rate (gal/h)]]/SpaceTypesTable[[#This Row],[area (ft^2)]])</f>
        <v/>
      </c>
      <c r="BE392" t="str">
        <f>IF(ISBLANK(BD392),"",BD392/(BA392/AZ392))</f>
        <v/>
      </c>
    </row>
    <row r="393" spans="1:58">
      <c r="A393" t="s">
        <v>272</v>
      </c>
      <c r="B393">
        <v>550</v>
      </c>
      <c r="C393" t="s">
        <v>1000</v>
      </c>
      <c r="D393" t="s">
        <v>801</v>
      </c>
      <c r="E393" t="s">
        <v>802</v>
      </c>
      <c r="F393" t="s">
        <v>817</v>
      </c>
      <c r="G393" t="s">
        <v>1045</v>
      </c>
      <c r="H393" t="s">
        <v>997</v>
      </c>
      <c r="I393" t="s">
        <v>779</v>
      </c>
      <c r="J393" t="s">
        <v>878</v>
      </c>
      <c r="K393" t="str">
        <f>SpaceTypesTable[[#This Row],[Lighting Standard]]&amp;SpaceTypesTable[[#This Row],[Lighting Primary Space Type]]&amp;SpaceTypesTable[[#This Row],[Lighting Secondary Space Type]]</f>
        <v>ASHRAE 189.1-2009Active StorageFor Hospital</v>
      </c>
      <c r="N393">
        <f>VLOOKUP(SpaceTypesTable[[#This Row],[LookupColumn]],InteriorLightingTable[],5,FALSE)</f>
        <v>0.81</v>
      </c>
      <c r="Q393">
        <v>0</v>
      </c>
      <c r="R393">
        <v>0.7</v>
      </c>
      <c r="S393">
        <v>0.2</v>
      </c>
      <c r="T393" t="s">
        <v>1970</v>
      </c>
      <c r="U393" t="s">
        <v>645</v>
      </c>
      <c r="V393" t="s">
        <v>585</v>
      </c>
      <c r="W393" t="s">
        <v>588</v>
      </c>
      <c r="X393" t="str">
        <f>SpaceTypesTable[[#This Row],[Ventilation Standard]]&amp;SpaceTypesTable[[#This Row],[Ventilation Primary Space Type]]&amp;SpaceTypesTable[[#This Row],[Ventilation Secondary Space Type]]</f>
        <v>ASHRAE 62.1-1999Retail Stores, Sales Floors, and Show Room FloorsStorage rooms</v>
      </c>
      <c r="Y393">
        <f>VLOOKUP(SpaceTypesTable[[#This Row],[Lookup]],VentilationStandardsTable[],6,FALSE)</f>
        <v>0.15</v>
      </c>
      <c r="Z393">
        <f>VLOOKUP(SpaceTypesTable[[#This Row],[Lookup]],VentilationStandardsTable[],5,FALSE)</f>
        <v>0</v>
      </c>
      <c r="AA393">
        <f>VLOOKUP(SpaceTypesTable[[#This Row],[Lookup]],VentilationStandardsTable[],7,FALSE)</f>
        <v>0</v>
      </c>
      <c r="AB393">
        <v>0</v>
      </c>
      <c r="AC393" t="s">
        <v>2005</v>
      </c>
      <c r="AD393" t="s">
        <v>2012</v>
      </c>
      <c r="AE393">
        <v>4.4600000000000001E-2</v>
      </c>
      <c r="AF393" t="s">
        <v>2030</v>
      </c>
      <c r="AH393" t="s">
        <v>1011</v>
      </c>
      <c r="AI393" t="s">
        <v>1011</v>
      </c>
      <c r="AJ393" t="s">
        <v>1011</v>
      </c>
      <c r="AL393">
        <v>7.0000000000000048E-2</v>
      </c>
      <c r="AM393">
        <v>0</v>
      </c>
      <c r="AN393">
        <v>0.5</v>
      </c>
      <c r="AO393">
        <v>0</v>
      </c>
      <c r="AP393" t="s">
        <v>1948</v>
      </c>
      <c r="AQ393" t="s">
        <v>2055</v>
      </c>
      <c r="AR393" t="s">
        <v>2069</v>
      </c>
      <c r="AU393" t="str">
        <f>IF(SpaceTypesTable[[#This Row],[Peak Flow Rate (gal/h)]]=0,"",SpaceTypesTable[[#This Row],[Peak Flow Rate (gal/h)]]/SpaceTypesTable[[#This Row],[area (ft^2)]])</f>
        <v/>
      </c>
      <c r="BE393" t="str">
        <f>IF(ISBLANK(BD393),"",BD393/(BA393/AZ393))</f>
        <v/>
      </c>
    </row>
    <row r="394" spans="1:58">
      <c r="A394" t="s">
        <v>369</v>
      </c>
      <c r="B394">
        <v>157</v>
      </c>
      <c r="C394" t="s">
        <v>1003</v>
      </c>
      <c r="D394" t="s">
        <v>799</v>
      </c>
      <c r="E394" t="s">
        <v>802</v>
      </c>
      <c r="F394" t="s">
        <v>817</v>
      </c>
      <c r="G394" t="s">
        <v>1045</v>
      </c>
      <c r="K394" t="str">
        <f>SpaceTypesTable[[#This Row],[Lighting Standard]]&amp;SpaceTypesTable[[#This Row],[Lighting Primary Space Type]]&amp;SpaceTypesTable[[#This Row],[Lighting Secondary Space Type]]</f>
        <v/>
      </c>
      <c r="N394">
        <v>1</v>
      </c>
      <c r="Q394">
        <v>0</v>
      </c>
      <c r="R394">
        <v>0.7</v>
      </c>
      <c r="S394">
        <v>0.2</v>
      </c>
      <c r="T394" t="s">
        <v>1970</v>
      </c>
      <c r="U394" t="s">
        <v>645</v>
      </c>
      <c r="V394" t="s">
        <v>585</v>
      </c>
      <c r="W394" t="s">
        <v>588</v>
      </c>
      <c r="X394" t="str">
        <f>SpaceTypesTable[[#This Row],[Ventilation Standard]]&amp;SpaceTypesTable[[#This Row],[Ventilation Primary Space Type]]&amp;SpaceTypesTable[[#This Row],[Ventilation Secondary Space Type]]</f>
        <v>ASHRAE 62.1-1999Retail Stores, Sales Floors, and Show Room FloorsStorage rooms</v>
      </c>
      <c r="Y394">
        <f>VLOOKUP(SpaceTypesTable[[#This Row],[Lookup]],VentilationStandardsTable[],6,FALSE)</f>
        <v>0.15</v>
      </c>
      <c r="Z394">
        <f>VLOOKUP(SpaceTypesTable[[#This Row],[Lookup]],VentilationStandardsTable[],5,FALSE)</f>
        <v>0</v>
      </c>
      <c r="AA394">
        <f>VLOOKUP(SpaceTypesTable[[#This Row],[Lookup]],VentilationStandardsTable[],7,FALSE)</f>
        <v>0</v>
      </c>
      <c r="AB394">
        <v>0</v>
      </c>
      <c r="AC394" t="s">
        <v>2005</v>
      </c>
      <c r="AD394" t="s">
        <v>2012</v>
      </c>
      <c r="AE394">
        <v>0.22320000000000001</v>
      </c>
      <c r="AF394" t="s">
        <v>2030</v>
      </c>
      <c r="AH394" t="s">
        <v>1011</v>
      </c>
      <c r="AI394" t="s">
        <v>1011</v>
      </c>
      <c r="AJ394" t="s">
        <v>1011</v>
      </c>
      <c r="AL394">
        <v>9.9999999999999992E-2</v>
      </c>
      <c r="AM394">
        <v>0</v>
      </c>
      <c r="AN394">
        <v>0.5</v>
      </c>
      <c r="AO394">
        <v>0</v>
      </c>
      <c r="AP394" t="s">
        <v>1948</v>
      </c>
      <c r="AQ394" t="s">
        <v>2055</v>
      </c>
      <c r="AR394" t="s">
        <v>2069</v>
      </c>
      <c r="AU394" t="str">
        <f>IF(SpaceTypesTable[[#This Row],[Peak Flow Rate (gal/h)]]=0,"",SpaceTypesTable[[#This Row],[Peak Flow Rate (gal/h)]]/SpaceTypesTable[[#This Row],[area (ft^2)]])</f>
        <v/>
      </c>
      <c r="BE394" t="str">
        <f>IF(ISBLANK(BD394),"",BD394/(BA394/AZ394))</f>
        <v/>
      </c>
    </row>
    <row r="395" spans="1:58">
      <c r="C395" t="s">
        <v>1058</v>
      </c>
      <c r="D395" t="s">
        <v>799</v>
      </c>
      <c r="E395" t="s">
        <v>802</v>
      </c>
      <c r="F395" t="s">
        <v>817</v>
      </c>
      <c r="G395" t="s">
        <v>1045</v>
      </c>
      <c r="H395" t="s">
        <v>755</v>
      </c>
      <c r="I395" t="s">
        <v>779</v>
      </c>
      <c r="J395" t="s">
        <v>878</v>
      </c>
      <c r="K395" t="str">
        <f>SpaceTypesTable[[#This Row],[Lighting Standard]]&amp;SpaceTypesTable[[#This Row],[Lighting Primary Space Type]]&amp;SpaceTypesTable[[#This Row],[Lighting Secondary Space Type]]</f>
        <v>ASHRAE 90.1-2007Active StorageFor Hospital</v>
      </c>
      <c r="N395">
        <f>VLOOKUP(SpaceTypesTable[[#This Row],[LookupColumn]],InteriorLightingTable[],5,FALSE)</f>
        <v>0.9</v>
      </c>
      <c r="Q395">
        <v>0</v>
      </c>
      <c r="R395">
        <v>0.7</v>
      </c>
      <c r="S395">
        <v>0.2</v>
      </c>
      <c r="T395" t="s">
        <v>1970</v>
      </c>
      <c r="U395" t="s">
        <v>647</v>
      </c>
      <c r="V395" t="s">
        <v>585</v>
      </c>
      <c r="W395" t="s">
        <v>588</v>
      </c>
      <c r="X395" t="str">
        <f>SpaceTypesTable[[#This Row],[Ventilation Standard]]&amp;SpaceTypesTable[[#This Row],[Ventilation Primary Space Type]]&amp;SpaceTypesTable[[#This Row],[Ventilation Secondary Space Type]]</f>
        <v>ASHRAE 62.1-2007Retail Stores, Sales Floors, and Show Room FloorsStorage rooms</v>
      </c>
      <c r="Y395" t="e">
        <f>VLOOKUP(SpaceTypesTable[[#This Row],[Lookup]],VentilationStandardsTable[],6,FALSE)</f>
        <v>#N/A</v>
      </c>
      <c r="Z395" t="e">
        <f>VLOOKUP(SpaceTypesTable[[#This Row],[Lookup]],VentilationStandardsTable[],5,FALSE)</f>
        <v>#N/A</v>
      </c>
      <c r="AA395" t="e">
        <f>VLOOKUP(SpaceTypesTable[[#This Row],[Lookup]],VentilationStandardsTable[],7,FALSE)</f>
        <v>#N/A</v>
      </c>
      <c r="AB395">
        <v>0</v>
      </c>
      <c r="AC395" t="s">
        <v>2005</v>
      </c>
      <c r="AD395" t="s">
        <v>2012</v>
      </c>
      <c r="AE395">
        <v>4.4600000000000001E-2</v>
      </c>
      <c r="AF395" t="s">
        <v>2030</v>
      </c>
      <c r="AH395" t="s">
        <v>1011</v>
      </c>
      <c r="AI395" t="s">
        <v>1011</v>
      </c>
      <c r="AJ395" t="s">
        <v>1011</v>
      </c>
      <c r="AL395">
        <v>7.0000000000000048E-2</v>
      </c>
      <c r="AM395">
        <v>0</v>
      </c>
      <c r="AN395">
        <v>0.5</v>
      </c>
      <c r="AO395">
        <v>0</v>
      </c>
      <c r="AP395" t="s">
        <v>1948</v>
      </c>
      <c r="AQ395" t="s">
        <v>2055</v>
      </c>
      <c r="AR395" t="s">
        <v>2069</v>
      </c>
      <c r="AU395" t="str">
        <f>IF(SpaceTypesTable[[#This Row],[Peak Flow Rate (gal/h)]]=0,"",SpaceTypesTable[[#This Row],[Peak Flow Rate (gal/h)]]/SpaceTypesTable[[#This Row],[area (ft^2)]])</f>
        <v/>
      </c>
      <c r="BE395" t="str">
        <f>IF(ISBLANK(BD395),"",BD395/(BA395/AZ395))</f>
        <v/>
      </c>
    </row>
    <row r="396" spans="1:58">
      <c r="A396" t="s">
        <v>441</v>
      </c>
      <c r="B396">
        <v>518</v>
      </c>
      <c r="C396" t="s">
        <v>1002</v>
      </c>
      <c r="D396" t="s">
        <v>799</v>
      </c>
      <c r="E396" t="s">
        <v>802</v>
      </c>
      <c r="F396" t="s">
        <v>862</v>
      </c>
      <c r="G396" t="s">
        <v>1042</v>
      </c>
      <c r="K396" t="str">
        <f>SpaceTypesTable[[#This Row],[Lighting Standard]]&amp;SpaceTypesTable[[#This Row],[Lighting Primary Space Type]]&amp;SpaceTypesTable[[#This Row],[Lighting Secondary Space Type]]</f>
        <v/>
      </c>
      <c r="N396">
        <v>2.1</v>
      </c>
      <c r="Q396">
        <v>0</v>
      </c>
      <c r="R396">
        <v>0.7</v>
      </c>
      <c r="S396">
        <v>0.2</v>
      </c>
      <c r="T396" t="s">
        <v>1970</v>
      </c>
      <c r="U396" t="s">
        <v>953</v>
      </c>
      <c r="V396" t="s">
        <v>777</v>
      </c>
      <c r="W396" t="s">
        <v>952</v>
      </c>
      <c r="X396" t="str">
        <f>SpaceTypesTable[[#This Row],[Ventilation Standard]]&amp;SpaceTypesTable[[#This Row],[Ventilation Primary Space Type]]&amp;SpaceTypesTable[[#This Row],[Ventilation Secondary Space Type]]</f>
        <v>GGHC v2.2Health CareX-ray, Diagnostic and Treatment</v>
      </c>
      <c r="Y396">
        <f>VLOOKUP(SpaceTypesTable[[#This Row],[Lookup]],VentilationStandardsTable[],6,FALSE)</f>
        <v>0.3</v>
      </c>
      <c r="Z396">
        <f>VLOOKUP(SpaceTypesTable[[#This Row],[Lookup]],VentilationStandardsTable[],5,FALSE)</f>
        <v>0</v>
      </c>
      <c r="AA396">
        <f>VLOOKUP(SpaceTypesTable[[#This Row],[Lookup]],VentilationStandardsTable[],7,FALSE)</f>
        <v>0</v>
      </c>
      <c r="AB396">
        <v>18.579999999999998</v>
      </c>
      <c r="AC396" t="s">
        <v>2005</v>
      </c>
      <c r="AD396" t="s">
        <v>2012</v>
      </c>
      <c r="AE396">
        <v>0.22320000000000001</v>
      </c>
      <c r="AF396" t="s">
        <v>2030</v>
      </c>
      <c r="AH396" t="s">
        <v>1011</v>
      </c>
      <c r="AI396" t="s">
        <v>1011</v>
      </c>
      <c r="AJ396" t="s">
        <v>1011</v>
      </c>
      <c r="AL396">
        <v>53.06</v>
      </c>
      <c r="AM396">
        <v>0</v>
      </c>
      <c r="AN396">
        <v>0.5</v>
      </c>
      <c r="AO396">
        <v>0</v>
      </c>
      <c r="AP396" t="s">
        <v>1948</v>
      </c>
      <c r="AQ396" t="s">
        <v>2055</v>
      </c>
      <c r="AR396" t="s">
        <v>2069</v>
      </c>
      <c r="AS396">
        <v>1</v>
      </c>
      <c r="AT396">
        <v>440</v>
      </c>
      <c r="AU396">
        <f>IF(SpaceTypesTable[[#This Row],[Peak Flow Rate (gal/h)]]=0,"",SpaceTypesTable[[#This Row],[Peak Flow Rate (gal/h)]]/SpaceTypesTable[[#This Row],[area (ft^2)]])</f>
        <v>2.2727272727272726E-3</v>
      </c>
      <c r="AV396">
        <v>43.3</v>
      </c>
      <c r="AW396">
        <v>0.2</v>
      </c>
      <c r="AX396">
        <v>0.05</v>
      </c>
      <c r="AY396" t="s">
        <v>2155</v>
      </c>
      <c r="AZ396">
        <v>1.0000009677449364</v>
      </c>
      <c r="BA396">
        <v>440</v>
      </c>
      <c r="BB396">
        <v>0.31</v>
      </c>
      <c r="BC396">
        <v>1</v>
      </c>
      <c r="BD396">
        <v>166.59094351052551</v>
      </c>
      <c r="BE396">
        <f>IF(ISBLANK(BD396),"",BD396/(BA396/AZ396))</f>
        <v>0.37861614710924441</v>
      </c>
      <c r="BF396" t="s">
        <v>1018</v>
      </c>
    </row>
    <row r="397" spans="1:58">
      <c r="A397" t="s">
        <v>42</v>
      </c>
      <c r="B397">
        <v>168</v>
      </c>
      <c r="C397" t="s">
        <v>1001</v>
      </c>
      <c r="D397" t="s">
        <v>799</v>
      </c>
      <c r="E397" t="s">
        <v>802</v>
      </c>
      <c r="F397" t="s">
        <v>862</v>
      </c>
      <c r="G397" t="s">
        <v>1042</v>
      </c>
      <c r="H397" t="s">
        <v>754</v>
      </c>
      <c r="I397" t="s">
        <v>776</v>
      </c>
      <c r="J397" t="s">
        <v>788</v>
      </c>
      <c r="K397" t="str">
        <f>SpaceTypesTable[[#This Row],[Lighting Standard]]&amp;SpaceTypesTable[[#This Row],[Lighting Primary Space Type]]&amp;SpaceTypesTable[[#This Row],[Lighting Secondary Space Type]]</f>
        <v>ASHRAE 90.1-2004HospitalRadiology</v>
      </c>
      <c r="N397">
        <f>VLOOKUP(SpaceTypesTable[[#This Row],[LookupColumn]],InteriorLightingTable[],5,FALSE)</f>
        <v>0.4</v>
      </c>
      <c r="Q397">
        <v>0</v>
      </c>
      <c r="R397">
        <v>0.7</v>
      </c>
      <c r="S397">
        <v>0.2</v>
      </c>
      <c r="T397" t="s">
        <v>1970</v>
      </c>
      <c r="U397" t="s">
        <v>953</v>
      </c>
      <c r="V397" t="s">
        <v>777</v>
      </c>
      <c r="W397" t="s">
        <v>952</v>
      </c>
      <c r="X397" t="str">
        <f>SpaceTypesTable[[#This Row],[Ventilation Standard]]&amp;SpaceTypesTable[[#This Row],[Ventilation Primary Space Type]]&amp;SpaceTypesTable[[#This Row],[Ventilation Secondary Space Type]]</f>
        <v>GGHC v2.2Health CareX-ray, Diagnostic and Treatment</v>
      </c>
      <c r="Y397">
        <f>VLOOKUP(SpaceTypesTable[[#This Row],[Lookup]],VentilationStandardsTable[],6,FALSE)</f>
        <v>0.3</v>
      </c>
      <c r="Z397">
        <f>VLOOKUP(SpaceTypesTable[[#This Row],[Lookup]],VentilationStandardsTable[],5,FALSE)</f>
        <v>0</v>
      </c>
      <c r="AA397">
        <f>VLOOKUP(SpaceTypesTable[[#This Row],[Lookup]],VentilationStandardsTable[],7,FALSE)</f>
        <v>0</v>
      </c>
      <c r="AB397">
        <v>18.579999999999998</v>
      </c>
      <c r="AC397" t="s">
        <v>2005</v>
      </c>
      <c r="AD397" t="s">
        <v>2012</v>
      </c>
      <c r="AE397">
        <v>5.9499999999999997E-2</v>
      </c>
      <c r="AF397" t="s">
        <v>2030</v>
      </c>
      <c r="AH397" t="s">
        <v>1011</v>
      </c>
      <c r="AI397" t="s">
        <v>1011</v>
      </c>
      <c r="AJ397" t="s">
        <v>1011</v>
      </c>
      <c r="AL397">
        <v>53.06</v>
      </c>
      <c r="AM397">
        <v>0</v>
      </c>
      <c r="AN397">
        <v>0.5</v>
      </c>
      <c r="AO397">
        <v>0</v>
      </c>
      <c r="AP397" t="s">
        <v>1948</v>
      </c>
      <c r="AQ397" t="s">
        <v>2055</v>
      </c>
      <c r="AR397" t="s">
        <v>2069</v>
      </c>
      <c r="AS397">
        <v>1</v>
      </c>
      <c r="AT397">
        <v>440</v>
      </c>
      <c r="AU397">
        <f>IF(SpaceTypesTable[[#This Row],[Peak Flow Rate (gal/h)]]=0,"",SpaceTypesTable[[#This Row],[Peak Flow Rate (gal/h)]]/SpaceTypesTable[[#This Row],[area (ft^2)]])</f>
        <v>2.2727272727272726E-3</v>
      </c>
      <c r="AV397">
        <v>43.3</v>
      </c>
      <c r="AW397">
        <v>0.2</v>
      </c>
      <c r="AX397">
        <v>0.05</v>
      </c>
      <c r="AY397" t="s">
        <v>2155</v>
      </c>
      <c r="AZ397">
        <v>1.0000009677449364</v>
      </c>
      <c r="BA397">
        <v>440</v>
      </c>
      <c r="BB397">
        <v>0.31</v>
      </c>
      <c r="BC397">
        <v>1</v>
      </c>
      <c r="BD397">
        <v>166.59094351052551</v>
      </c>
      <c r="BE397">
        <f>IF(ISBLANK(BD397),"",BD397/(BA397/AZ397))</f>
        <v>0.37861614710924441</v>
      </c>
      <c r="BF397" t="s">
        <v>1018</v>
      </c>
    </row>
    <row r="398" spans="1:58">
      <c r="A398" t="s">
        <v>126</v>
      </c>
      <c r="B398">
        <v>354</v>
      </c>
      <c r="C398" t="s">
        <v>1000</v>
      </c>
      <c r="D398" t="s">
        <v>800</v>
      </c>
      <c r="E398" t="s">
        <v>802</v>
      </c>
      <c r="F398" t="s">
        <v>862</v>
      </c>
      <c r="G398" t="s">
        <v>1042</v>
      </c>
      <c r="H398" t="s">
        <v>997</v>
      </c>
      <c r="I398" t="s">
        <v>776</v>
      </c>
      <c r="J398" t="s">
        <v>788</v>
      </c>
      <c r="K398" t="str">
        <f>SpaceTypesTable[[#This Row],[Lighting Standard]]&amp;SpaceTypesTable[[#This Row],[Lighting Primary Space Type]]&amp;SpaceTypesTable[[#This Row],[Lighting Secondary Space Type]]</f>
        <v>ASHRAE 189.1-2009HospitalRadiology</v>
      </c>
      <c r="N398">
        <f>VLOOKUP(SpaceTypesTable[[#This Row],[LookupColumn]],InteriorLightingTable[],5,FALSE)</f>
        <v>0.36000000000000004</v>
      </c>
      <c r="Q398">
        <v>0</v>
      </c>
      <c r="R398">
        <v>0.7</v>
      </c>
      <c r="S398">
        <v>0.2</v>
      </c>
      <c r="T398" t="s">
        <v>1970</v>
      </c>
      <c r="U398" t="s">
        <v>953</v>
      </c>
      <c r="V398" t="s">
        <v>777</v>
      </c>
      <c r="W398" t="s">
        <v>952</v>
      </c>
      <c r="X398" t="str">
        <f>SpaceTypesTable[[#This Row],[Ventilation Standard]]&amp;SpaceTypesTable[[#This Row],[Ventilation Primary Space Type]]&amp;SpaceTypesTable[[#This Row],[Ventilation Secondary Space Type]]</f>
        <v>GGHC v2.2Health CareX-ray, Diagnostic and Treatment</v>
      </c>
      <c r="Y398">
        <f>VLOOKUP(SpaceTypesTable[[#This Row],[Lookup]],VentilationStandardsTable[],6,FALSE)</f>
        <v>0.3</v>
      </c>
      <c r="Z398">
        <f>VLOOKUP(SpaceTypesTable[[#This Row],[Lookup]],VentilationStandardsTable[],5,FALSE)</f>
        <v>0</v>
      </c>
      <c r="AA398">
        <f>VLOOKUP(SpaceTypesTable[[#This Row],[Lookup]],VentilationStandardsTable[],7,FALSE)</f>
        <v>0</v>
      </c>
      <c r="AB398">
        <v>18.579999999999998</v>
      </c>
      <c r="AC398" t="s">
        <v>2005</v>
      </c>
      <c r="AD398" t="s">
        <v>2012</v>
      </c>
      <c r="AE398">
        <v>5.9499999999999997E-2</v>
      </c>
      <c r="AF398" t="s">
        <v>2030</v>
      </c>
      <c r="AH398" t="s">
        <v>1011</v>
      </c>
      <c r="AI398" t="s">
        <v>1011</v>
      </c>
      <c r="AJ398" t="s">
        <v>1011</v>
      </c>
      <c r="AL398">
        <v>38.630000000000003</v>
      </c>
      <c r="AM398">
        <v>0</v>
      </c>
      <c r="AN398">
        <v>0.5</v>
      </c>
      <c r="AO398">
        <v>0</v>
      </c>
      <c r="AP398" t="s">
        <v>1948</v>
      </c>
      <c r="AQ398" t="s">
        <v>2055</v>
      </c>
      <c r="AR398" t="s">
        <v>2069</v>
      </c>
      <c r="AS398">
        <v>1</v>
      </c>
      <c r="AT398">
        <v>440</v>
      </c>
      <c r="AU398">
        <f>IF(SpaceTypesTable[[#This Row],[Peak Flow Rate (gal/h)]]=0,"",SpaceTypesTable[[#This Row],[Peak Flow Rate (gal/h)]]/SpaceTypesTable[[#This Row],[area (ft^2)]])</f>
        <v>2.2727272727272726E-3</v>
      </c>
      <c r="AV398">
        <v>43.3</v>
      </c>
      <c r="AW398">
        <v>0.2</v>
      </c>
      <c r="AX398">
        <v>0.05</v>
      </c>
      <c r="AY398" t="s">
        <v>2155</v>
      </c>
      <c r="AZ398">
        <v>1.0000009677449364</v>
      </c>
      <c r="BA398">
        <v>440</v>
      </c>
      <c r="BB398">
        <v>0.31</v>
      </c>
      <c r="BC398">
        <v>1</v>
      </c>
      <c r="BD398">
        <v>166.59094351052551</v>
      </c>
      <c r="BE398">
        <f>IF(ISBLANK(BD398),"",BD398/(BA398/AZ398))</f>
        <v>0.37861614710924441</v>
      </c>
      <c r="BF398" t="s">
        <v>1018</v>
      </c>
    </row>
    <row r="399" spans="1:58">
      <c r="A399" t="s">
        <v>176</v>
      </c>
      <c r="B399">
        <v>138</v>
      </c>
      <c r="C399" t="s">
        <v>1000</v>
      </c>
      <c r="D399" t="s">
        <v>801</v>
      </c>
      <c r="E399" t="s">
        <v>802</v>
      </c>
      <c r="F399" t="s">
        <v>862</v>
      </c>
      <c r="G399" t="s">
        <v>1042</v>
      </c>
      <c r="H399" t="s">
        <v>997</v>
      </c>
      <c r="I399" t="s">
        <v>776</v>
      </c>
      <c r="J399" t="s">
        <v>788</v>
      </c>
      <c r="K399" t="str">
        <f>SpaceTypesTable[[#This Row],[Lighting Standard]]&amp;SpaceTypesTable[[#This Row],[Lighting Primary Space Type]]&amp;SpaceTypesTable[[#This Row],[Lighting Secondary Space Type]]</f>
        <v>ASHRAE 189.1-2009HospitalRadiology</v>
      </c>
      <c r="N399">
        <f>VLOOKUP(SpaceTypesTable[[#This Row],[LookupColumn]],InteriorLightingTable[],5,FALSE)</f>
        <v>0.36000000000000004</v>
      </c>
      <c r="Q399">
        <v>0</v>
      </c>
      <c r="R399">
        <v>0.7</v>
      </c>
      <c r="S399">
        <v>0.2</v>
      </c>
      <c r="T399" t="s">
        <v>1970</v>
      </c>
      <c r="U399" t="s">
        <v>953</v>
      </c>
      <c r="V399" t="s">
        <v>777</v>
      </c>
      <c r="W399" t="s">
        <v>952</v>
      </c>
      <c r="X399" t="str">
        <f>SpaceTypesTable[[#This Row],[Ventilation Standard]]&amp;SpaceTypesTable[[#This Row],[Ventilation Primary Space Type]]&amp;SpaceTypesTable[[#This Row],[Ventilation Secondary Space Type]]</f>
        <v>GGHC v2.2Health CareX-ray, Diagnostic and Treatment</v>
      </c>
      <c r="Y399">
        <f>VLOOKUP(SpaceTypesTable[[#This Row],[Lookup]],VentilationStandardsTable[],6,FALSE)</f>
        <v>0.3</v>
      </c>
      <c r="Z399">
        <f>VLOOKUP(SpaceTypesTable[[#This Row],[Lookup]],VentilationStandardsTable[],5,FALSE)</f>
        <v>0</v>
      </c>
      <c r="AA399">
        <f>VLOOKUP(SpaceTypesTable[[#This Row],[Lookup]],VentilationStandardsTable[],7,FALSE)</f>
        <v>0</v>
      </c>
      <c r="AB399">
        <v>18.579999999999998</v>
      </c>
      <c r="AC399" t="s">
        <v>2005</v>
      </c>
      <c r="AD399" t="s">
        <v>2012</v>
      </c>
      <c r="AE399">
        <v>4.4600000000000001E-2</v>
      </c>
      <c r="AF399" t="s">
        <v>2030</v>
      </c>
      <c r="AH399" t="s">
        <v>1011</v>
      </c>
      <c r="AI399" t="s">
        <v>1011</v>
      </c>
      <c r="AJ399" t="s">
        <v>1011</v>
      </c>
      <c r="AL399">
        <v>38.630000000000003</v>
      </c>
      <c r="AM399">
        <v>0</v>
      </c>
      <c r="AN399">
        <v>0.5</v>
      </c>
      <c r="AO399">
        <v>0</v>
      </c>
      <c r="AP399" t="s">
        <v>1948</v>
      </c>
      <c r="AQ399" t="s">
        <v>2055</v>
      </c>
      <c r="AR399" t="s">
        <v>2069</v>
      </c>
      <c r="AS399">
        <v>1</v>
      </c>
      <c r="AT399">
        <v>440</v>
      </c>
      <c r="AU399">
        <f>IF(SpaceTypesTable[[#This Row],[Peak Flow Rate (gal/h)]]=0,"",SpaceTypesTable[[#This Row],[Peak Flow Rate (gal/h)]]/SpaceTypesTable[[#This Row],[area (ft^2)]])</f>
        <v>2.2727272727272726E-3</v>
      </c>
      <c r="AV399">
        <v>43.3</v>
      </c>
      <c r="AW399">
        <v>0.2</v>
      </c>
      <c r="AX399">
        <v>0.05</v>
      </c>
      <c r="AY399" t="s">
        <v>2155</v>
      </c>
      <c r="AZ399">
        <v>1.0000009677449364</v>
      </c>
      <c r="BA399">
        <v>440</v>
      </c>
      <c r="BB399">
        <v>0.31</v>
      </c>
      <c r="BC399">
        <v>1</v>
      </c>
      <c r="BD399">
        <v>166.59094351052551</v>
      </c>
      <c r="BE399">
        <f>IF(ISBLANK(BD399),"",BD399/(BA399/AZ399))</f>
        <v>0.37861614710924441</v>
      </c>
      <c r="BF399" t="s">
        <v>1018</v>
      </c>
    </row>
    <row r="400" spans="1:58">
      <c r="A400" t="s">
        <v>330</v>
      </c>
      <c r="B400">
        <v>207</v>
      </c>
      <c r="C400" t="s">
        <v>1003</v>
      </c>
      <c r="D400" t="s">
        <v>799</v>
      </c>
      <c r="E400" t="s">
        <v>802</v>
      </c>
      <c r="F400" t="s">
        <v>862</v>
      </c>
      <c r="G400" t="s">
        <v>1042</v>
      </c>
      <c r="K400" t="str">
        <f>SpaceTypesTable[[#This Row],[Lighting Standard]]&amp;SpaceTypesTable[[#This Row],[Lighting Primary Space Type]]&amp;SpaceTypesTable[[#This Row],[Lighting Secondary Space Type]]</f>
        <v/>
      </c>
      <c r="N400">
        <v>2.1</v>
      </c>
      <c r="Q400">
        <v>0</v>
      </c>
      <c r="R400">
        <v>0.7</v>
      </c>
      <c r="S400">
        <v>0.2</v>
      </c>
      <c r="T400" t="s">
        <v>1970</v>
      </c>
      <c r="U400" t="s">
        <v>953</v>
      </c>
      <c r="V400" t="s">
        <v>777</v>
      </c>
      <c r="W400" t="s">
        <v>952</v>
      </c>
      <c r="X400" t="str">
        <f>SpaceTypesTable[[#This Row],[Ventilation Standard]]&amp;SpaceTypesTable[[#This Row],[Ventilation Primary Space Type]]&amp;SpaceTypesTable[[#This Row],[Ventilation Secondary Space Type]]</f>
        <v>GGHC v2.2Health CareX-ray, Diagnostic and Treatment</v>
      </c>
      <c r="Y400">
        <f>VLOOKUP(SpaceTypesTable[[#This Row],[Lookup]],VentilationStandardsTable[],6,FALSE)</f>
        <v>0.3</v>
      </c>
      <c r="Z400">
        <f>VLOOKUP(SpaceTypesTable[[#This Row],[Lookup]],VentilationStandardsTable[],5,FALSE)</f>
        <v>0</v>
      </c>
      <c r="AA400">
        <f>VLOOKUP(SpaceTypesTable[[#This Row],[Lookup]],VentilationStandardsTable[],7,FALSE)</f>
        <v>0</v>
      </c>
      <c r="AB400">
        <v>18.579999999999998</v>
      </c>
      <c r="AC400" t="s">
        <v>2005</v>
      </c>
      <c r="AD400" t="s">
        <v>2012</v>
      </c>
      <c r="AE400">
        <v>0.22320000000000001</v>
      </c>
      <c r="AF400" t="s">
        <v>2030</v>
      </c>
      <c r="AH400" t="s">
        <v>1011</v>
      </c>
      <c r="AI400" t="s">
        <v>1011</v>
      </c>
      <c r="AJ400" t="s">
        <v>1011</v>
      </c>
      <c r="AL400">
        <v>53.06</v>
      </c>
      <c r="AM400">
        <v>0</v>
      </c>
      <c r="AN400">
        <v>0.5</v>
      </c>
      <c r="AO400">
        <v>0</v>
      </c>
      <c r="AP400" t="s">
        <v>1948</v>
      </c>
      <c r="AQ400" t="s">
        <v>2055</v>
      </c>
      <c r="AR400" t="s">
        <v>2069</v>
      </c>
      <c r="AS400">
        <v>1</v>
      </c>
      <c r="AT400">
        <v>440</v>
      </c>
      <c r="AU400">
        <f>IF(SpaceTypesTable[[#This Row],[Peak Flow Rate (gal/h)]]=0,"",SpaceTypesTable[[#This Row],[Peak Flow Rate (gal/h)]]/SpaceTypesTable[[#This Row],[area (ft^2)]])</f>
        <v>2.2727272727272726E-3</v>
      </c>
      <c r="AV400">
        <v>43.3</v>
      </c>
      <c r="AW400">
        <v>0.2</v>
      </c>
      <c r="AX400">
        <v>0.05</v>
      </c>
      <c r="AY400" t="s">
        <v>2155</v>
      </c>
      <c r="AZ400">
        <v>1.0000009677449364</v>
      </c>
      <c r="BA400">
        <v>440</v>
      </c>
      <c r="BB400">
        <v>0.31</v>
      </c>
      <c r="BC400">
        <v>1</v>
      </c>
      <c r="BD400">
        <v>166.59094351052551</v>
      </c>
      <c r="BE400">
        <f>IF(ISBLANK(BD400),"",BD400/(BA400/AZ400))</f>
        <v>0.37861614710924441</v>
      </c>
      <c r="BF400" t="s">
        <v>1018</v>
      </c>
    </row>
    <row r="401" spans="1:58">
      <c r="C401" t="s">
        <v>1058</v>
      </c>
      <c r="D401" t="s">
        <v>799</v>
      </c>
      <c r="E401" t="s">
        <v>802</v>
      </c>
      <c r="F401" t="s">
        <v>862</v>
      </c>
      <c r="G401" t="s">
        <v>1042</v>
      </c>
      <c r="H401" t="s">
        <v>755</v>
      </c>
      <c r="I401" t="s">
        <v>776</v>
      </c>
      <c r="J401" t="s">
        <v>788</v>
      </c>
      <c r="K401" t="str">
        <f>SpaceTypesTable[[#This Row],[Lighting Standard]]&amp;SpaceTypesTable[[#This Row],[Lighting Primary Space Type]]&amp;SpaceTypesTable[[#This Row],[Lighting Secondary Space Type]]</f>
        <v>ASHRAE 90.1-2007HospitalRadiology</v>
      </c>
      <c r="N401">
        <f>VLOOKUP(SpaceTypesTable[[#This Row],[LookupColumn]],InteriorLightingTable[],5,FALSE)</f>
        <v>0.4</v>
      </c>
      <c r="Q401">
        <v>0</v>
      </c>
      <c r="R401">
        <v>0.7</v>
      </c>
      <c r="S401">
        <v>0.2</v>
      </c>
      <c r="T401" t="s">
        <v>1970</v>
      </c>
      <c r="U401" t="s">
        <v>953</v>
      </c>
      <c r="V401" t="s">
        <v>777</v>
      </c>
      <c r="W401" t="s">
        <v>952</v>
      </c>
      <c r="X401" t="str">
        <f>SpaceTypesTable[[#This Row],[Ventilation Standard]]&amp;SpaceTypesTable[[#This Row],[Ventilation Primary Space Type]]&amp;SpaceTypesTable[[#This Row],[Ventilation Secondary Space Type]]</f>
        <v>GGHC v2.2Health CareX-ray, Diagnostic and Treatment</v>
      </c>
      <c r="Y401">
        <f>VLOOKUP(SpaceTypesTable[[#This Row],[Lookup]],VentilationStandardsTable[],6,FALSE)</f>
        <v>0.3</v>
      </c>
      <c r="Z401">
        <f>VLOOKUP(SpaceTypesTable[[#This Row],[Lookup]],VentilationStandardsTable[],5,FALSE)</f>
        <v>0</v>
      </c>
      <c r="AA401">
        <f>VLOOKUP(SpaceTypesTable[[#This Row],[Lookup]],VentilationStandardsTable[],7,FALSE)</f>
        <v>0</v>
      </c>
      <c r="AB401">
        <v>18.579999999999998</v>
      </c>
      <c r="AC401" t="s">
        <v>2005</v>
      </c>
      <c r="AD401" t="s">
        <v>2012</v>
      </c>
      <c r="AE401">
        <v>4.4600000000000001E-2</v>
      </c>
      <c r="AF401" t="s">
        <v>2030</v>
      </c>
      <c r="AH401" t="s">
        <v>1011</v>
      </c>
      <c r="AI401" t="s">
        <v>1011</v>
      </c>
      <c r="AJ401" t="s">
        <v>1011</v>
      </c>
      <c r="AL401">
        <v>38.630000000000003</v>
      </c>
      <c r="AM401">
        <v>0</v>
      </c>
      <c r="AN401">
        <v>0.5</v>
      </c>
      <c r="AO401">
        <v>0</v>
      </c>
      <c r="AP401" t="s">
        <v>1948</v>
      </c>
      <c r="AQ401" t="s">
        <v>2055</v>
      </c>
      <c r="AR401" t="s">
        <v>2069</v>
      </c>
      <c r="AS401">
        <v>1</v>
      </c>
      <c r="AT401">
        <v>440</v>
      </c>
      <c r="AU401">
        <f>IF(SpaceTypesTable[[#This Row],[Peak Flow Rate (gal/h)]]=0,"",SpaceTypesTable[[#This Row],[Peak Flow Rate (gal/h)]]/SpaceTypesTable[[#This Row],[area (ft^2)]])</f>
        <v>2.2727272727272726E-3</v>
      </c>
      <c r="AV401">
        <v>43.3</v>
      </c>
      <c r="AW401">
        <v>0.2</v>
      </c>
      <c r="AX401">
        <v>0.05</v>
      </c>
      <c r="AY401" t="s">
        <v>2155</v>
      </c>
      <c r="AZ401">
        <v>1.0000009677449364</v>
      </c>
      <c r="BA401">
        <v>440</v>
      </c>
      <c r="BB401">
        <v>0.31</v>
      </c>
      <c r="BC401">
        <v>1</v>
      </c>
      <c r="BD401">
        <v>166.59094351052551</v>
      </c>
      <c r="BE401">
        <f>IF(ISBLANK(BD401),"",BD401/(BA401/AZ401))</f>
        <v>0.37861614710924441</v>
      </c>
      <c r="BF401" t="s">
        <v>1018</v>
      </c>
    </row>
    <row r="402" spans="1:58">
      <c r="A402" t="s">
        <v>364</v>
      </c>
      <c r="B402">
        <v>481</v>
      </c>
      <c r="C402" t="s">
        <v>1002</v>
      </c>
      <c r="D402" t="s">
        <v>799</v>
      </c>
      <c r="E402" t="s">
        <v>802</v>
      </c>
      <c r="F402" t="s">
        <v>870</v>
      </c>
      <c r="G402" t="s">
        <v>1048</v>
      </c>
      <c r="K402" t="str">
        <f>SpaceTypesTable[[#This Row],[Lighting Standard]]&amp;SpaceTypesTable[[#This Row],[Lighting Primary Space Type]]&amp;SpaceTypesTable[[#This Row],[Lighting Secondary Space Type]]</f>
        <v/>
      </c>
      <c r="N402">
        <v>2.1</v>
      </c>
      <c r="Q402">
        <v>0</v>
      </c>
      <c r="R402">
        <v>0.7</v>
      </c>
      <c r="S402">
        <v>0.2</v>
      </c>
      <c r="T402" t="s">
        <v>1970</v>
      </c>
      <c r="U402" t="s">
        <v>953</v>
      </c>
      <c r="V402" t="s">
        <v>777</v>
      </c>
      <c r="W402" t="s">
        <v>952</v>
      </c>
      <c r="X402" t="str">
        <f>SpaceTypesTable[[#This Row],[Ventilation Standard]]&amp;SpaceTypesTable[[#This Row],[Ventilation Primary Space Type]]&amp;SpaceTypesTable[[#This Row],[Ventilation Secondary Space Type]]</f>
        <v>GGHC v2.2Health CareX-ray, Diagnostic and Treatment</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2005</v>
      </c>
      <c r="AD402" t="s">
        <v>2012</v>
      </c>
      <c r="AE402">
        <v>0.22320000000000001</v>
      </c>
      <c r="AF402" t="s">
        <v>2030</v>
      </c>
      <c r="AH402" t="s">
        <v>1011</v>
      </c>
      <c r="AI402" t="s">
        <v>1011</v>
      </c>
      <c r="AJ402" t="s">
        <v>1011</v>
      </c>
      <c r="AL402">
        <v>1.1000000000000001</v>
      </c>
      <c r="AM402">
        <v>0</v>
      </c>
      <c r="AN402">
        <v>0.5</v>
      </c>
      <c r="AO402">
        <v>0</v>
      </c>
      <c r="AP402" t="s">
        <v>1948</v>
      </c>
      <c r="AQ402" t="s">
        <v>2055</v>
      </c>
      <c r="AR402" t="s">
        <v>2069</v>
      </c>
      <c r="AS402">
        <v>1</v>
      </c>
      <c r="AT402">
        <v>168</v>
      </c>
      <c r="AU402">
        <f>IF(SpaceTypesTable[[#This Row],[Peak Flow Rate (gal/h)]]=0,"",SpaceTypesTable[[#This Row],[Peak Flow Rate (gal/h)]]/SpaceTypesTable[[#This Row],[area (ft^2)]])</f>
        <v>5.9523809523809521E-3</v>
      </c>
      <c r="AV402">
        <v>43.3</v>
      </c>
      <c r="AW402">
        <v>0.2</v>
      </c>
      <c r="AX402">
        <v>0.05</v>
      </c>
      <c r="AY402" t="s">
        <v>2155</v>
      </c>
      <c r="AZ402">
        <v>1.0000009677449364</v>
      </c>
      <c r="BA402">
        <v>168</v>
      </c>
      <c r="BB402">
        <v>0.31</v>
      </c>
      <c r="BC402">
        <v>1</v>
      </c>
      <c r="BD402">
        <v>63.607451158564302</v>
      </c>
      <c r="BE402">
        <f>IF(ISBLANK(BD402),"",BD402/(BA402/AZ402))</f>
        <v>0.37861614710924452</v>
      </c>
      <c r="BF402" t="s">
        <v>1018</v>
      </c>
    </row>
    <row r="403" spans="1:58">
      <c r="A403" t="s">
        <v>92</v>
      </c>
      <c r="B403">
        <v>541</v>
      </c>
      <c r="C403" t="s">
        <v>1001</v>
      </c>
      <c r="D403" t="s">
        <v>799</v>
      </c>
      <c r="E403" t="s">
        <v>802</v>
      </c>
      <c r="F403" t="s">
        <v>870</v>
      </c>
      <c r="G403" t="s">
        <v>1048</v>
      </c>
      <c r="H403" t="s">
        <v>754</v>
      </c>
      <c r="I403" t="s">
        <v>776</v>
      </c>
      <c r="J403" t="s">
        <v>788</v>
      </c>
      <c r="K403" t="str">
        <f>SpaceTypesTable[[#This Row],[Lighting Standard]]&amp;SpaceTypesTable[[#This Row],[Lighting Primary Space Type]]&amp;SpaceTypesTable[[#This Row],[Lighting Secondary Space Type]]</f>
        <v>ASHRAE 90.1-2004HospitalRadiology</v>
      </c>
      <c r="N403">
        <f>VLOOKUP(SpaceTypesTable[[#This Row],[LookupColumn]],InteriorLightingTable[],5,FALSE)</f>
        <v>0.4</v>
      </c>
      <c r="Q403">
        <v>0</v>
      </c>
      <c r="R403">
        <v>0.7</v>
      </c>
      <c r="S403">
        <v>0.2</v>
      </c>
      <c r="T403" t="s">
        <v>1970</v>
      </c>
      <c r="U403" t="s">
        <v>953</v>
      </c>
      <c r="V403" t="s">
        <v>777</v>
      </c>
      <c r="W403" t="s">
        <v>952</v>
      </c>
      <c r="X403" t="str">
        <f>SpaceTypesTable[[#This Row],[Ventilation Standard]]&amp;SpaceTypesTable[[#This Row],[Ventilation Primary Space Type]]&amp;SpaceTypesTable[[#This Row],[Ventilation Secondary Space Type]]</f>
        <v>GGHC v2.2Health CareX-ray, Diagnostic and Treatment</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2005</v>
      </c>
      <c r="AD403" t="s">
        <v>2012</v>
      </c>
      <c r="AE403">
        <v>5.9499999999999997E-2</v>
      </c>
      <c r="AF403" t="s">
        <v>2030</v>
      </c>
      <c r="AH403" t="s">
        <v>1011</v>
      </c>
      <c r="AI403" t="s">
        <v>1011</v>
      </c>
      <c r="AJ403" t="s">
        <v>1011</v>
      </c>
      <c r="AL403">
        <v>1.1000000000000001</v>
      </c>
      <c r="AM403">
        <v>0</v>
      </c>
      <c r="AN403">
        <v>0.5</v>
      </c>
      <c r="AO403">
        <v>0</v>
      </c>
      <c r="AP403" t="s">
        <v>1948</v>
      </c>
      <c r="AQ403" t="s">
        <v>2055</v>
      </c>
      <c r="AR403" t="s">
        <v>2069</v>
      </c>
      <c r="AS403">
        <v>1</v>
      </c>
      <c r="AT403">
        <v>168</v>
      </c>
      <c r="AU403">
        <f>IF(SpaceTypesTable[[#This Row],[Peak Flow Rate (gal/h)]]=0,"",SpaceTypesTable[[#This Row],[Peak Flow Rate (gal/h)]]/SpaceTypesTable[[#This Row],[area (ft^2)]])</f>
        <v>5.9523809523809521E-3</v>
      </c>
      <c r="AV403">
        <v>43.3</v>
      </c>
      <c r="AW403">
        <v>0.2</v>
      </c>
      <c r="AX403">
        <v>0.05</v>
      </c>
      <c r="AY403" t="s">
        <v>2155</v>
      </c>
      <c r="AZ403">
        <v>1.0000009677449364</v>
      </c>
      <c r="BA403">
        <v>168</v>
      </c>
      <c r="BB403">
        <v>0.31</v>
      </c>
      <c r="BC403">
        <v>1</v>
      </c>
      <c r="BD403">
        <v>63.607451158564302</v>
      </c>
      <c r="BE403">
        <f>IF(ISBLANK(BD403),"",BD403/(BA403/AZ403))</f>
        <v>0.37861614710924452</v>
      </c>
      <c r="BF403" t="s">
        <v>1018</v>
      </c>
    </row>
    <row r="404" spans="1:58">
      <c r="A404" t="s">
        <v>102</v>
      </c>
      <c r="B404">
        <v>553</v>
      </c>
      <c r="C404" t="s">
        <v>1000</v>
      </c>
      <c r="D404" t="s">
        <v>800</v>
      </c>
      <c r="E404" t="s">
        <v>802</v>
      </c>
      <c r="F404" t="s">
        <v>870</v>
      </c>
      <c r="G404" t="s">
        <v>1048</v>
      </c>
      <c r="H404" t="s">
        <v>997</v>
      </c>
      <c r="I404" t="s">
        <v>776</v>
      </c>
      <c r="J404" t="s">
        <v>788</v>
      </c>
      <c r="K404" t="str">
        <f>SpaceTypesTable[[#This Row],[Lighting Standard]]&amp;SpaceTypesTable[[#This Row],[Lighting Primary Space Type]]&amp;SpaceTypesTable[[#This Row],[Lighting Secondary Space Type]]</f>
        <v>ASHRAE 189.1-2009HospitalRadiology</v>
      </c>
      <c r="N404">
        <f>VLOOKUP(SpaceTypesTable[[#This Row],[LookupColumn]],InteriorLightingTable[],5,FALSE)</f>
        <v>0.36000000000000004</v>
      </c>
      <c r="Q404">
        <v>0</v>
      </c>
      <c r="R404">
        <v>0.7</v>
      </c>
      <c r="S404">
        <v>0.2</v>
      </c>
      <c r="T404" t="s">
        <v>1970</v>
      </c>
      <c r="U404" t="s">
        <v>953</v>
      </c>
      <c r="V404" t="s">
        <v>777</v>
      </c>
      <c r="W404" t="s">
        <v>952</v>
      </c>
      <c r="X404" t="str">
        <f>SpaceTypesTable[[#This Row],[Ventilation Standard]]&amp;SpaceTypesTable[[#This Row],[Ventilation Primary Space Type]]&amp;SpaceTypesTable[[#This Row],[Ventilation Secondary Space Type]]</f>
        <v>GGHC v2.2Health CareX-ray, Diagnostic and Treatment</v>
      </c>
      <c r="Y404">
        <f>VLOOKUP(SpaceTypesTable[[#This Row],[Lookup]],VentilationStandardsTable[],6,FALSE)</f>
        <v>0.3</v>
      </c>
      <c r="Z404">
        <f>VLOOKUP(SpaceTypesTable[[#This Row],[Lookup]],VentilationStandardsTable[],5,FALSE)</f>
        <v>0</v>
      </c>
      <c r="AA404">
        <f>VLOOKUP(SpaceTypesTable[[#This Row],[Lookup]],VentilationStandardsTable[],7,FALSE)</f>
        <v>0</v>
      </c>
      <c r="AB404">
        <v>18.579999999999998</v>
      </c>
      <c r="AC404" t="s">
        <v>2005</v>
      </c>
      <c r="AD404" t="s">
        <v>2012</v>
      </c>
      <c r="AE404">
        <v>5.9499999999999997E-2</v>
      </c>
      <c r="AF404" t="s">
        <v>2030</v>
      </c>
      <c r="AH404" t="s">
        <v>1011</v>
      </c>
      <c r="AI404" t="s">
        <v>1011</v>
      </c>
      <c r="AJ404" t="s">
        <v>1011</v>
      </c>
      <c r="AL404">
        <v>0.8</v>
      </c>
      <c r="AM404">
        <v>0</v>
      </c>
      <c r="AN404">
        <v>0.5</v>
      </c>
      <c r="AO404">
        <v>0</v>
      </c>
      <c r="AP404" t="s">
        <v>1948</v>
      </c>
      <c r="AQ404" t="s">
        <v>2055</v>
      </c>
      <c r="AR404" t="s">
        <v>2069</v>
      </c>
      <c r="AS404">
        <v>1</v>
      </c>
      <c r="AT404">
        <v>168</v>
      </c>
      <c r="AU404">
        <f>IF(SpaceTypesTable[[#This Row],[Peak Flow Rate (gal/h)]]=0,"",SpaceTypesTable[[#This Row],[Peak Flow Rate (gal/h)]]/SpaceTypesTable[[#This Row],[area (ft^2)]])</f>
        <v>5.9523809523809521E-3</v>
      </c>
      <c r="AV404">
        <v>43.3</v>
      </c>
      <c r="AW404">
        <v>0.2</v>
      </c>
      <c r="AX404">
        <v>0.05</v>
      </c>
      <c r="AY404" t="s">
        <v>2155</v>
      </c>
      <c r="AZ404">
        <v>1.0000009677449364</v>
      </c>
      <c r="BA404">
        <v>168</v>
      </c>
      <c r="BB404">
        <v>0.31</v>
      </c>
      <c r="BC404">
        <v>1</v>
      </c>
      <c r="BD404">
        <v>63.607451158564302</v>
      </c>
      <c r="BE404">
        <f>IF(ISBLANK(BD404),"",BD404/(BA404/AZ404))</f>
        <v>0.37861614710924452</v>
      </c>
      <c r="BF404" t="s">
        <v>1018</v>
      </c>
    </row>
    <row r="405" spans="1:58">
      <c r="A405" t="s">
        <v>160</v>
      </c>
      <c r="B405">
        <v>214</v>
      </c>
      <c r="C405" t="s">
        <v>1000</v>
      </c>
      <c r="D405" t="s">
        <v>801</v>
      </c>
      <c r="E405" t="s">
        <v>802</v>
      </c>
      <c r="F405" t="s">
        <v>870</v>
      </c>
      <c r="G405" t="s">
        <v>1048</v>
      </c>
      <c r="H405" t="s">
        <v>997</v>
      </c>
      <c r="I405" t="s">
        <v>776</v>
      </c>
      <c r="J405" t="s">
        <v>788</v>
      </c>
      <c r="K405" t="str">
        <f>SpaceTypesTable[[#This Row],[Lighting Standard]]&amp;SpaceTypesTable[[#This Row],[Lighting Primary Space Type]]&amp;SpaceTypesTable[[#This Row],[Lighting Secondary Space Type]]</f>
        <v>ASHRAE 189.1-2009HospitalRadiology</v>
      </c>
      <c r="N405">
        <f>VLOOKUP(SpaceTypesTable[[#This Row],[LookupColumn]],InteriorLightingTable[],5,FALSE)</f>
        <v>0.36000000000000004</v>
      </c>
      <c r="Q405">
        <v>0</v>
      </c>
      <c r="R405">
        <v>0.7</v>
      </c>
      <c r="S405">
        <v>0.2</v>
      </c>
      <c r="T405" t="s">
        <v>1970</v>
      </c>
      <c r="U405" t="s">
        <v>953</v>
      </c>
      <c r="V405" t="s">
        <v>777</v>
      </c>
      <c r="W405" t="s">
        <v>952</v>
      </c>
      <c r="X405" t="str">
        <f>SpaceTypesTable[[#This Row],[Ventilation Standard]]&amp;SpaceTypesTable[[#This Row],[Ventilation Primary Space Type]]&amp;SpaceTypesTable[[#This Row],[Ventilation Secondary Space Type]]</f>
        <v>GGHC v2.2Health CareX-ray, Diagnostic and Treatment</v>
      </c>
      <c r="Y405">
        <f>VLOOKUP(SpaceTypesTable[[#This Row],[Lookup]],VentilationStandardsTable[],6,FALSE)</f>
        <v>0.3</v>
      </c>
      <c r="Z405">
        <f>VLOOKUP(SpaceTypesTable[[#This Row],[Lookup]],VentilationStandardsTable[],5,FALSE)</f>
        <v>0</v>
      </c>
      <c r="AA405">
        <f>VLOOKUP(SpaceTypesTable[[#This Row],[Lookup]],VentilationStandardsTable[],7,FALSE)</f>
        <v>0</v>
      </c>
      <c r="AB405">
        <v>18.579999999999998</v>
      </c>
      <c r="AC405" t="s">
        <v>2005</v>
      </c>
      <c r="AD405" t="s">
        <v>2012</v>
      </c>
      <c r="AE405">
        <v>4.4600000000000001E-2</v>
      </c>
      <c r="AF405" t="s">
        <v>2030</v>
      </c>
      <c r="AH405" t="s">
        <v>1011</v>
      </c>
      <c r="AI405" t="s">
        <v>1011</v>
      </c>
      <c r="AJ405" t="s">
        <v>1011</v>
      </c>
      <c r="AL405">
        <v>0.8</v>
      </c>
      <c r="AM405">
        <v>0</v>
      </c>
      <c r="AN405">
        <v>0.5</v>
      </c>
      <c r="AO405">
        <v>0</v>
      </c>
      <c r="AP405" t="s">
        <v>1948</v>
      </c>
      <c r="AQ405" t="s">
        <v>2055</v>
      </c>
      <c r="AR405" t="s">
        <v>2069</v>
      </c>
      <c r="AS405">
        <v>1</v>
      </c>
      <c r="AT405">
        <v>168</v>
      </c>
      <c r="AU405">
        <f>IF(SpaceTypesTable[[#This Row],[Peak Flow Rate (gal/h)]]=0,"",SpaceTypesTable[[#This Row],[Peak Flow Rate (gal/h)]]/SpaceTypesTable[[#This Row],[area (ft^2)]])</f>
        <v>5.9523809523809521E-3</v>
      </c>
      <c r="AV405">
        <v>43.3</v>
      </c>
      <c r="AW405">
        <v>0.2</v>
      </c>
      <c r="AX405">
        <v>0.05</v>
      </c>
      <c r="AY405" t="s">
        <v>2155</v>
      </c>
      <c r="AZ405">
        <v>1.0000009677449364</v>
      </c>
      <c r="BA405">
        <v>168</v>
      </c>
      <c r="BB405">
        <v>0.31</v>
      </c>
      <c r="BC405">
        <v>1</v>
      </c>
      <c r="BD405">
        <v>63.607451158564302</v>
      </c>
      <c r="BE405">
        <f>IF(ISBLANK(BD405),"",BD405/(BA405/AZ405))</f>
        <v>0.37861614710924452</v>
      </c>
      <c r="BF405" t="s">
        <v>1018</v>
      </c>
    </row>
    <row r="406" spans="1:58">
      <c r="A406" t="s">
        <v>127</v>
      </c>
      <c r="B406">
        <v>189</v>
      </c>
      <c r="C406" t="s">
        <v>1003</v>
      </c>
      <c r="D406" t="s">
        <v>799</v>
      </c>
      <c r="E406" t="s">
        <v>802</v>
      </c>
      <c r="F406" t="s">
        <v>870</v>
      </c>
      <c r="G406" t="s">
        <v>1048</v>
      </c>
      <c r="K406" t="str">
        <f>SpaceTypesTable[[#This Row],[Lighting Standard]]&amp;SpaceTypesTable[[#This Row],[Lighting Primary Space Type]]&amp;SpaceTypesTable[[#This Row],[Lighting Secondary Space Type]]</f>
        <v/>
      </c>
      <c r="N406">
        <v>2.1</v>
      </c>
      <c r="Q406">
        <v>0</v>
      </c>
      <c r="R406">
        <v>0.7</v>
      </c>
      <c r="S406">
        <v>0.2</v>
      </c>
      <c r="T406" t="s">
        <v>1970</v>
      </c>
      <c r="U406" t="s">
        <v>953</v>
      </c>
      <c r="V406" t="s">
        <v>777</v>
      </c>
      <c r="W406" t="s">
        <v>952</v>
      </c>
      <c r="X406" t="str">
        <f>SpaceTypesTable[[#This Row],[Ventilation Standard]]&amp;SpaceTypesTable[[#This Row],[Ventilation Primary Space Type]]&amp;SpaceTypesTable[[#This Row],[Ventilation Secondary Space Type]]</f>
        <v>GGHC v2.2Health CareX-ray, Diagnostic and Treatment</v>
      </c>
      <c r="Y406">
        <f>VLOOKUP(SpaceTypesTable[[#This Row],[Lookup]],VentilationStandardsTable[],6,FALSE)</f>
        <v>0.3</v>
      </c>
      <c r="Z406">
        <f>VLOOKUP(SpaceTypesTable[[#This Row],[Lookup]],VentilationStandardsTable[],5,FALSE)</f>
        <v>0</v>
      </c>
      <c r="AA406">
        <f>VLOOKUP(SpaceTypesTable[[#This Row],[Lookup]],VentilationStandardsTable[],7,FALSE)</f>
        <v>0</v>
      </c>
      <c r="AB406">
        <v>18.579999999999998</v>
      </c>
      <c r="AC406" t="s">
        <v>2005</v>
      </c>
      <c r="AD406" t="s">
        <v>2012</v>
      </c>
      <c r="AE406">
        <v>0.22320000000000001</v>
      </c>
      <c r="AF406" t="s">
        <v>2030</v>
      </c>
      <c r="AH406" t="s">
        <v>1011</v>
      </c>
      <c r="AI406" t="s">
        <v>1011</v>
      </c>
      <c r="AJ406" t="s">
        <v>1011</v>
      </c>
      <c r="AL406">
        <v>1.1000000000000001</v>
      </c>
      <c r="AM406">
        <v>0</v>
      </c>
      <c r="AN406">
        <v>0.5</v>
      </c>
      <c r="AO406">
        <v>0</v>
      </c>
      <c r="AP406" t="s">
        <v>1948</v>
      </c>
      <c r="AQ406" t="s">
        <v>2055</v>
      </c>
      <c r="AR406" t="s">
        <v>2069</v>
      </c>
      <c r="AS406">
        <v>1</v>
      </c>
      <c r="AT406">
        <v>168</v>
      </c>
      <c r="AU406">
        <f>IF(SpaceTypesTable[[#This Row],[Peak Flow Rate (gal/h)]]=0,"",SpaceTypesTable[[#This Row],[Peak Flow Rate (gal/h)]]/SpaceTypesTable[[#This Row],[area (ft^2)]])</f>
        <v>5.9523809523809521E-3</v>
      </c>
      <c r="AV406">
        <v>43.3</v>
      </c>
      <c r="AW406">
        <v>0.2</v>
      </c>
      <c r="AX406">
        <v>0.05</v>
      </c>
      <c r="AY406" t="s">
        <v>2155</v>
      </c>
      <c r="AZ406">
        <v>1.0000009677449364</v>
      </c>
      <c r="BA406">
        <v>168</v>
      </c>
      <c r="BB406">
        <v>0.31</v>
      </c>
      <c r="BC406">
        <v>1</v>
      </c>
      <c r="BD406">
        <v>63.607451158564302</v>
      </c>
      <c r="BE406">
        <f>IF(ISBLANK(BD406),"",BD406/(BA406/AZ406))</f>
        <v>0.37861614710924452</v>
      </c>
      <c r="BF406" t="s">
        <v>1018</v>
      </c>
    </row>
    <row r="407" spans="1:58">
      <c r="C407" t="s">
        <v>1058</v>
      </c>
      <c r="D407" t="s">
        <v>799</v>
      </c>
      <c r="E407" t="s">
        <v>802</v>
      </c>
      <c r="F407" t="s">
        <v>870</v>
      </c>
      <c r="G407" t="s">
        <v>1048</v>
      </c>
      <c r="H407" t="s">
        <v>755</v>
      </c>
      <c r="I407" t="s">
        <v>776</v>
      </c>
      <c r="J407" t="s">
        <v>788</v>
      </c>
      <c r="K407" t="str">
        <f>SpaceTypesTable[[#This Row],[Lighting Standard]]&amp;SpaceTypesTable[[#This Row],[Lighting Primary Space Type]]&amp;SpaceTypesTable[[#This Row],[Lighting Secondary Space Type]]</f>
        <v>ASHRAE 90.1-2007HospitalRadiology</v>
      </c>
      <c r="N407">
        <f>VLOOKUP(SpaceTypesTable[[#This Row],[LookupColumn]],InteriorLightingTable[],5,FALSE)</f>
        <v>0.4</v>
      </c>
      <c r="Q407">
        <v>0</v>
      </c>
      <c r="R407">
        <v>0.7</v>
      </c>
      <c r="S407">
        <v>0.2</v>
      </c>
      <c r="T407" t="s">
        <v>1970</v>
      </c>
      <c r="U407" t="s">
        <v>953</v>
      </c>
      <c r="V407" t="s">
        <v>777</v>
      </c>
      <c r="W407" t="s">
        <v>952</v>
      </c>
      <c r="X407" t="str">
        <f>SpaceTypesTable[[#This Row],[Ventilation Standard]]&amp;SpaceTypesTable[[#This Row],[Ventilation Primary Space Type]]&amp;SpaceTypesTable[[#This Row],[Ventilation Secondary Space Type]]</f>
        <v>GGHC v2.2Health CareX-ray, Diagnostic and Treatment</v>
      </c>
      <c r="Y407">
        <f>VLOOKUP(SpaceTypesTable[[#This Row],[Lookup]],VentilationStandardsTable[],6,FALSE)</f>
        <v>0.3</v>
      </c>
      <c r="Z407">
        <f>VLOOKUP(SpaceTypesTable[[#This Row],[Lookup]],VentilationStandardsTable[],5,FALSE)</f>
        <v>0</v>
      </c>
      <c r="AA407">
        <f>VLOOKUP(SpaceTypesTable[[#This Row],[Lookup]],VentilationStandardsTable[],7,FALSE)</f>
        <v>0</v>
      </c>
      <c r="AB407">
        <v>18.579999999999998</v>
      </c>
      <c r="AC407" t="s">
        <v>2005</v>
      </c>
      <c r="AD407" t="s">
        <v>2012</v>
      </c>
      <c r="AE407">
        <v>4.4600000000000001E-2</v>
      </c>
      <c r="AF407" t="s">
        <v>2030</v>
      </c>
      <c r="AH407" t="s">
        <v>1011</v>
      </c>
      <c r="AI407" t="s">
        <v>1011</v>
      </c>
      <c r="AJ407" t="s">
        <v>1011</v>
      </c>
      <c r="AL407">
        <v>0.8</v>
      </c>
      <c r="AM407">
        <v>0</v>
      </c>
      <c r="AN407">
        <v>0.5</v>
      </c>
      <c r="AO407">
        <v>0</v>
      </c>
      <c r="AP407" t="s">
        <v>1948</v>
      </c>
      <c r="AQ407" t="s">
        <v>2055</v>
      </c>
      <c r="AR407" t="s">
        <v>2069</v>
      </c>
      <c r="AS407">
        <v>1</v>
      </c>
      <c r="AT407">
        <v>168</v>
      </c>
      <c r="AU407">
        <f>IF(SpaceTypesTable[[#This Row],[Peak Flow Rate (gal/h)]]=0,"",SpaceTypesTable[[#This Row],[Peak Flow Rate (gal/h)]]/SpaceTypesTable[[#This Row],[area (ft^2)]])</f>
        <v>5.9523809523809521E-3</v>
      </c>
      <c r="AV407">
        <v>43.3</v>
      </c>
      <c r="AW407">
        <v>0.2</v>
      </c>
      <c r="AX407">
        <v>0.05</v>
      </c>
      <c r="AY407" t="s">
        <v>2155</v>
      </c>
      <c r="AZ407">
        <v>1.0000009677449364</v>
      </c>
      <c r="BA407">
        <v>168</v>
      </c>
      <c r="BB407">
        <v>0.31</v>
      </c>
      <c r="BC407">
        <v>1</v>
      </c>
      <c r="BD407">
        <v>63.607451158564302</v>
      </c>
      <c r="BE407">
        <f>IF(ISBLANK(BD407),"",BD407/(BA407/AZ407))</f>
        <v>0.37861614710924452</v>
      </c>
      <c r="BF407" t="s">
        <v>1018</v>
      </c>
    </row>
    <row r="408" spans="1:58">
      <c r="A408" t="s">
        <v>141</v>
      </c>
      <c r="B408">
        <v>515</v>
      </c>
      <c r="C408" t="s">
        <v>1002</v>
      </c>
      <c r="D408" t="s">
        <v>799</v>
      </c>
      <c r="E408" t="s">
        <v>802</v>
      </c>
      <c r="F408" t="s">
        <v>850</v>
      </c>
      <c r="G408" t="s">
        <v>1043</v>
      </c>
      <c r="K408" t="str">
        <f>SpaceTypesTable[[#This Row],[Lighting Standard]]&amp;SpaceTypesTable[[#This Row],[Lighting Primary Space Type]]&amp;SpaceTypesTable[[#This Row],[Lighting Secondary Space Type]]</f>
        <v/>
      </c>
      <c r="N408">
        <v>2.1</v>
      </c>
      <c r="Q408">
        <v>0</v>
      </c>
      <c r="R408">
        <v>0.7</v>
      </c>
      <c r="S408">
        <v>0.2</v>
      </c>
      <c r="T408" t="s">
        <v>1970</v>
      </c>
      <c r="U408" t="s">
        <v>645</v>
      </c>
      <c r="V408" t="s">
        <v>574</v>
      </c>
      <c r="W408" t="s">
        <v>977</v>
      </c>
      <c r="X408" t="str">
        <f>SpaceTypesTable[[#This Row],[Ventilation Standard]]&amp;SpaceTypesTable[[#This Row],[Ventilation Primary Space Type]]&amp;SpaceTypesTable[[#This Row],[Ventilation Secondary Space Type]]</f>
        <v>ASHRAE 62.1-1999OfficesOffice Space</v>
      </c>
      <c r="Y408">
        <f>VLOOKUP(SpaceTypesTable[[#This Row],[Lookup]],VentilationStandardsTable[],6,FALSE)</f>
        <v>0</v>
      </c>
      <c r="Z408">
        <f>VLOOKUP(SpaceTypesTable[[#This Row],[Lookup]],VentilationStandardsTable[],5,FALSE)</f>
        <v>20</v>
      </c>
      <c r="AA408">
        <f>VLOOKUP(SpaceTypesTable[[#This Row],[Lookup]],VentilationStandardsTable[],7,FALSE)</f>
        <v>0</v>
      </c>
      <c r="AB408">
        <v>18.579999999999998</v>
      </c>
      <c r="AC408" t="s">
        <v>2005</v>
      </c>
      <c r="AD408" t="s">
        <v>2012</v>
      </c>
      <c r="AE408">
        <v>0.22320000000000001</v>
      </c>
      <c r="AF408" t="s">
        <v>2030</v>
      </c>
      <c r="AH408" t="s">
        <v>1011</v>
      </c>
      <c r="AI408" t="s">
        <v>1011</v>
      </c>
      <c r="AJ408" t="s">
        <v>1011</v>
      </c>
      <c r="AL408">
        <v>2</v>
      </c>
      <c r="AM408">
        <v>0</v>
      </c>
      <c r="AN408">
        <v>0.5</v>
      </c>
      <c r="AO408">
        <v>0</v>
      </c>
      <c r="AP408" t="s">
        <v>1948</v>
      </c>
      <c r="AQ408" t="s">
        <v>2055</v>
      </c>
      <c r="AR408" t="s">
        <v>2069</v>
      </c>
      <c r="AU408" t="str">
        <f>IF(SpaceTypesTable[[#This Row],[Peak Flow Rate (gal/h)]]=0,"",SpaceTypesTable[[#This Row],[Peak Flow Rate (gal/h)]]/SpaceTypesTable[[#This Row],[area (ft^2)]])</f>
        <v/>
      </c>
      <c r="BE408" t="str">
        <f>IF(ISBLANK(BD408),"",BD408/(BA408/AZ408))</f>
        <v/>
      </c>
    </row>
    <row r="409" spans="1:58">
      <c r="A409" t="s">
        <v>497</v>
      </c>
      <c r="B409">
        <v>127</v>
      </c>
      <c r="C409" t="s">
        <v>1001</v>
      </c>
      <c r="D409" t="s">
        <v>799</v>
      </c>
      <c r="E409" t="s">
        <v>802</v>
      </c>
      <c r="F409" t="s">
        <v>850</v>
      </c>
      <c r="G409" t="s">
        <v>1043</v>
      </c>
      <c r="H409" t="s">
        <v>754</v>
      </c>
      <c r="I409" t="s">
        <v>776</v>
      </c>
      <c r="J409" t="s">
        <v>784</v>
      </c>
      <c r="K409" t="str">
        <f>SpaceTypesTable[[#This Row],[Lighting Standard]]&amp;SpaceTypesTable[[#This Row],[Lighting Primary Space Type]]&amp;SpaceTypesTable[[#This Row],[Lighting Secondary Space Type]]</f>
        <v>ASHRAE 90.1-2004HospitalNurse Station</v>
      </c>
      <c r="N409">
        <f>VLOOKUP(SpaceTypesTable[[#This Row],[LookupColumn]],InteriorLightingTable[],5,FALSE)</f>
        <v>1</v>
      </c>
      <c r="Q409">
        <v>0</v>
      </c>
      <c r="R409">
        <v>0.7</v>
      </c>
      <c r="S409">
        <v>0.2</v>
      </c>
      <c r="T409" t="s">
        <v>1970</v>
      </c>
      <c r="U409" t="s">
        <v>645</v>
      </c>
      <c r="V409" t="s">
        <v>574</v>
      </c>
      <c r="W409" t="s">
        <v>977</v>
      </c>
      <c r="X409" t="str">
        <f>SpaceTypesTable[[#This Row],[Ventilation Standard]]&amp;SpaceTypesTable[[#This Row],[Ventilation Primary Space Type]]&amp;SpaceTypesTable[[#This Row],[Ventilation Secondary Space Type]]</f>
        <v>ASHRAE 62.1-1999OfficesOffice Space</v>
      </c>
      <c r="Y409">
        <f>VLOOKUP(SpaceTypesTable[[#This Row],[Lookup]],VentilationStandardsTable[],6,FALSE)</f>
        <v>0</v>
      </c>
      <c r="Z409">
        <f>VLOOKUP(SpaceTypesTable[[#This Row],[Lookup]],VentilationStandardsTable[],5,FALSE)</f>
        <v>20</v>
      </c>
      <c r="AA409">
        <f>VLOOKUP(SpaceTypesTable[[#This Row],[Lookup]],VentilationStandardsTable[],7,FALSE)</f>
        <v>0</v>
      </c>
      <c r="AB409">
        <v>18.579999999999998</v>
      </c>
      <c r="AC409" t="s">
        <v>2005</v>
      </c>
      <c r="AD409" t="s">
        <v>2012</v>
      </c>
      <c r="AE409">
        <v>5.9499999999999997E-2</v>
      </c>
      <c r="AF409" t="s">
        <v>2030</v>
      </c>
      <c r="AH409" t="s">
        <v>1011</v>
      </c>
      <c r="AI409" t="s">
        <v>1011</v>
      </c>
      <c r="AJ409" t="s">
        <v>1011</v>
      </c>
      <c r="AL409">
        <v>2</v>
      </c>
      <c r="AM409">
        <v>0</v>
      </c>
      <c r="AN409">
        <v>0.5</v>
      </c>
      <c r="AO409">
        <v>0</v>
      </c>
      <c r="AP409" t="s">
        <v>1948</v>
      </c>
      <c r="AQ409" t="s">
        <v>2055</v>
      </c>
      <c r="AR409" t="s">
        <v>2069</v>
      </c>
      <c r="AU409" t="str">
        <f>IF(SpaceTypesTable[[#This Row],[Peak Flow Rate (gal/h)]]=0,"",SpaceTypesTable[[#This Row],[Peak Flow Rate (gal/h)]]/SpaceTypesTable[[#This Row],[area (ft^2)]])</f>
        <v/>
      </c>
      <c r="BE409" t="str">
        <f>IF(ISBLANK(BD409),"",BD409/(BA409/AZ409))</f>
        <v/>
      </c>
    </row>
    <row r="410" spans="1:58">
      <c r="A410" t="s">
        <v>251</v>
      </c>
      <c r="B410">
        <v>77</v>
      </c>
      <c r="C410" t="s">
        <v>1000</v>
      </c>
      <c r="D410" t="s">
        <v>800</v>
      </c>
      <c r="E410" t="s">
        <v>802</v>
      </c>
      <c r="F410" t="s">
        <v>850</v>
      </c>
      <c r="G410" t="s">
        <v>1043</v>
      </c>
      <c r="H410" t="s">
        <v>997</v>
      </c>
      <c r="I410" t="s">
        <v>776</v>
      </c>
      <c r="J410" t="s">
        <v>784</v>
      </c>
      <c r="K410" t="str">
        <f>SpaceTypesTable[[#This Row],[Lighting Standard]]&amp;SpaceTypesTable[[#This Row],[Lighting Primary Space Type]]&amp;SpaceTypesTable[[#This Row],[Lighting Secondary Space Type]]</f>
        <v>ASHRAE 189.1-2009HospitalNurse Station</v>
      </c>
      <c r="N410">
        <f>VLOOKUP(SpaceTypesTable[[#This Row],[LookupColumn]],InteriorLightingTable[],5,FALSE)</f>
        <v>0.9</v>
      </c>
      <c r="Q410">
        <v>0</v>
      </c>
      <c r="R410">
        <v>0.7</v>
      </c>
      <c r="S410">
        <v>0.2</v>
      </c>
      <c r="T410" t="s">
        <v>1970</v>
      </c>
      <c r="U410" t="s">
        <v>645</v>
      </c>
      <c r="V410" t="s">
        <v>574</v>
      </c>
      <c r="W410" t="s">
        <v>977</v>
      </c>
      <c r="X410" t="str">
        <f>SpaceTypesTable[[#This Row],[Ventilation Standard]]&amp;SpaceTypesTable[[#This Row],[Ventilation Primary Space Type]]&amp;SpaceTypesTable[[#This Row],[Ventilation Secondary Space Type]]</f>
        <v>ASHRAE 62.1-1999OfficesOffice Space</v>
      </c>
      <c r="Y410">
        <f>VLOOKUP(SpaceTypesTable[[#This Row],[Lookup]],VentilationStandardsTable[],6,FALSE)</f>
        <v>0</v>
      </c>
      <c r="Z410">
        <f>VLOOKUP(SpaceTypesTable[[#This Row],[Lookup]],VentilationStandardsTable[],5,FALSE)</f>
        <v>20</v>
      </c>
      <c r="AA410">
        <f>VLOOKUP(SpaceTypesTable[[#This Row],[Lookup]],VentilationStandardsTable[],7,FALSE)</f>
        <v>0</v>
      </c>
      <c r="AB410">
        <v>18.579999999999998</v>
      </c>
      <c r="AC410" t="s">
        <v>2005</v>
      </c>
      <c r="AD410" t="s">
        <v>2012</v>
      </c>
      <c r="AE410">
        <v>5.9499999999999997E-2</v>
      </c>
      <c r="AF410" t="s">
        <v>2030</v>
      </c>
      <c r="AH410" t="s">
        <v>1011</v>
      </c>
      <c r="AI410" t="s">
        <v>1011</v>
      </c>
      <c r="AJ410" t="s">
        <v>1011</v>
      </c>
      <c r="AL410">
        <v>1.46</v>
      </c>
      <c r="AM410">
        <v>0</v>
      </c>
      <c r="AN410">
        <v>0.5</v>
      </c>
      <c r="AO410">
        <v>0</v>
      </c>
      <c r="AP410" t="s">
        <v>1948</v>
      </c>
      <c r="AQ410" t="s">
        <v>2055</v>
      </c>
      <c r="AR410" t="s">
        <v>2069</v>
      </c>
      <c r="AU410" t="str">
        <f>IF(SpaceTypesTable[[#This Row],[Peak Flow Rate (gal/h)]]=0,"",SpaceTypesTable[[#This Row],[Peak Flow Rate (gal/h)]]/SpaceTypesTable[[#This Row],[area (ft^2)]])</f>
        <v/>
      </c>
      <c r="BE410" t="str">
        <f>IF(ISBLANK(BD410),"",BD410/(BA410/AZ410))</f>
        <v/>
      </c>
    </row>
    <row r="411" spans="1:58">
      <c r="A411" t="s">
        <v>527</v>
      </c>
      <c r="B411">
        <v>161</v>
      </c>
      <c r="C411" t="s">
        <v>1000</v>
      </c>
      <c r="D411" t="s">
        <v>801</v>
      </c>
      <c r="E411" t="s">
        <v>802</v>
      </c>
      <c r="F411" t="s">
        <v>850</v>
      </c>
      <c r="G411" t="s">
        <v>1043</v>
      </c>
      <c r="H411" t="s">
        <v>997</v>
      </c>
      <c r="I411" t="s">
        <v>776</v>
      </c>
      <c r="J411" t="s">
        <v>784</v>
      </c>
      <c r="K411" t="str">
        <f>SpaceTypesTable[[#This Row],[Lighting Standard]]&amp;SpaceTypesTable[[#This Row],[Lighting Primary Space Type]]&amp;SpaceTypesTable[[#This Row],[Lighting Secondary Space Type]]</f>
        <v>ASHRAE 189.1-2009HospitalNurse Station</v>
      </c>
      <c r="N411">
        <f>VLOOKUP(SpaceTypesTable[[#This Row],[LookupColumn]],InteriorLightingTable[],5,FALSE)</f>
        <v>0.9</v>
      </c>
      <c r="Q411">
        <v>0</v>
      </c>
      <c r="R411">
        <v>0.7</v>
      </c>
      <c r="S411">
        <v>0.2</v>
      </c>
      <c r="T411" t="s">
        <v>1970</v>
      </c>
      <c r="U411" t="s">
        <v>645</v>
      </c>
      <c r="V411" t="s">
        <v>574</v>
      </c>
      <c r="W411" t="s">
        <v>977</v>
      </c>
      <c r="X411" t="str">
        <f>SpaceTypesTable[[#This Row],[Ventilation Standard]]&amp;SpaceTypesTable[[#This Row],[Ventilation Primary Space Type]]&amp;SpaceTypesTable[[#This Row],[Ventilation Secondary Space Type]]</f>
        <v>ASHRAE 62.1-1999OfficesOffice Space</v>
      </c>
      <c r="Y411">
        <f>VLOOKUP(SpaceTypesTable[[#This Row],[Lookup]],VentilationStandardsTable[],6,FALSE)</f>
        <v>0</v>
      </c>
      <c r="Z411">
        <f>VLOOKUP(SpaceTypesTable[[#This Row],[Lookup]],VentilationStandardsTable[],5,FALSE)</f>
        <v>20</v>
      </c>
      <c r="AA411">
        <f>VLOOKUP(SpaceTypesTable[[#This Row],[Lookup]],VentilationStandardsTable[],7,FALSE)</f>
        <v>0</v>
      </c>
      <c r="AB411">
        <v>18.579999999999998</v>
      </c>
      <c r="AC411" t="s">
        <v>2005</v>
      </c>
      <c r="AD411" t="s">
        <v>2012</v>
      </c>
      <c r="AE411">
        <v>4.4600000000000001E-2</v>
      </c>
      <c r="AF411" t="s">
        <v>2030</v>
      </c>
      <c r="AH411" t="s">
        <v>1011</v>
      </c>
      <c r="AI411" t="s">
        <v>1011</v>
      </c>
      <c r="AJ411" t="s">
        <v>1011</v>
      </c>
      <c r="AL411">
        <v>1.46</v>
      </c>
      <c r="AM411">
        <v>0</v>
      </c>
      <c r="AN411">
        <v>0.5</v>
      </c>
      <c r="AO411">
        <v>0</v>
      </c>
      <c r="AP411" t="s">
        <v>1948</v>
      </c>
      <c r="AQ411" t="s">
        <v>2055</v>
      </c>
      <c r="AR411" t="s">
        <v>2069</v>
      </c>
      <c r="AU411" t="str">
        <f>IF(SpaceTypesTable[[#This Row],[Peak Flow Rate (gal/h)]]=0,"",SpaceTypesTable[[#This Row],[Peak Flow Rate (gal/h)]]/SpaceTypesTable[[#This Row],[area (ft^2)]])</f>
        <v/>
      </c>
      <c r="BE411" t="str">
        <f>IF(ISBLANK(BD411),"",BD411/(BA411/AZ411))</f>
        <v/>
      </c>
    </row>
    <row r="412" spans="1:58">
      <c r="A412" t="s">
        <v>310</v>
      </c>
      <c r="B412">
        <v>125</v>
      </c>
      <c r="C412" t="s">
        <v>1003</v>
      </c>
      <c r="D412" t="s">
        <v>799</v>
      </c>
      <c r="E412" t="s">
        <v>802</v>
      </c>
      <c r="F412" t="s">
        <v>850</v>
      </c>
      <c r="G412" t="s">
        <v>1043</v>
      </c>
      <c r="K412" t="str">
        <f>SpaceTypesTable[[#This Row],[Lighting Standard]]&amp;SpaceTypesTable[[#This Row],[Lighting Primary Space Type]]&amp;SpaceTypesTable[[#This Row],[Lighting Secondary Space Type]]</f>
        <v/>
      </c>
      <c r="N412">
        <v>2.1</v>
      </c>
      <c r="Q412">
        <v>0</v>
      </c>
      <c r="R412">
        <v>0.7</v>
      </c>
      <c r="S412">
        <v>0.2</v>
      </c>
      <c r="T412" t="s">
        <v>1970</v>
      </c>
      <c r="U412" t="s">
        <v>645</v>
      </c>
      <c r="V412" t="s">
        <v>574</v>
      </c>
      <c r="W412" t="s">
        <v>977</v>
      </c>
      <c r="X412" t="str">
        <f>SpaceTypesTable[[#This Row],[Ventilation Standard]]&amp;SpaceTypesTable[[#This Row],[Ventilation Primary Space Type]]&amp;SpaceTypesTable[[#This Row],[Ventilation Secondary Space Type]]</f>
        <v>ASHRAE 62.1-1999OfficesOffice Space</v>
      </c>
      <c r="Y412">
        <f>VLOOKUP(SpaceTypesTable[[#This Row],[Lookup]],VentilationStandardsTable[],6,FALSE)</f>
        <v>0</v>
      </c>
      <c r="Z412">
        <f>VLOOKUP(SpaceTypesTable[[#This Row],[Lookup]],VentilationStandardsTable[],5,FALSE)</f>
        <v>20</v>
      </c>
      <c r="AA412">
        <f>VLOOKUP(SpaceTypesTable[[#This Row],[Lookup]],VentilationStandardsTable[],7,FALSE)</f>
        <v>0</v>
      </c>
      <c r="AB412">
        <v>18.579999999999998</v>
      </c>
      <c r="AC412" t="s">
        <v>2005</v>
      </c>
      <c r="AD412" t="s">
        <v>2012</v>
      </c>
      <c r="AE412">
        <v>0.22320000000000001</v>
      </c>
      <c r="AF412" t="s">
        <v>2030</v>
      </c>
      <c r="AH412" t="s">
        <v>1011</v>
      </c>
      <c r="AI412" t="s">
        <v>1011</v>
      </c>
      <c r="AJ412" t="s">
        <v>1011</v>
      </c>
      <c r="AL412">
        <v>2</v>
      </c>
      <c r="AM412">
        <v>0</v>
      </c>
      <c r="AN412">
        <v>0.5</v>
      </c>
      <c r="AO412">
        <v>0</v>
      </c>
      <c r="AP412" t="s">
        <v>1948</v>
      </c>
      <c r="AQ412" t="s">
        <v>2055</v>
      </c>
      <c r="AR412" t="s">
        <v>2069</v>
      </c>
      <c r="AU412" t="str">
        <f>IF(SpaceTypesTable[[#This Row],[Peak Flow Rate (gal/h)]]=0,"",SpaceTypesTable[[#This Row],[Peak Flow Rate (gal/h)]]/SpaceTypesTable[[#This Row],[area (ft^2)]])</f>
        <v/>
      </c>
      <c r="BE412" t="str">
        <f>IF(ISBLANK(BD412),"",BD412/(BA412/AZ412))</f>
        <v/>
      </c>
    </row>
    <row r="413" spans="1:58">
      <c r="C413" t="s">
        <v>1058</v>
      </c>
      <c r="D413" t="s">
        <v>799</v>
      </c>
      <c r="E413" t="s">
        <v>802</v>
      </c>
      <c r="F413" t="s">
        <v>850</v>
      </c>
      <c r="G413" t="s">
        <v>1043</v>
      </c>
      <c r="H413" t="s">
        <v>755</v>
      </c>
      <c r="I413" t="s">
        <v>776</v>
      </c>
      <c r="J413" t="s">
        <v>784</v>
      </c>
      <c r="K413" t="str">
        <f>SpaceTypesTable[[#This Row],[Lighting Standard]]&amp;SpaceTypesTable[[#This Row],[Lighting Primary Space Type]]&amp;SpaceTypesTable[[#This Row],[Lighting Secondary Space Type]]</f>
        <v>ASHRAE 90.1-2007HospitalNurse Station</v>
      </c>
      <c r="N413">
        <f>VLOOKUP(SpaceTypesTable[[#This Row],[LookupColumn]],InteriorLightingTable[],5,FALSE)</f>
        <v>1</v>
      </c>
      <c r="Q413">
        <v>0</v>
      </c>
      <c r="R413">
        <v>0.7</v>
      </c>
      <c r="S413">
        <v>0.2</v>
      </c>
      <c r="T413" t="s">
        <v>1970</v>
      </c>
      <c r="U413" t="s">
        <v>647</v>
      </c>
      <c r="V413" t="s">
        <v>574</v>
      </c>
      <c r="W413" t="s">
        <v>977</v>
      </c>
      <c r="X413" t="str">
        <f>SpaceTypesTable[[#This Row],[Ventilation Standard]]&amp;SpaceTypesTable[[#This Row],[Ventilation Primary Space Type]]&amp;SpaceTypesTable[[#This Row],[Ventilation Secondary Space Type]]</f>
        <v>ASHRAE 62.1-2007OfficesOffice Space</v>
      </c>
      <c r="Y413" t="e">
        <f>VLOOKUP(SpaceTypesTable[[#This Row],[Lookup]],VentilationStandardsTable[],6,FALSE)</f>
        <v>#N/A</v>
      </c>
      <c r="Z413" t="e">
        <f>VLOOKUP(SpaceTypesTable[[#This Row],[Lookup]],VentilationStandardsTable[],5,FALSE)</f>
        <v>#N/A</v>
      </c>
      <c r="AA413" t="e">
        <f>VLOOKUP(SpaceTypesTable[[#This Row],[Lookup]],VentilationStandardsTable[],7,FALSE)</f>
        <v>#N/A</v>
      </c>
      <c r="AB413">
        <v>18.579999999999998</v>
      </c>
      <c r="AC413" t="s">
        <v>2005</v>
      </c>
      <c r="AD413" t="s">
        <v>2012</v>
      </c>
      <c r="AE413">
        <v>4.4600000000000001E-2</v>
      </c>
      <c r="AF413" t="s">
        <v>2030</v>
      </c>
      <c r="AH413" t="s">
        <v>1011</v>
      </c>
      <c r="AI413" t="s">
        <v>1011</v>
      </c>
      <c r="AJ413" t="s">
        <v>1011</v>
      </c>
      <c r="AL413">
        <v>1.46</v>
      </c>
      <c r="AM413">
        <v>0</v>
      </c>
      <c r="AN413">
        <v>0.5</v>
      </c>
      <c r="AO413">
        <v>0</v>
      </c>
      <c r="AP413" t="s">
        <v>1948</v>
      </c>
      <c r="AQ413" t="s">
        <v>2055</v>
      </c>
      <c r="AR413" t="s">
        <v>2069</v>
      </c>
      <c r="AU413" t="str">
        <f>IF(SpaceTypesTable[[#This Row],[Peak Flow Rate (gal/h)]]=0,"",SpaceTypesTable[[#This Row],[Peak Flow Rate (gal/h)]]/SpaceTypesTable[[#This Row],[area (ft^2)]])</f>
        <v/>
      </c>
      <c r="BE413" t="str">
        <f>IF(ISBLANK(BD413),"",BD413/(BA413/AZ413))</f>
        <v/>
      </c>
    </row>
    <row r="414" spans="1:58">
      <c r="A414" t="s">
        <v>79</v>
      </c>
      <c r="B414">
        <v>139</v>
      </c>
      <c r="C414" t="s">
        <v>1002</v>
      </c>
      <c r="D414" t="s">
        <v>799</v>
      </c>
      <c r="E414" t="s">
        <v>802</v>
      </c>
      <c r="F414" t="s">
        <v>759</v>
      </c>
      <c r="G414" t="s">
        <v>1046</v>
      </c>
      <c r="K414" t="str">
        <f>SpaceTypesTable[[#This Row],[Lighting Standard]]&amp;SpaceTypesTable[[#This Row],[Lighting Primary Space Type]]&amp;SpaceTypesTable[[#This Row],[Lighting Secondary Space Type]]</f>
        <v/>
      </c>
      <c r="N414">
        <v>1.8</v>
      </c>
      <c r="Q414">
        <v>0</v>
      </c>
      <c r="R414">
        <v>0.7</v>
      </c>
      <c r="S414">
        <v>0.2</v>
      </c>
      <c r="T414" t="s">
        <v>1970</v>
      </c>
      <c r="U414" t="s">
        <v>645</v>
      </c>
      <c r="V414" t="s">
        <v>574</v>
      </c>
      <c r="W414" t="s">
        <v>977</v>
      </c>
      <c r="X414" t="str">
        <f>SpaceTypesTable[[#This Row],[Ventilation Standard]]&amp;SpaceTypesTable[[#This Row],[Ventilation Primary Space Type]]&amp;SpaceTypesTable[[#This Row],[Ventilation Secondary Space Type]]</f>
        <v>ASHRAE 62.1-1999OfficesOffice Space</v>
      </c>
      <c r="Y414">
        <f>VLOOKUP(SpaceTypesTable[[#This Row],[Lookup]],VentilationStandardsTable[],6,FALSE)</f>
        <v>0</v>
      </c>
      <c r="Z414">
        <f>VLOOKUP(SpaceTypesTable[[#This Row],[Lookup]],VentilationStandardsTable[],5,FALSE)</f>
        <v>20</v>
      </c>
      <c r="AA414">
        <f>VLOOKUP(SpaceTypesTable[[#This Row],[Lookup]],VentilationStandardsTable[],7,FALSE)</f>
        <v>0</v>
      </c>
      <c r="AB414">
        <v>4.6500000000000004</v>
      </c>
      <c r="AC414" t="s">
        <v>2005</v>
      </c>
      <c r="AD414" t="s">
        <v>2012</v>
      </c>
      <c r="AE414">
        <v>0.22320000000000001</v>
      </c>
      <c r="AF414" t="s">
        <v>2030</v>
      </c>
      <c r="AH414" t="s">
        <v>1011</v>
      </c>
      <c r="AI414" t="s">
        <v>1011</v>
      </c>
      <c r="AJ414" t="s">
        <v>1011</v>
      </c>
      <c r="AL414">
        <v>1.1000000000000001</v>
      </c>
      <c r="AM414">
        <v>0</v>
      </c>
      <c r="AN414">
        <v>0.5</v>
      </c>
      <c r="AO414">
        <v>0</v>
      </c>
      <c r="AP414" t="s">
        <v>1948</v>
      </c>
      <c r="AQ414" t="s">
        <v>2055</v>
      </c>
      <c r="AR414" t="s">
        <v>2069</v>
      </c>
      <c r="AU414" t="str">
        <f>IF(SpaceTypesTable[[#This Row],[Peak Flow Rate (gal/h)]]=0,"",SpaceTypesTable[[#This Row],[Peak Flow Rate (gal/h)]]/SpaceTypesTable[[#This Row],[area (ft^2)]])</f>
        <v/>
      </c>
      <c r="BE414" t="str">
        <f>IF(ISBLANK(BD414),"",BD414/(BA414/AZ414))</f>
        <v/>
      </c>
    </row>
    <row r="415" spans="1:58">
      <c r="A415" t="s">
        <v>438</v>
      </c>
      <c r="B415">
        <v>184</v>
      </c>
      <c r="C415" t="s">
        <v>1001</v>
      </c>
      <c r="D415" t="s">
        <v>799</v>
      </c>
      <c r="E415" t="s">
        <v>802</v>
      </c>
      <c r="F415" t="s">
        <v>759</v>
      </c>
      <c r="G415" t="s">
        <v>1046</v>
      </c>
      <c r="H415" t="s">
        <v>754</v>
      </c>
      <c r="I415" t="s">
        <v>892</v>
      </c>
      <c r="J415" t="s">
        <v>760</v>
      </c>
      <c r="K415" t="str">
        <f>SpaceTypesTable[[#This Row],[Lighting Standard]]&amp;SpaceTypesTable[[#This Row],[Lighting Primary Space Type]]&amp;SpaceTypesTable[[#This Row],[Lighting Secondary Space Type]]</f>
        <v>ASHRAE 90.1-2004Office-EnclosedGeneral</v>
      </c>
      <c r="N415">
        <f>VLOOKUP(SpaceTypesTable[[#This Row],[LookupColumn]],InteriorLightingTable[],5,FALSE)</f>
        <v>1.1000000000000001</v>
      </c>
      <c r="Q415">
        <v>0</v>
      </c>
      <c r="R415">
        <v>0.7</v>
      </c>
      <c r="S415">
        <v>0.2</v>
      </c>
      <c r="T415" t="s">
        <v>1970</v>
      </c>
      <c r="U415" t="s">
        <v>645</v>
      </c>
      <c r="V415" t="s">
        <v>574</v>
      </c>
      <c r="W415" t="s">
        <v>977</v>
      </c>
      <c r="X415" t="str">
        <f>SpaceTypesTable[[#This Row],[Ventilation Standard]]&amp;SpaceTypesTable[[#This Row],[Ventilation Primary Space Type]]&amp;SpaceTypesTable[[#This Row],[Ventilation Secondary Space Type]]</f>
        <v>ASHRAE 62.1-1999OfficesOffice Space</v>
      </c>
      <c r="Y415">
        <f>VLOOKUP(SpaceTypesTable[[#This Row],[Lookup]],VentilationStandardsTable[],6,FALSE)</f>
        <v>0</v>
      </c>
      <c r="Z415">
        <f>VLOOKUP(SpaceTypesTable[[#This Row],[Lookup]],VentilationStandardsTable[],5,FALSE)</f>
        <v>20</v>
      </c>
      <c r="AA415">
        <f>VLOOKUP(SpaceTypesTable[[#This Row],[Lookup]],VentilationStandardsTable[],7,FALSE)</f>
        <v>0</v>
      </c>
      <c r="AB415">
        <v>4.6500000000000004</v>
      </c>
      <c r="AC415" t="s">
        <v>2005</v>
      </c>
      <c r="AD415" t="s">
        <v>2012</v>
      </c>
      <c r="AE415">
        <v>5.9499999999999997E-2</v>
      </c>
      <c r="AF415" t="s">
        <v>2030</v>
      </c>
      <c r="AH415" t="s">
        <v>1011</v>
      </c>
      <c r="AI415" t="s">
        <v>1011</v>
      </c>
      <c r="AJ415" t="s">
        <v>1011</v>
      </c>
      <c r="AL415">
        <v>1.1000000000000001</v>
      </c>
      <c r="AM415">
        <v>0</v>
      </c>
      <c r="AN415">
        <v>0.5</v>
      </c>
      <c r="AO415">
        <v>0</v>
      </c>
      <c r="AP415" t="s">
        <v>1948</v>
      </c>
      <c r="AQ415" t="s">
        <v>2055</v>
      </c>
      <c r="AR415" t="s">
        <v>2069</v>
      </c>
      <c r="AU415" t="str">
        <f>IF(SpaceTypesTable[[#This Row],[Peak Flow Rate (gal/h)]]=0,"",SpaceTypesTable[[#This Row],[Peak Flow Rate (gal/h)]]/SpaceTypesTable[[#This Row],[area (ft^2)]])</f>
        <v/>
      </c>
      <c r="BE415" t="str">
        <f>IF(ISBLANK(BD415),"",BD415/(BA415/AZ415))</f>
        <v/>
      </c>
    </row>
    <row r="416" spans="1:58">
      <c r="A416" t="s">
        <v>69</v>
      </c>
      <c r="B416">
        <v>43</v>
      </c>
      <c r="C416" t="s">
        <v>1000</v>
      </c>
      <c r="D416" t="s">
        <v>800</v>
      </c>
      <c r="E416" t="s">
        <v>802</v>
      </c>
      <c r="F416" t="s">
        <v>759</v>
      </c>
      <c r="G416" t="s">
        <v>1046</v>
      </c>
      <c r="H416" t="s">
        <v>997</v>
      </c>
      <c r="I416" t="s">
        <v>892</v>
      </c>
      <c r="J416" t="s">
        <v>760</v>
      </c>
      <c r="K416" t="str">
        <f>SpaceTypesTable[[#This Row],[Lighting Standard]]&amp;SpaceTypesTable[[#This Row],[Lighting Primary Space Type]]&amp;SpaceTypesTable[[#This Row],[Lighting Secondary Space Type]]</f>
        <v>ASHRAE 189.1-2009Office-EnclosedGeneral</v>
      </c>
      <c r="N416">
        <f>VLOOKUP(SpaceTypesTable[[#This Row],[LookupColumn]],InteriorLightingTable[],5,FALSE)</f>
        <v>0.9900000000000001</v>
      </c>
      <c r="Q416">
        <v>0</v>
      </c>
      <c r="R416">
        <v>0.7</v>
      </c>
      <c r="S416">
        <v>0.2</v>
      </c>
      <c r="T416" t="s">
        <v>1970</v>
      </c>
      <c r="U416" t="s">
        <v>645</v>
      </c>
      <c r="V416" t="s">
        <v>574</v>
      </c>
      <c r="W416" t="s">
        <v>977</v>
      </c>
      <c r="X416" t="str">
        <f>SpaceTypesTable[[#This Row],[Ventilation Standard]]&amp;SpaceTypesTable[[#This Row],[Ventilation Primary Space Type]]&amp;SpaceTypesTable[[#This Row],[Ventilation Secondary Space Type]]</f>
        <v>ASHRAE 62.1-1999OfficesOffice Space</v>
      </c>
      <c r="Y416">
        <f>VLOOKUP(SpaceTypesTable[[#This Row],[Lookup]],VentilationStandardsTable[],6,FALSE)</f>
        <v>0</v>
      </c>
      <c r="Z416">
        <f>VLOOKUP(SpaceTypesTable[[#This Row],[Lookup]],VentilationStandardsTable[],5,FALSE)</f>
        <v>20</v>
      </c>
      <c r="AA416">
        <f>VLOOKUP(SpaceTypesTable[[#This Row],[Lookup]],VentilationStandardsTable[],7,FALSE)</f>
        <v>0</v>
      </c>
      <c r="AB416">
        <v>4.6500000000000004</v>
      </c>
      <c r="AC416" t="s">
        <v>2005</v>
      </c>
      <c r="AD416" t="s">
        <v>2012</v>
      </c>
      <c r="AE416">
        <v>5.9499999999999997E-2</v>
      </c>
      <c r="AF416" t="s">
        <v>2030</v>
      </c>
      <c r="AH416" t="s">
        <v>1011</v>
      </c>
      <c r="AI416" t="s">
        <v>1011</v>
      </c>
      <c r="AJ416" t="s">
        <v>1011</v>
      </c>
      <c r="AL416">
        <v>0.80000000000000016</v>
      </c>
      <c r="AM416">
        <v>0</v>
      </c>
      <c r="AN416">
        <v>0.5</v>
      </c>
      <c r="AO416">
        <v>0</v>
      </c>
      <c r="AP416" t="s">
        <v>1948</v>
      </c>
      <c r="AQ416" t="s">
        <v>2055</v>
      </c>
      <c r="AR416" t="s">
        <v>2069</v>
      </c>
      <c r="AU416" t="str">
        <f>IF(SpaceTypesTable[[#This Row],[Peak Flow Rate (gal/h)]]=0,"",SpaceTypesTable[[#This Row],[Peak Flow Rate (gal/h)]]/SpaceTypesTable[[#This Row],[area (ft^2)]])</f>
        <v/>
      </c>
      <c r="BE416" t="str">
        <f>IF(ISBLANK(BD416),"",BD416/(BA416/AZ416))</f>
        <v/>
      </c>
    </row>
    <row r="417" spans="1:57">
      <c r="A417" t="s">
        <v>368</v>
      </c>
      <c r="B417">
        <v>320</v>
      </c>
      <c r="C417" t="s">
        <v>1000</v>
      </c>
      <c r="D417" t="s">
        <v>801</v>
      </c>
      <c r="E417" t="s">
        <v>802</v>
      </c>
      <c r="F417" t="s">
        <v>759</v>
      </c>
      <c r="G417" t="s">
        <v>1046</v>
      </c>
      <c r="H417" t="s">
        <v>997</v>
      </c>
      <c r="I417" t="s">
        <v>892</v>
      </c>
      <c r="J417" t="s">
        <v>760</v>
      </c>
      <c r="K417" t="str">
        <f>SpaceTypesTable[[#This Row],[Lighting Standard]]&amp;SpaceTypesTable[[#This Row],[Lighting Primary Space Type]]&amp;SpaceTypesTable[[#This Row],[Lighting Secondary Space Type]]</f>
        <v>ASHRAE 189.1-2009Office-EnclosedGeneral</v>
      </c>
      <c r="N417">
        <f>VLOOKUP(SpaceTypesTable[[#This Row],[LookupColumn]],InteriorLightingTable[],5,FALSE)</f>
        <v>0.9900000000000001</v>
      </c>
      <c r="Q417">
        <v>0</v>
      </c>
      <c r="R417">
        <v>0.7</v>
      </c>
      <c r="S417">
        <v>0.2</v>
      </c>
      <c r="T417" t="s">
        <v>1970</v>
      </c>
      <c r="U417" t="s">
        <v>645</v>
      </c>
      <c r="V417" t="s">
        <v>574</v>
      </c>
      <c r="W417" t="s">
        <v>977</v>
      </c>
      <c r="X417" t="str">
        <f>SpaceTypesTable[[#This Row],[Ventilation Standard]]&amp;SpaceTypesTable[[#This Row],[Ventilation Primary Space Type]]&amp;SpaceTypesTable[[#This Row],[Ventilation Secondary Space Type]]</f>
        <v>ASHRAE 62.1-1999OfficesOffice Space</v>
      </c>
      <c r="Y417">
        <f>VLOOKUP(SpaceTypesTable[[#This Row],[Lookup]],VentilationStandardsTable[],6,FALSE)</f>
        <v>0</v>
      </c>
      <c r="Z417">
        <f>VLOOKUP(SpaceTypesTable[[#This Row],[Lookup]],VentilationStandardsTable[],5,FALSE)</f>
        <v>20</v>
      </c>
      <c r="AA417">
        <f>VLOOKUP(SpaceTypesTable[[#This Row],[Lookup]],VentilationStandardsTable[],7,FALSE)</f>
        <v>0</v>
      </c>
      <c r="AB417">
        <v>4.6500000000000004</v>
      </c>
      <c r="AC417" t="s">
        <v>2005</v>
      </c>
      <c r="AD417" t="s">
        <v>2012</v>
      </c>
      <c r="AE417">
        <v>4.4600000000000001E-2</v>
      </c>
      <c r="AF417" t="s">
        <v>2030</v>
      </c>
      <c r="AH417" t="s">
        <v>1011</v>
      </c>
      <c r="AI417" t="s">
        <v>1011</v>
      </c>
      <c r="AJ417" t="s">
        <v>1011</v>
      </c>
      <c r="AL417">
        <v>0.80000000000000016</v>
      </c>
      <c r="AM417">
        <v>0</v>
      </c>
      <c r="AN417">
        <v>0.5</v>
      </c>
      <c r="AO417">
        <v>0</v>
      </c>
      <c r="AP417" t="s">
        <v>1948</v>
      </c>
      <c r="AQ417" t="s">
        <v>2055</v>
      </c>
      <c r="AR417" t="s">
        <v>2069</v>
      </c>
      <c r="AU417" t="str">
        <f>IF(SpaceTypesTable[[#This Row],[Peak Flow Rate (gal/h)]]=0,"",SpaceTypesTable[[#This Row],[Peak Flow Rate (gal/h)]]/SpaceTypesTable[[#This Row],[area (ft^2)]])</f>
        <v/>
      </c>
      <c r="BE417" t="str">
        <f>IF(ISBLANK(BD417),"",BD417/(BA417/AZ417))</f>
        <v/>
      </c>
    </row>
    <row r="418" spans="1:57">
      <c r="A418" t="s">
        <v>34</v>
      </c>
      <c r="B418">
        <v>221</v>
      </c>
      <c r="C418" t="s">
        <v>1003</v>
      </c>
      <c r="D418" t="s">
        <v>799</v>
      </c>
      <c r="E418" t="s">
        <v>802</v>
      </c>
      <c r="F418" t="s">
        <v>759</v>
      </c>
      <c r="G418" t="s">
        <v>1046</v>
      </c>
      <c r="K418" t="str">
        <f>SpaceTypesTable[[#This Row],[Lighting Standard]]&amp;SpaceTypesTable[[#This Row],[Lighting Primary Space Type]]&amp;SpaceTypesTable[[#This Row],[Lighting Secondary Space Type]]</f>
        <v/>
      </c>
      <c r="N418">
        <v>1.8</v>
      </c>
      <c r="Q418">
        <v>0</v>
      </c>
      <c r="R418">
        <v>0.7</v>
      </c>
      <c r="S418">
        <v>0.2</v>
      </c>
      <c r="T418" t="s">
        <v>1970</v>
      </c>
      <c r="U418" t="s">
        <v>645</v>
      </c>
      <c r="V418" t="s">
        <v>574</v>
      </c>
      <c r="W418" t="s">
        <v>977</v>
      </c>
      <c r="X418" t="str">
        <f>SpaceTypesTable[[#This Row],[Ventilation Standard]]&amp;SpaceTypesTable[[#This Row],[Ventilation Primary Space Type]]&amp;SpaceTypesTable[[#This Row],[Ventilation Secondary Space Type]]</f>
        <v>ASHRAE 62.1-1999OfficesOffice Space</v>
      </c>
      <c r="Y418">
        <f>VLOOKUP(SpaceTypesTable[[#This Row],[Lookup]],VentilationStandardsTable[],6,FALSE)</f>
        <v>0</v>
      </c>
      <c r="Z418">
        <f>VLOOKUP(SpaceTypesTable[[#This Row],[Lookup]],VentilationStandardsTable[],5,FALSE)</f>
        <v>20</v>
      </c>
      <c r="AA418">
        <f>VLOOKUP(SpaceTypesTable[[#This Row],[Lookup]],VentilationStandardsTable[],7,FALSE)</f>
        <v>0</v>
      </c>
      <c r="AB418">
        <v>4.6500000000000004</v>
      </c>
      <c r="AC418" t="s">
        <v>2005</v>
      </c>
      <c r="AD418" t="s">
        <v>2012</v>
      </c>
      <c r="AE418">
        <v>0.22320000000000001</v>
      </c>
      <c r="AF418" t="s">
        <v>2030</v>
      </c>
      <c r="AH418" t="s">
        <v>1011</v>
      </c>
      <c r="AI418" t="s">
        <v>1011</v>
      </c>
      <c r="AJ418" t="s">
        <v>1011</v>
      </c>
      <c r="AL418">
        <v>1.1000000000000001</v>
      </c>
      <c r="AM418">
        <v>0</v>
      </c>
      <c r="AN418">
        <v>0.5</v>
      </c>
      <c r="AO418">
        <v>0</v>
      </c>
      <c r="AP418" t="s">
        <v>1948</v>
      </c>
      <c r="AQ418" t="s">
        <v>2055</v>
      </c>
      <c r="AR418" t="s">
        <v>2069</v>
      </c>
      <c r="AU418" t="str">
        <f>IF(SpaceTypesTable[[#This Row],[Peak Flow Rate (gal/h)]]=0,"",SpaceTypesTable[[#This Row],[Peak Flow Rate (gal/h)]]/SpaceTypesTable[[#This Row],[area (ft^2)]])</f>
        <v/>
      </c>
      <c r="BE418" t="str">
        <f>IF(ISBLANK(BD418),"",BD418/(BA418/AZ418))</f>
        <v/>
      </c>
    </row>
    <row r="419" spans="1:57">
      <c r="C419" t="s">
        <v>1058</v>
      </c>
      <c r="D419" t="s">
        <v>799</v>
      </c>
      <c r="E419" t="s">
        <v>802</v>
      </c>
      <c r="F419" t="s">
        <v>759</v>
      </c>
      <c r="G419" t="s">
        <v>1046</v>
      </c>
      <c r="H419" t="s">
        <v>755</v>
      </c>
      <c r="I419" t="s">
        <v>892</v>
      </c>
      <c r="J419" t="s">
        <v>760</v>
      </c>
      <c r="K419" t="str">
        <f>SpaceTypesTable[[#This Row],[Lighting Standard]]&amp;SpaceTypesTable[[#This Row],[Lighting Primary Space Type]]&amp;SpaceTypesTable[[#This Row],[Lighting Secondary Space Type]]</f>
        <v>ASHRAE 90.1-2007Office-EnclosedGeneral</v>
      </c>
      <c r="N419">
        <f>VLOOKUP(SpaceTypesTable[[#This Row],[LookupColumn]],InteriorLightingTable[],5,FALSE)</f>
        <v>1.1000000000000001</v>
      </c>
      <c r="Q419">
        <v>0</v>
      </c>
      <c r="R419">
        <v>0.7</v>
      </c>
      <c r="S419">
        <v>0.2</v>
      </c>
      <c r="T419" t="s">
        <v>1970</v>
      </c>
      <c r="U419" t="s">
        <v>647</v>
      </c>
      <c r="V419" t="s">
        <v>574</v>
      </c>
      <c r="W419" t="s">
        <v>977</v>
      </c>
      <c r="X419" t="str">
        <f>SpaceTypesTable[[#This Row],[Ventilation Standard]]&amp;SpaceTypesTable[[#This Row],[Ventilation Primary Space Type]]&amp;SpaceTypesTable[[#This Row],[Ventilation Secondary Space Type]]</f>
        <v>ASHRAE 62.1-2007OfficesOffice Space</v>
      </c>
      <c r="Y419" t="e">
        <f>VLOOKUP(SpaceTypesTable[[#This Row],[Lookup]],VentilationStandardsTable[],6,FALSE)</f>
        <v>#N/A</v>
      </c>
      <c r="Z419" t="e">
        <f>VLOOKUP(SpaceTypesTable[[#This Row],[Lookup]],VentilationStandardsTable[],5,FALSE)</f>
        <v>#N/A</v>
      </c>
      <c r="AA419" t="e">
        <f>VLOOKUP(SpaceTypesTable[[#This Row],[Lookup]],VentilationStandardsTable[],7,FALSE)</f>
        <v>#N/A</v>
      </c>
      <c r="AB419">
        <v>4.6500000000000004</v>
      </c>
      <c r="AC419" t="s">
        <v>2005</v>
      </c>
      <c r="AD419" t="s">
        <v>2012</v>
      </c>
      <c r="AE419">
        <v>4.4600000000000001E-2</v>
      </c>
      <c r="AF419" t="s">
        <v>2030</v>
      </c>
      <c r="AH419" t="s">
        <v>1011</v>
      </c>
      <c r="AI419" t="s">
        <v>1011</v>
      </c>
      <c r="AJ419" t="s">
        <v>1011</v>
      </c>
      <c r="AL419">
        <v>0.80000000000000016</v>
      </c>
      <c r="AM419">
        <v>0</v>
      </c>
      <c r="AN419">
        <v>0.5</v>
      </c>
      <c r="AO419">
        <v>0</v>
      </c>
      <c r="AP419" t="s">
        <v>1948</v>
      </c>
      <c r="AQ419" t="s">
        <v>2055</v>
      </c>
      <c r="AR419" t="s">
        <v>2069</v>
      </c>
      <c r="AU419" t="str">
        <f>IF(SpaceTypesTable[[#This Row],[Peak Flow Rate (gal/h)]]=0,"",SpaceTypesTable[[#This Row],[Peak Flow Rate (gal/h)]]/SpaceTypesTable[[#This Row],[area (ft^2)]])</f>
        <v/>
      </c>
      <c r="BE419" t="str">
        <f>IF(ISBLANK(BD419),"",BD419/(BA419/AZ419))</f>
        <v/>
      </c>
    </row>
    <row r="420" spans="1:57">
      <c r="A420" t="s">
        <v>296</v>
      </c>
      <c r="B420">
        <v>458</v>
      </c>
      <c r="C420" t="s">
        <v>1002</v>
      </c>
      <c r="D420" t="s">
        <v>799</v>
      </c>
      <c r="E420" t="s">
        <v>802</v>
      </c>
      <c r="F420" t="s">
        <v>827</v>
      </c>
      <c r="G420" t="s">
        <v>1042</v>
      </c>
      <c r="K420" t="str">
        <f>SpaceTypesTable[[#This Row],[Lighting Standard]]&amp;SpaceTypesTable[[#This Row],[Lighting Primary Space Type]]&amp;SpaceTypesTable[[#This Row],[Lighting Secondary Space Type]]</f>
        <v/>
      </c>
      <c r="N420">
        <v>7</v>
      </c>
      <c r="Q420">
        <v>0</v>
      </c>
      <c r="R420">
        <v>0.7</v>
      </c>
      <c r="S420">
        <v>0.2</v>
      </c>
      <c r="T420" t="s">
        <v>1970</v>
      </c>
      <c r="U420" t="s">
        <v>957</v>
      </c>
      <c r="V420" t="s">
        <v>958</v>
      </c>
      <c r="W420" t="s">
        <v>959</v>
      </c>
      <c r="X420" t="str">
        <f>SpaceTypesTable[[#This Row],[Ventilation Standard]]&amp;SpaceTypesTable[[#This Row],[Ventilation Primary Space Type]]&amp;SpaceTypesTable[[#This Row],[Ventilation Secondary Space Type]]</f>
        <v>AIA 2001Surgery and Critical CareOperating/Surgical Cystoscopic Rooms</v>
      </c>
      <c r="Y420">
        <f>VLOOKUP(SpaceTypesTable[[#This Row],[Lookup]],VentilationStandardsTable[],6,FALSE)</f>
        <v>0</v>
      </c>
      <c r="Z420">
        <f>VLOOKUP(SpaceTypesTable[[#This Row],[Lookup]],VentilationStandardsTable[],5,FALSE)</f>
        <v>0</v>
      </c>
      <c r="AA420">
        <f>VLOOKUP(SpaceTypesTable[[#This Row],[Lookup]],VentilationStandardsTable[],7,FALSE)</f>
        <v>3</v>
      </c>
      <c r="AB420">
        <v>18.579999999999998</v>
      </c>
      <c r="AC420" t="s">
        <v>2005</v>
      </c>
      <c r="AD420" t="s">
        <v>2012</v>
      </c>
      <c r="AE420">
        <v>0.22320000000000001</v>
      </c>
      <c r="AF420" t="s">
        <v>2030</v>
      </c>
      <c r="AG420">
        <v>23.9</v>
      </c>
      <c r="AH420">
        <v>0</v>
      </c>
      <c r="AI420">
        <v>0</v>
      </c>
      <c r="AJ420">
        <v>0.5</v>
      </c>
      <c r="AK420" t="s">
        <v>1948</v>
      </c>
      <c r="AL420">
        <v>4</v>
      </c>
      <c r="AM420">
        <v>0</v>
      </c>
      <c r="AN420">
        <v>0.5</v>
      </c>
      <c r="AO420">
        <v>0</v>
      </c>
      <c r="AP420" t="s">
        <v>1948</v>
      </c>
      <c r="AQ420" t="s">
        <v>2105</v>
      </c>
      <c r="AR420" t="s">
        <v>2083</v>
      </c>
      <c r="AS420">
        <v>6</v>
      </c>
      <c r="AT420">
        <v>470</v>
      </c>
      <c r="AU420">
        <f>IF(SpaceTypesTable[[#This Row],[Peak Flow Rate (gal/h)]]=0,"",SpaceTypesTable[[#This Row],[Peak Flow Rate (gal/h)]]/SpaceTypesTable[[#This Row],[area (ft^2)]])</f>
        <v>1.276595744680851E-2</v>
      </c>
      <c r="AV420">
        <v>43.3</v>
      </c>
      <c r="AW420">
        <v>0.2</v>
      </c>
      <c r="AX420">
        <v>0.05</v>
      </c>
      <c r="AY420" t="s">
        <v>2155</v>
      </c>
      <c r="BE420" t="str">
        <f>IF(ISBLANK(BD420),"",BD420/(BA420/AZ420))</f>
        <v/>
      </c>
    </row>
    <row r="421" spans="1:57">
      <c r="A421" t="s">
        <v>468</v>
      </c>
      <c r="B421">
        <v>147</v>
      </c>
      <c r="C421" t="s">
        <v>1001</v>
      </c>
      <c r="D421" t="s">
        <v>799</v>
      </c>
      <c r="E421" t="s">
        <v>802</v>
      </c>
      <c r="F421" t="s">
        <v>827</v>
      </c>
      <c r="G421" t="s">
        <v>1042</v>
      </c>
      <c r="H421" t="s">
        <v>754</v>
      </c>
      <c r="I421" t="s">
        <v>776</v>
      </c>
      <c r="J421" t="s">
        <v>785</v>
      </c>
      <c r="K421" t="str">
        <f>SpaceTypesTable[[#This Row],[Lighting Standard]]&amp;SpaceTypesTable[[#This Row],[Lighting Primary Space Type]]&amp;SpaceTypesTable[[#This Row],[Lighting Secondary Space Type]]</f>
        <v>ASHRAE 90.1-2004HospitalOperating Room</v>
      </c>
      <c r="N421">
        <f>VLOOKUP(SpaceTypesTable[[#This Row],[LookupColumn]],InteriorLightingTable[],5,FALSE)</f>
        <v>2.2000000000000002</v>
      </c>
      <c r="Q421">
        <v>0</v>
      </c>
      <c r="R421">
        <v>0.7</v>
      </c>
      <c r="S421">
        <v>0.2</v>
      </c>
      <c r="T421" t="s">
        <v>1970</v>
      </c>
      <c r="U421" t="s">
        <v>957</v>
      </c>
      <c r="V421" t="s">
        <v>958</v>
      </c>
      <c r="W421" t="s">
        <v>959</v>
      </c>
      <c r="X421" t="str">
        <f>SpaceTypesTable[[#This Row],[Ventilation Standard]]&amp;SpaceTypesTable[[#This Row],[Ventilation Primary Space Type]]&amp;SpaceTypesTable[[#This Row],[Ventilation Secondary Space Type]]</f>
        <v>AIA 2001Surgery and Critical CareOperating/Surgical Cystoscopic Rooms</v>
      </c>
      <c r="Y421">
        <f>VLOOKUP(SpaceTypesTable[[#This Row],[Lookup]],VentilationStandardsTable[],6,FALSE)</f>
        <v>0</v>
      </c>
      <c r="Z421">
        <f>VLOOKUP(SpaceTypesTable[[#This Row],[Lookup]],VentilationStandardsTable[],5,FALSE)</f>
        <v>0</v>
      </c>
      <c r="AA421">
        <f>VLOOKUP(SpaceTypesTable[[#This Row],[Lookup]],VentilationStandardsTable[],7,FALSE)</f>
        <v>3</v>
      </c>
      <c r="AB421">
        <v>18.579999999999998</v>
      </c>
      <c r="AC421" t="s">
        <v>2005</v>
      </c>
      <c r="AD421" t="s">
        <v>2012</v>
      </c>
      <c r="AE421">
        <v>5.9499999999999997E-2</v>
      </c>
      <c r="AF421" t="s">
        <v>2030</v>
      </c>
      <c r="AG421">
        <v>23.9</v>
      </c>
      <c r="AH421">
        <v>0</v>
      </c>
      <c r="AI421">
        <v>0</v>
      </c>
      <c r="AJ421">
        <v>0.5</v>
      </c>
      <c r="AK421" t="s">
        <v>1948</v>
      </c>
      <c r="AL421">
        <v>4</v>
      </c>
      <c r="AM421">
        <v>0</v>
      </c>
      <c r="AN421">
        <v>0.5</v>
      </c>
      <c r="AO421">
        <v>0</v>
      </c>
      <c r="AP421" t="s">
        <v>1948</v>
      </c>
      <c r="AQ421" t="s">
        <v>2105</v>
      </c>
      <c r="AR421" t="s">
        <v>2083</v>
      </c>
      <c r="AS421">
        <v>6</v>
      </c>
      <c r="AT421">
        <v>470</v>
      </c>
      <c r="AU421">
        <f>IF(SpaceTypesTable[[#This Row],[Peak Flow Rate (gal/h)]]=0,"",SpaceTypesTable[[#This Row],[Peak Flow Rate (gal/h)]]/SpaceTypesTable[[#This Row],[area (ft^2)]])</f>
        <v>1.276595744680851E-2</v>
      </c>
      <c r="AV421">
        <v>43.3</v>
      </c>
      <c r="AW421">
        <v>0.2</v>
      </c>
      <c r="AX421">
        <v>0.05</v>
      </c>
      <c r="AY421" t="s">
        <v>2155</v>
      </c>
      <c r="BE421" t="str">
        <f>IF(ISBLANK(BD421),"",BD421/(BA421/AZ421))</f>
        <v/>
      </c>
    </row>
    <row r="422" spans="1:57">
      <c r="A422" t="s">
        <v>373</v>
      </c>
      <c r="B422">
        <v>311</v>
      </c>
      <c r="C422" t="s">
        <v>1000</v>
      </c>
      <c r="D422" t="s">
        <v>800</v>
      </c>
      <c r="E422" t="s">
        <v>802</v>
      </c>
      <c r="F422" t="s">
        <v>827</v>
      </c>
      <c r="G422" t="s">
        <v>1042</v>
      </c>
      <c r="H422" t="s">
        <v>997</v>
      </c>
      <c r="I422" t="s">
        <v>776</v>
      </c>
      <c r="J422" t="s">
        <v>785</v>
      </c>
      <c r="K422" t="str">
        <f>SpaceTypesTable[[#This Row],[Lighting Standard]]&amp;SpaceTypesTable[[#This Row],[Lighting Primary Space Type]]&amp;SpaceTypesTable[[#This Row],[Lighting Secondary Space Type]]</f>
        <v>ASHRAE 189.1-2009HospitalOperating Room</v>
      </c>
      <c r="N422">
        <f>VLOOKUP(SpaceTypesTable[[#This Row],[LookupColumn]],InteriorLightingTable[],5,FALSE)</f>
        <v>1.9800000000000002</v>
      </c>
      <c r="Q422">
        <v>0</v>
      </c>
      <c r="R422">
        <v>0.7</v>
      </c>
      <c r="S422">
        <v>0.2</v>
      </c>
      <c r="T422" t="s">
        <v>1970</v>
      </c>
      <c r="U422" t="s">
        <v>957</v>
      </c>
      <c r="V422" t="s">
        <v>958</v>
      </c>
      <c r="W422" t="s">
        <v>959</v>
      </c>
      <c r="X422" t="str">
        <f>SpaceTypesTable[[#This Row],[Ventilation Standard]]&amp;SpaceTypesTable[[#This Row],[Ventilation Primary Space Type]]&amp;SpaceTypesTable[[#This Row],[Ventilation Secondary Space Type]]</f>
        <v>AIA 2001Surgery and Critical CareOperating/Surgical Cystoscopic Rooms</v>
      </c>
      <c r="Y422">
        <f>VLOOKUP(SpaceTypesTable[[#This Row],[Lookup]],VentilationStandardsTable[],6,FALSE)</f>
        <v>0</v>
      </c>
      <c r="Z422">
        <f>VLOOKUP(SpaceTypesTable[[#This Row],[Lookup]],VentilationStandardsTable[],5,FALSE)</f>
        <v>0</v>
      </c>
      <c r="AA422">
        <f>VLOOKUP(SpaceTypesTable[[#This Row],[Lookup]],VentilationStandardsTable[],7,FALSE)</f>
        <v>3</v>
      </c>
      <c r="AB422">
        <v>18.579999999999998</v>
      </c>
      <c r="AC422" t="s">
        <v>2005</v>
      </c>
      <c r="AD422" t="s">
        <v>2012</v>
      </c>
      <c r="AE422">
        <v>5.9499999999999997E-2</v>
      </c>
      <c r="AF422" t="s">
        <v>2030</v>
      </c>
      <c r="AG422">
        <v>17.399999999999999</v>
      </c>
      <c r="AH422">
        <v>0</v>
      </c>
      <c r="AI422">
        <v>0</v>
      </c>
      <c r="AJ422">
        <v>0.5</v>
      </c>
      <c r="AK422" t="s">
        <v>1948</v>
      </c>
      <c r="AL422">
        <v>2.92</v>
      </c>
      <c r="AM422">
        <v>0</v>
      </c>
      <c r="AN422">
        <v>0.5</v>
      </c>
      <c r="AO422">
        <v>0</v>
      </c>
      <c r="AP422" t="s">
        <v>1948</v>
      </c>
      <c r="AQ422" t="s">
        <v>2105</v>
      </c>
      <c r="AR422" t="s">
        <v>2083</v>
      </c>
      <c r="AS422">
        <v>6</v>
      </c>
      <c r="AT422">
        <v>470</v>
      </c>
      <c r="AU422">
        <f>IF(SpaceTypesTable[[#This Row],[Peak Flow Rate (gal/h)]]=0,"",SpaceTypesTable[[#This Row],[Peak Flow Rate (gal/h)]]/SpaceTypesTable[[#This Row],[area (ft^2)]])</f>
        <v>1.276595744680851E-2</v>
      </c>
      <c r="AV422">
        <v>43.3</v>
      </c>
      <c r="AW422">
        <v>0.2</v>
      </c>
      <c r="AX422">
        <v>0.05</v>
      </c>
      <c r="AY422" t="s">
        <v>2155</v>
      </c>
      <c r="BE422" t="str">
        <f>IF(ISBLANK(BD422),"",BD422/(BA422/AZ422))</f>
        <v/>
      </c>
    </row>
    <row r="423" spans="1:57">
      <c r="A423" t="s">
        <v>47</v>
      </c>
      <c r="B423">
        <v>346</v>
      </c>
      <c r="C423" t="s">
        <v>1000</v>
      </c>
      <c r="D423" t="s">
        <v>801</v>
      </c>
      <c r="E423" t="s">
        <v>802</v>
      </c>
      <c r="F423" t="s">
        <v>827</v>
      </c>
      <c r="G423" t="s">
        <v>1042</v>
      </c>
      <c r="H423" t="s">
        <v>997</v>
      </c>
      <c r="I423" t="s">
        <v>776</v>
      </c>
      <c r="J423" t="s">
        <v>785</v>
      </c>
      <c r="K423" t="str">
        <f>SpaceTypesTable[[#This Row],[Lighting Standard]]&amp;SpaceTypesTable[[#This Row],[Lighting Primary Space Type]]&amp;SpaceTypesTable[[#This Row],[Lighting Secondary Space Type]]</f>
        <v>ASHRAE 189.1-2009HospitalOperating Room</v>
      </c>
      <c r="N423">
        <f>VLOOKUP(SpaceTypesTable[[#This Row],[LookupColumn]],InteriorLightingTable[],5,FALSE)</f>
        <v>1.9800000000000002</v>
      </c>
      <c r="Q423">
        <v>0</v>
      </c>
      <c r="R423">
        <v>0.7</v>
      </c>
      <c r="S423">
        <v>0.2</v>
      </c>
      <c r="T423" t="s">
        <v>1970</v>
      </c>
      <c r="U423" t="s">
        <v>957</v>
      </c>
      <c r="V423" t="s">
        <v>958</v>
      </c>
      <c r="W423" t="s">
        <v>959</v>
      </c>
      <c r="X423" t="str">
        <f>SpaceTypesTable[[#This Row],[Ventilation Standard]]&amp;SpaceTypesTable[[#This Row],[Ventilation Primary Space Type]]&amp;SpaceTypesTable[[#This Row],[Ventilation Secondary Space Type]]</f>
        <v>AIA 2001Surgery and Critical CareOperating/Surgical Cystoscopic Rooms</v>
      </c>
      <c r="Y423">
        <f>VLOOKUP(SpaceTypesTable[[#This Row],[Lookup]],VentilationStandardsTable[],6,FALSE)</f>
        <v>0</v>
      </c>
      <c r="Z423">
        <f>VLOOKUP(SpaceTypesTable[[#This Row],[Lookup]],VentilationStandardsTable[],5,FALSE)</f>
        <v>0</v>
      </c>
      <c r="AA423">
        <f>VLOOKUP(SpaceTypesTable[[#This Row],[Lookup]],VentilationStandardsTable[],7,FALSE)</f>
        <v>3</v>
      </c>
      <c r="AB423">
        <v>18.579999999999998</v>
      </c>
      <c r="AC423" t="s">
        <v>2005</v>
      </c>
      <c r="AD423" t="s">
        <v>2012</v>
      </c>
      <c r="AE423">
        <v>4.4600000000000001E-2</v>
      </c>
      <c r="AF423" t="s">
        <v>2030</v>
      </c>
      <c r="AG423">
        <v>17.399999999999999</v>
      </c>
      <c r="AH423">
        <v>0</v>
      </c>
      <c r="AI423">
        <v>0</v>
      </c>
      <c r="AJ423">
        <v>0.5</v>
      </c>
      <c r="AK423" t="s">
        <v>1948</v>
      </c>
      <c r="AL423">
        <v>2.92</v>
      </c>
      <c r="AM423">
        <v>0</v>
      </c>
      <c r="AN423">
        <v>0.5</v>
      </c>
      <c r="AO423">
        <v>0</v>
      </c>
      <c r="AP423" t="s">
        <v>1948</v>
      </c>
      <c r="AQ423" t="s">
        <v>2105</v>
      </c>
      <c r="AR423" t="s">
        <v>2083</v>
      </c>
      <c r="AS423">
        <v>6</v>
      </c>
      <c r="AT423">
        <v>470</v>
      </c>
      <c r="AU423">
        <f>IF(SpaceTypesTable[[#This Row],[Peak Flow Rate (gal/h)]]=0,"",SpaceTypesTable[[#This Row],[Peak Flow Rate (gal/h)]]/SpaceTypesTable[[#This Row],[area (ft^2)]])</f>
        <v>1.276595744680851E-2</v>
      </c>
      <c r="AV423">
        <v>43.3</v>
      </c>
      <c r="AW423">
        <v>0.2</v>
      </c>
      <c r="AX423">
        <v>0.05</v>
      </c>
      <c r="AY423" t="s">
        <v>2155</v>
      </c>
      <c r="BE423" t="str">
        <f>IF(ISBLANK(BD423),"",BD423/(BA423/AZ423))</f>
        <v/>
      </c>
    </row>
    <row r="424" spans="1:57">
      <c r="A424" t="s">
        <v>472</v>
      </c>
      <c r="B424">
        <v>435</v>
      </c>
      <c r="C424" t="s">
        <v>1003</v>
      </c>
      <c r="D424" t="s">
        <v>799</v>
      </c>
      <c r="E424" t="s">
        <v>802</v>
      </c>
      <c r="F424" t="s">
        <v>827</v>
      </c>
      <c r="G424" t="s">
        <v>1042</v>
      </c>
      <c r="K424" t="str">
        <f>SpaceTypesTable[[#This Row],[Lighting Standard]]&amp;SpaceTypesTable[[#This Row],[Lighting Primary Space Type]]&amp;SpaceTypesTable[[#This Row],[Lighting Secondary Space Type]]</f>
        <v/>
      </c>
      <c r="N424">
        <v>7</v>
      </c>
      <c r="Q424">
        <v>0</v>
      </c>
      <c r="R424">
        <v>0.7</v>
      </c>
      <c r="S424">
        <v>0.2</v>
      </c>
      <c r="T424" t="s">
        <v>1970</v>
      </c>
      <c r="U424" t="s">
        <v>957</v>
      </c>
      <c r="V424" t="s">
        <v>958</v>
      </c>
      <c r="W424" t="s">
        <v>959</v>
      </c>
      <c r="X424" t="str">
        <f>SpaceTypesTable[[#This Row],[Ventilation Standard]]&amp;SpaceTypesTable[[#This Row],[Ventilation Primary Space Type]]&amp;SpaceTypesTable[[#This Row],[Ventilation Secondary Space Type]]</f>
        <v>AIA 2001Surgery and Critical CareOperating/Surgical Cystoscopic Rooms</v>
      </c>
      <c r="Y424">
        <f>VLOOKUP(SpaceTypesTable[[#This Row],[Lookup]],VentilationStandardsTable[],6,FALSE)</f>
        <v>0</v>
      </c>
      <c r="Z424">
        <f>VLOOKUP(SpaceTypesTable[[#This Row],[Lookup]],VentilationStandardsTable[],5,FALSE)</f>
        <v>0</v>
      </c>
      <c r="AA424">
        <f>VLOOKUP(SpaceTypesTable[[#This Row],[Lookup]],VentilationStandardsTable[],7,FALSE)</f>
        <v>3</v>
      </c>
      <c r="AB424">
        <v>18.579999999999998</v>
      </c>
      <c r="AC424" t="s">
        <v>2005</v>
      </c>
      <c r="AD424" t="s">
        <v>2012</v>
      </c>
      <c r="AE424">
        <v>0.22320000000000001</v>
      </c>
      <c r="AF424" t="s">
        <v>2030</v>
      </c>
      <c r="AG424">
        <v>23.9</v>
      </c>
      <c r="AH424">
        <v>0</v>
      </c>
      <c r="AI424">
        <v>0</v>
      </c>
      <c r="AJ424">
        <v>0.5</v>
      </c>
      <c r="AK424" t="s">
        <v>1948</v>
      </c>
      <c r="AL424">
        <v>4</v>
      </c>
      <c r="AM424">
        <v>0</v>
      </c>
      <c r="AN424">
        <v>0.5</v>
      </c>
      <c r="AO424">
        <v>0</v>
      </c>
      <c r="AP424" t="s">
        <v>1948</v>
      </c>
      <c r="AQ424" t="s">
        <v>2105</v>
      </c>
      <c r="AR424" t="s">
        <v>2083</v>
      </c>
      <c r="AS424">
        <v>6</v>
      </c>
      <c r="AT424">
        <v>470</v>
      </c>
      <c r="AU424">
        <f>IF(SpaceTypesTable[[#This Row],[Peak Flow Rate (gal/h)]]=0,"",SpaceTypesTable[[#This Row],[Peak Flow Rate (gal/h)]]/SpaceTypesTable[[#This Row],[area (ft^2)]])</f>
        <v>1.276595744680851E-2</v>
      </c>
      <c r="AV424">
        <v>43.3</v>
      </c>
      <c r="AW424">
        <v>0.2</v>
      </c>
      <c r="AX424">
        <v>0.05</v>
      </c>
      <c r="AY424" t="s">
        <v>2155</v>
      </c>
      <c r="BE424" t="str">
        <f>IF(ISBLANK(BD424),"",BD424/(BA424/AZ424))</f>
        <v/>
      </c>
    </row>
    <row r="425" spans="1:57">
      <c r="C425" t="s">
        <v>1058</v>
      </c>
      <c r="D425" t="s">
        <v>799</v>
      </c>
      <c r="E425" t="s">
        <v>802</v>
      </c>
      <c r="F425" t="s">
        <v>827</v>
      </c>
      <c r="G425" t="s">
        <v>1042</v>
      </c>
      <c r="H425" t="s">
        <v>755</v>
      </c>
      <c r="I425" t="s">
        <v>776</v>
      </c>
      <c r="J425" t="s">
        <v>785</v>
      </c>
      <c r="K425" t="str">
        <f>SpaceTypesTable[[#This Row],[Lighting Standard]]&amp;SpaceTypesTable[[#This Row],[Lighting Primary Space Type]]&amp;SpaceTypesTable[[#This Row],[Lighting Secondary Space Type]]</f>
        <v>ASHRAE 90.1-2007HospitalOperating Room</v>
      </c>
      <c r="N425">
        <f>VLOOKUP(SpaceTypesTable[[#This Row],[LookupColumn]],InteriorLightingTable[],5,FALSE)</f>
        <v>2.2000000000000002</v>
      </c>
      <c r="Q425">
        <v>0</v>
      </c>
      <c r="R425">
        <v>0.7</v>
      </c>
      <c r="S425">
        <v>0.2</v>
      </c>
      <c r="T425" t="s">
        <v>1970</v>
      </c>
      <c r="U425" t="s">
        <v>957</v>
      </c>
      <c r="V425" t="s">
        <v>958</v>
      </c>
      <c r="W425" t="s">
        <v>959</v>
      </c>
      <c r="X425" t="str">
        <f>SpaceTypesTable[[#This Row],[Ventilation Standard]]&amp;SpaceTypesTable[[#This Row],[Ventilation Primary Space Type]]&amp;SpaceTypesTable[[#This Row],[Ventilation Secondary Space Type]]</f>
        <v>AIA 2001Surgery and Critical CareOperating/Surgical Cystoscopic Rooms</v>
      </c>
      <c r="Y425">
        <f>VLOOKUP(SpaceTypesTable[[#This Row],[Lookup]],VentilationStandardsTable[],6,FALSE)</f>
        <v>0</v>
      </c>
      <c r="Z425">
        <f>VLOOKUP(SpaceTypesTable[[#This Row],[Lookup]],VentilationStandardsTable[],5,FALSE)</f>
        <v>0</v>
      </c>
      <c r="AA425">
        <f>VLOOKUP(SpaceTypesTable[[#This Row],[Lookup]],VentilationStandardsTable[],7,FALSE)</f>
        <v>3</v>
      </c>
      <c r="AB425">
        <v>18.579999999999998</v>
      </c>
      <c r="AC425" t="s">
        <v>2005</v>
      </c>
      <c r="AD425" t="s">
        <v>2012</v>
      </c>
      <c r="AE425">
        <v>4.4600000000000001E-2</v>
      </c>
      <c r="AF425" t="s">
        <v>2030</v>
      </c>
      <c r="AG425">
        <v>17.399999999999999</v>
      </c>
      <c r="AH425">
        <v>0</v>
      </c>
      <c r="AI425">
        <v>0</v>
      </c>
      <c r="AJ425">
        <v>0.5</v>
      </c>
      <c r="AK425" t="s">
        <v>1948</v>
      </c>
      <c r="AL425">
        <v>2.92</v>
      </c>
      <c r="AM425">
        <v>0</v>
      </c>
      <c r="AN425">
        <v>0.5</v>
      </c>
      <c r="AO425">
        <v>0</v>
      </c>
      <c r="AP425" t="s">
        <v>1948</v>
      </c>
      <c r="AQ425" t="s">
        <v>2105</v>
      </c>
      <c r="AR425" t="s">
        <v>2083</v>
      </c>
      <c r="AS425">
        <v>6</v>
      </c>
      <c r="AT425">
        <v>470</v>
      </c>
      <c r="AU425">
        <f>IF(SpaceTypesTable[[#This Row],[Peak Flow Rate (gal/h)]]=0,"",SpaceTypesTable[[#This Row],[Peak Flow Rate (gal/h)]]/SpaceTypesTable[[#This Row],[area (ft^2)]])</f>
        <v>1.276595744680851E-2</v>
      </c>
      <c r="AV425">
        <v>43.3</v>
      </c>
      <c r="AW425">
        <v>0.2</v>
      </c>
      <c r="AX425">
        <v>0.05</v>
      </c>
      <c r="AY425" t="s">
        <v>2155</v>
      </c>
      <c r="BE425" t="str">
        <f>IF(ISBLANK(BD425),"",BD425/(BA425/AZ425))</f>
        <v/>
      </c>
    </row>
    <row r="426" spans="1:57">
      <c r="A426" t="s">
        <v>436</v>
      </c>
      <c r="B426">
        <v>236</v>
      </c>
      <c r="C426" t="s">
        <v>1002</v>
      </c>
      <c r="D426" t="s">
        <v>799</v>
      </c>
      <c r="E426" t="s">
        <v>802</v>
      </c>
      <c r="F426" t="s">
        <v>836</v>
      </c>
      <c r="G426" t="s">
        <v>1042</v>
      </c>
      <c r="K426" t="str">
        <f>SpaceTypesTable[[#This Row],[Lighting Standard]]&amp;SpaceTypesTable[[#This Row],[Lighting Primary Space Type]]&amp;SpaceTypesTable[[#This Row],[Lighting Secondary Space Type]]</f>
        <v/>
      </c>
      <c r="N426">
        <v>2.2999999999999998</v>
      </c>
      <c r="Q426">
        <v>0</v>
      </c>
      <c r="R426">
        <v>0.7</v>
      </c>
      <c r="S426">
        <v>0.2</v>
      </c>
      <c r="T426" t="s">
        <v>1970</v>
      </c>
      <c r="U426" t="s">
        <v>953</v>
      </c>
      <c r="V426" t="s">
        <v>777</v>
      </c>
      <c r="W426" t="s">
        <v>891</v>
      </c>
      <c r="X426" t="str">
        <f>SpaceTypesTable[[#This Row],[Ventilation Standard]]&amp;SpaceTypesTable[[#This Row],[Ventilation Primary Space Type]]&amp;SpaceTypesTable[[#This Row],[Ventilation Secondary Space Type]]</f>
        <v>GGHC v2.2Health CareRecovery</v>
      </c>
      <c r="Y426">
        <f>VLOOKUP(SpaceTypesTable[[#This Row],[Lookup]],VentilationStandardsTable[],6,FALSE)</f>
        <v>0.3</v>
      </c>
      <c r="Z426">
        <f>VLOOKUP(SpaceTypesTable[[#This Row],[Lookup]],VentilationStandardsTable[],5,FALSE)</f>
        <v>0</v>
      </c>
      <c r="AA426">
        <f>VLOOKUP(SpaceTypesTable[[#This Row],[Lookup]],VentilationStandardsTable[],7,FALSE)</f>
        <v>0</v>
      </c>
      <c r="AB426">
        <v>18.579999999999998</v>
      </c>
      <c r="AC426" t="s">
        <v>2005</v>
      </c>
      <c r="AD426" t="s">
        <v>2012</v>
      </c>
      <c r="AE426">
        <v>0.22320000000000001</v>
      </c>
      <c r="AF426" t="s">
        <v>2030</v>
      </c>
      <c r="AH426" t="s">
        <v>1011</v>
      </c>
      <c r="AI426" t="s">
        <v>1011</v>
      </c>
      <c r="AJ426" t="s">
        <v>1011</v>
      </c>
      <c r="AL426">
        <v>3.0000000000000004</v>
      </c>
      <c r="AM426">
        <v>0</v>
      </c>
      <c r="AN426">
        <v>0.5</v>
      </c>
      <c r="AO426">
        <v>0</v>
      </c>
      <c r="AP426" t="s">
        <v>1948</v>
      </c>
      <c r="AQ426" t="s">
        <v>2055</v>
      </c>
      <c r="AR426" t="s">
        <v>2069</v>
      </c>
      <c r="AS426">
        <v>1</v>
      </c>
      <c r="AT426">
        <v>108</v>
      </c>
      <c r="AU426">
        <f>IF(SpaceTypesTable[[#This Row],[Peak Flow Rate (gal/h)]]=0,"",SpaceTypesTable[[#This Row],[Peak Flow Rate (gal/h)]]/SpaceTypesTable[[#This Row],[area (ft^2)]])</f>
        <v>9.2592592592592587E-3</v>
      </c>
      <c r="AV426">
        <v>43.3</v>
      </c>
      <c r="AW426">
        <v>0.2</v>
      </c>
      <c r="AX426">
        <v>0.05</v>
      </c>
      <c r="AY426" t="s">
        <v>2155</v>
      </c>
      <c r="BE426" t="str">
        <f>IF(ISBLANK(BD426),"",BD426/(BA426/AZ426))</f>
        <v/>
      </c>
    </row>
    <row r="427" spans="1:57">
      <c r="A427" t="s">
        <v>501</v>
      </c>
      <c r="B427">
        <v>251</v>
      </c>
      <c r="C427" t="s">
        <v>1001</v>
      </c>
      <c r="D427" t="s">
        <v>799</v>
      </c>
      <c r="E427" t="s">
        <v>802</v>
      </c>
      <c r="F427" t="s">
        <v>836</v>
      </c>
      <c r="G427" t="s">
        <v>1042</v>
      </c>
      <c r="H427" t="s">
        <v>754</v>
      </c>
      <c r="I427" t="s">
        <v>776</v>
      </c>
      <c r="J427" t="s">
        <v>891</v>
      </c>
      <c r="K427" t="str">
        <f>SpaceTypesTable[[#This Row],[Lighting Standard]]&amp;SpaceTypesTable[[#This Row],[Lighting Primary Space Type]]&amp;SpaceTypesTable[[#This Row],[Lighting Secondary Space Type]]</f>
        <v>ASHRAE 90.1-2004HospitalRecovery</v>
      </c>
      <c r="N427">
        <f>VLOOKUP(SpaceTypesTable[[#This Row],[LookupColumn]],InteriorLightingTable[],5,FALSE)</f>
        <v>0.8</v>
      </c>
      <c r="Q427">
        <v>0</v>
      </c>
      <c r="R427">
        <v>0.7</v>
      </c>
      <c r="S427">
        <v>0.2</v>
      </c>
      <c r="T427" t="s">
        <v>1970</v>
      </c>
      <c r="U427" t="s">
        <v>953</v>
      </c>
      <c r="V427" t="s">
        <v>777</v>
      </c>
      <c r="W427" t="s">
        <v>891</v>
      </c>
      <c r="X427" t="str">
        <f>SpaceTypesTable[[#This Row],[Ventilation Standard]]&amp;SpaceTypesTable[[#This Row],[Ventilation Primary Space Type]]&amp;SpaceTypesTable[[#This Row],[Ventilation Secondary Space Type]]</f>
        <v>GGHC v2.2Health CareRecovery</v>
      </c>
      <c r="Y427">
        <f>VLOOKUP(SpaceTypesTable[[#This Row],[Lookup]],VentilationStandardsTable[],6,FALSE)</f>
        <v>0.3</v>
      </c>
      <c r="Z427">
        <f>VLOOKUP(SpaceTypesTable[[#This Row],[Lookup]],VentilationStandardsTable[],5,FALSE)</f>
        <v>0</v>
      </c>
      <c r="AA427">
        <f>VLOOKUP(SpaceTypesTable[[#This Row],[Lookup]],VentilationStandardsTable[],7,FALSE)</f>
        <v>0</v>
      </c>
      <c r="AB427">
        <v>18.579999999999998</v>
      </c>
      <c r="AC427" t="s">
        <v>2005</v>
      </c>
      <c r="AD427" t="s">
        <v>2012</v>
      </c>
      <c r="AE427">
        <v>5.9499999999999997E-2</v>
      </c>
      <c r="AF427" t="s">
        <v>2030</v>
      </c>
      <c r="AH427" t="s">
        <v>1011</v>
      </c>
      <c r="AI427" t="s">
        <v>1011</v>
      </c>
      <c r="AJ427" t="s">
        <v>1011</v>
      </c>
      <c r="AL427">
        <v>3.0000000000000004</v>
      </c>
      <c r="AM427">
        <v>0</v>
      </c>
      <c r="AN427">
        <v>0.5</v>
      </c>
      <c r="AO427">
        <v>0</v>
      </c>
      <c r="AP427" t="s">
        <v>1948</v>
      </c>
      <c r="AQ427" t="s">
        <v>2055</v>
      </c>
      <c r="AR427" t="s">
        <v>2069</v>
      </c>
      <c r="AS427">
        <v>1</v>
      </c>
      <c r="AT427">
        <v>108</v>
      </c>
      <c r="AU427">
        <f>IF(SpaceTypesTable[[#This Row],[Peak Flow Rate (gal/h)]]=0,"",SpaceTypesTable[[#This Row],[Peak Flow Rate (gal/h)]]/SpaceTypesTable[[#This Row],[area (ft^2)]])</f>
        <v>9.2592592592592587E-3</v>
      </c>
      <c r="AV427">
        <v>43.3</v>
      </c>
      <c r="AW427">
        <v>0.2</v>
      </c>
      <c r="AX427">
        <v>0.05</v>
      </c>
      <c r="AY427" t="s">
        <v>2155</v>
      </c>
      <c r="BE427" t="str">
        <f>IF(ISBLANK(BD427),"",BD427/(BA427/AZ427))</f>
        <v/>
      </c>
    </row>
    <row r="428" spans="1:57">
      <c r="A428" t="s">
        <v>332</v>
      </c>
      <c r="B428">
        <v>247</v>
      </c>
      <c r="C428" t="s">
        <v>1000</v>
      </c>
      <c r="D428" t="s">
        <v>800</v>
      </c>
      <c r="E428" t="s">
        <v>802</v>
      </c>
      <c r="F428" t="s">
        <v>836</v>
      </c>
      <c r="G428" t="s">
        <v>1042</v>
      </c>
      <c r="H428" t="s">
        <v>997</v>
      </c>
      <c r="I428" t="s">
        <v>776</v>
      </c>
      <c r="J428" t="s">
        <v>891</v>
      </c>
      <c r="K428" t="str">
        <f>SpaceTypesTable[[#This Row],[Lighting Standard]]&amp;SpaceTypesTable[[#This Row],[Lighting Primary Space Type]]&amp;SpaceTypesTable[[#This Row],[Lighting Secondary Space Type]]</f>
        <v>ASHRAE 189.1-2009HospitalRecovery</v>
      </c>
      <c r="N428">
        <f>VLOOKUP(SpaceTypesTable[[#This Row],[LookupColumn]],InteriorLightingTable[],5,FALSE)</f>
        <v>0.72000000000000008</v>
      </c>
      <c r="Q428">
        <v>0</v>
      </c>
      <c r="R428">
        <v>0.7</v>
      </c>
      <c r="S428">
        <v>0.2</v>
      </c>
      <c r="T428" t="s">
        <v>1970</v>
      </c>
      <c r="U428" t="s">
        <v>953</v>
      </c>
      <c r="V428" t="s">
        <v>777</v>
      </c>
      <c r="W428" t="s">
        <v>891</v>
      </c>
      <c r="X428" t="str">
        <f>SpaceTypesTable[[#This Row],[Ventilation Standard]]&amp;SpaceTypesTable[[#This Row],[Ventilation Primary Space Type]]&amp;SpaceTypesTable[[#This Row],[Ventilation Secondary Space Type]]</f>
        <v>GGHC v2.2Health CareRecovery</v>
      </c>
      <c r="Y428">
        <f>VLOOKUP(SpaceTypesTable[[#This Row],[Lookup]],VentilationStandardsTable[],6,FALSE)</f>
        <v>0.3</v>
      </c>
      <c r="Z428">
        <f>VLOOKUP(SpaceTypesTable[[#This Row],[Lookup]],VentilationStandardsTable[],5,FALSE)</f>
        <v>0</v>
      </c>
      <c r="AA428">
        <f>VLOOKUP(SpaceTypesTable[[#This Row],[Lookup]],VentilationStandardsTable[],7,FALSE)</f>
        <v>0</v>
      </c>
      <c r="AB428">
        <v>18.579999999999998</v>
      </c>
      <c r="AC428" t="s">
        <v>2005</v>
      </c>
      <c r="AD428" t="s">
        <v>2012</v>
      </c>
      <c r="AE428">
        <v>5.9499999999999997E-2</v>
      </c>
      <c r="AF428" t="s">
        <v>2030</v>
      </c>
      <c r="AH428" t="s">
        <v>1011</v>
      </c>
      <c r="AI428" t="s">
        <v>1011</v>
      </c>
      <c r="AJ428" t="s">
        <v>1011</v>
      </c>
      <c r="AL428">
        <v>2.19</v>
      </c>
      <c r="AM428">
        <v>0</v>
      </c>
      <c r="AN428">
        <v>0.5</v>
      </c>
      <c r="AO428">
        <v>0</v>
      </c>
      <c r="AP428" t="s">
        <v>1948</v>
      </c>
      <c r="AQ428" t="s">
        <v>2055</v>
      </c>
      <c r="AR428" t="s">
        <v>2069</v>
      </c>
      <c r="AS428">
        <v>1</v>
      </c>
      <c r="AT428">
        <v>108</v>
      </c>
      <c r="AU428">
        <f>IF(SpaceTypesTable[[#This Row],[Peak Flow Rate (gal/h)]]=0,"",SpaceTypesTable[[#This Row],[Peak Flow Rate (gal/h)]]/SpaceTypesTable[[#This Row],[area (ft^2)]])</f>
        <v>9.2592592592592587E-3</v>
      </c>
      <c r="AV428">
        <v>43.3</v>
      </c>
      <c r="AW428">
        <v>0.2</v>
      </c>
      <c r="AX428">
        <v>0.05</v>
      </c>
      <c r="AY428" t="s">
        <v>2155</v>
      </c>
      <c r="BE428" t="str">
        <f>IF(ISBLANK(BD428),"",BD428/(BA428/AZ428))</f>
        <v/>
      </c>
    </row>
    <row r="429" spans="1:57">
      <c r="A429" t="s">
        <v>498</v>
      </c>
      <c r="B429">
        <v>546</v>
      </c>
      <c r="C429" t="s">
        <v>1000</v>
      </c>
      <c r="D429" t="s">
        <v>801</v>
      </c>
      <c r="E429" t="s">
        <v>802</v>
      </c>
      <c r="F429" t="s">
        <v>836</v>
      </c>
      <c r="G429" t="s">
        <v>1042</v>
      </c>
      <c r="H429" t="s">
        <v>997</v>
      </c>
      <c r="I429" t="s">
        <v>776</v>
      </c>
      <c r="J429" t="s">
        <v>891</v>
      </c>
      <c r="K429" t="str">
        <f>SpaceTypesTable[[#This Row],[Lighting Standard]]&amp;SpaceTypesTable[[#This Row],[Lighting Primary Space Type]]&amp;SpaceTypesTable[[#This Row],[Lighting Secondary Space Type]]</f>
        <v>ASHRAE 189.1-2009HospitalRecovery</v>
      </c>
      <c r="N429">
        <f>VLOOKUP(SpaceTypesTable[[#This Row],[LookupColumn]],InteriorLightingTable[],5,FALSE)</f>
        <v>0.72000000000000008</v>
      </c>
      <c r="Q429">
        <v>0</v>
      </c>
      <c r="R429">
        <v>0.7</v>
      </c>
      <c r="S429">
        <v>0.2</v>
      </c>
      <c r="T429" t="s">
        <v>1970</v>
      </c>
      <c r="U429" t="s">
        <v>953</v>
      </c>
      <c r="V429" t="s">
        <v>777</v>
      </c>
      <c r="W429" t="s">
        <v>891</v>
      </c>
      <c r="X429" t="str">
        <f>SpaceTypesTable[[#This Row],[Ventilation Standard]]&amp;SpaceTypesTable[[#This Row],[Ventilation Primary Space Type]]&amp;SpaceTypesTable[[#This Row],[Ventilation Secondary Space Type]]</f>
        <v>GGHC v2.2Health CareRecovery</v>
      </c>
      <c r="Y429">
        <f>VLOOKUP(SpaceTypesTable[[#This Row],[Lookup]],VentilationStandardsTable[],6,FALSE)</f>
        <v>0.3</v>
      </c>
      <c r="Z429">
        <f>VLOOKUP(SpaceTypesTable[[#This Row],[Lookup]],VentilationStandardsTable[],5,FALSE)</f>
        <v>0</v>
      </c>
      <c r="AA429">
        <f>VLOOKUP(SpaceTypesTable[[#This Row],[Lookup]],VentilationStandardsTable[],7,FALSE)</f>
        <v>0</v>
      </c>
      <c r="AB429">
        <v>18.579999999999998</v>
      </c>
      <c r="AC429" t="s">
        <v>2005</v>
      </c>
      <c r="AD429" t="s">
        <v>2012</v>
      </c>
      <c r="AE429">
        <v>4.4600000000000001E-2</v>
      </c>
      <c r="AF429" t="s">
        <v>2030</v>
      </c>
      <c r="AH429" t="s">
        <v>1011</v>
      </c>
      <c r="AI429" t="s">
        <v>1011</v>
      </c>
      <c r="AJ429" t="s">
        <v>1011</v>
      </c>
      <c r="AL429">
        <v>2.19</v>
      </c>
      <c r="AM429">
        <v>0</v>
      </c>
      <c r="AN429">
        <v>0.5</v>
      </c>
      <c r="AO429">
        <v>0</v>
      </c>
      <c r="AP429" t="s">
        <v>1948</v>
      </c>
      <c r="AQ429" t="s">
        <v>2055</v>
      </c>
      <c r="AR429" t="s">
        <v>2069</v>
      </c>
      <c r="AS429">
        <v>1</v>
      </c>
      <c r="AT429">
        <v>108</v>
      </c>
      <c r="AU429">
        <f>IF(SpaceTypesTable[[#This Row],[Peak Flow Rate (gal/h)]]=0,"",SpaceTypesTable[[#This Row],[Peak Flow Rate (gal/h)]]/SpaceTypesTable[[#This Row],[area (ft^2)]])</f>
        <v>9.2592592592592587E-3</v>
      </c>
      <c r="AV429">
        <v>43.3</v>
      </c>
      <c r="AW429">
        <v>0.2</v>
      </c>
      <c r="AX429">
        <v>0.05</v>
      </c>
      <c r="AY429" t="s">
        <v>2155</v>
      </c>
      <c r="BE429" t="str">
        <f>IF(ISBLANK(BD429),"",BD429/(BA429/AZ429))</f>
        <v/>
      </c>
    </row>
    <row r="430" spans="1:57">
      <c r="A430" t="s">
        <v>513</v>
      </c>
      <c r="B430">
        <v>42</v>
      </c>
      <c r="C430" t="s">
        <v>1003</v>
      </c>
      <c r="D430" t="s">
        <v>799</v>
      </c>
      <c r="E430" t="s">
        <v>802</v>
      </c>
      <c r="F430" t="s">
        <v>836</v>
      </c>
      <c r="G430" t="s">
        <v>1042</v>
      </c>
      <c r="K430" t="str">
        <f>SpaceTypesTable[[#This Row],[Lighting Standard]]&amp;SpaceTypesTable[[#This Row],[Lighting Primary Space Type]]&amp;SpaceTypesTable[[#This Row],[Lighting Secondary Space Type]]</f>
        <v/>
      </c>
      <c r="N430">
        <v>2.2999999999999998</v>
      </c>
      <c r="Q430">
        <v>0</v>
      </c>
      <c r="R430">
        <v>0.7</v>
      </c>
      <c r="S430">
        <v>0.2</v>
      </c>
      <c r="T430" t="s">
        <v>1970</v>
      </c>
      <c r="U430" t="s">
        <v>953</v>
      </c>
      <c r="V430" t="s">
        <v>777</v>
      </c>
      <c r="W430" t="s">
        <v>891</v>
      </c>
      <c r="X430" t="str">
        <f>SpaceTypesTable[[#This Row],[Ventilation Standard]]&amp;SpaceTypesTable[[#This Row],[Ventilation Primary Space Type]]&amp;SpaceTypesTable[[#This Row],[Ventilation Secondary Space Type]]</f>
        <v>GGHC v2.2Health CareRecovery</v>
      </c>
      <c r="Y430">
        <f>VLOOKUP(SpaceTypesTable[[#This Row],[Lookup]],VentilationStandardsTable[],6,FALSE)</f>
        <v>0.3</v>
      </c>
      <c r="Z430">
        <f>VLOOKUP(SpaceTypesTable[[#This Row],[Lookup]],VentilationStandardsTable[],5,FALSE)</f>
        <v>0</v>
      </c>
      <c r="AA430">
        <f>VLOOKUP(SpaceTypesTable[[#This Row],[Lookup]],VentilationStandardsTable[],7,FALSE)</f>
        <v>0</v>
      </c>
      <c r="AB430">
        <v>18.579999999999998</v>
      </c>
      <c r="AC430" t="s">
        <v>2005</v>
      </c>
      <c r="AD430" t="s">
        <v>2012</v>
      </c>
      <c r="AE430">
        <v>0.22320000000000001</v>
      </c>
      <c r="AF430" t="s">
        <v>2030</v>
      </c>
      <c r="AH430" t="s">
        <v>1011</v>
      </c>
      <c r="AI430" t="s">
        <v>1011</v>
      </c>
      <c r="AJ430" t="s">
        <v>1011</v>
      </c>
      <c r="AL430">
        <v>3.0000000000000004</v>
      </c>
      <c r="AM430">
        <v>0</v>
      </c>
      <c r="AN430">
        <v>0.5</v>
      </c>
      <c r="AO430">
        <v>0</v>
      </c>
      <c r="AP430" t="s">
        <v>1948</v>
      </c>
      <c r="AQ430" t="s">
        <v>2055</v>
      </c>
      <c r="AR430" t="s">
        <v>2069</v>
      </c>
      <c r="AS430">
        <v>1</v>
      </c>
      <c r="AT430">
        <v>108</v>
      </c>
      <c r="AU430">
        <f>IF(SpaceTypesTable[[#This Row],[Peak Flow Rate (gal/h)]]=0,"",SpaceTypesTable[[#This Row],[Peak Flow Rate (gal/h)]]/SpaceTypesTable[[#This Row],[area (ft^2)]])</f>
        <v>9.2592592592592587E-3</v>
      </c>
      <c r="AV430">
        <v>43.3</v>
      </c>
      <c r="AW430">
        <v>0.2</v>
      </c>
      <c r="AX430">
        <v>0.05</v>
      </c>
      <c r="AY430" t="s">
        <v>2155</v>
      </c>
      <c r="BE430" t="str">
        <f>IF(ISBLANK(BD430),"",BD430/(BA430/AZ430))</f>
        <v/>
      </c>
    </row>
    <row r="431" spans="1:57">
      <c r="C431" t="s">
        <v>1058</v>
      </c>
      <c r="D431" t="s">
        <v>799</v>
      </c>
      <c r="E431" t="s">
        <v>802</v>
      </c>
      <c r="F431" t="s">
        <v>836</v>
      </c>
      <c r="G431" t="s">
        <v>1042</v>
      </c>
      <c r="H431" t="s">
        <v>755</v>
      </c>
      <c r="I431" t="s">
        <v>776</v>
      </c>
      <c r="J431" t="s">
        <v>891</v>
      </c>
      <c r="K431" t="str">
        <f>SpaceTypesTable[[#This Row],[Lighting Standard]]&amp;SpaceTypesTable[[#This Row],[Lighting Primary Space Type]]&amp;SpaceTypesTable[[#This Row],[Lighting Secondary Space Type]]</f>
        <v>ASHRAE 90.1-2007HospitalRecovery</v>
      </c>
      <c r="N431">
        <f>VLOOKUP(SpaceTypesTable[[#This Row],[LookupColumn]],InteriorLightingTable[],5,FALSE)</f>
        <v>0.8</v>
      </c>
      <c r="Q431">
        <v>0</v>
      </c>
      <c r="R431">
        <v>0.7</v>
      </c>
      <c r="S431">
        <v>0.2</v>
      </c>
      <c r="T431" t="s">
        <v>1970</v>
      </c>
      <c r="U431" t="s">
        <v>953</v>
      </c>
      <c r="V431" t="s">
        <v>777</v>
      </c>
      <c r="W431" t="s">
        <v>891</v>
      </c>
      <c r="X431" t="str">
        <f>SpaceTypesTable[[#This Row],[Ventilation Standard]]&amp;SpaceTypesTable[[#This Row],[Ventilation Primary Space Type]]&amp;SpaceTypesTable[[#This Row],[Ventilation Secondary Space Type]]</f>
        <v>GGHC v2.2Health CareRecovery</v>
      </c>
      <c r="Y431">
        <f>VLOOKUP(SpaceTypesTable[[#This Row],[Lookup]],VentilationStandardsTable[],6,FALSE)</f>
        <v>0.3</v>
      </c>
      <c r="Z431">
        <f>VLOOKUP(SpaceTypesTable[[#This Row],[Lookup]],VentilationStandardsTable[],5,FALSE)</f>
        <v>0</v>
      </c>
      <c r="AA431">
        <f>VLOOKUP(SpaceTypesTable[[#This Row],[Lookup]],VentilationStandardsTable[],7,FALSE)</f>
        <v>0</v>
      </c>
      <c r="AB431">
        <v>18.579999999999998</v>
      </c>
      <c r="AC431" t="s">
        <v>2005</v>
      </c>
      <c r="AD431" t="s">
        <v>2012</v>
      </c>
      <c r="AE431">
        <v>4.4600000000000001E-2</v>
      </c>
      <c r="AF431" t="s">
        <v>2030</v>
      </c>
      <c r="AH431" t="s">
        <v>1011</v>
      </c>
      <c r="AI431" t="s">
        <v>1011</v>
      </c>
      <c r="AJ431" t="s">
        <v>1011</v>
      </c>
      <c r="AL431">
        <v>2.19</v>
      </c>
      <c r="AM431">
        <v>0</v>
      </c>
      <c r="AN431">
        <v>0.5</v>
      </c>
      <c r="AO431">
        <v>0</v>
      </c>
      <c r="AP431" t="s">
        <v>1948</v>
      </c>
      <c r="AQ431" t="s">
        <v>2055</v>
      </c>
      <c r="AR431" t="s">
        <v>2069</v>
      </c>
      <c r="AS431">
        <v>1</v>
      </c>
      <c r="AT431">
        <v>108</v>
      </c>
      <c r="AU431">
        <f>IF(SpaceTypesTable[[#This Row],[Peak Flow Rate (gal/h)]]=0,"",SpaceTypesTable[[#This Row],[Peak Flow Rate (gal/h)]]/SpaceTypesTable[[#This Row],[area (ft^2)]])</f>
        <v>9.2592592592592587E-3</v>
      </c>
      <c r="AV431">
        <v>43.3</v>
      </c>
      <c r="AW431">
        <v>0.2</v>
      </c>
      <c r="AX431">
        <v>0.05</v>
      </c>
      <c r="AY431" t="s">
        <v>2155</v>
      </c>
      <c r="BE431" t="str">
        <f>IF(ISBLANK(BD431),"",BD431/(BA431/AZ431))</f>
        <v/>
      </c>
    </row>
    <row r="432" spans="1:57">
      <c r="A432" t="s">
        <v>213</v>
      </c>
      <c r="B432">
        <v>15</v>
      </c>
      <c r="C432" t="s">
        <v>1002</v>
      </c>
      <c r="D432" t="s">
        <v>799</v>
      </c>
      <c r="E432" t="s">
        <v>802</v>
      </c>
      <c r="F432" t="s">
        <v>819</v>
      </c>
      <c r="G432" t="s">
        <v>1047</v>
      </c>
      <c r="K432" t="str">
        <f>SpaceTypesTable[[#This Row],[Lighting Standard]]&amp;SpaceTypesTable[[#This Row],[Lighting Primary Space Type]]&amp;SpaceTypesTable[[#This Row],[Lighting Secondary Space Type]]</f>
        <v/>
      </c>
      <c r="N432">
        <v>1.6000000000000003</v>
      </c>
      <c r="Q432">
        <v>0</v>
      </c>
      <c r="R432">
        <v>0.7</v>
      </c>
      <c r="S432">
        <v>0.2</v>
      </c>
      <c r="T432" t="s">
        <v>1970</v>
      </c>
      <c r="U432" t="s">
        <v>645</v>
      </c>
      <c r="V432" t="s">
        <v>635</v>
      </c>
      <c r="W432" t="s">
        <v>641</v>
      </c>
      <c r="X432" t="str">
        <f>SpaceTypesTable[[#This Row],[Ventilation Standard]]&amp;SpaceTypesTable[[#This Row],[Ventilation Primary Space Type]]&amp;SpaceTypesTable[[#This Row],[Ventilation Secondary Space Type]]</f>
        <v>ASHRAE 62.1-1999Hospitals, Nursing and Convalescent HomesPhysical therapy</v>
      </c>
      <c r="Y432">
        <f>VLOOKUP(SpaceTypesTable[[#This Row],[Lookup]],VentilationStandardsTable[],6,FALSE)</f>
        <v>0</v>
      </c>
      <c r="Z432">
        <f>VLOOKUP(SpaceTypesTable[[#This Row],[Lookup]],VentilationStandardsTable[],5,FALSE)</f>
        <v>15</v>
      </c>
      <c r="AA432">
        <f>VLOOKUP(SpaceTypesTable[[#This Row],[Lookup]],VentilationStandardsTable[],7,FALSE)</f>
        <v>0</v>
      </c>
      <c r="AB432">
        <v>18.579999999999998</v>
      </c>
      <c r="AC432" t="s">
        <v>2005</v>
      </c>
      <c r="AD432" t="s">
        <v>2012</v>
      </c>
      <c r="AE432">
        <v>0.22320000000000001</v>
      </c>
      <c r="AF432" t="s">
        <v>2030</v>
      </c>
      <c r="AH432" t="s">
        <v>1011</v>
      </c>
      <c r="AI432" t="s">
        <v>1011</v>
      </c>
      <c r="AJ432" t="s">
        <v>1011</v>
      </c>
      <c r="AL432">
        <v>1.5000000000000002</v>
      </c>
      <c r="AM432">
        <v>0</v>
      </c>
      <c r="AN432">
        <v>0.5</v>
      </c>
      <c r="AO432">
        <v>0</v>
      </c>
      <c r="AP432" t="s">
        <v>1948</v>
      </c>
      <c r="AQ432" t="s">
        <v>2055</v>
      </c>
      <c r="AR432" t="s">
        <v>2069</v>
      </c>
      <c r="AS432">
        <v>1</v>
      </c>
      <c r="AT432">
        <f>(1300+592)/2</f>
        <v>946</v>
      </c>
      <c r="AU432">
        <f>IF(SpaceTypesTable[[#This Row],[Peak Flow Rate (gal/h)]]=0,"",SpaceTypesTable[[#This Row],[Peak Flow Rate (gal/h)]]/SpaceTypesTable[[#This Row],[area (ft^2)]])</f>
        <v>1.0570824524312897E-3</v>
      </c>
      <c r="AV432">
        <v>43.3</v>
      </c>
      <c r="AW432">
        <v>0.2</v>
      </c>
      <c r="AX432">
        <v>0.05</v>
      </c>
      <c r="AY432" t="s">
        <v>2155</v>
      </c>
      <c r="BE432" t="str">
        <f>IF(ISBLANK(BD432),"",BD432/(BA432/AZ432))</f>
        <v/>
      </c>
    </row>
    <row r="433" spans="1:57">
      <c r="A433" t="s">
        <v>125</v>
      </c>
      <c r="B433">
        <v>80</v>
      </c>
      <c r="C433" t="s">
        <v>1001</v>
      </c>
      <c r="D433" t="s">
        <v>799</v>
      </c>
      <c r="E433" t="s">
        <v>802</v>
      </c>
      <c r="F433" t="s">
        <v>819</v>
      </c>
      <c r="G433" t="s">
        <v>1047</v>
      </c>
      <c r="H433" t="s">
        <v>754</v>
      </c>
      <c r="I433" t="s">
        <v>776</v>
      </c>
      <c r="J433" t="s">
        <v>787</v>
      </c>
      <c r="K433" t="str">
        <f>SpaceTypesTable[[#This Row],[Lighting Standard]]&amp;SpaceTypesTable[[#This Row],[Lighting Primary Space Type]]&amp;SpaceTypesTable[[#This Row],[Lighting Secondary Space Type]]</f>
        <v>ASHRAE 90.1-2004HospitalPhysical Therapy</v>
      </c>
      <c r="N433">
        <f>VLOOKUP(SpaceTypesTable[[#This Row],[LookupColumn]],InteriorLightingTable[],5,FALSE)</f>
        <v>0.9</v>
      </c>
      <c r="Q433">
        <v>0</v>
      </c>
      <c r="R433">
        <v>0.7</v>
      </c>
      <c r="S433">
        <v>0.2</v>
      </c>
      <c r="T433" t="s">
        <v>1970</v>
      </c>
      <c r="U433" t="s">
        <v>645</v>
      </c>
      <c r="V433" t="s">
        <v>635</v>
      </c>
      <c r="W433" t="s">
        <v>641</v>
      </c>
      <c r="X433" t="str">
        <f>SpaceTypesTable[[#This Row],[Ventilation Standard]]&amp;SpaceTypesTable[[#This Row],[Ventilation Primary Space Type]]&amp;SpaceTypesTable[[#This Row],[Ventilation Secondary Space Type]]</f>
        <v>ASHRAE 62.1-1999Hospitals, Nursing and Convalescent HomesPhysical therapy</v>
      </c>
      <c r="Y433">
        <f>VLOOKUP(SpaceTypesTable[[#This Row],[Lookup]],VentilationStandardsTable[],6,FALSE)</f>
        <v>0</v>
      </c>
      <c r="Z433">
        <f>VLOOKUP(SpaceTypesTable[[#This Row],[Lookup]],VentilationStandardsTable[],5,FALSE)</f>
        <v>15</v>
      </c>
      <c r="AA433">
        <f>VLOOKUP(SpaceTypesTable[[#This Row],[Lookup]],VentilationStandardsTable[],7,FALSE)</f>
        <v>0</v>
      </c>
      <c r="AB433">
        <v>18.579999999999998</v>
      </c>
      <c r="AC433" t="s">
        <v>2005</v>
      </c>
      <c r="AD433" t="s">
        <v>2012</v>
      </c>
      <c r="AE433">
        <v>5.9499999999999997E-2</v>
      </c>
      <c r="AF433" t="s">
        <v>2030</v>
      </c>
      <c r="AH433" t="s">
        <v>1011</v>
      </c>
      <c r="AI433" t="s">
        <v>1011</v>
      </c>
      <c r="AJ433" t="s">
        <v>1011</v>
      </c>
      <c r="AL433">
        <v>1.5000000000000002</v>
      </c>
      <c r="AM433">
        <v>0</v>
      </c>
      <c r="AN433">
        <v>0.5</v>
      </c>
      <c r="AO433">
        <v>0</v>
      </c>
      <c r="AP433" t="s">
        <v>1948</v>
      </c>
      <c r="AQ433" t="s">
        <v>2055</v>
      </c>
      <c r="AR433" t="s">
        <v>2069</v>
      </c>
      <c r="AS433">
        <v>1</v>
      </c>
      <c r="AT433">
        <f>(1300+592)/2</f>
        <v>946</v>
      </c>
      <c r="AU433">
        <f>IF(SpaceTypesTable[[#This Row],[Peak Flow Rate (gal/h)]]=0,"",SpaceTypesTable[[#This Row],[Peak Flow Rate (gal/h)]]/SpaceTypesTable[[#This Row],[area (ft^2)]])</f>
        <v>1.0570824524312897E-3</v>
      </c>
      <c r="AV433">
        <v>43.3</v>
      </c>
      <c r="AW433">
        <v>0.2</v>
      </c>
      <c r="AX433">
        <v>0.05</v>
      </c>
      <c r="AY433" t="s">
        <v>2155</v>
      </c>
      <c r="BE433" t="str">
        <f>IF(ISBLANK(BD433),"",BD433/(BA433/AZ433))</f>
        <v/>
      </c>
    </row>
    <row r="434" spans="1:57">
      <c r="A434" t="s">
        <v>135</v>
      </c>
      <c r="B434">
        <v>281</v>
      </c>
      <c r="C434" t="s">
        <v>1000</v>
      </c>
      <c r="D434" t="s">
        <v>800</v>
      </c>
      <c r="E434" t="s">
        <v>802</v>
      </c>
      <c r="F434" t="s">
        <v>819</v>
      </c>
      <c r="G434" t="s">
        <v>1047</v>
      </c>
      <c r="H434" t="s">
        <v>997</v>
      </c>
      <c r="I434" t="s">
        <v>776</v>
      </c>
      <c r="J434" t="s">
        <v>787</v>
      </c>
      <c r="K434" t="str">
        <f>SpaceTypesTable[[#This Row],[Lighting Standard]]&amp;SpaceTypesTable[[#This Row],[Lighting Primary Space Type]]&amp;SpaceTypesTable[[#This Row],[Lighting Secondary Space Type]]</f>
        <v>ASHRAE 189.1-2009HospitalPhysical Therapy</v>
      </c>
      <c r="N434">
        <f>VLOOKUP(SpaceTypesTable[[#This Row],[LookupColumn]],InteriorLightingTable[],5,FALSE)</f>
        <v>0.81</v>
      </c>
      <c r="Q434">
        <v>0</v>
      </c>
      <c r="R434">
        <v>0.7</v>
      </c>
      <c r="S434">
        <v>0.2</v>
      </c>
      <c r="T434" t="s">
        <v>1970</v>
      </c>
      <c r="U434" t="s">
        <v>645</v>
      </c>
      <c r="V434" t="s">
        <v>635</v>
      </c>
      <c r="W434" t="s">
        <v>641</v>
      </c>
      <c r="X434" t="str">
        <f>SpaceTypesTable[[#This Row],[Ventilation Standard]]&amp;SpaceTypesTable[[#This Row],[Ventilation Primary Space Type]]&amp;SpaceTypesTable[[#This Row],[Ventilation Secondary Space Type]]</f>
        <v>ASHRAE 62.1-1999Hospitals, Nursing and Convalescent HomesPhysical therapy</v>
      </c>
      <c r="Y434">
        <f>VLOOKUP(SpaceTypesTable[[#This Row],[Lookup]],VentilationStandardsTable[],6,FALSE)</f>
        <v>0</v>
      </c>
      <c r="Z434">
        <f>VLOOKUP(SpaceTypesTable[[#This Row],[Lookup]],VentilationStandardsTable[],5,FALSE)</f>
        <v>15</v>
      </c>
      <c r="AA434">
        <f>VLOOKUP(SpaceTypesTable[[#This Row],[Lookup]],VentilationStandardsTable[],7,FALSE)</f>
        <v>0</v>
      </c>
      <c r="AB434">
        <v>18.579999999999998</v>
      </c>
      <c r="AC434" t="s">
        <v>2005</v>
      </c>
      <c r="AD434" t="s">
        <v>2012</v>
      </c>
      <c r="AE434">
        <v>5.9499999999999997E-2</v>
      </c>
      <c r="AF434" t="s">
        <v>2030</v>
      </c>
      <c r="AH434" t="s">
        <v>1011</v>
      </c>
      <c r="AI434" t="s">
        <v>1011</v>
      </c>
      <c r="AJ434" t="s">
        <v>1011</v>
      </c>
      <c r="AL434">
        <v>1.0900000000000001</v>
      </c>
      <c r="AM434">
        <v>0</v>
      </c>
      <c r="AN434">
        <v>0.5</v>
      </c>
      <c r="AO434">
        <v>0</v>
      </c>
      <c r="AP434" t="s">
        <v>1948</v>
      </c>
      <c r="AQ434" t="s">
        <v>2055</v>
      </c>
      <c r="AR434" t="s">
        <v>2069</v>
      </c>
      <c r="AS434">
        <v>1</v>
      </c>
      <c r="AT434">
        <f>(1300+592)/2</f>
        <v>946</v>
      </c>
      <c r="AU434">
        <f>IF(SpaceTypesTable[[#This Row],[Peak Flow Rate (gal/h)]]=0,"",SpaceTypesTable[[#This Row],[Peak Flow Rate (gal/h)]]/SpaceTypesTable[[#This Row],[area (ft^2)]])</f>
        <v>1.0570824524312897E-3</v>
      </c>
      <c r="AV434">
        <v>43.3</v>
      </c>
      <c r="AW434">
        <v>0.2</v>
      </c>
      <c r="AX434">
        <v>0.05</v>
      </c>
      <c r="AY434" t="s">
        <v>2155</v>
      </c>
      <c r="BE434" t="str">
        <f>IF(ISBLANK(BD434),"",BD434/(BA434/AZ434))</f>
        <v/>
      </c>
    </row>
    <row r="435" spans="1:57">
      <c r="A435" t="s">
        <v>300</v>
      </c>
      <c r="B435">
        <v>428</v>
      </c>
      <c r="C435" t="s">
        <v>1000</v>
      </c>
      <c r="D435" t="s">
        <v>801</v>
      </c>
      <c r="E435" t="s">
        <v>802</v>
      </c>
      <c r="F435" t="s">
        <v>819</v>
      </c>
      <c r="G435" t="s">
        <v>1047</v>
      </c>
      <c r="H435" t="s">
        <v>997</v>
      </c>
      <c r="I435" t="s">
        <v>776</v>
      </c>
      <c r="J435" t="s">
        <v>787</v>
      </c>
      <c r="K435" t="str">
        <f>SpaceTypesTable[[#This Row],[Lighting Standard]]&amp;SpaceTypesTable[[#This Row],[Lighting Primary Space Type]]&amp;SpaceTypesTable[[#This Row],[Lighting Secondary Space Type]]</f>
        <v>ASHRAE 189.1-2009HospitalPhysical Therapy</v>
      </c>
      <c r="N435">
        <f>VLOOKUP(SpaceTypesTable[[#This Row],[LookupColumn]],InteriorLightingTable[],5,FALSE)</f>
        <v>0.81</v>
      </c>
      <c r="Q435">
        <v>0</v>
      </c>
      <c r="R435">
        <v>0.7</v>
      </c>
      <c r="S435">
        <v>0.2</v>
      </c>
      <c r="T435" t="s">
        <v>1970</v>
      </c>
      <c r="U435" t="s">
        <v>645</v>
      </c>
      <c r="V435" t="s">
        <v>635</v>
      </c>
      <c r="W435" t="s">
        <v>641</v>
      </c>
      <c r="X435" t="str">
        <f>SpaceTypesTable[[#This Row],[Ventilation Standard]]&amp;SpaceTypesTable[[#This Row],[Ventilation Primary Space Type]]&amp;SpaceTypesTable[[#This Row],[Ventilation Secondary Space Type]]</f>
        <v>ASHRAE 62.1-1999Hospitals, Nursing and Convalescent HomesPhysical therapy</v>
      </c>
      <c r="Y435">
        <f>VLOOKUP(SpaceTypesTable[[#This Row],[Lookup]],VentilationStandardsTable[],6,FALSE)</f>
        <v>0</v>
      </c>
      <c r="Z435">
        <f>VLOOKUP(SpaceTypesTable[[#This Row],[Lookup]],VentilationStandardsTable[],5,FALSE)</f>
        <v>15</v>
      </c>
      <c r="AA435">
        <f>VLOOKUP(SpaceTypesTable[[#This Row],[Lookup]],VentilationStandardsTable[],7,FALSE)</f>
        <v>0</v>
      </c>
      <c r="AB435">
        <v>18.579999999999998</v>
      </c>
      <c r="AC435" t="s">
        <v>2005</v>
      </c>
      <c r="AD435" t="s">
        <v>2012</v>
      </c>
      <c r="AE435">
        <v>4.4600000000000001E-2</v>
      </c>
      <c r="AF435" t="s">
        <v>2030</v>
      </c>
      <c r="AH435" t="s">
        <v>1011</v>
      </c>
      <c r="AI435" t="s">
        <v>1011</v>
      </c>
      <c r="AJ435" t="s">
        <v>1011</v>
      </c>
      <c r="AL435">
        <v>1.0900000000000001</v>
      </c>
      <c r="AM435">
        <v>0</v>
      </c>
      <c r="AN435">
        <v>0.5</v>
      </c>
      <c r="AO435">
        <v>0</v>
      </c>
      <c r="AP435" t="s">
        <v>1948</v>
      </c>
      <c r="AQ435" t="s">
        <v>2055</v>
      </c>
      <c r="AR435" t="s">
        <v>2069</v>
      </c>
      <c r="AS435">
        <v>1</v>
      </c>
      <c r="AT435">
        <f>(1300+592)/2</f>
        <v>946</v>
      </c>
      <c r="AU435">
        <f>IF(SpaceTypesTable[[#This Row],[Peak Flow Rate (gal/h)]]=0,"",SpaceTypesTable[[#This Row],[Peak Flow Rate (gal/h)]]/SpaceTypesTable[[#This Row],[area (ft^2)]])</f>
        <v>1.0570824524312897E-3</v>
      </c>
      <c r="AV435">
        <v>43.3</v>
      </c>
      <c r="AW435">
        <v>0.2</v>
      </c>
      <c r="AX435">
        <v>0.05</v>
      </c>
      <c r="AY435" t="s">
        <v>2155</v>
      </c>
      <c r="BE435" t="str">
        <f>IF(ISBLANK(BD435),"",BD435/(BA435/AZ435))</f>
        <v/>
      </c>
    </row>
    <row r="436" spans="1:57">
      <c r="A436" t="s">
        <v>381</v>
      </c>
      <c r="B436">
        <v>351</v>
      </c>
      <c r="C436" t="s">
        <v>1003</v>
      </c>
      <c r="D436" t="s">
        <v>799</v>
      </c>
      <c r="E436" t="s">
        <v>802</v>
      </c>
      <c r="F436" t="s">
        <v>819</v>
      </c>
      <c r="G436" t="s">
        <v>1047</v>
      </c>
      <c r="K436" t="str">
        <f>SpaceTypesTable[[#This Row],[Lighting Standard]]&amp;SpaceTypesTable[[#This Row],[Lighting Primary Space Type]]&amp;SpaceTypesTable[[#This Row],[Lighting Secondary Space Type]]</f>
        <v/>
      </c>
      <c r="N436">
        <v>1.6000000000000003</v>
      </c>
      <c r="Q436">
        <v>0</v>
      </c>
      <c r="R436">
        <v>0.7</v>
      </c>
      <c r="S436">
        <v>0.2</v>
      </c>
      <c r="T436" t="s">
        <v>1970</v>
      </c>
      <c r="U436" t="s">
        <v>645</v>
      </c>
      <c r="V436" t="s">
        <v>635</v>
      </c>
      <c r="W436" t="s">
        <v>641</v>
      </c>
      <c r="X436" t="str">
        <f>SpaceTypesTable[[#This Row],[Ventilation Standard]]&amp;SpaceTypesTable[[#This Row],[Ventilation Primary Space Type]]&amp;SpaceTypesTable[[#This Row],[Ventilation Secondary Space Type]]</f>
        <v>ASHRAE 62.1-1999Hospitals, Nursing and Convalescent HomesPhysical therapy</v>
      </c>
      <c r="Y436">
        <f>VLOOKUP(SpaceTypesTable[[#This Row],[Lookup]],VentilationStandardsTable[],6,FALSE)</f>
        <v>0</v>
      </c>
      <c r="Z436">
        <f>VLOOKUP(SpaceTypesTable[[#This Row],[Lookup]],VentilationStandardsTable[],5,FALSE)</f>
        <v>15</v>
      </c>
      <c r="AA436">
        <f>VLOOKUP(SpaceTypesTable[[#This Row],[Lookup]],VentilationStandardsTable[],7,FALSE)</f>
        <v>0</v>
      </c>
      <c r="AB436">
        <v>18.579999999999998</v>
      </c>
      <c r="AC436" t="s">
        <v>2005</v>
      </c>
      <c r="AD436" t="s">
        <v>2012</v>
      </c>
      <c r="AE436">
        <v>0.22320000000000001</v>
      </c>
      <c r="AF436" t="s">
        <v>2030</v>
      </c>
      <c r="AH436" t="s">
        <v>1011</v>
      </c>
      <c r="AI436" t="s">
        <v>1011</v>
      </c>
      <c r="AJ436" t="s">
        <v>1011</v>
      </c>
      <c r="AL436">
        <v>1.5000000000000002</v>
      </c>
      <c r="AM436">
        <v>0</v>
      </c>
      <c r="AN436">
        <v>0.5</v>
      </c>
      <c r="AO436">
        <v>0</v>
      </c>
      <c r="AP436" t="s">
        <v>1948</v>
      </c>
      <c r="AQ436" t="s">
        <v>2055</v>
      </c>
      <c r="AR436" t="s">
        <v>2069</v>
      </c>
      <c r="AS436">
        <v>1</v>
      </c>
      <c r="AT436">
        <f>(1300+592)/2</f>
        <v>946</v>
      </c>
      <c r="AU436">
        <f>IF(SpaceTypesTable[[#This Row],[Peak Flow Rate (gal/h)]]=0,"",SpaceTypesTable[[#This Row],[Peak Flow Rate (gal/h)]]/SpaceTypesTable[[#This Row],[area (ft^2)]])</f>
        <v>1.0570824524312897E-3</v>
      </c>
      <c r="AV436">
        <v>43.3</v>
      </c>
      <c r="AW436">
        <v>0.2</v>
      </c>
      <c r="AX436">
        <v>0.05</v>
      </c>
      <c r="AY436" t="s">
        <v>2155</v>
      </c>
      <c r="BE436" t="str">
        <f>IF(ISBLANK(BD436),"",BD436/(BA436/AZ436))</f>
        <v/>
      </c>
    </row>
    <row r="437" spans="1:57">
      <c r="C437" t="s">
        <v>1058</v>
      </c>
      <c r="D437" t="s">
        <v>799</v>
      </c>
      <c r="E437" t="s">
        <v>802</v>
      </c>
      <c r="F437" t="s">
        <v>819</v>
      </c>
      <c r="G437" t="s">
        <v>1047</v>
      </c>
      <c r="H437" t="s">
        <v>755</v>
      </c>
      <c r="I437" t="s">
        <v>776</v>
      </c>
      <c r="J437" t="s">
        <v>787</v>
      </c>
      <c r="K437" t="str">
        <f>SpaceTypesTable[[#This Row],[Lighting Standard]]&amp;SpaceTypesTable[[#This Row],[Lighting Primary Space Type]]&amp;SpaceTypesTable[[#This Row],[Lighting Secondary Space Type]]</f>
        <v>ASHRAE 90.1-2007HospitalPhysical Therapy</v>
      </c>
      <c r="N437">
        <f>VLOOKUP(SpaceTypesTable[[#This Row],[LookupColumn]],InteriorLightingTable[],5,FALSE)</f>
        <v>0.9</v>
      </c>
      <c r="Q437">
        <v>0</v>
      </c>
      <c r="R437">
        <v>0.7</v>
      </c>
      <c r="S437">
        <v>0.2</v>
      </c>
      <c r="T437" t="s">
        <v>1970</v>
      </c>
      <c r="U437" t="s">
        <v>647</v>
      </c>
      <c r="V437" t="s">
        <v>635</v>
      </c>
      <c r="W437" t="s">
        <v>641</v>
      </c>
      <c r="X437" t="str">
        <f>SpaceTypesTable[[#This Row],[Ventilation Standard]]&amp;SpaceTypesTable[[#This Row],[Ventilation Primary Space Type]]&amp;SpaceTypesTable[[#This Row],[Ventilation Secondary Space Type]]</f>
        <v>ASHRAE 62.1-2007Hospitals, Nursing and Convalescent HomesPhysical therapy</v>
      </c>
      <c r="Y437">
        <f>VLOOKUP(SpaceTypesTable[[#This Row],[Lookup]],VentilationStandardsTable[],6,FALSE)</f>
        <v>0</v>
      </c>
      <c r="Z437">
        <f>VLOOKUP(SpaceTypesTable[[#This Row],[Lookup]],VentilationStandardsTable[],5,FALSE)</f>
        <v>15</v>
      </c>
      <c r="AA437">
        <f>VLOOKUP(SpaceTypesTable[[#This Row],[Lookup]],VentilationStandardsTable[],7,FALSE)</f>
        <v>0</v>
      </c>
      <c r="AB437">
        <v>18.579999999999998</v>
      </c>
      <c r="AC437" t="s">
        <v>2005</v>
      </c>
      <c r="AD437" t="s">
        <v>2012</v>
      </c>
      <c r="AE437">
        <v>4.4600000000000001E-2</v>
      </c>
      <c r="AF437" t="s">
        <v>2030</v>
      </c>
      <c r="AH437" t="s">
        <v>1011</v>
      </c>
      <c r="AI437" t="s">
        <v>1011</v>
      </c>
      <c r="AJ437" t="s">
        <v>1011</v>
      </c>
      <c r="AL437">
        <v>1.0900000000000001</v>
      </c>
      <c r="AM437">
        <v>0</v>
      </c>
      <c r="AN437">
        <v>0.5</v>
      </c>
      <c r="AO437">
        <v>0</v>
      </c>
      <c r="AP437" t="s">
        <v>1948</v>
      </c>
      <c r="AQ437" t="s">
        <v>2055</v>
      </c>
      <c r="AR437" t="s">
        <v>2069</v>
      </c>
      <c r="AS437">
        <v>1</v>
      </c>
      <c r="AT437">
        <f>(1300+592)/2</f>
        <v>946</v>
      </c>
      <c r="AU437">
        <f>IF(SpaceTypesTable[[#This Row],[Peak Flow Rate (gal/h)]]=0,"",SpaceTypesTable[[#This Row],[Peak Flow Rate (gal/h)]]/SpaceTypesTable[[#This Row],[area (ft^2)]])</f>
        <v>1.0570824524312897E-3</v>
      </c>
      <c r="AV437">
        <v>43.3</v>
      </c>
      <c r="AW437">
        <v>0.2</v>
      </c>
      <c r="AX437">
        <v>0.05</v>
      </c>
      <c r="AY437" t="s">
        <v>2155</v>
      </c>
      <c r="BE437" t="str">
        <f>IF(ISBLANK(BD437),"",BD437/(BA437/AZ437))</f>
        <v/>
      </c>
    </row>
    <row r="438" spans="1:57">
      <c r="A438" t="s">
        <v>489</v>
      </c>
      <c r="B438">
        <v>420</v>
      </c>
      <c r="C438" t="s">
        <v>1002</v>
      </c>
      <c r="D438" t="s">
        <v>799</v>
      </c>
      <c r="E438" t="s">
        <v>802</v>
      </c>
      <c r="F438" t="s">
        <v>832</v>
      </c>
      <c r="G438" t="s">
        <v>1042</v>
      </c>
      <c r="K438" t="str">
        <f>SpaceTypesTable[[#This Row],[Lighting Standard]]&amp;SpaceTypesTable[[#This Row],[Lighting Primary Space Type]]&amp;SpaceTypesTable[[#This Row],[Lighting Secondary Space Type]]</f>
        <v/>
      </c>
      <c r="N438">
        <v>1.4</v>
      </c>
      <c r="Q438">
        <v>0</v>
      </c>
      <c r="R438">
        <v>0.7</v>
      </c>
      <c r="S438">
        <v>0.2</v>
      </c>
      <c r="T438" t="s">
        <v>1970</v>
      </c>
      <c r="U438" t="s">
        <v>953</v>
      </c>
      <c r="V438" t="s">
        <v>777</v>
      </c>
      <c r="W438" t="s">
        <v>786</v>
      </c>
      <c r="X438" t="str">
        <f>SpaceTypesTable[[#This Row],[Ventilation Standard]]&amp;SpaceTypesTable[[#This Row],[Ventilation Primary Space Type]]&amp;SpaceTypesTable[[#This Row],[Ventilation Secondary Space Type]]</f>
        <v>GGHC v2.2Health CarePatient Room</v>
      </c>
      <c r="Y438">
        <f>VLOOKUP(SpaceTypesTable[[#This Row],[Lookup]],VentilationStandardsTable[],6,FALSE)</f>
        <v>0.3</v>
      </c>
      <c r="Z438">
        <f>VLOOKUP(SpaceTypesTable[[#This Row],[Lookup]],VentilationStandardsTable[],5,FALSE)</f>
        <v>0</v>
      </c>
      <c r="AA438">
        <f>VLOOKUP(SpaceTypesTable[[#This Row],[Lookup]],VentilationStandardsTable[],7,FALSE)</f>
        <v>0</v>
      </c>
      <c r="AB438">
        <v>9.2899999999999991</v>
      </c>
      <c r="AC438" t="s">
        <v>2005</v>
      </c>
      <c r="AD438" t="s">
        <v>2012</v>
      </c>
      <c r="AE438">
        <v>0.22320000000000001</v>
      </c>
      <c r="AF438" t="s">
        <v>2030</v>
      </c>
      <c r="AH438" t="s">
        <v>1011</v>
      </c>
      <c r="AI438" t="s">
        <v>1011</v>
      </c>
      <c r="AJ438" t="s">
        <v>1011</v>
      </c>
      <c r="AL438">
        <v>2</v>
      </c>
      <c r="AM438">
        <v>0</v>
      </c>
      <c r="AN438">
        <v>0.5</v>
      </c>
      <c r="AO438">
        <v>0</v>
      </c>
      <c r="AP438" t="s">
        <v>1948</v>
      </c>
      <c r="AQ438" t="s">
        <v>2055</v>
      </c>
      <c r="AR438" t="s">
        <v>2069</v>
      </c>
      <c r="AS438">
        <v>1</v>
      </c>
      <c r="AT438">
        <f>(189+338)/2</f>
        <v>263.5</v>
      </c>
      <c r="AU438">
        <f>IF(SpaceTypesTable[[#This Row],[Peak Flow Rate (gal/h)]]=0,"",SpaceTypesTable[[#This Row],[Peak Flow Rate (gal/h)]]/SpaceTypesTable[[#This Row],[area (ft^2)]])</f>
        <v>3.7950664136622392E-3</v>
      </c>
      <c r="AV438">
        <v>43.3</v>
      </c>
      <c r="AW438">
        <v>0.2</v>
      </c>
      <c r="AX438">
        <v>0.05</v>
      </c>
      <c r="AY438" t="s">
        <v>2155</v>
      </c>
      <c r="BE438" t="str">
        <f>IF(ISBLANK(BD438),"",BD438/(BA438/AZ438))</f>
        <v/>
      </c>
    </row>
    <row r="439" spans="1:57">
      <c r="A439" t="s">
        <v>389</v>
      </c>
      <c r="B439">
        <v>455</v>
      </c>
      <c r="C439" t="s">
        <v>1001</v>
      </c>
      <c r="D439" t="s">
        <v>799</v>
      </c>
      <c r="E439" t="s">
        <v>802</v>
      </c>
      <c r="F439" t="s">
        <v>832</v>
      </c>
      <c r="G439" t="s">
        <v>1042</v>
      </c>
      <c r="H439" t="s">
        <v>754</v>
      </c>
      <c r="I439" t="s">
        <v>776</v>
      </c>
      <c r="J439" t="s">
        <v>786</v>
      </c>
      <c r="K439" t="str">
        <f>SpaceTypesTable[[#This Row],[Lighting Standard]]&amp;SpaceTypesTable[[#This Row],[Lighting Primary Space Type]]&amp;SpaceTypesTable[[#This Row],[Lighting Secondary Space Type]]</f>
        <v>ASHRAE 90.1-2004HospitalPatient Room</v>
      </c>
      <c r="N439">
        <f>VLOOKUP(SpaceTypesTable[[#This Row],[LookupColumn]],InteriorLightingTable[],5,FALSE)</f>
        <v>0.7</v>
      </c>
      <c r="Q439">
        <v>0</v>
      </c>
      <c r="R439">
        <v>0.7</v>
      </c>
      <c r="S439">
        <v>0.2</v>
      </c>
      <c r="T439" t="s">
        <v>1970</v>
      </c>
      <c r="U439" t="s">
        <v>953</v>
      </c>
      <c r="V439" t="s">
        <v>777</v>
      </c>
      <c r="W439" t="s">
        <v>786</v>
      </c>
      <c r="X439" t="str">
        <f>SpaceTypesTable[[#This Row],[Ventilation Standard]]&amp;SpaceTypesTable[[#This Row],[Ventilation Primary Space Type]]&amp;SpaceTypesTable[[#This Row],[Ventilation Secondary Space Type]]</f>
        <v>GGHC v2.2Health CarePatient Room</v>
      </c>
      <c r="Y439">
        <f>VLOOKUP(SpaceTypesTable[[#This Row],[Lookup]],VentilationStandardsTable[],6,FALSE)</f>
        <v>0.3</v>
      </c>
      <c r="Z439">
        <f>VLOOKUP(SpaceTypesTable[[#This Row],[Lookup]],VentilationStandardsTable[],5,FALSE)</f>
        <v>0</v>
      </c>
      <c r="AA439">
        <f>VLOOKUP(SpaceTypesTable[[#This Row],[Lookup]],VentilationStandardsTable[],7,FALSE)</f>
        <v>0</v>
      </c>
      <c r="AB439">
        <v>9.2899999999999991</v>
      </c>
      <c r="AC439" t="s">
        <v>2005</v>
      </c>
      <c r="AD439" t="s">
        <v>2012</v>
      </c>
      <c r="AE439">
        <v>5.9499999999999997E-2</v>
      </c>
      <c r="AF439" t="s">
        <v>2030</v>
      </c>
      <c r="AH439" t="s">
        <v>1011</v>
      </c>
      <c r="AI439" t="s">
        <v>1011</v>
      </c>
      <c r="AJ439" t="s">
        <v>1011</v>
      </c>
      <c r="AL439">
        <v>2</v>
      </c>
      <c r="AM439">
        <v>0</v>
      </c>
      <c r="AN439">
        <v>0.5</v>
      </c>
      <c r="AO439">
        <v>0</v>
      </c>
      <c r="AP439" t="s">
        <v>1948</v>
      </c>
      <c r="AQ439" t="s">
        <v>2055</v>
      </c>
      <c r="AR439" t="s">
        <v>2069</v>
      </c>
      <c r="AS439">
        <v>1</v>
      </c>
      <c r="AT439">
        <f>(189+338)/2</f>
        <v>263.5</v>
      </c>
      <c r="AU439">
        <f>IF(SpaceTypesTable[[#This Row],[Peak Flow Rate (gal/h)]]=0,"",SpaceTypesTable[[#This Row],[Peak Flow Rate (gal/h)]]/SpaceTypesTable[[#This Row],[area (ft^2)]])</f>
        <v>3.7950664136622392E-3</v>
      </c>
      <c r="AV439">
        <v>43.3</v>
      </c>
      <c r="AW439">
        <v>0.2</v>
      </c>
      <c r="AX439">
        <v>0.05</v>
      </c>
      <c r="AY439" t="s">
        <v>2155</v>
      </c>
      <c r="BE439" t="str">
        <f>IF(ISBLANK(BD439),"",BD439/(BA439/AZ439))</f>
        <v/>
      </c>
    </row>
    <row r="440" spans="1:57">
      <c r="A440" t="s">
        <v>494</v>
      </c>
      <c r="B440">
        <v>133</v>
      </c>
      <c r="C440" t="s">
        <v>1000</v>
      </c>
      <c r="D440" t="s">
        <v>800</v>
      </c>
      <c r="E440" t="s">
        <v>802</v>
      </c>
      <c r="F440" t="s">
        <v>832</v>
      </c>
      <c r="G440" t="s">
        <v>1042</v>
      </c>
      <c r="H440" t="s">
        <v>997</v>
      </c>
      <c r="I440" t="s">
        <v>776</v>
      </c>
      <c r="J440" t="s">
        <v>786</v>
      </c>
      <c r="K440" t="str">
        <f>SpaceTypesTable[[#This Row],[Lighting Standard]]&amp;SpaceTypesTable[[#This Row],[Lighting Primary Space Type]]&amp;SpaceTypesTable[[#This Row],[Lighting Secondary Space Type]]</f>
        <v>ASHRAE 189.1-2009HospitalPatient Room</v>
      </c>
      <c r="N440">
        <f>VLOOKUP(SpaceTypesTable[[#This Row],[LookupColumn]],InteriorLightingTable[],5,FALSE)</f>
        <v>0.63</v>
      </c>
      <c r="Q440">
        <v>0</v>
      </c>
      <c r="R440">
        <v>0.7</v>
      </c>
      <c r="S440">
        <v>0.2</v>
      </c>
      <c r="T440" t="s">
        <v>1970</v>
      </c>
      <c r="U440" t="s">
        <v>953</v>
      </c>
      <c r="V440" t="s">
        <v>777</v>
      </c>
      <c r="W440" t="s">
        <v>786</v>
      </c>
      <c r="X440" t="str">
        <f>SpaceTypesTable[[#This Row],[Ventilation Standard]]&amp;SpaceTypesTable[[#This Row],[Ventilation Primary Space Type]]&amp;SpaceTypesTable[[#This Row],[Ventilation Secondary Space Type]]</f>
        <v>GGHC v2.2Health CarePatient Room</v>
      </c>
      <c r="Y440">
        <f>VLOOKUP(SpaceTypesTable[[#This Row],[Lookup]],VentilationStandardsTable[],6,FALSE)</f>
        <v>0.3</v>
      </c>
      <c r="Z440">
        <f>VLOOKUP(SpaceTypesTable[[#This Row],[Lookup]],VentilationStandardsTable[],5,FALSE)</f>
        <v>0</v>
      </c>
      <c r="AA440">
        <f>VLOOKUP(SpaceTypesTable[[#This Row],[Lookup]],VentilationStandardsTable[],7,FALSE)</f>
        <v>0</v>
      </c>
      <c r="AB440">
        <v>9.2899999999999991</v>
      </c>
      <c r="AC440" t="s">
        <v>2005</v>
      </c>
      <c r="AD440" t="s">
        <v>2012</v>
      </c>
      <c r="AE440">
        <v>5.9499999999999997E-2</v>
      </c>
      <c r="AF440" t="s">
        <v>2030</v>
      </c>
      <c r="AH440" t="s">
        <v>1011</v>
      </c>
      <c r="AI440" t="s">
        <v>1011</v>
      </c>
      <c r="AJ440" t="s">
        <v>1011</v>
      </c>
      <c r="AL440">
        <v>1.46</v>
      </c>
      <c r="AM440">
        <v>0</v>
      </c>
      <c r="AN440">
        <v>0.5</v>
      </c>
      <c r="AO440">
        <v>0</v>
      </c>
      <c r="AP440" t="s">
        <v>1948</v>
      </c>
      <c r="AQ440" t="s">
        <v>2055</v>
      </c>
      <c r="AR440" t="s">
        <v>2069</v>
      </c>
      <c r="AS440">
        <v>1</v>
      </c>
      <c r="AT440">
        <f>(189+338)/2</f>
        <v>263.5</v>
      </c>
      <c r="AU440">
        <f>IF(SpaceTypesTable[[#This Row],[Peak Flow Rate (gal/h)]]=0,"",SpaceTypesTable[[#This Row],[Peak Flow Rate (gal/h)]]/SpaceTypesTable[[#This Row],[area (ft^2)]])</f>
        <v>3.7950664136622392E-3</v>
      </c>
      <c r="AV440">
        <v>43.3</v>
      </c>
      <c r="AW440">
        <v>0.2</v>
      </c>
      <c r="AX440">
        <v>0.05</v>
      </c>
      <c r="AY440" t="s">
        <v>2155</v>
      </c>
      <c r="BE440" t="str">
        <f>IF(ISBLANK(BD440),"",BD440/(BA440/AZ440))</f>
        <v/>
      </c>
    </row>
    <row r="441" spans="1:57">
      <c r="A441" t="s">
        <v>120</v>
      </c>
      <c r="B441">
        <v>92</v>
      </c>
      <c r="C441" t="s">
        <v>1000</v>
      </c>
      <c r="D441" t="s">
        <v>801</v>
      </c>
      <c r="E441" t="s">
        <v>802</v>
      </c>
      <c r="F441" t="s">
        <v>832</v>
      </c>
      <c r="G441" t="s">
        <v>1042</v>
      </c>
      <c r="H441" t="s">
        <v>997</v>
      </c>
      <c r="I441" t="s">
        <v>776</v>
      </c>
      <c r="J441" t="s">
        <v>786</v>
      </c>
      <c r="K441" t="str">
        <f>SpaceTypesTable[[#This Row],[Lighting Standard]]&amp;SpaceTypesTable[[#This Row],[Lighting Primary Space Type]]&amp;SpaceTypesTable[[#This Row],[Lighting Secondary Space Type]]</f>
        <v>ASHRAE 189.1-2009HospitalPatient Room</v>
      </c>
      <c r="N441">
        <f>VLOOKUP(SpaceTypesTable[[#This Row],[LookupColumn]],InteriorLightingTable[],5,FALSE)</f>
        <v>0.63</v>
      </c>
      <c r="Q441">
        <v>0</v>
      </c>
      <c r="R441">
        <v>0.7</v>
      </c>
      <c r="S441">
        <v>0.2</v>
      </c>
      <c r="T441" t="s">
        <v>1970</v>
      </c>
      <c r="U441" t="s">
        <v>953</v>
      </c>
      <c r="V441" t="s">
        <v>777</v>
      </c>
      <c r="W441" t="s">
        <v>786</v>
      </c>
      <c r="X441" t="str">
        <f>SpaceTypesTable[[#This Row],[Ventilation Standard]]&amp;SpaceTypesTable[[#This Row],[Ventilation Primary Space Type]]&amp;SpaceTypesTable[[#This Row],[Ventilation Secondary Space Type]]</f>
        <v>GGHC v2.2Health CarePatient Room</v>
      </c>
      <c r="Y441">
        <f>VLOOKUP(SpaceTypesTable[[#This Row],[Lookup]],VentilationStandardsTable[],6,FALSE)</f>
        <v>0.3</v>
      </c>
      <c r="Z441">
        <f>VLOOKUP(SpaceTypesTable[[#This Row],[Lookup]],VentilationStandardsTable[],5,FALSE)</f>
        <v>0</v>
      </c>
      <c r="AA441">
        <f>VLOOKUP(SpaceTypesTable[[#This Row],[Lookup]],VentilationStandardsTable[],7,FALSE)</f>
        <v>0</v>
      </c>
      <c r="AB441">
        <v>9.2899999999999991</v>
      </c>
      <c r="AC441" t="s">
        <v>2005</v>
      </c>
      <c r="AD441" t="s">
        <v>2012</v>
      </c>
      <c r="AE441">
        <v>4.4600000000000001E-2</v>
      </c>
      <c r="AF441" t="s">
        <v>2030</v>
      </c>
      <c r="AH441" t="s">
        <v>1011</v>
      </c>
      <c r="AI441" t="s">
        <v>1011</v>
      </c>
      <c r="AJ441" t="s">
        <v>1011</v>
      </c>
      <c r="AL441">
        <v>1.46</v>
      </c>
      <c r="AM441">
        <v>0</v>
      </c>
      <c r="AN441">
        <v>0.5</v>
      </c>
      <c r="AO441">
        <v>0</v>
      </c>
      <c r="AP441" t="s">
        <v>1948</v>
      </c>
      <c r="AQ441" t="s">
        <v>2055</v>
      </c>
      <c r="AR441" t="s">
        <v>2069</v>
      </c>
      <c r="AS441">
        <v>1</v>
      </c>
      <c r="AT441">
        <f>(189+338)/2</f>
        <v>263.5</v>
      </c>
      <c r="AU441">
        <f>IF(SpaceTypesTable[[#This Row],[Peak Flow Rate (gal/h)]]=0,"",SpaceTypesTable[[#This Row],[Peak Flow Rate (gal/h)]]/SpaceTypesTable[[#This Row],[area (ft^2)]])</f>
        <v>3.7950664136622392E-3</v>
      </c>
      <c r="AV441">
        <v>43.3</v>
      </c>
      <c r="AW441">
        <v>0.2</v>
      </c>
      <c r="AX441">
        <v>0.05</v>
      </c>
      <c r="AY441" t="s">
        <v>2155</v>
      </c>
      <c r="BE441" t="str">
        <f>IF(ISBLANK(BD441),"",BD441/(BA441/AZ441))</f>
        <v/>
      </c>
    </row>
    <row r="442" spans="1:57">
      <c r="A442" t="s">
        <v>485</v>
      </c>
      <c r="B442">
        <v>32</v>
      </c>
      <c r="C442" t="s">
        <v>1003</v>
      </c>
      <c r="D442" t="s">
        <v>799</v>
      </c>
      <c r="E442" t="s">
        <v>802</v>
      </c>
      <c r="F442" t="s">
        <v>832</v>
      </c>
      <c r="G442" t="s">
        <v>1042</v>
      </c>
      <c r="K442" t="str">
        <f>SpaceTypesTable[[#This Row],[Lighting Standard]]&amp;SpaceTypesTable[[#This Row],[Lighting Primary Space Type]]&amp;SpaceTypesTable[[#This Row],[Lighting Secondary Space Type]]</f>
        <v/>
      </c>
      <c r="N442">
        <v>1.4</v>
      </c>
      <c r="Q442">
        <v>0</v>
      </c>
      <c r="R442">
        <v>0.7</v>
      </c>
      <c r="S442">
        <v>0.2</v>
      </c>
      <c r="T442" t="s">
        <v>1970</v>
      </c>
      <c r="U442" t="s">
        <v>953</v>
      </c>
      <c r="V442" t="s">
        <v>777</v>
      </c>
      <c r="W442" t="s">
        <v>786</v>
      </c>
      <c r="X442" t="str">
        <f>SpaceTypesTable[[#This Row],[Ventilation Standard]]&amp;SpaceTypesTable[[#This Row],[Ventilation Primary Space Type]]&amp;SpaceTypesTable[[#This Row],[Ventilation Secondary Space Type]]</f>
        <v>GGHC v2.2Health CarePatient Room</v>
      </c>
      <c r="Y442">
        <f>VLOOKUP(SpaceTypesTable[[#This Row],[Lookup]],VentilationStandardsTable[],6,FALSE)</f>
        <v>0.3</v>
      </c>
      <c r="Z442">
        <f>VLOOKUP(SpaceTypesTable[[#This Row],[Lookup]],VentilationStandardsTable[],5,FALSE)</f>
        <v>0</v>
      </c>
      <c r="AA442">
        <f>VLOOKUP(SpaceTypesTable[[#This Row],[Lookup]],VentilationStandardsTable[],7,FALSE)</f>
        <v>0</v>
      </c>
      <c r="AB442">
        <v>9.2899999999999991</v>
      </c>
      <c r="AC442" t="s">
        <v>2005</v>
      </c>
      <c r="AD442" t="s">
        <v>2012</v>
      </c>
      <c r="AE442">
        <v>0.22320000000000001</v>
      </c>
      <c r="AF442" t="s">
        <v>2030</v>
      </c>
      <c r="AH442" t="s">
        <v>1011</v>
      </c>
      <c r="AI442" t="s">
        <v>1011</v>
      </c>
      <c r="AJ442" t="s">
        <v>1011</v>
      </c>
      <c r="AL442">
        <v>2</v>
      </c>
      <c r="AM442">
        <v>0</v>
      </c>
      <c r="AN442">
        <v>0.5</v>
      </c>
      <c r="AO442">
        <v>0</v>
      </c>
      <c r="AP442" t="s">
        <v>1948</v>
      </c>
      <c r="AQ442" t="s">
        <v>2055</v>
      </c>
      <c r="AR442" t="s">
        <v>2069</v>
      </c>
      <c r="AS442">
        <v>1</v>
      </c>
      <c r="AT442">
        <f>(189+338)/2</f>
        <v>263.5</v>
      </c>
      <c r="AU442">
        <f>IF(SpaceTypesTable[[#This Row],[Peak Flow Rate (gal/h)]]=0,"",SpaceTypesTable[[#This Row],[Peak Flow Rate (gal/h)]]/SpaceTypesTable[[#This Row],[area (ft^2)]])</f>
        <v>3.7950664136622392E-3</v>
      </c>
      <c r="AV442">
        <v>43.3</v>
      </c>
      <c r="AW442">
        <v>0.2</v>
      </c>
      <c r="AX442">
        <v>0.05</v>
      </c>
      <c r="AY442" t="s">
        <v>2155</v>
      </c>
      <c r="BE442" t="str">
        <f>IF(ISBLANK(BD442),"",BD442/(BA442/AZ442))</f>
        <v/>
      </c>
    </row>
    <row r="443" spans="1:57">
      <c r="C443" t="s">
        <v>1058</v>
      </c>
      <c r="D443" t="s">
        <v>799</v>
      </c>
      <c r="E443" t="s">
        <v>802</v>
      </c>
      <c r="F443" t="s">
        <v>832</v>
      </c>
      <c r="G443" t="s">
        <v>1042</v>
      </c>
      <c r="H443" t="s">
        <v>755</v>
      </c>
      <c r="I443" t="s">
        <v>776</v>
      </c>
      <c r="J443" t="s">
        <v>786</v>
      </c>
      <c r="K443" t="str">
        <f>SpaceTypesTable[[#This Row],[Lighting Standard]]&amp;SpaceTypesTable[[#This Row],[Lighting Primary Space Type]]&amp;SpaceTypesTable[[#This Row],[Lighting Secondary Space Type]]</f>
        <v>ASHRAE 90.1-2007HospitalPatient Room</v>
      </c>
      <c r="N443">
        <f>VLOOKUP(SpaceTypesTable[[#This Row],[LookupColumn]],InteriorLightingTable[],5,FALSE)</f>
        <v>0.7</v>
      </c>
      <c r="Q443">
        <v>0</v>
      </c>
      <c r="R443">
        <v>0.7</v>
      </c>
      <c r="S443">
        <v>0.2</v>
      </c>
      <c r="T443" t="s">
        <v>1970</v>
      </c>
      <c r="U443" t="s">
        <v>953</v>
      </c>
      <c r="V443" t="s">
        <v>777</v>
      </c>
      <c r="W443" t="s">
        <v>786</v>
      </c>
      <c r="X443" t="str">
        <f>SpaceTypesTable[[#This Row],[Ventilation Standard]]&amp;SpaceTypesTable[[#This Row],[Ventilation Primary Space Type]]&amp;SpaceTypesTable[[#This Row],[Ventilation Secondary Space Type]]</f>
        <v>GGHC v2.2Health CarePatient Room</v>
      </c>
      <c r="Y443">
        <f>VLOOKUP(SpaceTypesTable[[#This Row],[Lookup]],VentilationStandardsTable[],6,FALSE)</f>
        <v>0.3</v>
      </c>
      <c r="Z443">
        <f>VLOOKUP(SpaceTypesTable[[#This Row],[Lookup]],VentilationStandardsTable[],5,FALSE)</f>
        <v>0</v>
      </c>
      <c r="AA443">
        <f>VLOOKUP(SpaceTypesTable[[#This Row],[Lookup]],VentilationStandardsTable[],7,FALSE)</f>
        <v>0</v>
      </c>
      <c r="AB443">
        <v>9.2899999999999991</v>
      </c>
      <c r="AC443" t="s">
        <v>2005</v>
      </c>
      <c r="AD443" t="s">
        <v>2012</v>
      </c>
      <c r="AE443">
        <v>4.4600000000000001E-2</v>
      </c>
      <c r="AF443" t="s">
        <v>2030</v>
      </c>
      <c r="AH443" t="s">
        <v>1011</v>
      </c>
      <c r="AI443" t="s">
        <v>1011</v>
      </c>
      <c r="AJ443" t="s">
        <v>1011</v>
      </c>
      <c r="AL443">
        <v>1.46</v>
      </c>
      <c r="AM443">
        <v>0</v>
      </c>
      <c r="AN443">
        <v>0.5</v>
      </c>
      <c r="AO443">
        <v>0</v>
      </c>
      <c r="AP443" t="s">
        <v>1948</v>
      </c>
      <c r="AQ443" t="s">
        <v>2055</v>
      </c>
      <c r="AR443" t="s">
        <v>2069</v>
      </c>
      <c r="AS443">
        <v>1</v>
      </c>
      <c r="AT443">
        <f>(189+338)/2</f>
        <v>263.5</v>
      </c>
      <c r="AU443">
        <f>IF(SpaceTypesTable[[#This Row],[Peak Flow Rate (gal/h)]]=0,"",SpaceTypesTable[[#This Row],[Peak Flow Rate (gal/h)]]/SpaceTypesTable[[#This Row],[area (ft^2)]])</f>
        <v>3.7950664136622392E-3</v>
      </c>
      <c r="AV443">
        <v>43.3</v>
      </c>
      <c r="AW443">
        <v>0.2</v>
      </c>
      <c r="AX443">
        <v>0.05</v>
      </c>
      <c r="AY443" t="s">
        <v>2155</v>
      </c>
      <c r="BE443" t="str">
        <f>IF(ISBLANK(BD443),"",BD443/(BA443/AZ443))</f>
        <v/>
      </c>
    </row>
    <row r="444" spans="1:57">
      <c r="A444" t="s">
        <v>525</v>
      </c>
      <c r="B444">
        <v>215</v>
      </c>
      <c r="C444" t="s">
        <v>1002</v>
      </c>
      <c r="D444" t="s">
        <v>799</v>
      </c>
      <c r="E444" t="s">
        <v>802</v>
      </c>
      <c r="F444" t="s">
        <v>837</v>
      </c>
      <c r="G444" t="s">
        <v>1042</v>
      </c>
      <c r="K444" t="str">
        <f>SpaceTypesTable[[#This Row],[Lighting Standard]]&amp;SpaceTypesTable[[#This Row],[Lighting Primary Space Type]]&amp;SpaceTypesTable[[#This Row],[Lighting Secondary Space Type]]</f>
        <v/>
      </c>
      <c r="N444">
        <v>1.6</v>
      </c>
      <c r="Q444">
        <v>0</v>
      </c>
      <c r="R444">
        <v>0.7</v>
      </c>
      <c r="S444">
        <v>0.2</v>
      </c>
      <c r="T444" t="s">
        <v>1970</v>
      </c>
      <c r="U444" t="s">
        <v>957</v>
      </c>
      <c r="V444" t="s">
        <v>958</v>
      </c>
      <c r="W444" t="s">
        <v>959</v>
      </c>
      <c r="X444" t="str">
        <f>SpaceTypesTable[[#This Row],[Ventilation Standard]]&amp;SpaceTypesTable[[#This Row],[Ventilation Primary Space Type]]&amp;SpaceTypesTable[[#This Row],[Ventilation Secondary Space Type]]</f>
        <v>AIA 2001Surgery and Critical CareOperating/Surgical Cystoscopic Rooms</v>
      </c>
      <c r="Y444">
        <f>VLOOKUP(SpaceTypesTable[[#This Row],[Lookup]],VentilationStandardsTable[],6,FALSE)</f>
        <v>0</v>
      </c>
      <c r="Z444">
        <f>VLOOKUP(SpaceTypesTable[[#This Row],[Lookup]],VentilationStandardsTable[],5,FALSE)</f>
        <v>0</v>
      </c>
      <c r="AA444">
        <f>VLOOKUP(SpaceTypesTable[[#This Row],[Lookup]],VentilationStandardsTable[],7,FALSE)</f>
        <v>3</v>
      </c>
      <c r="AB444">
        <v>18.579999999999998</v>
      </c>
      <c r="AC444" t="s">
        <v>2005</v>
      </c>
      <c r="AD444" t="s">
        <v>2012</v>
      </c>
      <c r="AE444">
        <v>0.22320000000000001</v>
      </c>
      <c r="AF444" t="s">
        <v>2030</v>
      </c>
      <c r="AH444" t="s">
        <v>1011</v>
      </c>
      <c r="AI444" t="s">
        <v>1011</v>
      </c>
      <c r="AJ444" t="s">
        <v>1011</v>
      </c>
      <c r="AL444">
        <v>3</v>
      </c>
      <c r="AM444">
        <v>0</v>
      </c>
      <c r="AN444">
        <v>0.5</v>
      </c>
      <c r="AO444">
        <v>0</v>
      </c>
      <c r="AP444" t="s">
        <v>1948</v>
      </c>
      <c r="AQ444" t="s">
        <v>2055</v>
      </c>
      <c r="AR444" t="s">
        <v>2069</v>
      </c>
      <c r="AS444">
        <v>1</v>
      </c>
      <c r="AT444">
        <v>285</v>
      </c>
      <c r="AU444">
        <f>IF(SpaceTypesTable[[#This Row],[Peak Flow Rate (gal/h)]]=0,"",SpaceTypesTable[[#This Row],[Peak Flow Rate (gal/h)]]/SpaceTypesTable[[#This Row],[area (ft^2)]])</f>
        <v>3.5087719298245615E-3</v>
      </c>
      <c r="AV444">
        <v>43.3</v>
      </c>
      <c r="AW444">
        <v>0.2</v>
      </c>
      <c r="AX444">
        <v>0.05</v>
      </c>
      <c r="AY444" t="s">
        <v>2155</v>
      </c>
      <c r="BE444" t="str">
        <f>IF(ISBLANK(BD444),"",BD444/(BA444/AZ444))</f>
        <v/>
      </c>
    </row>
    <row r="445" spans="1:57">
      <c r="A445" t="s">
        <v>105</v>
      </c>
      <c r="B445">
        <v>104</v>
      </c>
      <c r="C445" t="s">
        <v>1001</v>
      </c>
      <c r="D445" t="s">
        <v>799</v>
      </c>
      <c r="E445" t="s">
        <v>802</v>
      </c>
      <c r="F445" t="s">
        <v>837</v>
      </c>
      <c r="G445" t="s">
        <v>1042</v>
      </c>
      <c r="H445" t="s">
        <v>754</v>
      </c>
      <c r="I445" t="s">
        <v>776</v>
      </c>
      <c r="J445" t="s">
        <v>885</v>
      </c>
      <c r="K445" t="str">
        <f>SpaceTypesTable[[#This Row],[Lighting Standard]]&amp;SpaceTypesTable[[#This Row],[Lighting Primary Space Type]]&amp;SpaceTypesTable[[#This Row],[Lighting Secondary Space Type]]</f>
        <v>ASHRAE 90.1-2004HospitalEmergency</v>
      </c>
      <c r="N445">
        <f>VLOOKUP(SpaceTypesTable[[#This Row],[LookupColumn]],InteriorLightingTable[],5,FALSE)</f>
        <v>2.7</v>
      </c>
      <c r="Q445">
        <v>0</v>
      </c>
      <c r="R445">
        <v>0.7</v>
      </c>
      <c r="S445">
        <v>0.2</v>
      </c>
      <c r="T445" t="s">
        <v>1970</v>
      </c>
      <c r="U445" t="s">
        <v>957</v>
      </c>
      <c r="V445" t="s">
        <v>958</v>
      </c>
      <c r="W445" t="s">
        <v>959</v>
      </c>
      <c r="X445" t="str">
        <f>SpaceTypesTable[[#This Row],[Ventilation Standard]]&amp;SpaceTypesTable[[#This Row],[Ventilation Primary Space Type]]&amp;SpaceTypesTable[[#This Row],[Ventilation Secondary Space Type]]</f>
        <v>AIA 2001Surgery and Critical CareOperating/Surgical Cystoscopic Rooms</v>
      </c>
      <c r="Y445">
        <f>VLOOKUP(SpaceTypesTable[[#This Row],[Lookup]],VentilationStandardsTable[],6,FALSE)</f>
        <v>0</v>
      </c>
      <c r="Z445">
        <f>VLOOKUP(SpaceTypesTable[[#This Row],[Lookup]],VentilationStandardsTable[],5,FALSE)</f>
        <v>0</v>
      </c>
      <c r="AA445">
        <f>VLOOKUP(SpaceTypesTable[[#This Row],[Lookup]],VentilationStandardsTable[],7,FALSE)</f>
        <v>3</v>
      </c>
      <c r="AB445">
        <v>18.579999999999998</v>
      </c>
      <c r="AC445" t="s">
        <v>2005</v>
      </c>
      <c r="AD445" t="s">
        <v>2012</v>
      </c>
      <c r="AE445">
        <v>5.9499999999999997E-2</v>
      </c>
      <c r="AF445" t="s">
        <v>2030</v>
      </c>
      <c r="AH445" t="s">
        <v>1011</v>
      </c>
      <c r="AI445" t="s">
        <v>1011</v>
      </c>
      <c r="AJ445" t="s">
        <v>1011</v>
      </c>
      <c r="AL445">
        <v>3.0000000000000004</v>
      </c>
      <c r="AM445">
        <v>0</v>
      </c>
      <c r="AN445">
        <v>0.5</v>
      </c>
      <c r="AO445">
        <v>0</v>
      </c>
      <c r="AP445" t="s">
        <v>1948</v>
      </c>
      <c r="AQ445" t="s">
        <v>2055</v>
      </c>
      <c r="AR445" t="s">
        <v>2069</v>
      </c>
      <c r="AS445">
        <v>1</v>
      </c>
      <c r="AT445">
        <v>285</v>
      </c>
      <c r="AU445">
        <f>IF(SpaceTypesTable[[#This Row],[Peak Flow Rate (gal/h)]]=0,"",SpaceTypesTable[[#This Row],[Peak Flow Rate (gal/h)]]/SpaceTypesTable[[#This Row],[area (ft^2)]])</f>
        <v>3.5087719298245615E-3</v>
      </c>
      <c r="AV445">
        <v>43.3</v>
      </c>
      <c r="AW445">
        <v>0.2</v>
      </c>
      <c r="AX445">
        <v>0.05</v>
      </c>
      <c r="AY445" t="s">
        <v>2155</v>
      </c>
      <c r="BE445" t="str">
        <f>IF(ISBLANK(BD445),"",BD445/(BA445/AZ445))</f>
        <v/>
      </c>
    </row>
    <row r="446" spans="1:57">
      <c r="A446" t="s">
        <v>325</v>
      </c>
      <c r="B446">
        <v>46</v>
      </c>
      <c r="C446" t="s">
        <v>1000</v>
      </c>
      <c r="D446" t="s">
        <v>800</v>
      </c>
      <c r="E446" t="s">
        <v>802</v>
      </c>
      <c r="F446" t="s">
        <v>837</v>
      </c>
      <c r="G446" t="s">
        <v>1042</v>
      </c>
      <c r="H446" t="s">
        <v>997</v>
      </c>
      <c r="I446" t="s">
        <v>776</v>
      </c>
      <c r="J446" t="s">
        <v>885</v>
      </c>
      <c r="K446" t="str">
        <f>SpaceTypesTable[[#This Row],[Lighting Standard]]&amp;SpaceTypesTable[[#This Row],[Lighting Primary Space Type]]&amp;SpaceTypesTable[[#This Row],[Lighting Secondary Space Type]]</f>
        <v>ASHRAE 189.1-2009HospitalEmergency</v>
      </c>
      <c r="N446">
        <f>VLOOKUP(SpaceTypesTable[[#This Row],[LookupColumn]],InteriorLightingTable[],5,FALSE)</f>
        <v>2.4300000000000002</v>
      </c>
      <c r="Q446">
        <v>0</v>
      </c>
      <c r="R446">
        <v>0.7</v>
      </c>
      <c r="S446">
        <v>0.2</v>
      </c>
      <c r="T446" t="s">
        <v>1970</v>
      </c>
      <c r="U446" t="s">
        <v>957</v>
      </c>
      <c r="V446" t="s">
        <v>958</v>
      </c>
      <c r="W446" t="s">
        <v>959</v>
      </c>
      <c r="X446" t="str">
        <f>SpaceTypesTable[[#This Row],[Ventilation Standard]]&amp;SpaceTypesTable[[#This Row],[Ventilation Primary Space Type]]&amp;SpaceTypesTable[[#This Row],[Ventilation Secondary Space Type]]</f>
        <v>AIA 2001Surgery and Critical CareOperating/Surgical Cystoscopic Rooms</v>
      </c>
      <c r="Y446">
        <f>VLOOKUP(SpaceTypesTable[[#This Row],[Lookup]],VentilationStandardsTable[],6,FALSE)</f>
        <v>0</v>
      </c>
      <c r="Z446">
        <f>VLOOKUP(SpaceTypesTable[[#This Row],[Lookup]],VentilationStandardsTable[],5,FALSE)</f>
        <v>0</v>
      </c>
      <c r="AA446">
        <f>VLOOKUP(SpaceTypesTable[[#This Row],[Lookup]],VentilationStandardsTable[],7,FALSE)</f>
        <v>3</v>
      </c>
      <c r="AB446">
        <v>18.579999999999998</v>
      </c>
      <c r="AC446" t="s">
        <v>2005</v>
      </c>
      <c r="AD446" t="s">
        <v>2012</v>
      </c>
      <c r="AE446">
        <v>5.9499999999999997E-2</v>
      </c>
      <c r="AF446" t="s">
        <v>2030</v>
      </c>
      <c r="AH446" t="s">
        <v>1011</v>
      </c>
      <c r="AI446" t="s">
        <v>1011</v>
      </c>
      <c r="AJ446" t="s">
        <v>1011</v>
      </c>
      <c r="AL446">
        <v>2.19</v>
      </c>
      <c r="AM446">
        <v>0</v>
      </c>
      <c r="AN446">
        <v>0.5</v>
      </c>
      <c r="AO446">
        <v>0</v>
      </c>
      <c r="AP446" t="s">
        <v>1948</v>
      </c>
      <c r="AQ446" t="s">
        <v>2055</v>
      </c>
      <c r="AR446" t="s">
        <v>2069</v>
      </c>
      <c r="AS446">
        <v>1</v>
      </c>
      <c r="AT446">
        <v>285</v>
      </c>
      <c r="AU446">
        <f>IF(SpaceTypesTable[[#This Row],[Peak Flow Rate (gal/h)]]=0,"",SpaceTypesTable[[#This Row],[Peak Flow Rate (gal/h)]]/SpaceTypesTable[[#This Row],[area (ft^2)]])</f>
        <v>3.5087719298245615E-3</v>
      </c>
      <c r="AV446">
        <v>43.3</v>
      </c>
      <c r="AW446">
        <v>0.2</v>
      </c>
      <c r="AX446">
        <v>0.05</v>
      </c>
      <c r="AY446" t="s">
        <v>2155</v>
      </c>
      <c r="BE446" t="str">
        <f>IF(ISBLANK(BD446),"",BD446/(BA446/AZ446))</f>
        <v/>
      </c>
    </row>
    <row r="447" spans="1:57">
      <c r="A447" t="s">
        <v>270</v>
      </c>
      <c r="B447">
        <v>544</v>
      </c>
      <c r="C447" t="s">
        <v>1000</v>
      </c>
      <c r="D447" t="s">
        <v>801</v>
      </c>
      <c r="E447" t="s">
        <v>802</v>
      </c>
      <c r="F447" t="s">
        <v>837</v>
      </c>
      <c r="G447" t="s">
        <v>1042</v>
      </c>
      <c r="H447" t="s">
        <v>997</v>
      </c>
      <c r="I447" t="s">
        <v>776</v>
      </c>
      <c r="J447" t="s">
        <v>885</v>
      </c>
      <c r="K447" t="str">
        <f>SpaceTypesTable[[#This Row],[Lighting Standard]]&amp;SpaceTypesTable[[#This Row],[Lighting Primary Space Type]]&amp;SpaceTypesTable[[#This Row],[Lighting Secondary Space Type]]</f>
        <v>ASHRAE 189.1-2009HospitalEmergency</v>
      </c>
      <c r="N447">
        <f>VLOOKUP(SpaceTypesTable[[#This Row],[LookupColumn]],InteriorLightingTable[],5,FALSE)</f>
        <v>2.4300000000000002</v>
      </c>
      <c r="Q447">
        <v>0</v>
      </c>
      <c r="R447">
        <v>0.7</v>
      </c>
      <c r="S447">
        <v>0.2</v>
      </c>
      <c r="T447" t="s">
        <v>1970</v>
      </c>
      <c r="U447" t="s">
        <v>957</v>
      </c>
      <c r="V447" t="s">
        <v>958</v>
      </c>
      <c r="W447" t="s">
        <v>959</v>
      </c>
      <c r="X447" t="str">
        <f>SpaceTypesTable[[#This Row],[Ventilation Standard]]&amp;SpaceTypesTable[[#This Row],[Ventilation Primary Space Type]]&amp;SpaceTypesTable[[#This Row],[Ventilation Secondary Space Type]]</f>
        <v>AIA 2001Surgery and Critical CareOperating/Surgical Cystoscopic Rooms</v>
      </c>
      <c r="Y447">
        <f>VLOOKUP(SpaceTypesTable[[#This Row],[Lookup]],VentilationStandardsTable[],6,FALSE)</f>
        <v>0</v>
      </c>
      <c r="Z447">
        <f>VLOOKUP(SpaceTypesTable[[#This Row],[Lookup]],VentilationStandardsTable[],5,FALSE)</f>
        <v>0</v>
      </c>
      <c r="AA447">
        <f>VLOOKUP(SpaceTypesTable[[#This Row],[Lookup]],VentilationStandardsTable[],7,FALSE)</f>
        <v>3</v>
      </c>
      <c r="AB447">
        <v>18.579999999999998</v>
      </c>
      <c r="AC447" t="s">
        <v>2005</v>
      </c>
      <c r="AD447" t="s">
        <v>2012</v>
      </c>
      <c r="AE447">
        <v>4.4600000000000001E-2</v>
      </c>
      <c r="AF447" t="s">
        <v>2030</v>
      </c>
      <c r="AH447" t="s">
        <v>1011</v>
      </c>
      <c r="AI447" t="s">
        <v>1011</v>
      </c>
      <c r="AJ447" t="s">
        <v>1011</v>
      </c>
      <c r="AL447">
        <v>2.19</v>
      </c>
      <c r="AM447">
        <v>0</v>
      </c>
      <c r="AN447">
        <v>0.5</v>
      </c>
      <c r="AO447">
        <v>0</v>
      </c>
      <c r="AP447" t="s">
        <v>1948</v>
      </c>
      <c r="AQ447" t="s">
        <v>2055</v>
      </c>
      <c r="AR447" t="s">
        <v>2069</v>
      </c>
      <c r="AS447">
        <v>1</v>
      </c>
      <c r="AT447">
        <v>285</v>
      </c>
      <c r="AU447">
        <f>IF(SpaceTypesTable[[#This Row],[Peak Flow Rate (gal/h)]]=0,"",SpaceTypesTable[[#This Row],[Peak Flow Rate (gal/h)]]/SpaceTypesTable[[#This Row],[area (ft^2)]])</f>
        <v>3.5087719298245615E-3</v>
      </c>
      <c r="AV447">
        <v>43.3</v>
      </c>
      <c r="AW447">
        <v>0.2</v>
      </c>
      <c r="AX447">
        <v>0.05</v>
      </c>
      <c r="AY447" t="s">
        <v>2155</v>
      </c>
      <c r="BE447" t="str">
        <f>IF(ISBLANK(BD447),"",BD447/(BA447/AZ447))</f>
        <v/>
      </c>
    </row>
    <row r="448" spans="1:57">
      <c r="A448" t="s">
        <v>113</v>
      </c>
      <c r="B448">
        <v>205</v>
      </c>
      <c r="C448" t="s">
        <v>1003</v>
      </c>
      <c r="D448" t="s">
        <v>799</v>
      </c>
      <c r="E448" t="s">
        <v>802</v>
      </c>
      <c r="F448" t="s">
        <v>837</v>
      </c>
      <c r="G448" t="s">
        <v>1042</v>
      </c>
      <c r="K448" t="str">
        <f>SpaceTypesTable[[#This Row],[Lighting Standard]]&amp;SpaceTypesTable[[#This Row],[Lighting Primary Space Type]]&amp;SpaceTypesTable[[#This Row],[Lighting Secondary Space Type]]</f>
        <v/>
      </c>
      <c r="N448">
        <v>1.6000000000000003</v>
      </c>
      <c r="Q448">
        <v>0</v>
      </c>
      <c r="R448">
        <v>0.7</v>
      </c>
      <c r="S448">
        <v>0.2</v>
      </c>
      <c r="T448" t="s">
        <v>1970</v>
      </c>
      <c r="U448" t="s">
        <v>957</v>
      </c>
      <c r="V448" t="s">
        <v>958</v>
      </c>
      <c r="W448" t="s">
        <v>959</v>
      </c>
      <c r="X448" t="str">
        <f>SpaceTypesTable[[#This Row],[Ventilation Standard]]&amp;SpaceTypesTable[[#This Row],[Ventilation Primary Space Type]]&amp;SpaceTypesTable[[#This Row],[Ventilation Secondary Space Type]]</f>
        <v>AIA 2001Surgery and Critical CareOperating/Surgical Cystoscopic Rooms</v>
      </c>
      <c r="Y448">
        <f>VLOOKUP(SpaceTypesTable[[#This Row],[Lookup]],VentilationStandardsTable[],6,FALSE)</f>
        <v>0</v>
      </c>
      <c r="Z448">
        <f>VLOOKUP(SpaceTypesTable[[#This Row],[Lookup]],VentilationStandardsTable[],5,FALSE)</f>
        <v>0</v>
      </c>
      <c r="AA448">
        <f>VLOOKUP(SpaceTypesTable[[#This Row],[Lookup]],VentilationStandardsTable[],7,FALSE)</f>
        <v>3</v>
      </c>
      <c r="AB448">
        <v>18.579999999999998</v>
      </c>
      <c r="AC448" t="s">
        <v>2005</v>
      </c>
      <c r="AD448" t="s">
        <v>2012</v>
      </c>
      <c r="AE448">
        <v>0.22320000000000001</v>
      </c>
      <c r="AF448" t="s">
        <v>2030</v>
      </c>
      <c r="AH448" t="s">
        <v>1011</v>
      </c>
      <c r="AI448" t="s">
        <v>1011</v>
      </c>
      <c r="AJ448" t="s">
        <v>1011</v>
      </c>
      <c r="AL448">
        <v>3.0000000000000004</v>
      </c>
      <c r="AM448">
        <v>0</v>
      </c>
      <c r="AN448">
        <v>0.5</v>
      </c>
      <c r="AO448">
        <v>0</v>
      </c>
      <c r="AP448" t="s">
        <v>1948</v>
      </c>
      <c r="AQ448" t="s">
        <v>2055</v>
      </c>
      <c r="AR448" t="s">
        <v>2069</v>
      </c>
      <c r="AS448">
        <v>1</v>
      </c>
      <c r="AT448">
        <v>285</v>
      </c>
      <c r="AU448">
        <f>IF(SpaceTypesTable[[#This Row],[Peak Flow Rate (gal/h)]]=0,"",SpaceTypesTable[[#This Row],[Peak Flow Rate (gal/h)]]/SpaceTypesTable[[#This Row],[area (ft^2)]])</f>
        <v>3.5087719298245615E-3</v>
      </c>
      <c r="AV448">
        <v>43.3</v>
      </c>
      <c r="AW448">
        <v>0.2</v>
      </c>
      <c r="AX448">
        <v>0.05</v>
      </c>
      <c r="AY448" t="s">
        <v>2155</v>
      </c>
      <c r="BE448" t="str">
        <f>IF(ISBLANK(BD448),"",BD448/(BA448/AZ448))</f>
        <v/>
      </c>
    </row>
    <row r="449" spans="1:58">
      <c r="C449" t="s">
        <v>1058</v>
      </c>
      <c r="D449" t="s">
        <v>799</v>
      </c>
      <c r="E449" t="s">
        <v>802</v>
      </c>
      <c r="F449" t="s">
        <v>837</v>
      </c>
      <c r="G449" t="s">
        <v>1042</v>
      </c>
      <c r="H449" t="s">
        <v>755</v>
      </c>
      <c r="I449" t="s">
        <v>776</v>
      </c>
      <c r="J449" t="s">
        <v>885</v>
      </c>
      <c r="K449" t="str">
        <f>SpaceTypesTable[[#This Row],[Lighting Standard]]&amp;SpaceTypesTable[[#This Row],[Lighting Primary Space Type]]&amp;SpaceTypesTable[[#This Row],[Lighting Secondary Space Type]]</f>
        <v>ASHRAE 90.1-2007HospitalEmergency</v>
      </c>
      <c r="N449">
        <f>VLOOKUP(SpaceTypesTable[[#This Row],[LookupColumn]],InteriorLightingTable[],5,FALSE)</f>
        <v>2.7</v>
      </c>
      <c r="Q449">
        <v>0</v>
      </c>
      <c r="R449">
        <v>0.7</v>
      </c>
      <c r="S449">
        <v>0.2</v>
      </c>
      <c r="T449" t="s">
        <v>1970</v>
      </c>
      <c r="U449" t="s">
        <v>957</v>
      </c>
      <c r="V449" t="s">
        <v>958</v>
      </c>
      <c r="W449" t="s">
        <v>959</v>
      </c>
      <c r="X449" t="str">
        <f>SpaceTypesTable[[#This Row],[Ventilation Standard]]&amp;SpaceTypesTable[[#This Row],[Ventilation Primary Space Type]]&amp;SpaceTypesTable[[#This Row],[Ventilation Secondary Space Type]]</f>
        <v>AIA 2001Surgery and Critical CareOperating/Surgical Cystoscopic Rooms</v>
      </c>
      <c r="Y449">
        <f>VLOOKUP(SpaceTypesTable[[#This Row],[Lookup]],VentilationStandardsTable[],6,FALSE)</f>
        <v>0</v>
      </c>
      <c r="Z449">
        <f>VLOOKUP(SpaceTypesTable[[#This Row],[Lookup]],VentilationStandardsTable[],5,FALSE)</f>
        <v>0</v>
      </c>
      <c r="AA449">
        <f>VLOOKUP(SpaceTypesTable[[#This Row],[Lookup]],VentilationStandardsTable[],7,FALSE)</f>
        <v>3</v>
      </c>
      <c r="AB449">
        <v>18.579999999999998</v>
      </c>
      <c r="AC449" t="s">
        <v>2005</v>
      </c>
      <c r="AD449" t="s">
        <v>2012</v>
      </c>
      <c r="AE449">
        <v>4.4600000000000001E-2</v>
      </c>
      <c r="AF449" t="s">
        <v>2030</v>
      </c>
      <c r="AH449" t="s">
        <v>1011</v>
      </c>
      <c r="AI449" t="s">
        <v>1011</v>
      </c>
      <c r="AJ449" t="s">
        <v>1011</v>
      </c>
      <c r="AL449">
        <v>2.19</v>
      </c>
      <c r="AM449">
        <v>0</v>
      </c>
      <c r="AN449">
        <v>0.5</v>
      </c>
      <c r="AO449">
        <v>0</v>
      </c>
      <c r="AP449" t="s">
        <v>1948</v>
      </c>
      <c r="AQ449" t="s">
        <v>2055</v>
      </c>
      <c r="AR449" t="s">
        <v>2069</v>
      </c>
      <c r="AS449">
        <v>1</v>
      </c>
      <c r="AT449">
        <v>285</v>
      </c>
      <c r="AU449">
        <f>IF(SpaceTypesTable[[#This Row],[Peak Flow Rate (gal/h)]]=0,"",SpaceTypesTable[[#This Row],[Peak Flow Rate (gal/h)]]/SpaceTypesTable[[#This Row],[area (ft^2)]])</f>
        <v>3.5087719298245615E-3</v>
      </c>
      <c r="AV449">
        <v>43.3</v>
      </c>
      <c r="AW449">
        <v>0.2</v>
      </c>
      <c r="AX449">
        <v>0.05</v>
      </c>
      <c r="AY449" t="s">
        <v>2155</v>
      </c>
      <c r="BE449" t="str">
        <f>IF(ISBLANK(BD449),"",BD449/(BA449/AZ449))</f>
        <v/>
      </c>
    </row>
    <row r="450" spans="1:58">
      <c r="A450" t="s">
        <v>230</v>
      </c>
      <c r="B450">
        <v>532</v>
      </c>
      <c r="C450" t="s">
        <v>1002</v>
      </c>
      <c r="D450" t="s">
        <v>799</v>
      </c>
      <c r="E450" t="s">
        <v>802</v>
      </c>
      <c r="F450" t="s">
        <v>869</v>
      </c>
      <c r="G450" t="s">
        <v>1045</v>
      </c>
      <c r="K450" t="str">
        <f>SpaceTypesTable[[#This Row],[Lighting Standard]]&amp;SpaceTypesTable[[#This Row],[Lighting Primary Space Type]]&amp;SpaceTypesTable[[#This Row],[Lighting Secondary Space Type]]</f>
        <v/>
      </c>
      <c r="N450">
        <v>0.9</v>
      </c>
      <c r="Q450">
        <v>0</v>
      </c>
      <c r="R450">
        <v>0.7</v>
      </c>
      <c r="S450">
        <v>0.2</v>
      </c>
      <c r="T450" t="s">
        <v>1970</v>
      </c>
      <c r="U450" t="s">
        <v>953</v>
      </c>
      <c r="V450" t="s">
        <v>777</v>
      </c>
      <c r="W450" t="s">
        <v>940</v>
      </c>
      <c r="X450" t="str">
        <f>SpaceTypesTable[[#This Row],[Ventilation Standard]]&amp;SpaceTypesTable[[#This Row],[Ventilation Primary Space Type]]&amp;SpaceTypesTable[[#This Row],[Ventilation Secondary Space Type]]</f>
        <v>GGHC v2.2Health CareSoiled Linen, Sorting</v>
      </c>
      <c r="Y450">
        <f>VLOOKUP(SpaceTypesTable[[#This Row],[Lookup]],VentilationStandardsTable[],6,FALSE)</f>
        <v>1.5</v>
      </c>
      <c r="Z450">
        <f>VLOOKUP(SpaceTypesTable[[#This Row],[Lookup]],VentilationStandardsTable[],5,FALSE)</f>
        <v>0</v>
      </c>
      <c r="AA450">
        <f>VLOOKUP(SpaceTypesTable[[#This Row],[Lookup]],VentilationStandardsTable[],7,FALSE)</f>
        <v>0</v>
      </c>
      <c r="AB450">
        <v>18.579999999999998</v>
      </c>
      <c r="AC450" t="s">
        <v>2005</v>
      </c>
      <c r="AD450" t="s">
        <v>2012</v>
      </c>
      <c r="AE450">
        <v>0.22320000000000001</v>
      </c>
      <c r="AF450" t="s">
        <v>2030</v>
      </c>
      <c r="AH450" t="s">
        <v>1011</v>
      </c>
      <c r="AI450" t="s">
        <v>1011</v>
      </c>
      <c r="AJ450" t="s">
        <v>1011</v>
      </c>
      <c r="AL450">
        <v>2</v>
      </c>
      <c r="AM450">
        <v>0</v>
      </c>
      <c r="AN450">
        <v>0.5</v>
      </c>
      <c r="AO450">
        <v>0</v>
      </c>
      <c r="AP450" t="s">
        <v>1948</v>
      </c>
      <c r="AQ450" t="s">
        <v>2055</v>
      </c>
      <c r="AR450" t="s">
        <v>2069</v>
      </c>
      <c r="AU450" t="str">
        <f>IF(SpaceTypesTable[[#This Row],[Peak Flow Rate (gal/h)]]=0,"",SpaceTypesTable[[#This Row],[Peak Flow Rate (gal/h)]]/SpaceTypesTable[[#This Row],[area (ft^2)]])</f>
        <v/>
      </c>
      <c r="AZ450">
        <v>1.6666682795748944</v>
      </c>
      <c r="BA450">
        <v>210</v>
      </c>
      <c r="BB450">
        <v>0.31</v>
      </c>
      <c r="BC450">
        <v>1</v>
      </c>
      <c r="BD450">
        <v>79.50931394820536</v>
      </c>
      <c r="BE450">
        <f>IF(ISBLANK(BD450),"",BD450/(BA450/AZ450))</f>
        <v>0.63102691184874093</v>
      </c>
      <c r="BF450" t="s">
        <v>1018</v>
      </c>
    </row>
    <row r="451" spans="1:58">
      <c r="A451" t="s">
        <v>18</v>
      </c>
      <c r="B451">
        <v>191</v>
      </c>
      <c r="C451" t="s">
        <v>1001</v>
      </c>
      <c r="D451" t="s">
        <v>799</v>
      </c>
      <c r="E451" t="s">
        <v>802</v>
      </c>
      <c r="F451" t="s">
        <v>869</v>
      </c>
      <c r="G451" t="s">
        <v>1045</v>
      </c>
      <c r="H451" t="s">
        <v>754</v>
      </c>
      <c r="I451" t="s">
        <v>776</v>
      </c>
      <c r="J451" t="s">
        <v>791</v>
      </c>
      <c r="K451" t="str">
        <f>SpaceTypesTable[[#This Row],[Lighting Standard]]&amp;SpaceTypesTable[[#This Row],[Lighting Primary Space Type]]&amp;SpaceTypesTable[[#This Row],[Lighting Secondary Space Type]]</f>
        <v>ASHRAE 90.1-2004HospitalMedical Supply</v>
      </c>
      <c r="N451">
        <f>VLOOKUP(SpaceTypesTable[[#This Row],[LookupColumn]],InteriorLightingTable[],5,FALSE)</f>
        <v>1.4</v>
      </c>
      <c r="Q451">
        <v>0</v>
      </c>
      <c r="R451">
        <v>0.7</v>
      </c>
      <c r="S451">
        <v>0.2</v>
      </c>
      <c r="T451" t="s">
        <v>1970</v>
      </c>
      <c r="U451" t="s">
        <v>953</v>
      </c>
      <c r="V451" t="s">
        <v>777</v>
      </c>
      <c r="W451" t="s">
        <v>940</v>
      </c>
      <c r="X451" t="str">
        <f>SpaceTypesTable[[#This Row],[Ventilation Standard]]&amp;SpaceTypesTable[[#This Row],[Ventilation Primary Space Type]]&amp;SpaceTypesTable[[#This Row],[Ventilation Secondary Space Type]]</f>
        <v>GGHC v2.2Health CareSoiled Linen, Sorting</v>
      </c>
      <c r="Y451">
        <f>VLOOKUP(SpaceTypesTable[[#This Row],[Lookup]],VentilationStandardsTable[],6,FALSE)</f>
        <v>1.5</v>
      </c>
      <c r="Z451">
        <f>VLOOKUP(SpaceTypesTable[[#This Row],[Lookup]],VentilationStandardsTable[],5,FALSE)</f>
        <v>0</v>
      </c>
      <c r="AA451">
        <f>VLOOKUP(SpaceTypesTable[[#This Row],[Lookup]],VentilationStandardsTable[],7,FALSE)</f>
        <v>0</v>
      </c>
      <c r="AB451">
        <v>18.579999999999998</v>
      </c>
      <c r="AC451" t="s">
        <v>2005</v>
      </c>
      <c r="AD451" t="s">
        <v>2012</v>
      </c>
      <c r="AE451">
        <v>5.9499999999999997E-2</v>
      </c>
      <c r="AF451" t="s">
        <v>2030</v>
      </c>
      <c r="AH451" t="s">
        <v>1011</v>
      </c>
      <c r="AI451" t="s">
        <v>1011</v>
      </c>
      <c r="AJ451" t="s">
        <v>1011</v>
      </c>
      <c r="AL451">
        <v>2</v>
      </c>
      <c r="AM451">
        <v>0</v>
      </c>
      <c r="AN451">
        <v>0.5</v>
      </c>
      <c r="AO451">
        <v>0</v>
      </c>
      <c r="AP451" t="s">
        <v>1948</v>
      </c>
      <c r="AQ451" t="s">
        <v>2055</v>
      </c>
      <c r="AR451" t="s">
        <v>2069</v>
      </c>
      <c r="AU451" t="str">
        <f>IF(SpaceTypesTable[[#This Row],[Peak Flow Rate (gal/h)]]=0,"",SpaceTypesTable[[#This Row],[Peak Flow Rate (gal/h)]]/SpaceTypesTable[[#This Row],[area (ft^2)]])</f>
        <v/>
      </c>
      <c r="AZ451">
        <v>1.6666682795748944</v>
      </c>
      <c r="BA451">
        <v>210</v>
      </c>
      <c r="BB451">
        <v>0.31</v>
      </c>
      <c r="BC451">
        <v>1</v>
      </c>
      <c r="BD451">
        <v>79.50931394820536</v>
      </c>
      <c r="BE451">
        <f>IF(ISBLANK(BD451),"",BD451/(BA451/AZ451))</f>
        <v>0.63102691184874093</v>
      </c>
      <c r="BF451" t="s">
        <v>1018</v>
      </c>
    </row>
    <row r="452" spans="1:58">
      <c r="A452" t="s">
        <v>211</v>
      </c>
      <c r="B452">
        <v>182</v>
      </c>
      <c r="C452" t="s">
        <v>1000</v>
      </c>
      <c r="D452" t="s">
        <v>800</v>
      </c>
      <c r="E452" t="s">
        <v>802</v>
      </c>
      <c r="F452" t="s">
        <v>869</v>
      </c>
      <c r="G452" t="s">
        <v>1045</v>
      </c>
      <c r="H452" t="s">
        <v>997</v>
      </c>
      <c r="I452" t="s">
        <v>776</v>
      </c>
      <c r="J452" t="s">
        <v>791</v>
      </c>
      <c r="K452" t="str">
        <f>SpaceTypesTable[[#This Row],[Lighting Standard]]&amp;SpaceTypesTable[[#This Row],[Lighting Primary Space Type]]&amp;SpaceTypesTable[[#This Row],[Lighting Secondary Space Type]]</f>
        <v>ASHRAE 189.1-2009HospitalMedical Supply</v>
      </c>
      <c r="N452">
        <f>VLOOKUP(SpaceTypesTable[[#This Row],[LookupColumn]],InteriorLightingTable[],5,FALSE)</f>
        <v>1.26</v>
      </c>
      <c r="Q452">
        <v>0</v>
      </c>
      <c r="R452">
        <v>0.7</v>
      </c>
      <c r="S452">
        <v>0.2</v>
      </c>
      <c r="T452" t="s">
        <v>1970</v>
      </c>
      <c r="U452" t="s">
        <v>953</v>
      </c>
      <c r="V452" t="s">
        <v>777</v>
      </c>
      <c r="W452" t="s">
        <v>940</v>
      </c>
      <c r="X452" t="str">
        <f>SpaceTypesTable[[#This Row],[Ventilation Standard]]&amp;SpaceTypesTable[[#This Row],[Ventilation Primary Space Type]]&amp;SpaceTypesTable[[#This Row],[Ventilation Secondary Space Type]]</f>
        <v>GGHC v2.2Health CareSoiled Linen, Sorting</v>
      </c>
      <c r="Y452">
        <f>VLOOKUP(SpaceTypesTable[[#This Row],[Lookup]],VentilationStandardsTable[],6,FALSE)</f>
        <v>1.5</v>
      </c>
      <c r="Z452">
        <f>VLOOKUP(SpaceTypesTable[[#This Row],[Lookup]],VentilationStandardsTable[],5,FALSE)</f>
        <v>0</v>
      </c>
      <c r="AA452">
        <f>VLOOKUP(SpaceTypesTable[[#This Row],[Lookup]],VentilationStandardsTable[],7,FALSE)</f>
        <v>0</v>
      </c>
      <c r="AB452">
        <v>18.579999999999998</v>
      </c>
      <c r="AC452" t="s">
        <v>2005</v>
      </c>
      <c r="AD452" t="s">
        <v>2012</v>
      </c>
      <c r="AE452">
        <v>5.9499999999999997E-2</v>
      </c>
      <c r="AF452" t="s">
        <v>2030</v>
      </c>
      <c r="AH452" t="s">
        <v>1011</v>
      </c>
      <c r="AI452" t="s">
        <v>1011</v>
      </c>
      <c r="AJ452" t="s">
        <v>1011</v>
      </c>
      <c r="AL452">
        <v>1.46</v>
      </c>
      <c r="AM452">
        <v>0</v>
      </c>
      <c r="AN452">
        <v>0.5</v>
      </c>
      <c r="AO452">
        <v>0</v>
      </c>
      <c r="AP452" t="s">
        <v>1948</v>
      </c>
      <c r="AQ452" t="s">
        <v>2055</v>
      </c>
      <c r="AR452" t="s">
        <v>2069</v>
      </c>
      <c r="AU452" t="str">
        <f>IF(SpaceTypesTable[[#This Row],[Peak Flow Rate (gal/h)]]=0,"",SpaceTypesTable[[#This Row],[Peak Flow Rate (gal/h)]]/SpaceTypesTable[[#This Row],[area (ft^2)]])</f>
        <v/>
      </c>
      <c r="AZ452">
        <v>1.6666682795748944</v>
      </c>
      <c r="BA452">
        <v>210</v>
      </c>
      <c r="BB452">
        <v>0.31</v>
      </c>
      <c r="BC452">
        <v>1</v>
      </c>
      <c r="BD452">
        <v>79.50931394820536</v>
      </c>
      <c r="BE452">
        <f>IF(ISBLANK(BD452),"",BD452/(BA452/AZ452))</f>
        <v>0.63102691184874093</v>
      </c>
      <c r="BF452" t="s">
        <v>1018</v>
      </c>
    </row>
    <row r="453" spans="1:58">
      <c r="A453" t="s">
        <v>147</v>
      </c>
      <c r="B453">
        <v>514</v>
      </c>
      <c r="C453" t="s">
        <v>1000</v>
      </c>
      <c r="D453" t="s">
        <v>801</v>
      </c>
      <c r="E453" t="s">
        <v>802</v>
      </c>
      <c r="F453" t="s">
        <v>869</v>
      </c>
      <c r="G453" t="s">
        <v>1045</v>
      </c>
      <c r="H453" t="s">
        <v>997</v>
      </c>
      <c r="I453" t="s">
        <v>776</v>
      </c>
      <c r="J453" t="s">
        <v>791</v>
      </c>
      <c r="K453" t="str">
        <f>SpaceTypesTable[[#This Row],[Lighting Standard]]&amp;SpaceTypesTable[[#This Row],[Lighting Primary Space Type]]&amp;SpaceTypesTable[[#This Row],[Lighting Secondary Space Type]]</f>
        <v>ASHRAE 189.1-2009HospitalMedical Supply</v>
      </c>
      <c r="N453">
        <f>VLOOKUP(SpaceTypesTable[[#This Row],[LookupColumn]],InteriorLightingTable[],5,FALSE)</f>
        <v>1.26</v>
      </c>
      <c r="Q453">
        <v>0</v>
      </c>
      <c r="R453">
        <v>0.7</v>
      </c>
      <c r="S453">
        <v>0.2</v>
      </c>
      <c r="T453" t="s">
        <v>1970</v>
      </c>
      <c r="U453" t="s">
        <v>953</v>
      </c>
      <c r="V453" t="s">
        <v>777</v>
      </c>
      <c r="W453" t="s">
        <v>940</v>
      </c>
      <c r="X453" t="str">
        <f>SpaceTypesTable[[#This Row],[Ventilation Standard]]&amp;SpaceTypesTable[[#This Row],[Ventilation Primary Space Type]]&amp;SpaceTypesTable[[#This Row],[Ventilation Secondary Space Type]]</f>
        <v>GGHC v2.2Health CareSoiled Linen, Sorting</v>
      </c>
      <c r="Y453">
        <f>VLOOKUP(SpaceTypesTable[[#This Row],[Lookup]],VentilationStandardsTable[],6,FALSE)</f>
        <v>1.5</v>
      </c>
      <c r="Z453">
        <f>VLOOKUP(SpaceTypesTable[[#This Row],[Lookup]],VentilationStandardsTable[],5,FALSE)</f>
        <v>0</v>
      </c>
      <c r="AA453">
        <f>VLOOKUP(SpaceTypesTable[[#This Row],[Lookup]],VentilationStandardsTable[],7,FALSE)</f>
        <v>0</v>
      </c>
      <c r="AB453">
        <v>18.579999999999998</v>
      </c>
      <c r="AC453" t="s">
        <v>2005</v>
      </c>
      <c r="AD453" t="s">
        <v>2012</v>
      </c>
      <c r="AE453">
        <v>4.4600000000000001E-2</v>
      </c>
      <c r="AF453" t="s">
        <v>2030</v>
      </c>
      <c r="AH453" t="s">
        <v>1011</v>
      </c>
      <c r="AI453" t="s">
        <v>1011</v>
      </c>
      <c r="AJ453" t="s">
        <v>1011</v>
      </c>
      <c r="AL453">
        <v>1.46</v>
      </c>
      <c r="AM453">
        <v>0</v>
      </c>
      <c r="AN453">
        <v>0.5</v>
      </c>
      <c r="AO453">
        <v>0</v>
      </c>
      <c r="AP453" t="s">
        <v>1948</v>
      </c>
      <c r="AQ453" t="s">
        <v>2055</v>
      </c>
      <c r="AR453" t="s">
        <v>2069</v>
      </c>
      <c r="AU453" t="str">
        <f>IF(SpaceTypesTable[[#This Row],[Peak Flow Rate (gal/h)]]=0,"",SpaceTypesTable[[#This Row],[Peak Flow Rate (gal/h)]]/SpaceTypesTable[[#This Row],[area (ft^2)]])</f>
        <v/>
      </c>
      <c r="AZ453">
        <v>1.6666682795748944</v>
      </c>
      <c r="BA453">
        <v>210</v>
      </c>
      <c r="BB453">
        <v>0.31</v>
      </c>
      <c r="BC453">
        <v>1</v>
      </c>
      <c r="BD453">
        <v>79.50931394820536</v>
      </c>
      <c r="BE453">
        <f>IF(ISBLANK(BD453),"",BD453/(BA453/AZ453))</f>
        <v>0.63102691184874093</v>
      </c>
      <c r="BF453" t="s">
        <v>1018</v>
      </c>
    </row>
    <row r="454" spans="1:58">
      <c r="A454" t="s">
        <v>87</v>
      </c>
      <c r="B454">
        <v>238</v>
      </c>
      <c r="C454" t="s">
        <v>1003</v>
      </c>
      <c r="D454" t="s">
        <v>799</v>
      </c>
      <c r="E454" t="s">
        <v>802</v>
      </c>
      <c r="F454" t="s">
        <v>869</v>
      </c>
      <c r="G454" t="s">
        <v>1045</v>
      </c>
      <c r="K454" t="str">
        <f>SpaceTypesTable[[#This Row],[Lighting Standard]]&amp;SpaceTypesTable[[#This Row],[Lighting Primary Space Type]]&amp;SpaceTypesTable[[#This Row],[Lighting Secondary Space Type]]</f>
        <v/>
      </c>
      <c r="N454">
        <v>0.9</v>
      </c>
      <c r="Q454">
        <v>0</v>
      </c>
      <c r="R454">
        <v>0.7</v>
      </c>
      <c r="S454">
        <v>0.2</v>
      </c>
      <c r="T454" t="s">
        <v>1970</v>
      </c>
      <c r="U454" t="s">
        <v>953</v>
      </c>
      <c r="V454" t="s">
        <v>777</v>
      </c>
      <c r="W454" t="s">
        <v>940</v>
      </c>
      <c r="X454" t="str">
        <f>SpaceTypesTable[[#This Row],[Ventilation Standard]]&amp;SpaceTypesTable[[#This Row],[Ventilation Primary Space Type]]&amp;SpaceTypesTable[[#This Row],[Ventilation Secondary Space Type]]</f>
        <v>GGHC v2.2Health CareSoiled Linen, Sorting</v>
      </c>
      <c r="Y454">
        <f>VLOOKUP(SpaceTypesTable[[#This Row],[Lookup]],VentilationStandardsTable[],6,FALSE)</f>
        <v>1.5</v>
      </c>
      <c r="Z454">
        <f>VLOOKUP(SpaceTypesTable[[#This Row],[Lookup]],VentilationStandardsTable[],5,FALSE)</f>
        <v>0</v>
      </c>
      <c r="AA454">
        <f>VLOOKUP(SpaceTypesTable[[#This Row],[Lookup]],VentilationStandardsTable[],7,FALSE)</f>
        <v>0</v>
      </c>
      <c r="AB454">
        <v>18.579999999999998</v>
      </c>
      <c r="AC454" t="s">
        <v>2005</v>
      </c>
      <c r="AD454" t="s">
        <v>2012</v>
      </c>
      <c r="AE454">
        <v>0.22320000000000001</v>
      </c>
      <c r="AF454" t="s">
        <v>2030</v>
      </c>
      <c r="AH454" t="s">
        <v>1011</v>
      </c>
      <c r="AI454" t="s">
        <v>1011</v>
      </c>
      <c r="AJ454" t="s">
        <v>1011</v>
      </c>
      <c r="AL454">
        <v>2</v>
      </c>
      <c r="AM454">
        <v>0</v>
      </c>
      <c r="AN454">
        <v>0.5</v>
      </c>
      <c r="AO454">
        <v>0</v>
      </c>
      <c r="AP454" t="s">
        <v>1948</v>
      </c>
      <c r="AQ454" t="s">
        <v>2055</v>
      </c>
      <c r="AR454" t="s">
        <v>2069</v>
      </c>
      <c r="AU454" t="str">
        <f>IF(SpaceTypesTable[[#This Row],[Peak Flow Rate (gal/h)]]=0,"",SpaceTypesTable[[#This Row],[Peak Flow Rate (gal/h)]]/SpaceTypesTable[[#This Row],[area (ft^2)]])</f>
        <v/>
      </c>
      <c r="AZ454">
        <v>1.6666682795748944</v>
      </c>
      <c r="BA454">
        <v>210</v>
      </c>
      <c r="BB454">
        <v>0.31</v>
      </c>
      <c r="BC454">
        <v>1</v>
      </c>
      <c r="BD454">
        <v>79.50931394820536</v>
      </c>
      <c r="BE454">
        <f>IF(ISBLANK(BD454),"",BD454/(BA454/AZ454))</f>
        <v>0.63102691184874093</v>
      </c>
      <c r="BF454" t="s">
        <v>1018</v>
      </c>
    </row>
    <row r="455" spans="1:58">
      <c r="C455" t="s">
        <v>1058</v>
      </c>
      <c r="D455" t="s">
        <v>799</v>
      </c>
      <c r="E455" t="s">
        <v>802</v>
      </c>
      <c r="F455" t="s">
        <v>869</v>
      </c>
      <c r="G455" t="s">
        <v>1045</v>
      </c>
      <c r="H455" t="s">
        <v>755</v>
      </c>
      <c r="I455" t="s">
        <v>776</v>
      </c>
      <c r="J455" t="s">
        <v>791</v>
      </c>
      <c r="K455" t="str">
        <f>SpaceTypesTable[[#This Row],[Lighting Standard]]&amp;SpaceTypesTable[[#This Row],[Lighting Primary Space Type]]&amp;SpaceTypesTable[[#This Row],[Lighting Secondary Space Type]]</f>
        <v>ASHRAE 90.1-2007HospitalMedical Supply</v>
      </c>
      <c r="N455">
        <f>VLOOKUP(SpaceTypesTable[[#This Row],[LookupColumn]],InteriorLightingTable[],5,FALSE)</f>
        <v>1.4</v>
      </c>
      <c r="Q455">
        <v>0</v>
      </c>
      <c r="R455">
        <v>0.7</v>
      </c>
      <c r="S455">
        <v>0.2</v>
      </c>
      <c r="T455" t="s">
        <v>1970</v>
      </c>
      <c r="U455" t="s">
        <v>953</v>
      </c>
      <c r="V455" t="s">
        <v>777</v>
      </c>
      <c r="W455" t="s">
        <v>940</v>
      </c>
      <c r="X455" t="str">
        <f>SpaceTypesTable[[#This Row],[Ventilation Standard]]&amp;SpaceTypesTable[[#This Row],[Ventilation Primary Space Type]]&amp;SpaceTypesTable[[#This Row],[Ventilation Secondary Space Type]]</f>
        <v>GGHC v2.2Health CareSoiled Linen, Sorting</v>
      </c>
      <c r="Y455">
        <f>VLOOKUP(SpaceTypesTable[[#This Row],[Lookup]],VentilationStandardsTable[],6,FALSE)</f>
        <v>1.5</v>
      </c>
      <c r="Z455">
        <f>VLOOKUP(SpaceTypesTable[[#This Row],[Lookup]],VentilationStandardsTable[],5,FALSE)</f>
        <v>0</v>
      </c>
      <c r="AA455">
        <f>VLOOKUP(SpaceTypesTable[[#This Row],[Lookup]],VentilationStandardsTable[],7,FALSE)</f>
        <v>0</v>
      </c>
      <c r="AB455">
        <v>18.579999999999998</v>
      </c>
      <c r="AC455" t="s">
        <v>2005</v>
      </c>
      <c r="AD455" t="s">
        <v>2012</v>
      </c>
      <c r="AE455">
        <v>4.4600000000000001E-2</v>
      </c>
      <c r="AF455" t="s">
        <v>2030</v>
      </c>
      <c r="AH455" t="s">
        <v>1011</v>
      </c>
      <c r="AI455" t="s">
        <v>1011</v>
      </c>
      <c r="AJ455" t="s">
        <v>1011</v>
      </c>
      <c r="AL455">
        <v>1.46</v>
      </c>
      <c r="AM455">
        <v>0</v>
      </c>
      <c r="AN455">
        <v>0.5</v>
      </c>
      <c r="AO455">
        <v>0</v>
      </c>
      <c r="AP455" t="s">
        <v>1948</v>
      </c>
      <c r="AQ455" t="s">
        <v>2055</v>
      </c>
      <c r="AR455" t="s">
        <v>2069</v>
      </c>
      <c r="AU455" t="str">
        <f>IF(SpaceTypesTable[[#This Row],[Peak Flow Rate (gal/h)]]=0,"",SpaceTypesTable[[#This Row],[Peak Flow Rate (gal/h)]]/SpaceTypesTable[[#This Row],[area (ft^2)]])</f>
        <v/>
      </c>
      <c r="AZ455">
        <v>1.6666682795748944</v>
      </c>
      <c r="BA455">
        <v>210</v>
      </c>
      <c r="BB455">
        <v>0.31</v>
      </c>
      <c r="BC455">
        <v>1</v>
      </c>
      <c r="BD455">
        <v>79.50931394820536</v>
      </c>
      <c r="BE455">
        <f>IF(ISBLANK(BD455),"",BD455/(BA455/AZ455))</f>
        <v>0.63102691184874093</v>
      </c>
      <c r="BF455" t="s">
        <v>1018</v>
      </c>
    </row>
    <row r="456" spans="1:58">
      <c r="A456" t="s">
        <v>537</v>
      </c>
      <c r="B456">
        <v>19</v>
      </c>
      <c r="C456" t="s">
        <v>1002</v>
      </c>
      <c r="D456" t="s">
        <v>799</v>
      </c>
      <c r="E456" t="s">
        <v>802</v>
      </c>
      <c r="F456" t="s">
        <v>822</v>
      </c>
      <c r="G456" t="s">
        <v>1051</v>
      </c>
      <c r="K456" t="str">
        <f>SpaceTypesTable[[#This Row],[Lighting Standard]]&amp;SpaceTypesTable[[#This Row],[Lighting Primary Space Type]]&amp;SpaceTypesTable[[#This Row],[Lighting Secondary Space Type]]</f>
        <v/>
      </c>
      <c r="N456">
        <v>0.80000000000000016</v>
      </c>
      <c r="Q456">
        <v>0</v>
      </c>
      <c r="R456">
        <v>0.7</v>
      </c>
      <c r="S456">
        <v>0.2</v>
      </c>
      <c r="T456" t="s">
        <v>1970</v>
      </c>
      <c r="U456" t="s">
        <v>645</v>
      </c>
      <c r="V456" t="s">
        <v>578</v>
      </c>
      <c r="W456" t="s">
        <v>579</v>
      </c>
      <c r="X456" t="str">
        <f>SpaceTypesTable[[#This Row],[Ventilation Standard]]&amp;SpaceTypesTable[[#This Row],[Ventilation Primary Space Type]]&amp;SpaceTypesTable[[#This Row],[Ventilation Secondary Space Type]]</f>
        <v>ASHRAE 62.1-1999Public SpacesCorridors and utilities</v>
      </c>
      <c r="Y456">
        <f>VLOOKUP(SpaceTypesTable[[#This Row],[Lookup]],VentilationStandardsTable[],6,FALSE)</f>
        <v>0.05</v>
      </c>
      <c r="Z456">
        <f>VLOOKUP(SpaceTypesTable[[#This Row],[Lookup]],VentilationStandardsTable[],5,FALSE)</f>
        <v>0</v>
      </c>
      <c r="AA456">
        <f>VLOOKUP(SpaceTypesTable[[#This Row],[Lookup]],VentilationStandardsTable[],7,FALSE)</f>
        <v>0</v>
      </c>
      <c r="AB456">
        <v>0</v>
      </c>
      <c r="AC456" t="s">
        <v>2005</v>
      </c>
      <c r="AD456" t="s">
        <v>2012</v>
      </c>
      <c r="AE456">
        <v>0.22320000000000001</v>
      </c>
      <c r="AF456" t="s">
        <v>2030</v>
      </c>
      <c r="AH456" t="s">
        <v>1011</v>
      </c>
      <c r="AI456" t="s">
        <v>1011</v>
      </c>
      <c r="AJ456" t="s">
        <v>1011</v>
      </c>
      <c r="AL456">
        <v>0</v>
      </c>
      <c r="AM456">
        <v>0</v>
      </c>
      <c r="AN456">
        <v>0.5</v>
      </c>
      <c r="AO456">
        <v>0</v>
      </c>
      <c r="AP456" t="s">
        <v>1948</v>
      </c>
      <c r="AQ456" t="s">
        <v>2055</v>
      </c>
      <c r="AR456" t="s">
        <v>2069</v>
      </c>
      <c r="AU456" t="str">
        <f>IF(SpaceTypesTable[[#This Row],[Peak Flow Rate (gal/h)]]=0,"",SpaceTypesTable[[#This Row],[Peak Flow Rate (gal/h)]]/SpaceTypesTable[[#This Row],[area (ft^2)]])</f>
        <v/>
      </c>
      <c r="BE456" t="str">
        <f>IF(ISBLANK(BD456),"",BD456/(BA456/AZ456))</f>
        <v/>
      </c>
    </row>
    <row r="457" spans="1:58">
      <c r="A457" t="s">
        <v>101</v>
      </c>
      <c r="B457">
        <v>537</v>
      </c>
      <c r="C457" t="s">
        <v>1001</v>
      </c>
      <c r="D457" t="s">
        <v>799</v>
      </c>
      <c r="E457" t="s">
        <v>802</v>
      </c>
      <c r="F457" t="s">
        <v>822</v>
      </c>
      <c r="G457" t="s">
        <v>1051</v>
      </c>
      <c r="H457" t="s">
        <v>754</v>
      </c>
      <c r="I457" t="s">
        <v>897</v>
      </c>
      <c r="J457" t="s">
        <v>760</v>
      </c>
      <c r="K457" t="str">
        <f>SpaceTypesTable[[#This Row],[Lighting Standard]]&amp;SpaceTypesTable[[#This Row],[Lighting Primary Space Type]]&amp;SpaceTypesTable[[#This Row],[Lighting Secondary Space Type]]</f>
        <v>ASHRAE 90.1-2004Stairs-ActiveGeneral</v>
      </c>
      <c r="N457">
        <f>VLOOKUP(SpaceTypesTable[[#This Row],[LookupColumn]],InteriorLightingTable[],5,FALSE)</f>
        <v>0.6</v>
      </c>
      <c r="Q457">
        <v>0</v>
      </c>
      <c r="R457">
        <v>0.7</v>
      </c>
      <c r="S457">
        <v>0.2</v>
      </c>
      <c r="T457" t="s">
        <v>1970</v>
      </c>
      <c r="U457" t="s">
        <v>645</v>
      </c>
      <c r="V457" t="s">
        <v>578</v>
      </c>
      <c r="W457" t="s">
        <v>579</v>
      </c>
      <c r="X457" t="str">
        <f>SpaceTypesTable[[#This Row],[Ventilation Standard]]&amp;SpaceTypesTable[[#This Row],[Ventilation Primary Space Type]]&amp;SpaceTypesTable[[#This Row],[Ventilation Secondary Space Type]]</f>
        <v>ASHRAE 62.1-1999Public SpacesCorridors and utilities</v>
      </c>
      <c r="Y457">
        <f>VLOOKUP(SpaceTypesTable[[#This Row],[Lookup]],VentilationStandardsTable[],6,FALSE)</f>
        <v>0.05</v>
      </c>
      <c r="Z457">
        <f>VLOOKUP(SpaceTypesTable[[#This Row],[Lookup]],VentilationStandardsTable[],5,FALSE)</f>
        <v>0</v>
      </c>
      <c r="AA457">
        <f>VLOOKUP(SpaceTypesTable[[#This Row],[Lookup]],VentilationStandardsTable[],7,FALSE)</f>
        <v>0</v>
      </c>
      <c r="AB457">
        <v>0</v>
      </c>
      <c r="AC457" t="s">
        <v>2005</v>
      </c>
      <c r="AD457" t="s">
        <v>2012</v>
      </c>
      <c r="AE457">
        <v>5.9499999999999997E-2</v>
      </c>
      <c r="AF457" t="s">
        <v>2030</v>
      </c>
      <c r="AH457" t="s">
        <v>1011</v>
      </c>
      <c r="AI457" t="s">
        <v>1011</v>
      </c>
      <c r="AJ457" t="s">
        <v>1011</v>
      </c>
      <c r="AL457">
        <v>0</v>
      </c>
      <c r="AM457">
        <v>0</v>
      </c>
      <c r="AN457">
        <v>0.5</v>
      </c>
      <c r="AO457">
        <v>0</v>
      </c>
      <c r="AP457" t="s">
        <v>1948</v>
      </c>
      <c r="AQ457" t="s">
        <v>2055</v>
      </c>
      <c r="AR457" t="s">
        <v>2069</v>
      </c>
      <c r="AU457" t="str">
        <f>IF(SpaceTypesTable[[#This Row],[Peak Flow Rate (gal/h)]]=0,"",SpaceTypesTable[[#This Row],[Peak Flow Rate (gal/h)]]/SpaceTypesTable[[#This Row],[area (ft^2)]])</f>
        <v/>
      </c>
      <c r="BE457" t="str">
        <f>IF(ISBLANK(BD457),"",BD457/(BA457/AZ457))</f>
        <v/>
      </c>
    </row>
    <row r="458" spans="1:58">
      <c r="A458" t="s">
        <v>123</v>
      </c>
      <c r="B458">
        <v>467</v>
      </c>
      <c r="C458" t="s">
        <v>1000</v>
      </c>
      <c r="D458" t="s">
        <v>800</v>
      </c>
      <c r="E458" t="s">
        <v>802</v>
      </c>
      <c r="F458" t="s">
        <v>822</v>
      </c>
      <c r="G458" t="s">
        <v>1051</v>
      </c>
      <c r="H458" t="s">
        <v>997</v>
      </c>
      <c r="I458" t="s">
        <v>897</v>
      </c>
      <c r="J458" t="s">
        <v>760</v>
      </c>
      <c r="K458" t="str">
        <f>SpaceTypesTable[[#This Row],[Lighting Standard]]&amp;SpaceTypesTable[[#This Row],[Lighting Primary Space Type]]&amp;SpaceTypesTable[[#This Row],[Lighting Secondary Space Type]]</f>
        <v>ASHRAE 189.1-2009Stairs-ActiveGeneral</v>
      </c>
      <c r="N458">
        <f>VLOOKUP(SpaceTypesTable[[#This Row],[LookupColumn]],InteriorLightingTable[],5,FALSE)</f>
        <v>0.54</v>
      </c>
      <c r="Q458">
        <v>0</v>
      </c>
      <c r="R458">
        <v>0.7</v>
      </c>
      <c r="S458">
        <v>0.2</v>
      </c>
      <c r="T458" t="s">
        <v>1970</v>
      </c>
      <c r="U458" t="s">
        <v>645</v>
      </c>
      <c r="V458" t="s">
        <v>578</v>
      </c>
      <c r="W458" t="s">
        <v>579</v>
      </c>
      <c r="X458" t="str">
        <f>SpaceTypesTable[[#This Row],[Ventilation Standard]]&amp;SpaceTypesTable[[#This Row],[Ventilation Primary Space Type]]&amp;SpaceTypesTable[[#This Row],[Ventilation Secondary Space Type]]</f>
        <v>ASHRAE 62.1-1999Public SpacesCorridors and utilities</v>
      </c>
      <c r="Y458">
        <f>VLOOKUP(SpaceTypesTable[[#This Row],[Lookup]],VentilationStandardsTable[],6,FALSE)</f>
        <v>0.05</v>
      </c>
      <c r="Z458">
        <f>VLOOKUP(SpaceTypesTable[[#This Row],[Lookup]],VentilationStandardsTable[],5,FALSE)</f>
        <v>0</v>
      </c>
      <c r="AA458">
        <f>VLOOKUP(SpaceTypesTable[[#This Row],[Lookup]],VentilationStandardsTable[],7,FALSE)</f>
        <v>0</v>
      </c>
      <c r="AB458">
        <v>0</v>
      </c>
      <c r="AC458" t="s">
        <v>2005</v>
      </c>
      <c r="AD458" t="s">
        <v>2012</v>
      </c>
      <c r="AE458">
        <v>5.9499999999999997E-2</v>
      </c>
      <c r="AF458" t="s">
        <v>2030</v>
      </c>
      <c r="AH458" t="s">
        <v>1011</v>
      </c>
      <c r="AI458" t="s">
        <v>1011</v>
      </c>
      <c r="AJ458" t="s">
        <v>1011</v>
      </c>
      <c r="AL458">
        <v>0</v>
      </c>
      <c r="AM458">
        <v>0</v>
      </c>
      <c r="AN458">
        <v>0.5</v>
      </c>
      <c r="AO458">
        <v>0</v>
      </c>
      <c r="AP458" t="s">
        <v>1948</v>
      </c>
      <c r="AQ458" t="s">
        <v>2055</v>
      </c>
      <c r="AR458" t="s">
        <v>2069</v>
      </c>
      <c r="AU458" t="str">
        <f>IF(SpaceTypesTable[[#This Row],[Peak Flow Rate (gal/h)]]=0,"",SpaceTypesTable[[#This Row],[Peak Flow Rate (gal/h)]]/SpaceTypesTable[[#This Row],[area (ft^2)]])</f>
        <v/>
      </c>
      <c r="BE458" t="str">
        <f>IF(ISBLANK(BD458),"",BD458/(BA458/AZ458))</f>
        <v/>
      </c>
    </row>
    <row r="459" spans="1:58">
      <c r="A459" t="s">
        <v>80</v>
      </c>
      <c r="B459">
        <v>422</v>
      </c>
      <c r="C459" t="s">
        <v>1000</v>
      </c>
      <c r="D459" t="s">
        <v>801</v>
      </c>
      <c r="E459" t="s">
        <v>802</v>
      </c>
      <c r="F459" t="s">
        <v>822</v>
      </c>
      <c r="G459" t="s">
        <v>1051</v>
      </c>
      <c r="H459" t="s">
        <v>997</v>
      </c>
      <c r="I459" t="s">
        <v>897</v>
      </c>
      <c r="J459" t="s">
        <v>760</v>
      </c>
      <c r="K459" t="str">
        <f>SpaceTypesTable[[#This Row],[Lighting Standard]]&amp;SpaceTypesTable[[#This Row],[Lighting Primary Space Type]]&amp;SpaceTypesTable[[#This Row],[Lighting Secondary Space Type]]</f>
        <v>ASHRAE 189.1-2009Stairs-ActiveGeneral</v>
      </c>
      <c r="N459">
        <f>VLOOKUP(SpaceTypesTable[[#This Row],[LookupColumn]],InteriorLightingTable[],5,FALSE)</f>
        <v>0.54</v>
      </c>
      <c r="Q459">
        <v>0</v>
      </c>
      <c r="R459">
        <v>0.7</v>
      </c>
      <c r="S459">
        <v>0.2</v>
      </c>
      <c r="T459" t="s">
        <v>1970</v>
      </c>
      <c r="U459" t="s">
        <v>645</v>
      </c>
      <c r="V459" t="s">
        <v>578</v>
      </c>
      <c r="W459" t="s">
        <v>579</v>
      </c>
      <c r="X459" t="str">
        <f>SpaceTypesTable[[#This Row],[Ventilation Standard]]&amp;SpaceTypesTable[[#This Row],[Ventilation Primary Space Type]]&amp;SpaceTypesTable[[#This Row],[Ventilation Secondary Space Type]]</f>
        <v>ASHRAE 62.1-1999Public SpacesCorridors and utilities</v>
      </c>
      <c r="Y459">
        <f>VLOOKUP(SpaceTypesTable[[#This Row],[Lookup]],VentilationStandardsTable[],6,FALSE)</f>
        <v>0.05</v>
      </c>
      <c r="Z459">
        <f>VLOOKUP(SpaceTypesTable[[#This Row],[Lookup]],VentilationStandardsTable[],5,FALSE)</f>
        <v>0</v>
      </c>
      <c r="AA459">
        <f>VLOOKUP(SpaceTypesTable[[#This Row],[Lookup]],VentilationStandardsTable[],7,FALSE)</f>
        <v>0</v>
      </c>
      <c r="AB459">
        <v>0</v>
      </c>
      <c r="AC459" t="s">
        <v>2005</v>
      </c>
      <c r="AD459" t="s">
        <v>2012</v>
      </c>
      <c r="AE459">
        <v>4.4600000000000001E-2</v>
      </c>
      <c r="AF459" t="s">
        <v>2030</v>
      </c>
      <c r="AH459" t="s">
        <v>1011</v>
      </c>
      <c r="AI459" t="s">
        <v>1011</v>
      </c>
      <c r="AJ459" t="s">
        <v>1011</v>
      </c>
      <c r="AL459">
        <v>0</v>
      </c>
      <c r="AM459">
        <v>0</v>
      </c>
      <c r="AN459">
        <v>0.5</v>
      </c>
      <c r="AO459">
        <v>0</v>
      </c>
      <c r="AP459" t="s">
        <v>1948</v>
      </c>
      <c r="AQ459" t="s">
        <v>2055</v>
      </c>
      <c r="AR459" t="s">
        <v>2069</v>
      </c>
      <c r="AU459" t="str">
        <f>IF(SpaceTypesTable[[#This Row],[Peak Flow Rate (gal/h)]]=0,"",SpaceTypesTable[[#This Row],[Peak Flow Rate (gal/h)]]/SpaceTypesTable[[#This Row],[area (ft^2)]])</f>
        <v/>
      </c>
      <c r="BE459" t="str">
        <f>IF(ISBLANK(BD459),"",BD459/(BA459/AZ459))</f>
        <v/>
      </c>
    </row>
    <row r="460" spans="1:58">
      <c r="A460" t="s">
        <v>242</v>
      </c>
      <c r="B460">
        <v>131</v>
      </c>
      <c r="C460" t="s">
        <v>1003</v>
      </c>
      <c r="D460" t="s">
        <v>799</v>
      </c>
      <c r="E460" t="s">
        <v>802</v>
      </c>
      <c r="F460" t="s">
        <v>822</v>
      </c>
      <c r="G460" t="s">
        <v>1051</v>
      </c>
      <c r="K460" t="str">
        <f>SpaceTypesTable[[#This Row],[Lighting Standard]]&amp;SpaceTypesTable[[#This Row],[Lighting Primary Space Type]]&amp;SpaceTypesTable[[#This Row],[Lighting Secondary Space Type]]</f>
        <v/>
      </c>
      <c r="N460">
        <v>0.80000000000000016</v>
      </c>
      <c r="Q460">
        <v>0</v>
      </c>
      <c r="R460">
        <v>0.7</v>
      </c>
      <c r="S460">
        <v>0.2</v>
      </c>
      <c r="T460" t="s">
        <v>1970</v>
      </c>
      <c r="U460" t="s">
        <v>645</v>
      </c>
      <c r="V460" t="s">
        <v>578</v>
      </c>
      <c r="W460" t="s">
        <v>579</v>
      </c>
      <c r="X460" t="str">
        <f>SpaceTypesTable[[#This Row],[Ventilation Standard]]&amp;SpaceTypesTable[[#This Row],[Ventilation Primary Space Type]]&amp;SpaceTypesTable[[#This Row],[Ventilation Secondary Space Type]]</f>
        <v>ASHRAE 62.1-1999Public SpacesCorridors and utilities</v>
      </c>
      <c r="Y460">
        <f>VLOOKUP(SpaceTypesTable[[#This Row],[Lookup]],VentilationStandardsTable[],6,FALSE)</f>
        <v>0.05</v>
      </c>
      <c r="Z460">
        <f>VLOOKUP(SpaceTypesTable[[#This Row],[Lookup]],VentilationStandardsTable[],5,FALSE)</f>
        <v>0</v>
      </c>
      <c r="AA460">
        <f>VLOOKUP(SpaceTypesTable[[#This Row],[Lookup]],VentilationStandardsTable[],7,FALSE)</f>
        <v>0</v>
      </c>
      <c r="AB460">
        <v>0</v>
      </c>
      <c r="AC460" t="s">
        <v>2005</v>
      </c>
      <c r="AD460" t="s">
        <v>2012</v>
      </c>
      <c r="AE460">
        <v>0.22320000000000001</v>
      </c>
      <c r="AF460" t="s">
        <v>2030</v>
      </c>
      <c r="AH460" t="s">
        <v>1011</v>
      </c>
      <c r="AI460" t="s">
        <v>1011</v>
      </c>
      <c r="AJ460" t="s">
        <v>1011</v>
      </c>
      <c r="AL460">
        <v>0</v>
      </c>
      <c r="AM460">
        <v>0</v>
      </c>
      <c r="AN460">
        <v>0.5</v>
      </c>
      <c r="AO460">
        <v>0</v>
      </c>
      <c r="AP460" t="s">
        <v>1948</v>
      </c>
      <c r="AQ460" t="s">
        <v>2055</v>
      </c>
      <c r="AR460" t="s">
        <v>2069</v>
      </c>
      <c r="AU460" t="str">
        <f>IF(SpaceTypesTable[[#This Row],[Peak Flow Rate (gal/h)]]=0,"",SpaceTypesTable[[#This Row],[Peak Flow Rate (gal/h)]]/SpaceTypesTable[[#This Row],[area (ft^2)]])</f>
        <v/>
      </c>
      <c r="BE460" t="str">
        <f>IF(ISBLANK(BD460),"",BD460/(BA460/AZ460))</f>
        <v/>
      </c>
    </row>
    <row r="461" spans="1:58">
      <c r="C461" t="s">
        <v>1058</v>
      </c>
      <c r="D461" t="s">
        <v>799</v>
      </c>
      <c r="E461" t="s">
        <v>802</v>
      </c>
      <c r="F461" t="s">
        <v>822</v>
      </c>
      <c r="G461" t="s">
        <v>1051</v>
      </c>
      <c r="H461" t="s">
        <v>755</v>
      </c>
      <c r="I461" t="s">
        <v>897</v>
      </c>
      <c r="J461" t="s">
        <v>760</v>
      </c>
      <c r="K461" t="str">
        <f>SpaceTypesTable[[#This Row],[Lighting Standard]]&amp;SpaceTypesTable[[#This Row],[Lighting Primary Space Type]]&amp;SpaceTypesTable[[#This Row],[Lighting Secondary Space Type]]</f>
        <v>ASHRAE 90.1-2007Stairs-ActiveGeneral</v>
      </c>
      <c r="N461">
        <f>VLOOKUP(SpaceTypesTable[[#This Row],[LookupColumn]],InteriorLightingTable[],5,FALSE)</f>
        <v>0.6</v>
      </c>
      <c r="Q461">
        <v>0</v>
      </c>
      <c r="R461">
        <v>0.7</v>
      </c>
      <c r="S461">
        <v>0.2</v>
      </c>
      <c r="T461" t="s">
        <v>1970</v>
      </c>
      <c r="U461" t="s">
        <v>647</v>
      </c>
      <c r="V461" t="s">
        <v>578</v>
      </c>
      <c r="W461" t="s">
        <v>579</v>
      </c>
      <c r="X461" t="str">
        <f>SpaceTypesTable[[#This Row],[Ventilation Standard]]&amp;SpaceTypesTable[[#This Row],[Ventilation Primary Space Type]]&amp;SpaceTypesTable[[#This Row],[Ventilation Secondary Space Type]]</f>
        <v>ASHRAE 62.1-2007Public SpacesCorridors and utilities</v>
      </c>
      <c r="Y461" t="e">
        <f>VLOOKUP(SpaceTypesTable[[#This Row],[Lookup]],VentilationStandardsTable[],6,FALSE)</f>
        <v>#N/A</v>
      </c>
      <c r="Z461" t="e">
        <f>VLOOKUP(SpaceTypesTable[[#This Row],[Lookup]],VentilationStandardsTable[],5,FALSE)</f>
        <v>#N/A</v>
      </c>
      <c r="AA461" t="e">
        <f>VLOOKUP(SpaceTypesTable[[#This Row],[Lookup]],VentilationStandardsTable[],7,FALSE)</f>
        <v>#N/A</v>
      </c>
      <c r="AB461">
        <v>0</v>
      </c>
      <c r="AC461" t="s">
        <v>2005</v>
      </c>
      <c r="AD461" t="s">
        <v>2012</v>
      </c>
      <c r="AE461">
        <v>4.4600000000000001E-2</v>
      </c>
      <c r="AF461" t="s">
        <v>2030</v>
      </c>
      <c r="AH461" t="s">
        <v>1011</v>
      </c>
      <c r="AI461" t="s">
        <v>1011</v>
      </c>
      <c r="AJ461" t="s">
        <v>1011</v>
      </c>
      <c r="AL461">
        <v>0</v>
      </c>
      <c r="AM461">
        <v>0</v>
      </c>
      <c r="AN461">
        <v>0.5</v>
      </c>
      <c r="AO461">
        <v>0</v>
      </c>
      <c r="AP461" t="s">
        <v>1948</v>
      </c>
      <c r="AQ461" t="s">
        <v>2055</v>
      </c>
      <c r="AR461" t="s">
        <v>2069</v>
      </c>
      <c r="AU461" t="str">
        <f>IF(SpaceTypesTable[[#This Row],[Peak Flow Rate (gal/h)]]=0,"",SpaceTypesTable[[#This Row],[Peak Flow Rate (gal/h)]]/SpaceTypesTable[[#This Row],[area (ft^2)]])</f>
        <v/>
      </c>
      <c r="BE461" t="str">
        <f>IF(ISBLANK(BD461),"",BD461/(BA461/AZ461))</f>
        <v/>
      </c>
    </row>
    <row r="462" spans="1:58">
      <c r="A462" t="s">
        <v>375</v>
      </c>
      <c r="B462">
        <v>84</v>
      </c>
      <c r="C462" t="s">
        <v>1002</v>
      </c>
      <c r="D462" t="s">
        <v>799</v>
      </c>
      <c r="E462" t="s">
        <v>802</v>
      </c>
      <c r="F462" t="s">
        <v>853</v>
      </c>
      <c r="G462" t="s">
        <v>1054</v>
      </c>
      <c r="K462" t="str">
        <f>SpaceTypesTable[[#This Row],[Lighting Standard]]&amp;SpaceTypesTable[[#This Row],[Lighting Primary Space Type]]&amp;SpaceTypesTable[[#This Row],[Lighting Secondary Space Type]]</f>
        <v/>
      </c>
      <c r="N462">
        <v>0.80000000000000016</v>
      </c>
      <c r="Q462">
        <v>0</v>
      </c>
      <c r="R462">
        <v>0.7</v>
      </c>
      <c r="S462">
        <v>0.2</v>
      </c>
      <c r="T462" t="s">
        <v>1970</v>
      </c>
      <c r="U462" t="s">
        <v>645</v>
      </c>
      <c r="V462" t="s">
        <v>578</v>
      </c>
      <c r="W462" t="s">
        <v>580</v>
      </c>
      <c r="X462" t="str">
        <f>SpaceTypesTable[[#This Row],[Ventilation Standard]]&amp;SpaceTypesTable[[#This Row],[Ventilation Primary Space Type]]&amp;SpaceTypesTable[[#This Row],[Ventilation Secondary Space Type]]</f>
        <v>ASHRAE 62.1-1999Public SpacesPublic restrooms (Assume 12 toilet/625 ft^2)</v>
      </c>
      <c r="Y462">
        <f>VLOOKUP(SpaceTypesTable[[#This Row],[Lookup]],VentilationStandardsTable[],6,FALSE)</f>
        <v>0.96</v>
      </c>
      <c r="Z462">
        <f>VLOOKUP(SpaceTypesTable[[#This Row],[Lookup]],VentilationStandardsTable[],5,FALSE)</f>
        <v>0</v>
      </c>
      <c r="AA462">
        <f>VLOOKUP(SpaceTypesTable[[#This Row],[Lookup]],VentilationStandardsTable[],7,FALSE)</f>
        <v>0</v>
      </c>
      <c r="AB462">
        <v>0</v>
      </c>
      <c r="AC462" t="s">
        <v>2005</v>
      </c>
      <c r="AD462" t="s">
        <v>2012</v>
      </c>
      <c r="AE462">
        <v>0.22320000000000001</v>
      </c>
      <c r="AF462" t="s">
        <v>2030</v>
      </c>
      <c r="AH462" t="s">
        <v>1011</v>
      </c>
      <c r="AI462" t="s">
        <v>1011</v>
      </c>
      <c r="AJ462" t="s">
        <v>1011</v>
      </c>
      <c r="AL462">
        <v>0.40000000000000008</v>
      </c>
      <c r="AM462">
        <v>0</v>
      </c>
      <c r="AN462">
        <v>0.3</v>
      </c>
      <c r="AO462">
        <v>0.7</v>
      </c>
      <c r="AP462" t="s">
        <v>1948</v>
      </c>
      <c r="AQ462" t="s">
        <v>2055</v>
      </c>
      <c r="AR462" t="s">
        <v>2069</v>
      </c>
      <c r="AU462" t="str">
        <f>IF(SpaceTypesTable[[#This Row],[Peak Flow Rate (gal/h)]]=0,"",SpaceTypesTable[[#This Row],[Peak Flow Rate (gal/h)]]/SpaceTypesTable[[#This Row],[area (ft^2)]])</f>
        <v/>
      </c>
      <c r="AZ462">
        <v>1.6666682795748942</v>
      </c>
      <c r="BA462">
        <v>90</v>
      </c>
      <c r="BB462">
        <v>0.31</v>
      </c>
      <c r="BC462">
        <v>1</v>
      </c>
      <c r="BD462">
        <v>34.075420263516584</v>
      </c>
      <c r="BE462">
        <f>IF(ISBLANK(BD462),"",BD462/(BA462/AZ462))</f>
        <v>0.63102691184874082</v>
      </c>
      <c r="BF462" t="s">
        <v>1018</v>
      </c>
    </row>
    <row r="463" spans="1:58">
      <c r="A463" t="s">
        <v>162</v>
      </c>
      <c r="B463">
        <v>375</v>
      </c>
      <c r="C463" t="s">
        <v>1001</v>
      </c>
      <c r="D463" t="s">
        <v>799</v>
      </c>
      <c r="E463" t="s">
        <v>802</v>
      </c>
      <c r="F463" t="s">
        <v>853</v>
      </c>
      <c r="G463" t="s">
        <v>1054</v>
      </c>
      <c r="H463" t="s">
        <v>754</v>
      </c>
      <c r="I463" t="s">
        <v>896</v>
      </c>
      <c r="J463" t="s">
        <v>760</v>
      </c>
      <c r="K463" t="str">
        <f>SpaceTypesTable[[#This Row],[Lighting Standard]]&amp;SpaceTypesTable[[#This Row],[Lighting Primary Space Type]]&amp;SpaceTypesTable[[#This Row],[Lighting Secondary Space Type]]</f>
        <v>ASHRAE 90.1-2004RestroomsGeneral</v>
      </c>
      <c r="N463">
        <f>VLOOKUP(SpaceTypesTable[[#This Row],[LookupColumn]],InteriorLightingTable[],5,FALSE)</f>
        <v>0.9</v>
      </c>
      <c r="Q463">
        <v>0</v>
      </c>
      <c r="R463">
        <v>0.7</v>
      </c>
      <c r="S463">
        <v>0.2</v>
      </c>
      <c r="T463" t="s">
        <v>1970</v>
      </c>
      <c r="U463" t="s">
        <v>645</v>
      </c>
      <c r="V463" t="s">
        <v>578</v>
      </c>
      <c r="W463" t="s">
        <v>580</v>
      </c>
      <c r="X463" t="str">
        <f>SpaceTypesTable[[#This Row],[Ventilation Standard]]&amp;SpaceTypesTable[[#This Row],[Ventilation Primary Space Type]]&amp;SpaceTypesTable[[#This Row],[Ventilation Secondary Space Type]]</f>
        <v>ASHRAE 62.1-1999Public SpacesPublic restrooms (Assume 12 toilet/625 ft^2)</v>
      </c>
      <c r="Y463">
        <f>VLOOKUP(SpaceTypesTable[[#This Row],[Lookup]],VentilationStandardsTable[],6,FALSE)</f>
        <v>0.96</v>
      </c>
      <c r="Z463">
        <f>VLOOKUP(SpaceTypesTable[[#This Row],[Lookup]],VentilationStandardsTable[],5,FALSE)</f>
        <v>0</v>
      </c>
      <c r="AA463">
        <f>VLOOKUP(SpaceTypesTable[[#This Row],[Lookup]],VentilationStandardsTable[],7,FALSE)</f>
        <v>0</v>
      </c>
      <c r="AB463">
        <v>0</v>
      </c>
      <c r="AC463" t="s">
        <v>2005</v>
      </c>
      <c r="AD463" t="s">
        <v>2012</v>
      </c>
      <c r="AE463">
        <v>5.9499999999999997E-2</v>
      </c>
      <c r="AF463" t="s">
        <v>2030</v>
      </c>
      <c r="AH463" t="s">
        <v>1011</v>
      </c>
      <c r="AI463" t="s">
        <v>1011</v>
      </c>
      <c r="AJ463" t="s">
        <v>1011</v>
      </c>
      <c r="AL463">
        <v>0.40000000000000008</v>
      </c>
      <c r="AM463">
        <v>0</v>
      </c>
      <c r="AN463">
        <v>0.3</v>
      </c>
      <c r="AO463">
        <v>0.7</v>
      </c>
      <c r="AP463" t="s">
        <v>1948</v>
      </c>
      <c r="AQ463" t="s">
        <v>2055</v>
      </c>
      <c r="AR463" t="s">
        <v>2069</v>
      </c>
      <c r="AU463" t="str">
        <f>IF(SpaceTypesTable[[#This Row],[Peak Flow Rate (gal/h)]]=0,"",SpaceTypesTable[[#This Row],[Peak Flow Rate (gal/h)]]/SpaceTypesTable[[#This Row],[area (ft^2)]])</f>
        <v/>
      </c>
      <c r="AZ463">
        <v>1.6666682795748942</v>
      </c>
      <c r="BA463">
        <v>90</v>
      </c>
      <c r="BB463">
        <v>0.31</v>
      </c>
      <c r="BC463">
        <v>1</v>
      </c>
      <c r="BD463">
        <v>34.075420263516584</v>
      </c>
      <c r="BE463">
        <f>IF(ISBLANK(BD463),"",BD463/(BA463/AZ463))</f>
        <v>0.63102691184874082</v>
      </c>
      <c r="BF463" t="s">
        <v>1018</v>
      </c>
    </row>
    <row r="464" spans="1:58">
      <c r="A464" t="s">
        <v>229</v>
      </c>
      <c r="B464">
        <v>268</v>
      </c>
      <c r="C464" t="s">
        <v>1000</v>
      </c>
      <c r="D464" t="s">
        <v>800</v>
      </c>
      <c r="E464" t="s">
        <v>802</v>
      </c>
      <c r="F464" t="s">
        <v>853</v>
      </c>
      <c r="G464" t="s">
        <v>1054</v>
      </c>
      <c r="H464" t="s">
        <v>997</v>
      </c>
      <c r="I464" t="s">
        <v>896</v>
      </c>
      <c r="J464" t="s">
        <v>760</v>
      </c>
      <c r="K464" t="str">
        <f>SpaceTypesTable[[#This Row],[Lighting Standard]]&amp;SpaceTypesTable[[#This Row],[Lighting Primary Space Type]]&amp;SpaceTypesTable[[#This Row],[Lighting Secondary Space Type]]</f>
        <v>ASHRAE 189.1-2009RestroomsGeneral</v>
      </c>
      <c r="N464">
        <f>VLOOKUP(SpaceTypesTable[[#This Row],[LookupColumn]],InteriorLightingTable[],5,FALSE)</f>
        <v>0.81</v>
      </c>
      <c r="Q464">
        <v>0</v>
      </c>
      <c r="R464">
        <v>0.7</v>
      </c>
      <c r="S464">
        <v>0.2</v>
      </c>
      <c r="T464" t="s">
        <v>1970</v>
      </c>
      <c r="U464" t="s">
        <v>645</v>
      </c>
      <c r="V464" t="s">
        <v>578</v>
      </c>
      <c r="W464" t="s">
        <v>580</v>
      </c>
      <c r="X464" t="str">
        <f>SpaceTypesTable[[#This Row],[Ventilation Standard]]&amp;SpaceTypesTable[[#This Row],[Ventilation Primary Space Type]]&amp;SpaceTypesTable[[#This Row],[Ventilation Secondary Space Type]]</f>
        <v>ASHRAE 62.1-1999Public SpacesPublic restrooms (Assume 12 toilet/625 ft^2)</v>
      </c>
      <c r="Y464">
        <f>VLOOKUP(SpaceTypesTable[[#This Row],[Lookup]],VentilationStandardsTable[],6,FALSE)</f>
        <v>0.96</v>
      </c>
      <c r="Z464">
        <f>VLOOKUP(SpaceTypesTable[[#This Row],[Lookup]],VentilationStandardsTable[],5,FALSE)</f>
        <v>0</v>
      </c>
      <c r="AA464">
        <f>VLOOKUP(SpaceTypesTable[[#This Row],[Lookup]],VentilationStandardsTable[],7,FALSE)</f>
        <v>0</v>
      </c>
      <c r="AB464">
        <v>0</v>
      </c>
      <c r="AC464" t="s">
        <v>2005</v>
      </c>
      <c r="AD464" t="s">
        <v>2012</v>
      </c>
      <c r="AE464">
        <v>5.9499999999999997E-2</v>
      </c>
      <c r="AF464" t="s">
        <v>2030</v>
      </c>
      <c r="AH464" t="s">
        <v>1011</v>
      </c>
      <c r="AI464" t="s">
        <v>1011</v>
      </c>
      <c r="AJ464" t="s">
        <v>1011</v>
      </c>
      <c r="AL464">
        <v>0.28999999999999998</v>
      </c>
      <c r="AM464">
        <v>0</v>
      </c>
      <c r="AN464">
        <v>0.3</v>
      </c>
      <c r="AO464">
        <v>0.7</v>
      </c>
      <c r="AP464" t="s">
        <v>1948</v>
      </c>
      <c r="AQ464" t="s">
        <v>2055</v>
      </c>
      <c r="AR464" t="s">
        <v>2069</v>
      </c>
      <c r="AU464" t="str">
        <f>IF(SpaceTypesTable[[#This Row],[Peak Flow Rate (gal/h)]]=0,"",SpaceTypesTable[[#This Row],[Peak Flow Rate (gal/h)]]/SpaceTypesTable[[#This Row],[area (ft^2)]])</f>
        <v/>
      </c>
      <c r="AZ464">
        <v>1.6666682795748942</v>
      </c>
      <c r="BA464">
        <v>90</v>
      </c>
      <c r="BB464">
        <v>0.31</v>
      </c>
      <c r="BC464">
        <v>1</v>
      </c>
      <c r="BD464">
        <v>34.075420263516584</v>
      </c>
      <c r="BE464">
        <f>IF(ISBLANK(BD464),"",BD464/(BA464/AZ464))</f>
        <v>0.63102691184874082</v>
      </c>
      <c r="BF464" t="s">
        <v>1018</v>
      </c>
    </row>
    <row r="465" spans="1:58">
      <c r="A465" t="s">
        <v>317</v>
      </c>
      <c r="B465">
        <v>279</v>
      </c>
      <c r="C465" t="s">
        <v>1000</v>
      </c>
      <c r="D465" t="s">
        <v>801</v>
      </c>
      <c r="E465" t="s">
        <v>802</v>
      </c>
      <c r="F465" t="s">
        <v>853</v>
      </c>
      <c r="G465" t="s">
        <v>1054</v>
      </c>
      <c r="H465" t="s">
        <v>997</v>
      </c>
      <c r="I465" t="s">
        <v>896</v>
      </c>
      <c r="J465" t="s">
        <v>760</v>
      </c>
      <c r="K465" t="str">
        <f>SpaceTypesTable[[#This Row],[Lighting Standard]]&amp;SpaceTypesTable[[#This Row],[Lighting Primary Space Type]]&amp;SpaceTypesTable[[#This Row],[Lighting Secondary Space Type]]</f>
        <v>ASHRAE 189.1-2009RestroomsGeneral</v>
      </c>
      <c r="N465">
        <f>VLOOKUP(SpaceTypesTable[[#This Row],[LookupColumn]],InteriorLightingTable[],5,FALSE)</f>
        <v>0.81</v>
      </c>
      <c r="Q465">
        <v>0</v>
      </c>
      <c r="R465">
        <v>0.7</v>
      </c>
      <c r="S465">
        <v>0.2</v>
      </c>
      <c r="T465" t="s">
        <v>1970</v>
      </c>
      <c r="U465" t="s">
        <v>645</v>
      </c>
      <c r="V465" t="s">
        <v>578</v>
      </c>
      <c r="W465" t="s">
        <v>580</v>
      </c>
      <c r="X465" t="str">
        <f>SpaceTypesTable[[#This Row],[Ventilation Standard]]&amp;SpaceTypesTable[[#This Row],[Ventilation Primary Space Type]]&amp;SpaceTypesTable[[#This Row],[Ventilation Secondary Space Type]]</f>
        <v>ASHRAE 62.1-1999Public SpacesPublic restrooms (Assume 12 toilet/625 ft^2)</v>
      </c>
      <c r="Y465">
        <f>VLOOKUP(SpaceTypesTable[[#This Row],[Lookup]],VentilationStandardsTable[],6,FALSE)</f>
        <v>0.96</v>
      </c>
      <c r="Z465">
        <f>VLOOKUP(SpaceTypesTable[[#This Row],[Lookup]],VentilationStandardsTable[],5,FALSE)</f>
        <v>0</v>
      </c>
      <c r="AA465">
        <f>VLOOKUP(SpaceTypesTable[[#This Row],[Lookup]],VentilationStandardsTable[],7,FALSE)</f>
        <v>0</v>
      </c>
      <c r="AB465">
        <v>0</v>
      </c>
      <c r="AC465" t="s">
        <v>2005</v>
      </c>
      <c r="AD465" t="s">
        <v>2012</v>
      </c>
      <c r="AE465">
        <v>4.4600000000000001E-2</v>
      </c>
      <c r="AF465" t="s">
        <v>2030</v>
      </c>
      <c r="AH465" t="s">
        <v>1011</v>
      </c>
      <c r="AI465" t="s">
        <v>1011</v>
      </c>
      <c r="AJ465" t="s">
        <v>1011</v>
      </c>
      <c r="AL465">
        <v>0.28999999999999998</v>
      </c>
      <c r="AM465">
        <v>0</v>
      </c>
      <c r="AN465">
        <v>0.3</v>
      </c>
      <c r="AO465">
        <v>0.7</v>
      </c>
      <c r="AP465" t="s">
        <v>1948</v>
      </c>
      <c r="AQ465" t="s">
        <v>2055</v>
      </c>
      <c r="AR465" t="s">
        <v>2069</v>
      </c>
      <c r="AU465" t="str">
        <f>IF(SpaceTypesTable[[#This Row],[Peak Flow Rate (gal/h)]]=0,"",SpaceTypesTable[[#This Row],[Peak Flow Rate (gal/h)]]/SpaceTypesTable[[#This Row],[area (ft^2)]])</f>
        <v/>
      </c>
      <c r="AZ465">
        <v>1.6666682795748942</v>
      </c>
      <c r="BA465">
        <v>90</v>
      </c>
      <c r="BB465">
        <v>0.31</v>
      </c>
      <c r="BC465">
        <v>1</v>
      </c>
      <c r="BD465">
        <v>34.075420263516584</v>
      </c>
      <c r="BE465">
        <f>IF(ISBLANK(BD465),"",BD465/(BA465/AZ465))</f>
        <v>0.63102691184874082</v>
      </c>
      <c r="BF465" t="s">
        <v>1018</v>
      </c>
    </row>
    <row r="466" spans="1:58">
      <c r="A466" t="s">
        <v>154</v>
      </c>
      <c r="B466">
        <v>425</v>
      </c>
      <c r="C466" t="s">
        <v>1003</v>
      </c>
      <c r="D466" t="s">
        <v>799</v>
      </c>
      <c r="E466" t="s">
        <v>802</v>
      </c>
      <c r="F466" t="s">
        <v>853</v>
      </c>
      <c r="G466" t="s">
        <v>1054</v>
      </c>
      <c r="K466" t="str">
        <f>SpaceTypesTable[[#This Row],[Lighting Standard]]&amp;SpaceTypesTable[[#This Row],[Lighting Primary Space Type]]&amp;SpaceTypesTable[[#This Row],[Lighting Secondary Space Type]]</f>
        <v/>
      </c>
      <c r="N466">
        <v>0.80000000000000016</v>
      </c>
      <c r="Q466">
        <v>0</v>
      </c>
      <c r="R466">
        <v>0.7</v>
      </c>
      <c r="S466">
        <v>0.2</v>
      </c>
      <c r="T466" t="s">
        <v>1970</v>
      </c>
      <c r="U466" t="s">
        <v>645</v>
      </c>
      <c r="V466" t="s">
        <v>578</v>
      </c>
      <c r="W466" t="s">
        <v>580</v>
      </c>
      <c r="X466" t="str">
        <f>SpaceTypesTable[[#This Row],[Ventilation Standard]]&amp;SpaceTypesTable[[#This Row],[Ventilation Primary Space Type]]&amp;SpaceTypesTable[[#This Row],[Ventilation Secondary Space Type]]</f>
        <v>ASHRAE 62.1-1999Public SpacesPublic restrooms (Assume 12 toilet/625 ft^2)</v>
      </c>
      <c r="Y466">
        <f>VLOOKUP(SpaceTypesTable[[#This Row],[Lookup]],VentilationStandardsTable[],6,FALSE)</f>
        <v>0.96</v>
      </c>
      <c r="Z466">
        <f>VLOOKUP(SpaceTypesTable[[#This Row],[Lookup]],VentilationStandardsTable[],5,FALSE)</f>
        <v>0</v>
      </c>
      <c r="AA466">
        <f>VLOOKUP(SpaceTypesTable[[#This Row],[Lookup]],VentilationStandardsTable[],7,FALSE)</f>
        <v>0</v>
      </c>
      <c r="AB466">
        <v>0</v>
      </c>
      <c r="AC466" t="s">
        <v>2005</v>
      </c>
      <c r="AD466" t="s">
        <v>2012</v>
      </c>
      <c r="AE466">
        <v>0.22320000000000001</v>
      </c>
      <c r="AF466" t="s">
        <v>2030</v>
      </c>
      <c r="AH466" t="s">
        <v>1011</v>
      </c>
      <c r="AI466" t="s">
        <v>1011</v>
      </c>
      <c r="AJ466" t="s">
        <v>1011</v>
      </c>
      <c r="AL466">
        <v>0.40000000000000008</v>
      </c>
      <c r="AM466">
        <v>0</v>
      </c>
      <c r="AN466">
        <v>0.3</v>
      </c>
      <c r="AO466">
        <v>0.7</v>
      </c>
      <c r="AP466" t="s">
        <v>1948</v>
      </c>
      <c r="AQ466" t="s">
        <v>2055</v>
      </c>
      <c r="AR466" t="s">
        <v>2069</v>
      </c>
      <c r="AU466" t="str">
        <f>IF(SpaceTypesTable[[#This Row],[Peak Flow Rate (gal/h)]]=0,"",SpaceTypesTable[[#This Row],[Peak Flow Rate (gal/h)]]/SpaceTypesTable[[#This Row],[area (ft^2)]])</f>
        <v/>
      </c>
      <c r="AZ466">
        <v>1.6666682795748942</v>
      </c>
      <c r="BA466">
        <v>90</v>
      </c>
      <c r="BB466">
        <v>0.31</v>
      </c>
      <c r="BC466">
        <v>1</v>
      </c>
      <c r="BD466">
        <v>34.075420263516584</v>
      </c>
      <c r="BE466">
        <f>IF(ISBLANK(BD466),"",BD466/(BA466/AZ466))</f>
        <v>0.63102691184874082</v>
      </c>
      <c r="BF466" t="s">
        <v>1018</v>
      </c>
    </row>
    <row r="467" spans="1:58">
      <c r="C467" t="s">
        <v>1058</v>
      </c>
      <c r="D467" t="s">
        <v>799</v>
      </c>
      <c r="E467" t="s">
        <v>802</v>
      </c>
      <c r="F467" t="s">
        <v>853</v>
      </c>
      <c r="G467" t="s">
        <v>1054</v>
      </c>
      <c r="H467" t="s">
        <v>755</v>
      </c>
      <c r="I467" t="s">
        <v>896</v>
      </c>
      <c r="J467" t="s">
        <v>760</v>
      </c>
      <c r="K467" t="str">
        <f>SpaceTypesTable[[#This Row],[Lighting Standard]]&amp;SpaceTypesTable[[#This Row],[Lighting Primary Space Type]]&amp;SpaceTypesTable[[#This Row],[Lighting Secondary Space Type]]</f>
        <v>ASHRAE 90.1-2007RestroomsGeneral</v>
      </c>
      <c r="N467">
        <f>VLOOKUP(SpaceTypesTable[[#This Row],[LookupColumn]],InteriorLightingTable[],5,FALSE)</f>
        <v>0.9</v>
      </c>
      <c r="Q467">
        <v>0</v>
      </c>
      <c r="R467">
        <v>0.7</v>
      </c>
      <c r="S467">
        <v>0.2</v>
      </c>
      <c r="T467" t="s">
        <v>1970</v>
      </c>
      <c r="U467" t="s">
        <v>647</v>
      </c>
      <c r="V467" t="s">
        <v>578</v>
      </c>
      <c r="W467" t="s">
        <v>580</v>
      </c>
      <c r="X467" t="str">
        <f>SpaceTypesTable[[#This Row],[Ventilation Standard]]&amp;SpaceTypesTable[[#This Row],[Ventilation Primary Space Type]]&amp;SpaceTypesTable[[#This Row],[Ventilation Secondary Space Type]]</f>
        <v>ASHRAE 62.1-2007Public SpacesPublic restrooms (Assume 12 toilet/625 ft^2)</v>
      </c>
      <c r="Y467" t="e">
        <f>VLOOKUP(SpaceTypesTable[[#This Row],[Lookup]],VentilationStandardsTable[],6,FALSE)</f>
        <v>#N/A</v>
      </c>
      <c r="Z467" t="e">
        <f>VLOOKUP(SpaceTypesTable[[#This Row],[Lookup]],VentilationStandardsTable[],5,FALSE)</f>
        <v>#N/A</v>
      </c>
      <c r="AA467" t="e">
        <f>VLOOKUP(SpaceTypesTable[[#This Row],[Lookup]],VentilationStandardsTable[],7,FALSE)</f>
        <v>#N/A</v>
      </c>
      <c r="AB467">
        <v>0</v>
      </c>
      <c r="AC467" t="s">
        <v>2005</v>
      </c>
      <c r="AD467" t="s">
        <v>2012</v>
      </c>
      <c r="AE467">
        <v>4.4600000000000001E-2</v>
      </c>
      <c r="AF467" t="s">
        <v>2030</v>
      </c>
      <c r="AH467" t="s">
        <v>1011</v>
      </c>
      <c r="AI467" t="s">
        <v>1011</v>
      </c>
      <c r="AJ467" t="s">
        <v>1011</v>
      </c>
      <c r="AL467">
        <v>0.28999999999999998</v>
      </c>
      <c r="AM467">
        <v>0</v>
      </c>
      <c r="AN467">
        <v>0.3</v>
      </c>
      <c r="AO467">
        <v>0.7</v>
      </c>
      <c r="AP467" t="s">
        <v>1948</v>
      </c>
      <c r="AQ467" t="s">
        <v>2055</v>
      </c>
      <c r="AR467" t="s">
        <v>2069</v>
      </c>
      <c r="AU467" t="str">
        <f>IF(SpaceTypesTable[[#This Row],[Peak Flow Rate (gal/h)]]=0,"",SpaceTypesTable[[#This Row],[Peak Flow Rate (gal/h)]]/SpaceTypesTable[[#This Row],[area (ft^2)]])</f>
        <v/>
      </c>
      <c r="AZ467">
        <v>1.6666682795748942</v>
      </c>
      <c r="BA467">
        <v>90</v>
      </c>
      <c r="BB467">
        <v>0.31</v>
      </c>
      <c r="BC467">
        <v>1</v>
      </c>
      <c r="BD467">
        <v>34.075420263516584</v>
      </c>
      <c r="BE467">
        <f>IF(ISBLANK(BD467),"",BD467/(BA467/AZ467))</f>
        <v>0.63102691184874082</v>
      </c>
      <c r="BF467" t="s">
        <v>1018</v>
      </c>
    </row>
    <row r="468" spans="1:58">
      <c r="A468" t="s">
        <v>224</v>
      </c>
      <c r="B468">
        <v>16</v>
      </c>
      <c r="C468" t="s">
        <v>1002</v>
      </c>
      <c r="D468" t="s">
        <v>799</v>
      </c>
      <c r="E468" t="s">
        <v>802</v>
      </c>
      <c r="F468" t="s">
        <v>820</v>
      </c>
      <c r="G468" t="s">
        <v>1042</v>
      </c>
      <c r="K468" t="str">
        <f>SpaceTypesTable[[#This Row],[Lighting Standard]]&amp;SpaceTypesTable[[#This Row],[Lighting Primary Space Type]]&amp;SpaceTypesTable[[#This Row],[Lighting Secondary Space Type]]</f>
        <v/>
      </c>
      <c r="N468">
        <v>2.1</v>
      </c>
      <c r="Q468">
        <v>0</v>
      </c>
      <c r="R468">
        <v>0.7</v>
      </c>
      <c r="S468">
        <v>0.2</v>
      </c>
      <c r="T468" t="s">
        <v>1970</v>
      </c>
      <c r="U468" t="s">
        <v>953</v>
      </c>
      <c r="V468" t="s">
        <v>777</v>
      </c>
      <c r="W468" t="s">
        <v>952</v>
      </c>
      <c r="X468" t="str">
        <f>SpaceTypesTable[[#This Row],[Ventilation Standard]]&amp;SpaceTypesTable[[#This Row],[Ventilation Primary Space Type]]&amp;SpaceTypesTable[[#This Row],[Ventilation Secondary Space Type]]</f>
        <v>GGHC v2.2Health CareX-ray, Diagnostic and Treatment</v>
      </c>
      <c r="Y468">
        <f>VLOOKUP(SpaceTypesTable[[#This Row],[Lookup]],VentilationStandardsTable[],6,FALSE)</f>
        <v>0.3</v>
      </c>
      <c r="Z468">
        <f>VLOOKUP(SpaceTypesTable[[#This Row],[Lookup]],VentilationStandardsTable[],5,FALSE)</f>
        <v>0</v>
      </c>
      <c r="AA468">
        <f>VLOOKUP(SpaceTypesTable[[#This Row],[Lookup]],VentilationStandardsTable[],7,FALSE)</f>
        <v>0</v>
      </c>
      <c r="AB468">
        <v>18.579999999999998</v>
      </c>
      <c r="AC468" t="s">
        <v>2005</v>
      </c>
      <c r="AD468" t="s">
        <v>2012</v>
      </c>
      <c r="AE468">
        <v>0.22320000000000001</v>
      </c>
      <c r="AF468" t="s">
        <v>2030</v>
      </c>
      <c r="AH468" t="s">
        <v>1011</v>
      </c>
      <c r="AI468" t="s">
        <v>1011</v>
      </c>
      <c r="AJ468" t="s">
        <v>1011</v>
      </c>
      <c r="AL468">
        <v>1.3</v>
      </c>
      <c r="AM468">
        <v>0</v>
      </c>
      <c r="AN468">
        <v>0.5</v>
      </c>
      <c r="AO468">
        <v>0</v>
      </c>
      <c r="AP468" t="s">
        <v>1948</v>
      </c>
      <c r="AQ468" t="s">
        <v>2055</v>
      </c>
      <c r="AR468" t="s">
        <v>2069</v>
      </c>
      <c r="AS468">
        <v>1</v>
      </c>
      <c r="AT468">
        <v>900</v>
      </c>
      <c r="AU468">
        <f>IF(SpaceTypesTable[[#This Row],[Peak Flow Rate (gal/h)]]=0,"",SpaceTypesTable[[#This Row],[Peak Flow Rate (gal/h)]]/SpaceTypesTable[[#This Row],[area (ft^2)]])</f>
        <v>1.1111111111111111E-3</v>
      </c>
      <c r="AV468">
        <v>43.3</v>
      </c>
      <c r="AW468">
        <v>0.2</v>
      </c>
      <c r="AX468">
        <v>0.05</v>
      </c>
      <c r="AY468" t="s">
        <v>2155</v>
      </c>
      <c r="BE468" t="str">
        <f>IF(ISBLANK(BD468),"",BD468/(BA468/AZ468))</f>
        <v/>
      </c>
    </row>
    <row r="469" spans="1:58">
      <c r="A469" t="s">
        <v>115</v>
      </c>
      <c r="B469">
        <v>216</v>
      </c>
      <c r="C469" t="s">
        <v>1001</v>
      </c>
      <c r="D469" t="s">
        <v>799</v>
      </c>
      <c r="E469" t="s">
        <v>802</v>
      </c>
      <c r="F469" t="s">
        <v>820</v>
      </c>
      <c r="G469" t="s">
        <v>1042</v>
      </c>
      <c r="H469" t="s">
        <v>754</v>
      </c>
      <c r="I469" t="s">
        <v>776</v>
      </c>
      <c r="J469" t="s">
        <v>788</v>
      </c>
      <c r="K469" t="str">
        <f>SpaceTypesTable[[#This Row],[Lighting Standard]]&amp;SpaceTypesTable[[#This Row],[Lighting Primary Space Type]]&amp;SpaceTypesTable[[#This Row],[Lighting Secondary Space Type]]</f>
        <v>ASHRAE 90.1-2004HospitalRadiology</v>
      </c>
      <c r="N469">
        <f>VLOOKUP(SpaceTypesTable[[#This Row],[LookupColumn]],InteriorLightingTable[],5,FALSE)</f>
        <v>0.4</v>
      </c>
      <c r="Q469">
        <v>0</v>
      </c>
      <c r="R469">
        <v>0.7</v>
      </c>
      <c r="S469">
        <v>0.2</v>
      </c>
      <c r="T469" t="s">
        <v>1970</v>
      </c>
      <c r="U469" t="s">
        <v>953</v>
      </c>
      <c r="V469" t="s">
        <v>777</v>
      </c>
      <c r="W469" t="s">
        <v>952</v>
      </c>
      <c r="X469" t="str">
        <f>SpaceTypesTable[[#This Row],[Ventilation Standard]]&amp;SpaceTypesTable[[#This Row],[Ventilation Primary Space Type]]&amp;SpaceTypesTable[[#This Row],[Ventilation Secondary Space Type]]</f>
        <v>GGHC v2.2Health CareX-ray, Diagnostic and Treatment</v>
      </c>
      <c r="Y469">
        <f>VLOOKUP(SpaceTypesTable[[#This Row],[Lookup]],VentilationStandardsTable[],6,FALSE)</f>
        <v>0.3</v>
      </c>
      <c r="Z469">
        <f>VLOOKUP(SpaceTypesTable[[#This Row],[Lookup]],VentilationStandardsTable[],5,FALSE)</f>
        <v>0</v>
      </c>
      <c r="AA469">
        <f>VLOOKUP(SpaceTypesTable[[#This Row],[Lookup]],VentilationStandardsTable[],7,FALSE)</f>
        <v>0</v>
      </c>
      <c r="AB469">
        <v>18.579999999999998</v>
      </c>
      <c r="AC469" t="s">
        <v>2005</v>
      </c>
      <c r="AD469" t="s">
        <v>2012</v>
      </c>
      <c r="AE469">
        <v>5.9499999999999997E-2</v>
      </c>
      <c r="AF469" t="s">
        <v>2030</v>
      </c>
      <c r="AH469" t="s">
        <v>1011</v>
      </c>
      <c r="AI469" t="s">
        <v>1011</v>
      </c>
      <c r="AJ469" t="s">
        <v>1011</v>
      </c>
      <c r="AL469">
        <v>1.3</v>
      </c>
      <c r="AM469">
        <v>0</v>
      </c>
      <c r="AN469">
        <v>0.5</v>
      </c>
      <c r="AO469">
        <v>0</v>
      </c>
      <c r="AP469" t="s">
        <v>1948</v>
      </c>
      <c r="AQ469" t="s">
        <v>2055</v>
      </c>
      <c r="AR469" t="s">
        <v>2069</v>
      </c>
      <c r="AS469">
        <v>1</v>
      </c>
      <c r="AT469">
        <v>900</v>
      </c>
      <c r="AU469">
        <f>IF(SpaceTypesTable[[#This Row],[Peak Flow Rate (gal/h)]]=0,"",SpaceTypesTable[[#This Row],[Peak Flow Rate (gal/h)]]/SpaceTypesTable[[#This Row],[area (ft^2)]])</f>
        <v>1.1111111111111111E-3</v>
      </c>
      <c r="AV469">
        <v>43.3</v>
      </c>
      <c r="AW469">
        <v>0.2</v>
      </c>
      <c r="AX469">
        <v>0.05</v>
      </c>
      <c r="AY469" t="s">
        <v>2155</v>
      </c>
      <c r="BE469" t="str">
        <f>IF(ISBLANK(BD469),"",BD469/(BA469/AZ469))</f>
        <v/>
      </c>
    </row>
    <row r="470" spans="1:58">
      <c r="A470" t="s">
        <v>100</v>
      </c>
      <c r="B470">
        <v>117</v>
      </c>
      <c r="C470" t="s">
        <v>1000</v>
      </c>
      <c r="D470" t="s">
        <v>800</v>
      </c>
      <c r="E470" t="s">
        <v>802</v>
      </c>
      <c r="F470" t="s">
        <v>820</v>
      </c>
      <c r="G470" t="s">
        <v>1042</v>
      </c>
      <c r="H470" t="s">
        <v>997</v>
      </c>
      <c r="I470" t="s">
        <v>776</v>
      </c>
      <c r="J470" t="s">
        <v>788</v>
      </c>
      <c r="K470" t="str">
        <f>SpaceTypesTable[[#This Row],[Lighting Standard]]&amp;SpaceTypesTable[[#This Row],[Lighting Primary Space Type]]&amp;SpaceTypesTable[[#This Row],[Lighting Secondary Space Type]]</f>
        <v>ASHRAE 189.1-2009HospitalRadiology</v>
      </c>
      <c r="N470">
        <f>VLOOKUP(SpaceTypesTable[[#This Row],[LookupColumn]],InteriorLightingTable[],5,FALSE)</f>
        <v>0.36000000000000004</v>
      </c>
      <c r="Q470">
        <v>0</v>
      </c>
      <c r="R470">
        <v>0.7</v>
      </c>
      <c r="S470">
        <v>0.2</v>
      </c>
      <c r="T470" t="s">
        <v>1970</v>
      </c>
      <c r="U470" t="s">
        <v>953</v>
      </c>
      <c r="V470" t="s">
        <v>777</v>
      </c>
      <c r="W470" t="s">
        <v>952</v>
      </c>
      <c r="X470" t="str">
        <f>SpaceTypesTable[[#This Row],[Ventilation Standard]]&amp;SpaceTypesTable[[#This Row],[Ventilation Primary Space Type]]&amp;SpaceTypesTable[[#This Row],[Ventilation Secondary Space Type]]</f>
        <v>GGHC v2.2Health CareX-ray, Diagnostic and Treatment</v>
      </c>
      <c r="Y470">
        <f>VLOOKUP(SpaceTypesTable[[#This Row],[Lookup]],VentilationStandardsTable[],6,FALSE)</f>
        <v>0.3</v>
      </c>
      <c r="Z470">
        <f>VLOOKUP(SpaceTypesTable[[#This Row],[Lookup]],VentilationStandardsTable[],5,FALSE)</f>
        <v>0</v>
      </c>
      <c r="AA470">
        <f>VLOOKUP(SpaceTypesTable[[#This Row],[Lookup]],VentilationStandardsTable[],7,FALSE)</f>
        <v>0</v>
      </c>
      <c r="AB470">
        <v>18.579999999999998</v>
      </c>
      <c r="AC470" t="s">
        <v>2005</v>
      </c>
      <c r="AD470" t="s">
        <v>2012</v>
      </c>
      <c r="AE470">
        <v>5.9499999999999997E-2</v>
      </c>
      <c r="AF470" t="s">
        <v>2030</v>
      </c>
      <c r="AH470" t="s">
        <v>1011</v>
      </c>
      <c r="AI470" t="s">
        <v>1011</v>
      </c>
      <c r="AJ470" t="s">
        <v>1011</v>
      </c>
      <c r="AL470">
        <v>0.95</v>
      </c>
      <c r="AM470">
        <v>0</v>
      </c>
      <c r="AN470">
        <v>0.5</v>
      </c>
      <c r="AO470">
        <v>0</v>
      </c>
      <c r="AP470" t="s">
        <v>1948</v>
      </c>
      <c r="AQ470" t="s">
        <v>2055</v>
      </c>
      <c r="AR470" t="s">
        <v>2069</v>
      </c>
      <c r="AS470">
        <v>1</v>
      </c>
      <c r="AT470">
        <v>900</v>
      </c>
      <c r="AU470">
        <f>IF(SpaceTypesTable[[#This Row],[Peak Flow Rate (gal/h)]]=0,"",SpaceTypesTable[[#This Row],[Peak Flow Rate (gal/h)]]/SpaceTypesTable[[#This Row],[area (ft^2)]])</f>
        <v>1.1111111111111111E-3</v>
      </c>
      <c r="AV470">
        <v>43.3</v>
      </c>
      <c r="AW470">
        <v>0.2</v>
      </c>
      <c r="AX470">
        <v>0.05</v>
      </c>
      <c r="AY470" t="s">
        <v>2155</v>
      </c>
      <c r="BE470" t="str">
        <f>IF(ISBLANK(BD470),"",BD470/(BA470/AZ470))</f>
        <v/>
      </c>
    </row>
    <row r="471" spans="1:58">
      <c r="A471" t="s">
        <v>419</v>
      </c>
      <c r="B471">
        <v>461</v>
      </c>
      <c r="C471" t="s">
        <v>1000</v>
      </c>
      <c r="D471" t="s">
        <v>801</v>
      </c>
      <c r="E471" t="s">
        <v>802</v>
      </c>
      <c r="F471" t="s">
        <v>820</v>
      </c>
      <c r="G471" t="s">
        <v>1042</v>
      </c>
      <c r="H471" t="s">
        <v>997</v>
      </c>
      <c r="I471" t="s">
        <v>776</v>
      </c>
      <c r="J471" t="s">
        <v>788</v>
      </c>
      <c r="K471" t="str">
        <f>SpaceTypesTable[[#This Row],[Lighting Standard]]&amp;SpaceTypesTable[[#This Row],[Lighting Primary Space Type]]&amp;SpaceTypesTable[[#This Row],[Lighting Secondary Space Type]]</f>
        <v>ASHRAE 189.1-2009HospitalRadiology</v>
      </c>
      <c r="N471">
        <f>VLOOKUP(SpaceTypesTable[[#This Row],[LookupColumn]],InteriorLightingTable[],5,FALSE)</f>
        <v>0.36000000000000004</v>
      </c>
      <c r="Q471">
        <v>0</v>
      </c>
      <c r="R471">
        <v>0.7</v>
      </c>
      <c r="S471">
        <v>0.2</v>
      </c>
      <c r="T471" t="s">
        <v>1970</v>
      </c>
      <c r="U471" t="s">
        <v>953</v>
      </c>
      <c r="V471" t="s">
        <v>777</v>
      </c>
      <c r="W471" t="s">
        <v>952</v>
      </c>
      <c r="X471" t="str">
        <f>SpaceTypesTable[[#This Row],[Ventilation Standard]]&amp;SpaceTypesTable[[#This Row],[Ventilation Primary Space Type]]&amp;SpaceTypesTable[[#This Row],[Ventilation Secondary Space Type]]</f>
        <v>GGHC v2.2Health CareX-ray, Diagnostic and Treatment</v>
      </c>
      <c r="Y471">
        <f>VLOOKUP(SpaceTypesTable[[#This Row],[Lookup]],VentilationStandardsTable[],6,FALSE)</f>
        <v>0.3</v>
      </c>
      <c r="Z471">
        <f>VLOOKUP(SpaceTypesTable[[#This Row],[Lookup]],VentilationStandardsTable[],5,FALSE)</f>
        <v>0</v>
      </c>
      <c r="AA471">
        <f>VLOOKUP(SpaceTypesTable[[#This Row],[Lookup]],VentilationStandardsTable[],7,FALSE)</f>
        <v>0</v>
      </c>
      <c r="AB471">
        <v>18.579999999999998</v>
      </c>
      <c r="AC471" t="s">
        <v>2005</v>
      </c>
      <c r="AD471" t="s">
        <v>2012</v>
      </c>
      <c r="AE471">
        <v>4.4600000000000001E-2</v>
      </c>
      <c r="AF471" t="s">
        <v>2030</v>
      </c>
      <c r="AH471" t="s">
        <v>1011</v>
      </c>
      <c r="AI471" t="s">
        <v>1011</v>
      </c>
      <c r="AJ471" t="s">
        <v>1011</v>
      </c>
      <c r="AL471">
        <v>0.95</v>
      </c>
      <c r="AM471">
        <v>0</v>
      </c>
      <c r="AN471">
        <v>0.5</v>
      </c>
      <c r="AO471">
        <v>0</v>
      </c>
      <c r="AP471" t="s">
        <v>1948</v>
      </c>
      <c r="AQ471" t="s">
        <v>2055</v>
      </c>
      <c r="AR471" t="s">
        <v>2069</v>
      </c>
      <c r="AS471">
        <v>1</v>
      </c>
      <c r="AT471">
        <v>900</v>
      </c>
      <c r="AU471">
        <f>IF(SpaceTypesTable[[#This Row],[Peak Flow Rate (gal/h)]]=0,"",SpaceTypesTable[[#This Row],[Peak Flow Rate (gal/h)]]/SpaceTypesTable[[#This Row],[area (ft^2)]])</f>
        <v>1.1111111111111111E-3</v>
      </c>
      <c r="AV471">
        <v>43.3</v>
      </c>
      <c r="AW471">
        <v>0.2</v>
      </c>
      <c r="AX471">
        <v>0.05</v>
      </c>
      <c r="AY471" t="s">
        <v>2155</v>
      </c>
      <c r="BE471" t="str">
        <f>IF(ISBLANK(BD471),"",BD471/(BA471/AZ471))</f>
        <v/>
      </c>
    </row>
    <row r="472" spans="1:58">
      <c r="A472" t="s">
        <v>104</v>
      </c>
      <c r="B472">
        <v>392</v>
      </c>
      <c r="C472" t="s">
        <v>1003</v>
      </c>
      <c r="D472" t="s">
        <v>799</v>
      </c>
      <c r="E472" t="s">
        <v>802</v>
      </c>
      <c r="F472" t="s">
        <v>820</v>
      </c>
      <c r="G472" t="s">
        <v>1042</v>
      </c>
      <c r="K472" t="str">
        <f>SpaceTypesTable[[#This Row],[Lighting Standard]]&amp;SpaceTypesTable[[#This Row],[Lighting Primary Space Type]]&amp;SpaceTypesTable[[#This Row],[Lighting Secondary Space Type]]</f>
        <v/>
      </c>
      <c r="N472">
        <v>2.1</v>
      </c>
      <c r="Q472">
        <v>0</v>
      </c>
      <c r="R472">
        <v>0.7</v>
      </c>
      <c r="S472">
        <v>0.2</v>
      </c>
      <c r="T472" t="s">
        <v>1970</v>
      </c>
      <c r="U472" t="s">
        <v>953</v>
      </c>
      <c r="V472" t="s">
        <v>777</v>
      </c>
      <c r="W472" t="s">
        <v>952</v>
      </c>
      <c r="X472" t="str">
        <f>SpaceTypesTable[[#This Row],[Ventilation Standard]]&amp;SpaceTypesTable[[#This Row],[Ventilation Primary Space Type]]&amp;SpaceTypesTable[[#This Row],[Ventilation Secondary Space Type]]</f>
        <v>GGHC v2.2Health CareX-ray, Diagnostic and Treatment</v>
      </c>
      <c r="Y472">
        <f>VLOOKUP(SpaceTypesTable[[#This Row],[Lookup]],VentilationStandardsTable[],6,FALSE)</f>
        <v>0.3</v>
      </c>
      <c r="Z472">
        <f>VLOOKUP(SpaceTypesTable[[#This Row],[Lookup]],VentilationStandardsTable[],5,FALSE)</f>
        <v>0</v>
      </c>
      <c r="AA472">
        <f>VLOOKUP(SpaceTypesTable[[#This Row],[Lookup]],VentilationStandardsTable[],7,FALSE)</f>
        <v>0</v>
      </c>
      <c r="AB472">
        <v>18.579999999999998</v>
      </c>
      <c r="AC472" t="s">
        <v>2005</v>
      </c>
      <c r="AD472" t="s">
        <v>2012</v>
      </c>
      <c r="AE472">
        <v>0.22320000000000001</v>
      </c>
      <c r="AF472" t="s">
        <v>2030</v>
      </c>
      <c r="AH472" t="s">
        <v>1011</v>
      </c>
      <c r="AI472" t="s">
        <v>1011</v>
      </c>
      <c r="AJ472" t="s">
        <v>1011</v>
      </c>
      <c r="AL472">
        <v>1.3</v>
      </c>
      <c r="AM472">
        <v>0</v>
      </c>
      <c r="AN472">
        <v>0.5</v>
      </c>
      <c r="AO472">
        <v>0</v>
      </c>
      <c r="AP472" t="s">
        <v>1948</v>
      </c>
      <c r="AQ472" t="s">
        <v>2055</v>
      </c>
      <c r="AR472" t="s">
        <v>2069</v>
      </c>
      <c r="AS472">
        <v>1</v>
      </c>
      <c r="AT472">
        <v>900</v>
      </c>
      <c r="AU472">
        <f>IF(SpaceTypesTable[[#This Row],[Peak Flow Rate (gal/h)]]=0,"",SpaceTypesTable[[#This Row],[Peak Flow Rate (gal/h)]]/SpaceTypesTable[[#This Row],[area (ft^2)]])</f>
        <v>1.1111111111111111E-3</v>
      </c>
      <c r="AV472">
        <v>43.3</v>
      </c>
      <c r="AW472">
        <v>0.2</v>
      </c>
      <c r="AX472">
        <v>0.05</v>
      </c>
      <c r="AY472" t="s">
        <v>2155</v>
      </c>
      <c r="BE472" t="str">
        <f>IF(ISBLANK(BD472),"",BD472/(BA472/AZ472))</f>
        <v/>
      </c>
    </row>
    <row r="473" spans="1:58">
      <c r="C473" t="s">
        <v>1058</v>
      </c>
      <c r="D473" t="s">
        <v>799</v>
      </c>
      <c r="E473" t="s">
        <v>802</v>
      </c>
      <c r="F473" t="s">
        <v>820</v>
      </c>
      <c r="G473" t="s">
        <v>1042</v>
      </c>
      <c r="H473" t="s">
        <v>755</v>
      </c>
      <c r="I473" t="s">
        <v>776</v>
      </c>
      <c r="J473" t="s">
        <v>788</v>
      </c>
      <c r="K473" t="str">
        <f>SpaceTypesTable[[#This Row],[Lighting Standard]]&amp;SpaceTypesTable[[#This Row],[Lighting Primary Space Type]]&amp;SpaceTypesTable[[#This Row],[Lighting Secondary Space Type]]</f>
        <v>ASHRAE 90.1-2007HospitalRadiology</v>
      </c>
      <c r="N473">
        <f>VLOOKUP(SpaceTypesTable[[#This Row],[LookupColumn]],InteriorLightingTable[],5,FALSE)</f>
        <v>0.4</v>
      </c>
      <c r="Q473">
        <v>0</v>
      </c>
      <c r="R473">
        <v>0.7</v>
      </c>
      <c r="S473">
        <v>0.2</v>
      </c>
      <c r="T473" t="s">
        <v>1970</v>
      </c>
      <c r="U473" t="s">
        <v>953</v>
      </c>
      <c r="V473" t="s">
        <v>777</v>
      </c>
      <c r="W473" t="s">
        <v>952</v>
      </c>
      <c r="X473" t="str">
        <f>SpaceTypesTable[[#This Row],[Ventilation Standard]]&amp;SpaceTypesTable[[#This Row],[Ventilation Primary Space Type]]&amp;SpaceTypesTable[[#This Row],[Ventilation Secondary Space Type]]</f>
        <v>GGHC v2.2Health CareX-ray, Diagnostic and Treatment</v>
      </c>
      <c r="Y473">
        <f>VLOOKUP(SpaceTypesTable[[#This Row],[Lookup]],VentilationStandardsTable[],6,FALSE)</f>
        <v>0.3</v>
      </c>
      <c r="Z473">
        <f>VLOOKUP(SpaceTypesTable[[#This Row],[Lookup]],VentilationStandardsTable[],5,FALSE)</f>
        <v>0</v>
      </c>
      <c r="AA473">
        <f>VLOOKUP(SpaceTypesTable[[#This Row],[Lookup]],VentilationStandardsTable[],7,FALSE)</f>
        <v>0</v>
      </c>
      <c r="AB473">
        <v>18.579999999999998</v>
      </c>
      <c r="AC473" t="s">
        <v>2005</v>
      </c>
      <c r="AD473" t="s">
        <v>2012</v>
      </c>
      <c r="AE473">
        <v>4.4600000000000001E-2</v>
      </c>
      <c r="AF473" t="s">
        <v>2030</v>
      </c>
      <c r="AH473" t="s">
        <v>1011</v>
      </c>
      <c r="AI473" t="s">
        <v>1011</v>
      </c>
      <c r="AJ473" t="s">
        <v>1011</v>
      </c>
      <c r="AL473">
        <v>0.95</v>
      </c>
      <c r="AM473">
        <v>0</v>
      </c>
      <c r="AN473">
        <v>0.5</v>
      </c>
      <c r="AO473">
        <v>0</v>
      </c>
      <c r="AP473" t="s">
        <v>1948</v>
      </c>
      <c r="AQ473" t="s">
        <v>2055</v>
      </c>
      <c r="AR473" t="s">
        <v>2069</v>
      </c>
      <c r="AS473">
        <v>1</v>
      </c>
      <c r="AT473">
        <v>900</v>
      </c>
      <c r="AU473">
        <f>IF(SpaceTypesTable[[#This Row],[Peak Flow Rate (gal/h)]]=0,"",SpaceTypesTable[[#This Row],[Peak Flow Rate (gal/h)]]/SpaceTypesTable[[#This Row],[area (ft^2)]])</f>
        <v>1.1111111111111111E-3</v>
      </c>
      <c r="AV473">
        <v>43.3</v>
      </c>
      <c r="AW473">
        <v>0.2</v>
      </c>
      <c r="AX473">
        <v>0.05</v>
      </c>
      <c r="AY473" t="s">
        <v>2155</v>
      </c>
      <c r="BE473" t="str">
        <f>IF(ISBLANK(BD473),"",BD473/(BA473/AZ473))</f>
        <v/>
      </c>
    </row>
    <row r="474" spans="1:58">
      <c r="A474" t="s">
        <v>360</v>
      </c>
      <c r="B474">
        <v>192</v>
      </c>
      <c r="C474" t="s">
        <v>1002</v>
      </c>
      <c r="D474" t="s">
        <v>799</v>
      </c>
      <c r="E474" t="s">
        <v>805</v>
      </c>
      <c r="F474" t="s">
        <v>845</v>
      </c>
      <c r="G474" t="s">
        <v>1039</v>
      </c>
      <c r="K474" t="str">
        <f>SpaceTypesTable[[#This Row],[Lighting Standard]]&amp;SpaceTypesTable[[#This Row],[Lighting Primary Space Type]]&amp;SpaceTypesTable[[#This Row],[Lighting Secondary Space Type]]</f>
        <v/>
      </c>
      <c r="N474">
        <v>1.4</v>
      </c>
      <c r="Q474">
        <v>0</v>
      </c>
      <c r="R474">
        <v>0.37</v>
      </c>
      <c r="S474">
        <v>0.2</v>
      </c>
      <c r="T474" t="s">
        <v>1971</v>
      </c>
      <c r="U474" t="s">
        <v>645</v>
      </c>
      <c r="V474" t="s">
        <v>555</v>
      </c>
      <c r="W474" t="s">
        <v>557</v>
      </c>
      <c r="X474" t="str">
        <f>SpaceTypesTable[[#This Row],[Ventilation Standard]]&amp;SpaceTypesTable[[#This Row],[Ventilation Primary Space Type]]&amp;SpaceTypesTable[[#This Row],[Ventilation Secondary Space Type]]</f>
        <v>ASHRAE 62.1-1999Food and Beverage ServiceCafeteria, fast food</v>
      </c>
      <c r="Y474">
        <f>VLOOKUP(SpaceTypesTable[[#This Row],[Lookup]],VentilationStandardsTable[],6,FALSE)</f>
        <v>0</v>
      </c>
      <c r="Z474">
        <f>VLOOKUP(SpaceTypesTable[[#This Row],[Lookup]],VentilationStandardsTable[],5,FALSE)</f>
        <v>20</v>
      </c>
      <c r="AA474">
        <f>VLOOKUP(SpaceTypesTable[[#This Row],[Lookup]],VentilationStandardsTable[],7,FALSE)</f>
        <v>0</v>
      </c>
      <c r="AB474">
        <v>66.67</v>
      </c>
      <c r="AC474" t="s">
        <v>2004</v>
      </c>
      <c r="AD474" t="s">
        <v>2137</v>
      </c>
      <c r="AE474">
        <v>0.22320000000000001</v>
      </c>
      <c r="AF474" t="s">
        <v>2031</v>
      </c>
      <c r="AH474" t="s">
        <v>1011</v>
      </c>
      <c r="AI474" t="s">
        <v>1011</v>
      </c>
      <c r="AJ474" t="s">
        <v>1011</v>
      </c>
      <c r="AL474">
        <v>2.36</v>
      </c>
      <c r="AM474">
        <v>0</v>
      </c>
      <c r="AN474">
        <v>0.5</v>
      </c>
      <c r="AO474">
        <v>0</v>
      </c>
      <c r="AP474" t="s">
        <v>2093</v>
      </c>
      <c r="AQ474" t="s">
        <v>2056</v>
      </c>
      <c r="AR474" t="s">
        <v>2070</v>
      </c>
      <c r="AU474" t="str">
        <f>IF(SpaceTypesTable[[#This Row],[Peak Flow Rate (gal/h)]]=0,"",SpaceTypesTable[[#This Row],[Peak Flow Rate (gal/h)]]/SpaceTypesTable[[#This Row],[area (ft^2)]])</f>
        <v/>
      </c>
      <c r="BE474" t="str">
        <f>IF(ISBLANK(BD474),"",BD474/(BA474/AZ474))</f>
        <v/>
      </c>
    </row>
    <row r="475" spans="1:58">
      <c r="A475" t="s">
        <v>539</v>
      </c>
      <c r="B475">
        <v>87</v>
      </c>
      <c r="C475" t="s">
        <v>1001</v>
      </c>
      <c r="D475" t="s">
        <v>799</v>
      </c>
      <c r="E475" t="s">
        <v>805</v>
      </c>
      <c r="F475" t="s">
        <v>845</v>
      </c>
      <c r="G475" t="s">
        <v>1039</v>
      </c>
      <c r="H475" t="s">
        <v>754</v>
      </c>
      <c r="I475" t="s">
        <v>780</v>
      </c>
      <c r="J475" t="s">
        <v>760</v>
      </c>
      <c r="K475" t="str">
        <f>SpaceTypesTable[[#This Row],[Lighting Standard]]&amp;SpaceTypesTable[[#This Row],[Lighting Primary Space Type]]&amp;SpaceTypesTable[[#This Row],[Lighting Secondary Space Type]]</f>
        <v>ASHRAE 90.1-2004Dining AreaGeneral</v>
      </c>
      <c r="N475">
        <f>VLOOKUP(SpaceTypesTable[[#This Row],[LookupColumn]],InteriorLightingTable[],5,FALSE)</f>
        <v>0.9</v>
      </c>
      <c r="Q475">
        <v>0</v>
      </c>
      <c r="R475">
        <v>0.37</v>
      </c>
      <c r="S475">
        <v>0.2</v>
      </c>
      <c r="T475" t="s">
        <v>1971</v>
      </c>
      <c r="U475" t="s">
        <v>645</v>
      </c>
      <c r="V475" t="s">
        <v>555</v>
      </c>
      <c r="W475" t="s">
        <v>557</v>
      </c>
      <c r="X475" t="str">
        <f>SpaceTypesTable[[#This Row],[Ventilation Standard]]&amp;SpaceTypesTable[[#This Row],[Ventilation Primary Space Type]]&amp;SpaceTypesTable[[#This Row],[Ventilation Secondary Space Type]]</f>
        <v>ASHRAE 62.1-1999Food and Beverage ServiceCafeteria, fast food</v>
      </c>
      <c r="Y475">
        <f>VLOOKUP(SpaceTypesTable[[#This Row],[Lookup]],VentilationStandardsTable[],6,FALSE)</f>
        <v>0</v>
      </c>
      <c r="Z475">
        <f>VLOOKUP(SpaceTypesTable[[#This Row],[Lookup]],VentilationStandardsTable[],5,FALSE)</f>
        <v>20</v>
      </c>
      <c r="AA475">
        <f>VLOOKUP(SpaceTypesTable[[#This Row],[Lookup]],VentilationStandardsTable[],7,FALSE)</f>
        <v>0</v>
      </c>
      <c r="AB475">
        <v>66.67</v>
      </c>
      <c r="AC475" t="s">
        <v>2004</v>
      </c>
      <c r="AD475" t="s">
        <v>2137</v>
      </c>
      <c r="AE475">
        <v>5.9499999999999997E-2</v>
      </c>
      <c r="AF475" t="s">
        <v>2031</v>
      </c>
      <c r="AH475" t="s">
        <v>1011</v>
      </c>
      <c r="AI475" t="s">
        <v>1011</v>
      </c>
      <c r="AJ475" t="s">
        <v>1011</v>
      </c>
      <c r="AL475">
        <v>2.36</v>
      </c>
      <c r="AM475">
        <v>0</v>
      </c>
      <c r="AN475">
        <v>0.5</v>
      </c>
      <c r="AO475">
        <v>0</v>
      </c>
      <c r="AP475" t="s">
        <v>2093</v>
      </c>
      <c r="AQ475" t="s">
        <v>2056</v>
      </c>
      <c r="AR475" t="s">
        <v>2070</v>
      </c>
      <c r="AU475" t="str">
        <f>IF(SpaceTypesTable[[#This Row],[Peak Flow Rate (gal/h)]]=0,"",SpaceTypesTable[[#This Row],[Peak Flow Rate (gal/h)]]/SpaceTypesTable[[#This Row],[area (ft^2)]])</f>
        <v/>
      </c>
      <c r="BE475" t="str">
        <f>IF(ISBLANK(BD475),"",BD475/(BA475/AZ475))</f>
        <v/>
      </c>
    </row>
    <row r="476" spans="1:58">
      <c r="A476" t="s">
        <v>333</v>
      </c>
      <c r="B476">
        <v>321</v>
      </c>
      <c r="C476" t="s">
        <v>1000</v>
      </c>
      <c r="D476" t="s">
        <v>800</v>
      </c>
      <c r="E476" t="s">
        <v>805</v>
      </c>
      <c r="F476" t="s">
        <v>845</v>
      </c>
      <c r="G476" t="s">
        <v>1039</v>
      </c>
      <c r="H476" t="s">
        <v>997</v>
      </c>
      <c r="I476" t="s">
        <v>780</v>
      </c>
      <c r="J476" t="s">
        <v>760</v>
      </c>
      <c r="K476" t="str">
        <f>SpaceTypesTable[[#This Row],[Lighting Standard]]&amp;SpaceTypesTable[[#This Row],[Lighting Primary Space Type]]&amp;SpaceTypesTable[[#This Row],[Lighting Secondary Space Type]]</f>
        <v>ASHRAE 189.1-2009Dining AreaGeneral</v>
      </c>
      <c r="N476">
        <f>VLOOKUP(SpaceTypesTable[[#This Row],[LookupColumn]],InteriorLightingTable[],5,FALSE)</f>
        <v>0.81</v>
      </c>
      <c r="Q476">
        <v>0</v>
      </c>
      <c r="R476">
        <v>0.37</v>
      </c>
      <c r="S476">
        <v>0.2</v>
      </c>
      <c r="T476" t="s">
        <v>1971</v>
      </c>
      <c r="U476" t="s">
        <v>645</v>
      </c>
      <c r="V476" t="s">
        <v>555</v>
      </c>
      <c r="W476" t="s">
        <v>557</v>
      </c>
      <c r="X476" t="str">
        <f>SpaceTypesTable[[#This Row],[Ventilation Standard]]&amp;SpaceTypesTable[[#This Row],[Ventilation Primary Space Type]]&amp;SpaceTypesTable[[#This Row],[Ventilation Secondary Space Type]]</f>
        <v>ASHRAE 62.1-1999Food and Beverage ServiceCafeteria, fast food</v>
      </c>
      <c r="Y476">
        <f>VLOOKUP(SpaceTypesTable[[#This Row],[Lookup]],VentilationStandardsTable[],6,FALSE)</f>
        <v>0</v>
      </c>
      <c r="Z476">
        <f>VLOOKUP(SpaceTypesTable[[#This Row],[Lookup]],VentilationStandardsTable[],5,FALSE)</f>
        <v>20</v>
      </c>
      <c r="AA476">
        <f>VLOOKUP(SpaceTypesTable[[#This Row],[Lookup]],VentilationStandardsTable[],7,FALSE)</f>
        <v>0</v>
      </c>
      <c r="AB476">
        <v>66.67</v>
      </c>
      <c r="AC476" t="s">
        <v>2004</v>
      </c>
      <c r="AD476" t="s">
        <v>2137</v>
      </c>
      <c r="AE476">
        <v>5.9499999999999997E-2</v>
      </c>
      <c r="AF476" t="s">
        <v>2031</v>
      </c>
      <c r="AH476" t="s">
        <v>1011</v>
      </c>
      <c r="AI476" t="s">
        <v>1011</v>
      </c>
      <c r="AJ476" t="s">
        <v>1011</v>
      </c>
      <c r="AL476">
        <v>1.72</v>
      </c>
      <c r="AM476">
        <v>0</v>
      </c>
      <c r="AN476">
        <v>0.5</v>
      </c>
      <c r="AO476">
        <v>0</v>
      </c>
      <c r="AP476" t="s">
        <v>2093</v>
      </c>
      <c r="AQ476" t="s">
        <v>2056</v>
      </c>
      <c r="AR476" t="s">
        <v>2070</v>
      </c>
      <c r="AU476" t="str">
        <f>IF(SpaceTypesTable[[#This Row],[Peak Flow Rate (gal/h)]]=0,"",SpaceTypesTable[[#This Row],[Peak Flow Rate (gal/h)]]/SpaceTypesTable[[#This Row],[area (ft^2)]])</f>
        <v/>
      </c>
      <c r="BE476" t="str">
        <f>IF(ISBLANK(BD476),"",BD476/(BA476/AZ476))</f>
        <v/>
      </c>
    </row>
    <row r="477" spans="1:58">
      <c r="A477" t="s">
        <v>518</v>
      </c>
      <c r="B477">
        <v>457</v>
      </c>
      <c r="C477" t="s">
        <v>1000</v>
      </c>
      <c r="D477" t="s">
        <v>801</v>
      </c>
      <c r="E477" t="s">
        <v>805</v>
      </c>
      <c r="F477" t="s">
        <v>845</v>
      </c>
      <c r="G477" t="s">
        <v>1039</v>
      </c>
      <c r="H477" t="s">
        <v>997</v>
      </c>
      <c r="I477" t="s">
        <v>780</v>
      </c>
      <c r="J477" t="s">
        <v>760</v>
      </c>
      <c r="K477" t="str">
        <f>SpaceTypesTable[[#This Row],[Lighting Standard]]&amp;SpaceTypesTable[[#This Row],[Lighting Primary Space Type]]&amp;SpaceTypesTable[[#This Row],[Lighting Secondary Space Type]]</f>
        <v>ASHRAE 189.1-2009Dining AreaGeneral</v>
      </c>
      <c r="N477">
        <f>VLOOKUP(SpaceTypesTable[[#This Row],[LookupColumn]],InteriorLightingTable[],5,FALSE)</f>
        <v>0.81</v>
      </c>
      <c r="Q477">
        <v>0</v>
      </c>
      <c r="R477">
        <v>0.37</v>
      </c>
      <c r="S477">
        <v>0.2</v>
      </c>
      <c r="T477" t="s">
        <v>1971</v>
      </c>
      <c r="U477" t="s">
        <v>645</v>
      </c>
      <c r="V477" t="s">
        <v>555</v>
      </c>
      <c r="W477" t="s">
        <v>557</v>
      </c>
      <c r="X477" t="str">
        <f>SpaceTypesTable[[#This Row],[Ventilation Standard]]&amp;SpaceTypesTable[[#This Row],[Ventilation Primary Space Type]]&amp;SpaceTypesTable[[#This Row],[Ventilation Secondary Space Type]]</f>
        <v>ASHRAE 62.1-1999Food and Beverage ServiceCafeteria, fast food</v>
      </c>
      <c r="Y477">
        <f>VLOOKUP(SpaceTypesTable[[#This Row],[Lookup]],VentilationStandardsTable[],6,FALSE)</f>
        <v>0</v>
      </c>
      <c r="Z477">
        <f>VLOOKUP(SpaceTypesTable[[#This Row],[Lookup]],VentilationStandardsTable[],5,FALSE)</f>
        <v>20</v>
      </c>
      <c r="AA477">
        <f>VLOOKUP(SpaceTypesTable[[#This Row],[Lookup]],VentilationStandardsTable[],7,FALSE)</f>
        <v>0</v>
      </c>
      <c r="AB477">
        <v>66.67</v>
      </c>
      <c r="AC477" t="s">
        <v>2004</v>
      </c>
      <c r="AD477" t="s">
        <v>2137</v>
      </c>
      <c r="AE477">
        <v>4.4600000000000001E-2</v>
      </c>
      <c r="AF477" t="s">
        <v>2031</v>
      </c>
      <c r="AH477" t="s">
        <v>1011</v>
      </c>
      <c r="AI477" t="s">
        <v>1011</v>
      </c>
      <c r="AJ477" t="s">
        <v>1011</v>
      </c>
      <c r="AL477">
        <v>1.72</v>
      </c>
      <c r="AM477">
        <v>0</v>
      </c>
      <c r="AN477">
        <v>0.5</v>
      </c>
      <c r="AO477">
        <v>0</v>
      </c>
      <c r="AP477" t="s">
        <v>2093</v>
      </c>
      <c r="AQ477" t="s">
        <v>2056</v>
      </c>
      <c r="AR477" t="s">
        <v>2070</v>
      </c>
      <c r="AU477" t="str">
        <f>IF(SpaceTypesTable[[#This Row],[Peak Flow Rate (gal/h)]]=0,"",SpaceTypesTable[[#This Row],[Peak Flow Rate (gal/h)]]/SpaceTypesTable[[#This Row],[area (ft^2)]])</f>
        <v/>
      </c>
      <c r="BE477" t="str">
        <f>IF(ISBLANK(BD477),"",BD477/(BA477/AZ477))</f>
        <v/>
      </c>
    </row>
    <row r="478" spans="1:58">
      <c r="A478" t="s">
        <v>227</v>
      </c>
      <c r="B478">
        <v>136</v>
      </c>
      <c r="C478" t="s">
        <v>1003</v>
      </c>
      <c r="D478" t="s">
        <v>799</v>
      </c>
      <c r="E478" t="s">
        <v>805</v>
      </c>
      <c r="F478" t="s">
        <v>845</v>
      </c>
      <c r="G478" t="s">
        <v>1039</v>
      </c>
      <c r="K478" t="str">
        <f>SpaceTypesTable[[#This Row],[Lighting Standard]]&amp;SpaceTypesTable[[#This Row],[Lighting Primary Space Type]]&amp;SpaceTypesTable[[#This Row],[Lighting Secondary Space Type]]</f>
        <v/>
      </c>
      <c r="N478">
        <v>3.7000000000000006</v>
      </c>
      <c r="Q478">
        <v>0</v>
      </c>
      <c r="R478">
        <v>0.37</v>
      </c>
      <c r="S478">
        <v>0.2</v>
      </c>
      <c r="T478" t="s">
        <v>1971</v>
      </c>
      <c r="U478" t="s">
        <v>645</v>
      </c>
      <c r="V478" t="s">
        <v>555</v>
      </c>
      <c r="W478" t="s">
        <v>557</v>
      </c>
      <c r="X478" t="str">
        <f>SpaceTypesTable[[#This Row],[Ventilation Standard]]&amp;SpaceTypesTable[[#This Row],[Ventilation Primary Space Type]]&amp;SpaceTypesTable[[#This Row],[Ventilation Secondary Space Type]]</f>
        <v>ASHRAE 62.1-1999Food and Beverage ServiceCafeteria, fast food</v>
      </c>
      <c r="Y478">
        <f>VLOOKUP(SpaceTypesTable[[#This Row],[Lookup]],VentilationStandardsTable[],6,FALSE)</f>
        <v>0</v>
      </c>
      <c r="Z478">
        <f>VLOOKUP(SpaceTypesTable[[#This Row],[Lookup]],VentilationStandardsTable[],5,FALSE)</f>
        <v>20</v>
      </c>
      <c r="AA478">
        <f>VLOOKUP(SpaceTypesTable[[#This Row],[Lookup]],VentilationStandardsTable[],7,FALSE)</f>
        <v>0</v>
      </c>
      <c r="AB478">
        <v>66.67</v>
      </c>
      <c r="AC478" t="s">
        <v>2004</v>
      </c>
      <c r="AD478" t="s">
        <v>2137</v>
      </c>
      <c r="AE478">
        <v>0.22320000000000001</v>
      </c>
      <c r="AF478" t="s">
        <v>2031</v>
      </c>
      <c r="AH478" t="s">
        <v>1011</v>
      </c>
      <c r="AI478" t="s">
        <v>1011</v>
      </c>
      <c r="AJ478" t="s">
        <v>1011</v>
      </c>
      <c r="AL478">
        <v>2.36</v>
      </c>
      <c r="AM478">
        <v>0</v>
      </c>
      <c r="AN478">
        <v>0.5</v>
      </c>
      <c r="AO478">
        <v>0</v>
      </c>
      <c r="AP478" t="s">
        <v>2093</v>
      </c>
      <c r="AQ478" t="s">
        <v>2056</v>
      </c>
      <c r="AR478" t="s">
        <v>2070</v>
      </c>
      <c r="AU478" t="str">
        <f>IF(SpaceTypesTable[[#This Row],[Peak Flow Rate (gal/h)]]=0,"",SpaceTypesTable[[#This Row],[Peak Flow Rate (gal/h)]]/SpaceTypesTable[[#This Row],[area (ft^2)]])</f>
        <v/>
      </c>
      <c r="BE478" t="str">
        <f>IF(ISBLANK(BD478),"",BD478/(BA478/AZ478))</f>
        <v/>
      </c>
    </row>
    <row r="479" spans="1:58">
      <c r="C479" t="s">
        <v>1058</v>
      </c>
      <c r="D479" t="s">
        <v>799</v>
      </c>
      <c r="E479" t="s">
        <v>805</v>
      </c>
      <c r="F479" t="s">
        <v>845</v>
      </c>
      <c r="G479" t="s">
        <v>1039</v>
      </c>
      <c r="H479" t="s">
        <v>755</v>
      </c>
      <c r="I479" t="s">
        <v>780</v>
      </c>
      <c r="J479" t="s">
        <v>760</v>
      </c>
      <c r="K479" t="str">
        <f>SpaceTypesTable[[#This Row],[Lighting Standard]]&amp;SpaceTypesTable[[#This Row],[Lighting Primary Space Type]]&amp;SpaceTypesTable[[#This Row],[Lighting Secondary Space Type]]</f>
        <v>ASHRAE 90.1-2007Dining AreaGeneral</v>
      </c>
      <c r="N479">
        <f>VLOOKUP(SpaceTypesTable[[#This Row],[LookupColumn]],InteriorLightingTable[],5,FALSE)</f>
        <v>0.9</v>
      </c>
      <c r="Q479">
        <v>0</v>
      </c>
      <c r="R479">
        <v>0.37</v>
      </c>
      <c r="S479">
        <v>0.2</v>
      </c>
      <c r="T479" t="s">
        <v>1971</v>
      </c>
      <c r="U479" t="s">
        <v>647</v>
      </c>
      <c r="V479" t="s">
        <v>555</v>
      </c>
      <c r="W479" t="s">
        <v>557</v>
      </c>
      <c r="X479" t="str">
        <f>SpaceTypesTable[[#This Row],[Ventilation Standard]]&amp;SpaceTypesTable[[#This Row],[Ventilation Primary Space Type]]&amp;SpaceTypesTable[[#This Row],[Ventilation Secondary Space Type]]</f>
        <v>ASHRAE 62.1-2007Food and Beverage ServiceCafeteria, fast food</v>
      </c>
      <c r="Y479" t="e">
        <f>VLOOKUP(SpaceTypesTable[[#This Row],[Lookup]],VentilationStandardsTable[],6,FALSE)</f>
        <v>#N/A</v>
      </c>
      <c r="Z479" t="e">
        <f>VLOOKUP(SpaceTypesTable[[#This Row],[Lookup]],VentilationStandardsTable[],5,FALSE)</f>
        <v>#N/A</v>
      </c>
      <c r="AA479" t="e">
        <f>VLOOKUP(SpaceTypesTable[[#This Row],[Lookup]],VentilationStandardsTable[],7,FALSE)</f>
        <v>#N/A</v>
      </c>
      <c r="AB479">
        <v>66.67</v>
      </c>
      <c r="AC479" t="s">
        <v>2004</v>
      </c>
      <c r="AD479" t="s">
        <v>2137</v>
      </c>
      <c r="AE479">
        <v>4.4600000000000001E-2</v>
      </c>
      <c r="AF479" t="s">
        <v>2031</v>
      </c>
      <c r="AH479" t="s">
        <v>1011</v>
      </c>
      <c r="AI479" t="s">
        <v>1011</v>
      </c>
      <c r="AJ479" t="s">
        <v>1011</v>
      </c>
      <c r="AL479">
        <v>1.72</v>
      </c>
      <c r="AM479">
        <v>0</v>
      </c>
      <c r="AN479">
        <v>0.5</v>
      </c>
      <c r="AO479">
        <v>0</v>
      </c>
      <c r="AP479" t="s">
        <v>2093</v>
      </c>
      <c r="AQ479" t="s">
        <v>2056</v>
      </c>
      <c r="AR479" t="s">
        <v>2070</v>
      </c>
      <c r="AU479" t="str">
        <f>IF(SpaceTypesTable[[#This Row],[Peak Flow Rate (gal/h)]]=0,"",SpaceTypesTable[[#This Row],[Peak Flow Rate (gal/h)]]/SpaceTypesTable[[#This Row],[area (ft^2)]])</f>
        <v/>
      </c>
      <c r="BE479" t="str">
        <f>IF(ISBLANK(BD479),"",BD479/(BA479/AZ479))</f>
        <v/>
      </c>
    </row>
    <row r="480" spans="1:58">
      <c r="A480" t="s">
        <v>407</v>
      </c>
      <c r="B480">
        <v>444</v>
      </c>
      <c r="C480" t="s">
        <v>1002</v>
      </c>
      <c r="D480" t="s">
        <v>799</v>
      </c>
      <c r="E480" t="s">
        <v>805</v>
      </c>
      <c r="F480" t="s">
        <v>627</v>
      </c>
      <c r="G480" t="s">
        <v>1046</v>
      </c>
      <c r="K480" t="str">
        <f>SpaceTypesTable[[#This Row],[Lighting Standard]]&amp;SpaceTypesTable[[#This Row],[Lighting Primary Space Type]]&amp;SpaceTypesTable[[#This Row],[Lighting Secondary Space Type]]</f>
        <v/>
      </c>
      <c r="N480">
        <v>2</v>
      </c>
      <c r="Q480">
        <v>0</v>
      </c>
      <c r="R480">
        <v>0.37</v>
      </c>
      <c r="S480">
        <v>0.2</v>
      </c>
      <c r="T480" t="s">
        <v>1971</v>
      </c>
      <c r="U480" t="s">
        <v>645</v>
      </c>
      <c r="V480" t="s">
        <v>626</v>
      </c>
      <c r="W480" t="s">
        <v>627</v>
      </c>
      <c r="X480" t="str">
        <f>SpaceTypesTable[[#This Row],[Ventilation Standard]]&amp;SpaceTypesTable[[#This Row],[Ventilation Primary Space Type]]&amp;SpaceTypesTable[[#This Row],[Ventilation Secondary Space Type]]</f>
        <v>ASHRAE 62.1-1999EducationClassroom</v>
      </c>
      <c r="Y480">
        <f>VLOOKUP(SpaceTypesTable[[#This Row],[Lookup]],VentilationStandardsTable[],6,FALSE)</f>
        <v>0</v>
      </c>
      <c r="Z480">
        <f>VLOOKUP(SpaceTypesTable[[#This Row],[Lookup]],VentilationStandardsTable[],5,FALSE)</f>
        <v>15</v>
      </c>
      <c r="AA480">
        <f>VLOOKUP(SpaceTypesTable[[#This Row],[Lookup]],VentilationStandardsTable[],7,FALSE)</f>
        <v>0</v>
      </c>
      <c r="AB480">
        <v>23.22</v>
      </c>
      <c r="AC480" t="s">
        <v>2002</v>
      </c>
      <c r="AD480" t="s">
        <v>2137</v>
      </c>
      <c r="AE480">
        <v>0.22320000000000001</v>
      </c>
      <c r="AF480" t="s">
        <v>2031</v>
      </c>
      <c r="AH480" t="s">
        <v>1011</v>
      </c>
      <c r="AI480" t="s">
        <v>1011</v>
      </c>
      <c r="AJ480" t="s">
        <v>1011</v>
      </c>
      <c r="AL480">
        <v>1.39</v>
      </c>
      <c r="AM480">
        <v>0</v>
      </c>
      <c r="AN480">
        <v>0.5</v>
      </c>
      <c r="AO480">
        <v>0</v>
      </c>
      <c r="AP480" t="s">
        <v>2093</v>
      </c>
      <c r="AQ480" t="s">
        <v>2056</v>
      </c>
      <c r="AR480" t="s">
        <v>2070</v>
      </c>
      <c r="AU480" t="str">
        <f>IF(SpaceTypesTable[[#This Row],[Peak Flow Rate (gal/h)]]=0,"",SpaceTypesTable[[#This Row],[Peak Flow Rate (gal/h)]]/SpaceTypesTable[[#This Row],[area (ft^2)]])</f>
        <v/>
      </c>
      <c r="BE480" t="str">
        <f>IF(ISBLANK(BD480),"",BD480/(BA480/AZ480))</f>
        <v/>
      </c>
    </row>
    <row r="481" spans="1:57">
      <c r="A481" t="s">
        <v>384</v>
      </c>
      <c r="B481">
        <v>411</v>
      </c>
      <c r="C481" t="s">
        <v>1001</v>
      </c>
      <c r="D481" t="s">
        <v>799</v>
      </c>
      <c r="E481" t="s">
        <v>805</v>
      </c>
      <c r="F481" t="s">
        <v>627</v>
      </c>
      <c r="G481" t="s">
        <v>1046</v>
      </c>
      <c r="H481" t="s">
        <v>754</v>
      </c>
      <c r="I481" t="s">
        <v>881</v>
      </c>
      <c r="J481" t="s">
        <v>760</v>
      </c>
      <c r="K481" t="str">
        <f>SpaceTypesTable[[#This Row],[Lighting Standard]]&amp;SpaceTypesTable[[#This Row],[Lighting Primary Space Type]]&amp;SpaceTypesTable[[#This Row],[Lighting Secondary Space Type]]</f>
        <v>ASHRAE 90.1-2004Classroom/Lecture/TrainingGeneral</v>
      </c>
      <c r="N481">
        <f>VLOOKUP(SpaceTypesTable[[#This Row],[LookupColumn]],InteriorLightingTable[],5,FALSE)</f>
        <v>1.4</v>
      </c>
      <c r="Q481">
        <v>0</v>
      </c>
      <c r="R481">
        <v>0.37</v>
      </c>
      <c r="S481">
        <v>0.2</v>
      </c>
      <c r="T481" t="s">
        <v>1971</v>
      </c>
      <c r="U481" t="s">
        <v>645</v>
      </c>
      <c r="V481" t="s">
        <v>626</v>
      </c>
      <c r="W481" t="s">
        <v>627</v>
      </c>
      <c r="X481" t="str">
        <f>SpaceTypesTable[[#This Row],[Ventilation Standard]]&amp;SpaceTypesTable[[#This Row],[Ventilation Primary Space Type]]&amp;SpaceTypesTable[[#This Row],[Ventilation Secondary Space Type]]</f>
        <v>ASHRAE 62.1-1999EducationClassroom</v>
      </c>
      <c r="Y481">
        <f>VLOOKUP(SpaceTypesTable[[#This Row],[Lookup]],VentilationStandardsTable[],6,FALSE)</f>
        <v>0</v>
      </c>
      <c r="Z481">
        <f>VLOOKUP(SpaceTypesTable[[#This Row],[Lookup]],VentilationStandardsTable[],5,FALSE)</f>
        <v>15</v>
      </c>
      <c r="AA481">
        <f>VLOOKUP(SpaceTypesTable[[#This Row],[Lookup]],VentilationStandardsTable[],7,FALSE)</f>
        <v>0</v>
      </c>
      <c r="AB481">
        <v>23.22</v>
      </c>
      <c r="AC481" t="s">
        <v>2002</v>
      </c>
      <c r="AD481" t="s">
        <v>2137</v>
      </c>
      <c r="AE481">
        <v>5.9499999999999997E-2</v>
      </c>
      <c r="AF481" t="s">
        <v>2031</v>
      </c>
      <c r="AH481" t="s">
        <v>1011</v>
      </c>
      <c r="AI481" t="s">
        <v>1011</v>
      </c>
      <c r="AJ481" t="s">
        <v>1011</v>
      </c>
      <c r="AL481">
        <v>1.39</v>
      </c>
      <c r="AM481">
        <v>0</v>
      </c>
      <c r="AN481">
        <v>0.5</v>
      </c>
      <c r="AO481">
        <v>0</v>
      </c>
      <c r="AP481" t="s">
        <v>2093</v>
      </c>
      <c r="AQ481" t="s">
        <v>2056</v>
      </c>
      <c r="AR481" t="s">
        <v>2070</v>
      </c>
      <c r="AU481" t="str">
        <f>IF(SpaceTypesTable[[#This Row],[Peak Flow Rate (gal/h)]]=0,"",SpaceTypesTable[[#This Row],[Peak Flow Rate (gal/h)]]/SpaceTypesTable[[#This Row],[area (ft^2)]])</f>
        <v/>
      </c>
      <c r="BE481" t="str">
        <f>IF(ISBLANK(BD481),"",BD481/(BA481/AZ481))</f>
        <v/>
      </c>
    </row>
    <row r="482" spans="1:57">
      <c r="A482" t="s">
        <v>458</v>
      </c>
      <c r="B482">
        <v>135</v>
      </c>
      <c r="C482" t="s">
        <v>1000</v>
      </c>
      <c r="D482" t="s">
        <v>800</v>
      </c>
      <c r="E482" t="s">
        <v>805</v>
      </c>
      <c r="F482" t="s">
        <v>627</v>
      </c>
      <c r="G482" t="s">
        <v>1046</v>
      </c>
      <c r="H482" t="s">
        <v>997</v>
      </c>
      <c r="I482" t="s">
        <v>881</v>
      </c>
      <c r="J482" t="s">
        <v>760</v>
      </c>
      <c r="K482" t="str">
        <f>SpaceTypesTable[[#This Row],[Lighting Standard]]&amp;SpaceTypesTable[[#This Row],[Lighting Primary Space Type]]&amp;SpaceTypesTable[[#This Row],[Lighting Secondary Space Type]]</f>
        <v>ASHRAE 189.1-2009Classroom/Lecture/TrainingGeneral</v>
      </c>
      <c r="N482">
        <f>VLOOKUP(SpaceTypesTable[[#This Row],[LookupColumn]],InteriorLightingTable[],5,FALSE)</f>
        <v>1.26</v>
      </c>
      <c r="Q482">
        <v>0</v>
      </c>
      <c r="R482">
        <v>0.37</v>
      </c>
      <c r="S482">
        <v>0.2</v>
      </c>
      <c r="T482" t="s">
        <v>1971</v>
      </c>
      <c r="U482" t="s">
        <v>645</v>
      </c>
      <c r="V482" t="s">
        <v>626</v>
      </c>
      <c r="W482" t="s">
        <v>627</v>
      </c>
      <c r="X482" t="str">
        <f>SpaceTypesTable[[#This Row],[Ventilation Standard]]&amp;SpaceTypesTable[[#This Row],[Ventilation Primary Space Type]]&amp;SpaceTypesTable[[#This Row],[Ventilation Secondary Space Type]]</f>
        <v>ASHRAE 62.1-1999EducationClassroom</v>
      </c>
      <c r="Y482">
        <f>VLOOKUP(SpaceTypesTable[[#This Row],[Lookup]],VentilationStandardsTable[],6,FALSE)</f>
        <v>0</v>
      </c>
      <c r="Z482">
        <f>VLOOKUP(SpaceTypesTable[[#This Row],[Lookup]],VentilationStandardsTable[],5,FALSE)</f>
        <v>15</v>
      </c>
      <c r="AA482">
        <f>VLOOKUP(SpaceTypesTable[[#This Row],[Lookup]],VentilationStandardsTable[],7,FALSE)</f>
        <v>0</v>
      </c>
      <c r="AB482">
        <v>23.22</v>
      </c>
      <c r="AC482" t="s">
        <v>2002</v>
      </c>
      <c r="AD482" t="s">
        <v>2137</v>
      </c>
      <c r="AE482">
        <v>5.9499999999999997E-2</v>
      </c>
      <c r="AF482" t="s">
        <v>2031</v>
      </c>
      <c r="AH482" t="s">
        <v>1011</v>
      </c>
      <c r="AI482" t="s">
        <v>1011</v>
      </c>
      <c r="AJ482" t="s">
        <v>1011</v>
      </c>
      <c r="AL482">
        <v>1.02</v>
      </c>
      <c r="AM482">
        <v>0</v>
      </c>
      <c r="AN482">
        <v>0.5</v>
      </c>
      <c r="AO482">
        <v>0</v>
      </c>
      <c r="AP482" t="s">
        <v>2093</v>
      </c>
      <c r="AQ482" t="s">
        <v>2056</v>
      </c>
      <c r="AR482" t="s">
        <v>2070</v>
      </c>
      <c r="AU482" t="str">
        <f>IF(SpaceTypesTable[[#This Row],[Peak Flow Rate (gal/h)]]=0,"",SpaceTypesTable[[#This Row],[Peak Flow Rate (gal/h)]]/SpaceTypesTable[[#This Row],[area (ft^2)]])</f>
        <v/>
      </c>
      <c r="BE482" t="str">
        <f>IF(ISBLANK(BD482),"",BD482/(BA482/AZ482))</f>
        <v/>
      </c>
    </row>
    <row r="483" spans="1:57">
      <c r="A483" t="s">
        <v>372</v>
      </c>
      <c r="B483">
        <v>344</v>
      </c>
      <c r="C483" t="s">
        <v>1000</v>
      </c>
      <c r="D483" t="s">
        <v>801</v>
      </c>
      <c r="E483" t="s">
        <v>805</v>
      </c>
      <c r="F483" t="s">
        <v>627</v>
      </c>
      <c r="G483" t="s">
        <v>1046</v>
      </c>
      <c r="H483" t="s">
        <v>997</v>
      </c>
      <c r="I483" t="s">
        <v>881</v>
      </c>
      <c r="J483" t="s">
        <v>760</v>
      </c>
      <c r="K483" t="str">
        <f>SpaceTypesTable[[#This Row],[Lighting Standard]]&amp;SpaceTypesTable[[#This Row],[Lighting Primary Space Type]]&amp;SpaceTypesTable[[#This Row],[Lighting Secondary Space Type]]</f>
        <v>ASHRAE 189.1-2009Classroom/Lecture/TrainingGeneral</v>
      </c>
      <c r="N483">
        <f>VLOOKUP(SpaceTypesTable[[#This Row],[LookupColumn]],InteriorLightingTable[],5,FALSE)</f>
        <v>1.26</v>
      </c>
      <c r="Q483">
        <v>0</v>
      </c>
      <c r="R483">
        <v>0.37</v>
      </c>
      <c r="S483">
        <v>0.2</v>
      </c>
      <c r="T483" t="s">
        <v>1971</v>
      </c>
      <c r="U483" t="s">
        <v>645</v>
      </c>
      <c r="V483" t="s">
        <v>626</v>
      </c>
      <c r="W483" t="s">
        <v>627</v>
      </c>
      <c r="X483" t="str">
        <f>SpaceTypesTable[[#This Row],[Ventilation Standard]]&amp;SpaceTypesTable[[#This Row],[Ventilation Primary Space Type]]&amp;SpaceTypesTable[[#This Row],[Ventilation Secondary Space Type]]</f>
        <v>ASHRAE 62.1-1999EducationClassroom</v>
      </c>
      <c r="Y483">
        <f>VLOOKUP(SpaceTypesTable[[#This Row],[Lookup]],VentilationStandardsTable[],6,FALSE)</f>
        <v>0</v>
      </c>
      <c r="Z483">
        <f>VLOOKUP(SpaceTypesTable[[#This Row],[Lookup]],VentilationStandardsTable[],5,FALSE)</f>
        <v>15</v>
      </c>
      <c r="AA483">
        <f>VLOOKUP(SpaceTypesTable[[#This Row],[Lookup]],VentilationStandardsTable[],7,FALSE)</f>
        <v>0</v>
      </c>
      <c r="AB483">
        <v>23.22</v>
      </c>
      <c r="AC483" t="s">
        <v>2002</v>
      </c>
      <c r="AD483" t="s">
        <v>2137</v>
      </c>
      <c r="AE483">
        <v>4.4600000000000001E-2</v>
      </c>
      <c r="AF483" t="s">
        <v>2031</v>
      </c>
      <c r="AH483" t="s">
        <v>1011</v>
      </c>
      <c r="AI483" t="s">
        <v>1011</v>
      </c>
      <c r="AJ483" t="s">
        <v>1011</v>
      </c>
      <c r="AL483">
        <v>1.02</v>
      </c>
      <c r="AM483">
        <v>0</v>
      </c>
      <c r="AN483">
        <v>0.5</v>
      </c>
      <c r="AO483">
        <v>0</v>
      </c>
      <c r="AP483" t="s">
        <v>2093</v>
      </c>
      <c r="AQ483" t="s">
        <v>2056</v>
      </c>
      <c r="AR483" t="s">
        <v>2070</v>
      </c>
      <c r="AU483" t="str">
        <f>IF(SpaceTypesTable[[#This Row],[Peak Flow Rate (gal/h)]]=0,"",SpaceTypesTable[[#This Row],[Peak Flow Rate (gal/h)]]/SpaceTypesTable[[#This Row],[area (ft^2)]])</f>
        <v/>
      </c>
      <c r="BE483" t="str">
        <f>IF(ISBLANK(BD483),"",BD483/(BA483/AZ483))</f>
        <v/>
      </c>
    </row>
    <row r="484" spans="1:57">
      <c r="A484" t="s">
        <v>282</v>
      </c>
      <c r="B484">
        <v>68</v>
      </c>
      <c r="C484" t="s">
        <v>1003</v>
      </c>
      <c r="D484" t="s">
        <v>799</v>
      </c>
      <c r="E484" t="s">
        <v>805</v>
      </c>
      <c r="F484" t="s">
        <v>627</v>
      </c>
      <c r="G484" t="s">
        <v>1046</v>
      </c>
      <c r="K484" t="str">
        <f>SpaceTypesTable[[#This Row],[Lighting Standard]]&amp;SpaceTypesTable[[#This Row],[Lighting Primary Space Type]]&amp;SpaceTypesTable[[#This Row],[Lighting Secondary Space Type]]</f>
        <v/>
      </c>
      <c r="N484">
        <v>2.9000000000000004</v>
      </c>
      <c r="Q484">
        <v>0</v>
      </c>
      <c r="R484">
        <v>0.37</v>
      </c>
      <c r="S484">
        <v>0.2</v>
      </c>
      <c r="T484" t="s">
        <v>1971</v>
      </c>
      <c r="U484" t="s">
        <v>645</v>
      </c>
      <c r="V484" t="s">
        <v>626</v>
      </c>
      <c r="W484" t="s">
        <v>627</v>
      </c>
      <c r="X484" t="str">
        <f>SpaceTypesTable[[#This Row],[Ventilation Standard]]&amp;SpaceTypesTable[[#This Row],[Ventilation Primary Space Type]]&amp;SpaceTypesTable[[#This Row],[Ventilation Secondary Space Type]]</f>
        <v>ASHRAE 62.1-1999EducationClassroom</v>
      </c>
      <c r="Y484">
        <f>VLOOKUP(SpaceTypesTable[[#This Row],[Lookup]],VentilationStandardsTable[],6,FALSE)</f>
        <v>0</v>
      </c>
      <c r="Z484">
        <f>VLOOKUP(SpaceTypesTable[[#This Row],[Lookup]],VentilationStandardsTable[],5,FALSE)</f>
        <v>15</v>
      </c>
      <c r="AA484">
        <f>VLOOKUP(SpaceTypesTable[[#This Row],[Lookup]],VentilationStandardsTable[],7,FALSE)</f>
        <v>0</v>
      </c>
      <c r="AB484">
        <v>23.22</v>
      </c>
      <c r="AC484" t="s">
        <v>2002</v>
      </c>
      <c r="AD484" t="s">
        <v>2137</v>
      </c>
      <c r="AE484">
        <v>0.22320000000000001</v>
      </c>
      <c r="AF484" t="s">
        <v>2031</v>
      </c>
      <c r="AH484" t="s">
        <v>1011</v>
      </c>
      <c r="AI484" t="s">
        <v>1011</v>
      </c>
      <c r="AJ484" t="s">
        <v>1011</v>
      </c>
      <c r="AL484">
        <v>1.39</v>
      </c>
      <c r="AM484">
        <v>0</v>
      </c>
      <c r="AN484">
        <v>0.5</v>
      </c>
      <c r="AO484">
        <v>0</v>
      </c>
      <c r="AP484" t="s">
        <v>2093</v>
      </c>
      <c r="AQ484" t="s">
        <v>2056</v>
      </c>
      <c r="AR484" t="s">
        <v>2070</v>
      </c>
      <c r="AU484" t="str">
        <f>IF(SpaceTypesTable[[#This Row],[Peak Flow Rate (gal/h)]]=0,"",SpaceTypesTable[[#This Row],[Peak Flow Rate (gal/h)]]/SpaceTypesTable[[#This Row],[area (ft^2)]])</f>
        <v/>
      </c>
      <c r="BE484" t="str">
        <f>IF(ISBLANK(BD484),"",BD484/(BA484/AZ484))</f>
        <v/>
      </c>
    </row>
    <row r="485" spans="1:57">
      <c r="C485" t="s">
        <v>1058</v>
      </c>
      <c r="D485" t="s">
        <v>799</v>
      </c>
      <c r="E485" t="s">
        <v>805</v>
      </c>
      <c r="F485" t="s">
        <v>627</v>
      </c>
      <c r="G485" t="s">
        <v>1046</v>
      </c>
      <c r="H485" t="s">
        <v>755</v>
      </c>
      <c r="I485" t="s">
        <v>881</v>
      </c>
      <c r="J485" t="s">
        <v>760</v>
      </c>
      <c r="K485" t="str">
        <f>SpaceTypesTable[[#This Row],[Lighting Standard]]&amp;SpaceTypesTable[[#This Row],[Lighting Primary Space Type]]&amp;SpaceTypesTable[[#This Row],[Lighting Secondary Space Type]]</f>
        <v>ASHRAE 90.1-2007Classroom/Lecture/TrainingGeneral</v>
      </c>
      <c r="N485">
        <f>VLOOKUP(SpaceTypesTable[[#This Row],[LookupColumn]],InteriorLightingTable[],5,FALSE)</f>
        <v>1.4</v>
      </c>
      <c r="Q485">
        <v>0</v>
      </c>
      <c r="R485">
        <v>0.37</v>
      </c>
      <c r="S485">
        <v>0.2</v>
      </c>
      <c r="T485" t="s">
        <v>1971</v>
      </c>
      <c r="U485" t="s">
        <v>647</v>
      </c>
      <c r="V485" t="s">
        <v>626</v>
      </c>
      <c r="W485" t="s">
        <v>627</v>
      </c>
      <c r="X485" t="str">
        <f>SpaceTypesTable[[#This Row],[Ventilation Standard]]&amp;SpaceTypesTable[[#This Row],[Ventilation Primary Space Type]]&amp;SpaceTypesTable[[#This Row],[Ventilation Secondary Space Type]]</f>
        <v>ASHRAE 62.1-2007EducationClassroom</v>
      </c>
      <c r="Y485" t="e">
        <f>VLOOKUP(SpaceTypesTable[[#This Row],[Lookup]],VentilationStandardsTable[],6,FALSE)</f>
        <v>#N/A</v>
      </c>
      <c r="Z485" t="e">
        <f>VLOOKUP(SpaceTypesTable[[#This Row],[Lookup]],VentilationStandardsTable[],5,FALSE)</f>
        <v>#N/A</v>
      </c>
      <c r="AA485" t="e">
        <f>VLOOKUP(SpaceTypesTable[[#This Row],[Lookup]],VentilationStandardsTable[],7,FALSE)</f>
        <v>#N/A</v>
      </c>
      <c r="AB485">
        <v>23.22</v>
      </c>
      <c r="AC485" t="s">
        <v>2002</v>
      </c>
      <c r="AD485" t="s">
        <v>2137</v>
      </c>
      <c r="AE485">
        <v>4.4600000000000001E-2</v>
      </c>
      <c r="AF485" t="s">
        <v>2031</v>
      </c>
      <c r="AH485" t="s">
        <v>1011</v>
      </c>
      <c r="AI485" t="s">
        <v>1011</v>
      </c>
      <c r="AJ485" t="s">
        <v>1011</v>
      </c>
      <c r="AL485">
        <v>1.02</v>
      </c>
      <c r="AM485">
        <v>0</v>
      </c>
      <c r="AN485">
        <v>0.5</v>
      </c>
      <c r="AO485">
        <v>0</v>
      </c>
      <c r="AP485" t="s">
        <v>2093</v>
      </c>
      <c r="AQ485" t="s">
        <v>2056</v>
      </c>
      <c r="AR485" t="s">
        <v>2070</v>
      </c>
      <c r="AU485" t="str">
        <f>IF(SpaceTypesTable[[#This Row],[Peak Flow Rate (gal/h)]]=0,"",SpaceTypesTable[[#This Row],[Peak Flow Rate (gal/h)]]/SpaceTypesTable[[#This Row],[area (ft^2)]])</f>
        <v/>
      </c>
      <c r="BE485" t="str">
        <f>IF(ISBLANK(BD485),"",BD485/(BA485/AZ485))</f>
        <v/>
      </c>
    </row>
    <row r="486" spans="1:57">
      <c r="A486" t="s">
        <v>186</v>
      </c>
      <c r="B486">
        <v>438</v>
      </c>
      <c r="C486" t="s">
        <v>1002</v>
      </c>
      <c r="D486" t="s">
        <v>799</v>
      </c>
      <c r="E486" t="s">
        <v>805</v>
      </c>
      <c r="F486" t="s">
        <v>813</v>
      </c>
      <c r="G486" t="s">
        <v>1041</v>
      </c>
      <c r="K486" t="str">
        <f>SpaceTypesTable[[#This Row],[Lighting Standard]]&amp;SpaceTypesTable[[#This Row],[Lighting Primary Space Type]]&amp;SpaceTypesTable[[#This Row],[Lighting Secondary Space Type]]</f>
        <v/>
      </c>
      <c r="N486">
        <v>0.9</v>
      </c>
      <c r="Q486">
        <v>0</v>
      </c>
      <c r="R486">
        <v>0.37</v>
      </c>
      <c r="S486">
        <v>0.2</v>
      </c>
      <c r="T486" t="s">
        <v>1971</v>
      </c>
      <c r="U486" t="s">
        <v>645</v>
      </c>
      <c r="V486" t="s">
        <v>626</v>
      </c>
      <c r="W486" t="s">
        <v>633</v>
      </c>
      <c r="X486"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9.2899999999999991</v>
      </c>
      <c r="AC486" t="s">
        <v>2002</v>
      </c>
      <c r="AD486" t="s">
        <v>2137</v>
      </c>
      <c r="AE486">
        <v>0.22320000000000001</v>
      </c>
      <c r="AF486" t="s">
        <v>2031</v>
      </c>
      <c r="AH486" t="s">
        <v>1011</v>
      </c>
      <c r="AI486" t="s">
        <v>1011</v>
      </c>
      <c r="AJ486" t="s">
        <v>1011</v>
      </c>
      <c r="AL486">
        <v>0.37</v>
      </c>
      <c r="AM486">
        <v>0</v>
      </c>
      <c r="AN486">
        <v>0.5</v>
      </c>
      <c r="AO486">
        <v>0</v>
      </c>
      <c r="AP486" t="s">
        <v>2093</v>
      </c>
      <c r="AQ486" t="s">
        <v>2117</v>
      </c>
      <c r="AR486" t="s">
        <v>2147</v>
      </c>
      <c r="AU486" t="str">
        <f>IF(SpaceTypesTable[[#This Row],[Peak Flow Rate (gal/h)]]=0,"",SpaceTypesTable[[#This Row],[Peak Flow Rate (gal/h)]]/SpaceTypesTable[[#This Row],[area (ft^2)]])</f>
        <v/>
      </c>
      <c r="BE486" t="str">
        <f>IF(ISBLANK(BD486),"",BD486/(BA486/AZ486))</f>
        <v/>
      </c>
    </row>
    <row r="487" spans="1:57">
      <c r="A487" t="s">
        <v>77</v>
      </c>
      <c r="B487">
        <v>280</v>
      </c>
      <c r="C487" t="s">
        <v>1001</v>
      </c>
      <c r="D487" t="s">
        <v>799</v>
      </c>
      <c r="E487" t="s">
        <v>805</v>
      </c>
      <c r="F487" t="s">
        <v>813</v>
      </c>
      <c r="G487" t="s">
        <v>1041</v>
      </c>
      <c r="H487" t="s">
        <v>754</v>
      </c>
      <c r="I487" t="s">
        <v>882</v>
      </c>
      <c r="J487" t="s">
        <v>760</v>
      </c>
      <c r="K487" t="str">
        <f>SpaceTypesTable[[#This Row],[Lighting Standard]]&amp;SpaceTypesTable[[#This Row],[Lighting Primary Space Type]]&amp;SpaceTypesTable[[#This Row],[Lighting Secondary Space Type]]</f>
        <v>ASHRAE 90.1-2004Corridor/TransitionGeneral</v>
      </c>
      <c r="N487">
        <f>VLOOKUP(SpaceTypesTable[[#This Row],[LookupColumn]],InteriorLightingTable[],5,FALSE)</f>
        <v>0.5</v>
      </c>
      <c r="Q487">
        <v>0</v>
      </c>
      <c r="R487">
        <v>0.37</v>
      </c>
      <c r="S487">
        <v>0.2</v>
      </c>
      <c r="T487" t="s">
        <v>1971</v>
      </c>
      <c r="U487" t="s">
        <v>645</v>
      </c>
      <c r="V487" t="s">
        <v>626</v>
      </c>
      <c r="W487" t="s">
        <v>633</v>
      </c>
      <c r="X487"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9.2899999999999991</v>
      </c>
      <c r="AC487" t="s">
        <v>2002</v>
      </c>
      <c r="AD487" t="s">
        <v>2137</v>
      </c>
      <c r="AE487">
        <v>5.9499999999999997E-2</v>
      </c>
      <c r="AF487" t="s">
        <v>2031</v>
      </c>
      <c r="AH487" t="s">
        <v>1011</v>
      </c>
      <c r="AI487" t="s">
        <v>1011</v>
      </c>
      <c r="AJ487" t="s">
        <v>1011</v>
      </c>
      <c r="AL487">
        <v>0.37</v>
      </c>
      <c r="AM487">
        <v>0</v>
      </c>
      <c r="AN487">
        <v>0.5</v>
      </c>
      <c r="AO487">
        <v>0</v>
      </c>
      <c r="AP487" t="s">
        <v>2093</v>
      </c>
      <c r="AQ487" t="s">
        <v>2117</v>
      </c>
      <c r="AR487" t="s">
        <v>2147</v>
      </c>
      <c r="AU487" t="str">
        <f>IF(SpaceTypesTable[[#This Row],[Peak Flow Rate (gal/h)]]=0,"",SpaceTypesTable[[#This Row],[Peak Flow Rate (gal/h)]]/SpaceTypesTable[[#This Row],[area (ft^2)]])</f>
        <v/>
      </c>
      <c r="BE487" t="str">
        <f>IF(ISBLANK(BD487),"",BD487/(BA487/AZ487))</f>
        <v/>
      </c>
    </row>
    <row r="488" spans="1:57">
      <c r="A488" t="s">
        <v>502</v>
      </c>
      <c r="B488">
        <v>223</v>
      </c>
      <c r="C488" t="s">
        <v>1000</v>
      </c>
      <c r="D488" t="s">
        <v>800</v>
      </c>
      <c r="E488" t="s">
        <v>805</v>
      </c>
      <c r="F488" t="s">
        <v>813</v>
      </c>
      <c r="G488" t="s">
        <v>1041</v>
      </c>
      <c r="H488" t="s">
        <v>997</v>
      </c>
      <c r="I488" t="s">
        <v>882</v>
      </c>
      <c r="J488" t="s">
        <v>760</v>
      </c>
      <c r="K488" t="str">
        <f>SpaceTypesTable[[#This Row],[Lighting Standard]]&amp;SpaceTypesTable[[#This Row],[Lighting Primary Space Type]]&amp;SpaceTypesTable[[#This Row],[Lighting Secondary Space Type]]</f>
        <v>ASHRAE 189.1-2009Corridor/TransitionGeneral</v>
      </c>
      <c r="N488">
        <f>VLOOKUP(SpaceTypesTable[[#This Row],[LookupColumn]],InteriorLightingTable[],5,FALSE)</f>
        <v>0.45</v>
      </c>
      <c r="Q488">
        <v>0</v>
      </c>
      <c r="R488">
        <v>0.37</v>
      </c>
      <c r="S488">
        <v>0.2</v>
      </c>
      <c r="T488" t="s">
        <v>1971</v>
      </c>
      <c r="U488" t="s">
        <v>645</v>
      </c>
      <c r="V488" t="s">
        <v>626</v>
      </c>
      <c r="W488" t="s">
        <v>633</v>
      </c>
      <c r="X488"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9.2899999999999991</v>
      </c>
      <c r="AC488" t="s">
        <v>2002</v>
      </c>
      <c r="AD488" t="s">
        <v>2137</v>
      </c>
      <c r="AE488">
        <v>5.9499999999999997E-2</v>
      </c>
      <c r="AF488" t="s">
        <v>2031</v>
      </c>
      <c r="AH488" t="s">
        <v>1011</v>
      </c>
      <c r="AI488" t="s">
        <v>1011</v>
      </c>
      <c r="AJ488" t="s">
        <v>1011</v>
      </c>
      <c r="AL488">
        <v>0.27</v>
      </c>
      <c r="AM488">
        <v>0</v>
      </c>
      <c r="AN488">
        <v>0.5</v>
      </c>
      <c r="AO488">
        <v>0</v>
      </c>
      <c r="AP488" t="s">
        <v>2093</v>
      </c>
      <c r="AQ488" t="s">
        <v>2117</v>
      </c>
      <c r="AR488" t="s">
        <v>2147</v>
      </c>
      <c r="AU488" t="str">
        <f>IF(SpaceTypesTable[[#This Row],[Peak Flow Rate (gal/h)]]=0,"",SpaceTypesTable[[#This Row],[Peak Flow Rate (gal/h)]]/SpaceTypesTable[[#This Row],[area (ft^2)]])</f>
        <v/>
      </c>
      <c r="BE488" t="str">
        <f>IF(ISBLANK(BD488),"",BD488/(BA488/AZ488))</f>
        <v/>
      </c>
    </row>
    <row r="489" spans="1:57">
      <c r="A489" t="s">
        <v>414</v>
      </c>
      <c r="B489">
        <v>11</v>
      </c>
      <c r="C489" t="s">
        <v>1000</v>
      </c>
      <c r="D489" t="s">
        <v>801</v>
      </c>
      <c r="E489" t="s">
        <v>805</v>
      </c>
      <c r="F489" t="s">
        <v>813</v>
      </c>
      <c r="G489" t="s">
        <v>1041</v>
      </c>
      <c r="H489" t="s">
        <v>997</v>
      </c>
      <c r="I489" t="s">
        <v>882</v>
      </c>
      <c r="J489" t="s">
        <v>760</v>
      </c>
      <c r="K489" t="str">
        <f>SpaceTypesTable[[#This Row],[Lighting Standard]]&amp;SpaceTypesTable[[#This Row],[Lighting Primary Space Type]]&amp;SpaceTypesTable[[#This Row],[Lighting Secondary Space Type]]</f>
        <v>ASHRAE 189.1-2009Corridor/TransitionGeneral</v>
      </c>
      <c r="N489">
        <f>VLOOKUP(SpaceTypesTable[[#This Row],[LookupColumn]],InteriorLightingTable[],5,FALSE)</f>
        <v>0.45</v>
      </c>
      <c r="Q489">
        <v>0</v>
      </c>
      <c r="R489">
        <v>0.37</v>
      </c>
      <c r="S489">
        <v>0.2</v>
      </c>
      <c r="T489" t="s">
        <v>1971</v>
      </c>
      <c r="U489" t="s">
        <v>645</v>
      </c>
      <c r="V489" t="s">
        <v>626</v>
      </c>
      <c r="W489" t="s">
        <v>633</v>
      </c>
      <c r="X489"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9.2899999999999991</v>
      </c>
      <c r="AC489" t="s">
        <v>2002</v>
      </c>
      <c r="AD489" t="s">
        <v>2137</v>
      </c>
      <c r="AE489">
        <v>4.4600000000000001E-2</v>
      </c>
      <c r="AF489" t="s">
        <v>2031</v>
      </c>
      <c r="AH489" t="s">
        <v>1011</v>
      </c>
      <c r="AI489" t="s">
        <v>1011</v>
      </c>
      <c r="AJ489" t="s">
        <v>1011</v>
      </c>
      <c r="AL489">
        <v>0.27</v>
      </c>
      <c r="AM489">
        <v>0</v>
      </c>
      <c r="AN489">
        <v>0.5</v>
      </c>
      <c r="AO489">
        <v>0</v>
      </c>
      <c r="AP489" t="s">
        <v>2093</v>
      </c>
      <c r="AQ489" t="s">
        <v>2117</v>
      </c>
      <c r="AR489" t="s">
        <v>2147</v>
      </c>
      <c r="AU489" t="str">
        <f>IF(SpaceTypesTable[[#This Row],[Peak Flow Rate (gal/h)]]=0,"",SpaceTypesTable[[#This Row],[Peak Flow Rate (gal/h)]]/SpaceTypesTable[[#This Row],[area (ft^2)]])</f>
        <v/>
      </c>
      <c r="BE489" t="str">
        <f>IF(ISBLANK(BD489),"",BD489/(BA489/AZ489))</f>
        <v/>
      </c>
    </row>
    <row r="490" spans="1:57">
      <c r="A490" t="s">
        <v>439</v>
      </c>
      <c r="B490">
        <v>155</v>
      </c>
      <c r="C490" t="s">
        <v>1003</v>
      </c>
      <c r="D490" t="s">
        <v>799</v>
      </c>
      <c r="E490" t="s">
        <v>805</v>
      </c>
      <c r="F490" t="s">
        <v>813</v>
      </c>
      <c r="G490" t="s">
        <v>1041</v>
      </c>
      <c r="K490" t="str">
        <f>SpaceTypesTable[[#This Row],[Lighting Standard]]&amp;SpaceTypesTable[[#This Row],[Lighting Primary Space Type]]&amp;SpaceTypesTable[[#This Row],[Lighting Secondary Space Type]]</f>
        <v/>
      </c>
      <c r="N490">
        <v>0.7</v>
      </c>
      <c r="Q490">
        <v>0</v>
      </c>
      <c r="R490">
        <v>0.37</v>
      </c>
      <c r="S490">
        <v>0.2</v>
      </c>
      <c r="T490" t="s">
        <v>1971</v>
      </c>
      <c r="U490" t="s">
        <v>645</v>
      </c>
      <c r="V490" t="s">
        <v>626</v>
      </c>
      <c r="W490" t="s">
        <v>633</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9.2899999999999991</v>
      </c>
      <c r="AC490" t="s">
        <v>2002</v>
      </c>
      <c r="AD490" t="s">
        <v>2137</v>
      </c>
      <c r="AE490">
        <v>0.22320000000000001</v>
      </c>
      <c r="AF490" t="s">
        <v>2031</v>
      </c>
      <c r="AH490" t="s">
        <v>1011</v>
      </c>
      <c r="AI490" t="s">
        <v>1011</v>
      </c>
      <c r="AJ490" t="s">
        <v>1011</v>
      </c>
      <c r="AL490">
        <v>0.37</v>
      </c>
      <c r="AM490">
        <v>0</v>
      </c>
      <c r="AN490">
        <v>0.5</v>
      </c>
      <c r="AO490">
        <v>0</v>
      </c>
      <c r="AP490" t="s">
        <v>2093</v>
      </c>
      <c r="AQ490" t="s">
        <v>2117</v>
      </c>
      <c r="AR490" t="s">
        <v>2147</v>
      </c>
      <c r="AU490" t="str">
        <f>IF(SpaceTypesTable[[#This Row],[Peak Flow Rate (gal/h)]]=0,"",SpaceTypesTable[[#This Row],[Peak Flow Rate (gal/h)]]/SpaceTypesTable[[#This Row],[area (ft^2)]])</f>
        <v/>
      </c>
      <c r="BE490" t="str">
        <f>IF(ISBLANK(BD490),"",BD490/(BA490/AZ490))</f>
        <v/>
      </c>
    </row>
    <row r="491" spans="1:57">
      <c r="C491" t="s">
        <v>1058</v>
      </c>
      <c r="D491" t="s">
        <v>799</v>
      </c>
      <c r="E491" t="s">
        <v>805</v>
      </c>
      <c r="F491" t="s">
        <v>813</v>
      </c>
      <c r="G491" t="s">
        <v>1041</v>
      </c>
      <c r="H491" t="s">
        <v>755</v>
      </c>
      <c r="I491" t="s">
        <v>882</v>
      </c>
      <c r="J491" t="s">
        <v>760</v>
      </c>
      <c r="K491" t="str">
        <f>SpaceTypesTable[[#This Row],[Lighting Standard]]&amp;SpaceTypesTable[[#This Row],[Lighting Primary Space Type]]&amp;SpaceTypesTable[[#This Row],[Lighting Secondary Space Type]]</f>
        <v>ASHRAE 90.1-2007Corridor/TransitionGeneral</v>
      </c>
      <c r="N491">
        <f>VLOOKUP(SpaceTypesTable[[#This Row],[LookupColumn]],InteriorLightingTable[],5,FALSE)</f>
        <v>0.5</v>
      </c>
      <c r="Q491">
        <v>0</v>
      </c>
      <c r="R491">
        <v>0.37</v>
      </c>
      <c r="S491">
        <v>0.2</v>
      </c>
      <c r="T491" t="s">
        <v>1971</v>
      </c>
      <c r="U491" t="s">
        <v>647</v>
      </c>
      <c r="V491" t="s">
        <v>626</v>
      </c>
      <c r="W491" t="s">
        <v>633</v>
      </c>
      <c r="X491" t="str">
        <f>SpaceTypesTable[[#This Row],[Ventilation Standard]]&amp;SpaceTypesTable[[#This Row],[Ventilation Primary Space Type]]&amp;SpaceTypesTable[[#This Row],[Ventilation Secondary Space Type]]</f>
        <v>ASHRAE 62.1-2007EducationCorridors</v>
      </c>
      <c r="Y491" t="e">
        <f>VLOOKUP(SpaceTypesTable[[#This Row],[Lookup]],VentilationStandardsTable[],6,FALSE)</f>
        <v>#N/A</v>
      </c>
      <c r="Z491" t="e">
        <f>VLOOKUP(SpaceTypesTable[[#This Row],[Lookup]],VentilationStandardsTable[],5,FALSE)</f>
        <v>#N/A</v>
      </c>
      <c r="AA491" t="e">
        <f>VLOOKUP(SpaceTypesTable[[#This Row],[Lookup]],VentilationStandardsTable[],7,FALSE)</f>
        <v>#N/A</v>
      </c>
      <c r="AB491">
        <v>9.2899999999999991</v>
      </c>
      <c r="AC491" t="s">
        <v>2002</v>
      </c>
      <c r="AD491" t="s">
        <v>2137</v>
      </c>
      <c r="AE491">
        <v>4.4600000000000001E-2</v>
      </c>
      <c r="AF491" t="s">
        <v>2031</v>
      </c>
      <c r="AH491" t="s">
        <v>1011</v>
      </c>
      <c r="AI491" t="s">
        <v>1011</v>
      </c>
      <c r="AJ491" t="s">
        <v>1011</v>
      </c>
      <c r="AL491">
        <v>0.27</v>
      </c>
      <c r="AM491">
        <v>0</v>
      </c>
      <c r="AN491">
        <v>0.5</v>
      </c>
      <c r="AO491">
        <v>0</v>
      </c>
      <c r="AP491" t="s">
        <v>2093</v>
      </c>
      <c r="AQ491" t="s">
        <v>2117</v>
      </c>
      <c r="AR491" t="s">
        <v>2147</v>
      </c>
      <c r="AU491" t="str">
        <f>IF(SpaceTypesTable[[#This Row],[Peak Flow Rate (gal/h)]]=0,"",SpaceTypesTable[[#This Row],[Peak Flow Rate (gal/h)]]/SpaceTypesTable[[#This Row],[area (ft^2)]])</f>
        <v/>
      </c>
      <c r="BE491" t="str">
        <f>IF(ISBLANK(BD491),"",BD491/(BA491/AZ491))</f>
        <v/>
      </c>
    </row>
    <row r="492" spans="1:57">
      <c r="A492" t="s">
        <v>542</v>
      </c>
      <c r="B492">
        <v>347</v>
      </c>
      <c r="C492" t="s">
        <v>1002</v>
      </c>
      <c r="D492" t="s">
        <v>799</v>
      </c>
      <c r="E492" t="s">
        <v>805</v>
      </c>
      <c r="F492" t="s">
        <v>842</v>
      </c>
      <c r="G492" t="s">
        <v>1047</v>
      </c>
      <c r="K492" t="str">
        <f>SpaceTypesTable[[#This Row],[Lighting Standard]]&amp;SpaceTypesTable[[#This Row],[Lighting Primary Space Type]]&amp;SpaceTypesTable[[#This Row],[Lighting Secondary Space Type]]</f>
        <v/>
      </c>
      <c r="N492">
        <v>1.07</v>
      </c>
      <c r="Q492">
        <v>0</v>
      </c>
      <c r="R492">
        <v>0.37</v>
      </c>
      <c r="S492">
        <v>0.2</v>
      </c>
      <c r="T492" t="s">
        <v>1971</v>
      </c>
      <c r="U492" t="s">
        <v>645</v>
      </c>
      <c r="V492" t="s">
        <v>601</v>
      </c>
      <c r="W492" t="s">
        <v>608</v>
      </c>
      <c r="X492" t="str">
        <f>SpaceTypesTable[[#This Row],[Ventilation Standard]]&amp;SpaceTypesTable[[#This Row],[Ventilation Primary Space Type]]&amp;SpaceTypesTable[[#This Row],[Ventilation Secondary Space Type]]</f>
        <v>ASHRAE 62.1-1999Sports and AmusementPlaying floors (gymnasium)</v>
      </c>
      <c r="Y492">
        <f>VLOOKUP(SpaceTypesTable[[#This Row],[Lookup]],VentilationStandardsTable[],6,FALSE)</f>
        <v>0</v>
      </c>
      <c r="Z492">
        <f>VLOOKUP(SpaceTypesTable[[#This Row],[Lookup]],VentilationStandardsTable[],5,FALSE)</f>
        <v>20</v>
      </c>
      <c r="AA492">
        <f>VLOOKUP(SpaceTypesTable[[#This Row],[Lookup]],VentilationStandardsTable[],7,FALSE)</f>
        <v>0</v>
      </c>
      <c r="AB492">
        <v>27.9</v>
      </c>
      <c r="AC492" t="s">
        <v>2003</v>
      </c>
      <c r="AD492" t="s">
        <v>2137</v>
      </c>
      <c r="AE492">
        <v>0.22320000000000001</v>
      </c>
      <c r="AF492" t="s">
        <v>2031</v>
      </c>
      <c r="AH492" t="s">
        <v>1011</v>
      </c>
      <c r="AI492" t="s">
        <v>1011</v>
      </c>
      <c r="AJ492" t="s">
        <v>1011</v>
      </c>
      <c r="AL492">
        <v>0.46</v>
      </c>
      <c r="AM492">
        <v>0</v>
      </c>
      <c r="AN492">
        <v>0.5</v>
      </c>
      <c r="AO492">
        <v>0</v>
      </c>
      <c r="AP492" t="s">
        <v>2093</v>
      </c>
      <c r="AQ492" t="s">
        <v>2056</v>
      </c>
      <c r="AR492" t="s">
        <v>2070</v>
      </c>
      <c r="AU492" t="str">
        <f>IF(SpaceTypesTable[[#This Row],[Peak Flow Rate (gal/h)]]=0,"",SpaceTypesTable[[#This Row],[Peak Flow Rate (gal/h)]]/SpaceTypesTable[[#This Row],[area (ft^2)]])</f>
        <v/>
      </c>
      <c r="BE492" t="str">
        <f>IF(ISBLANK(BD492),"",BD492/(BA492/AZ492))</f>
        <v/>
      </c>
    </row>
    <row r="493" spans="1:57">
      <c r="A493" t="s">
        <v>430</v>
      </c>
      <c r="B493">
        <v>60</v>
      </c>
      <c r="C493" t="s">
        <v>1001</v>
      </c>
      <c r="D493" t="s">
        <v>799</v>
      </c>
      <c r="E493" t="s">
        <v>805</v>
      </c>
      <c r="F493" t="s">
        <v>842</v>
      </c>
      <c r="G493" t="s">
        <v>1047</v>
      </c>
      <c r="H493" t="s">
        <v>754</v>
      </c>
      <c r="I493" t="s">
        <v>887</v>
      </c>
      <c r="J493" t="s">
        <v>890</v>
      </c>
      <c r="K493" t="str">
        <f>SpaceTypesTable[[#This Row],[Lighting Standard]]&amp;SpaceTypesTable[[#This Row],[Lighting Primary Space Type]]&amp;SpaceTypesTable[[#This Row],[Lighting Secondary Space Type]]</f>
        <v>ASHRAE 90.1-2004Gymnasium/Exercise CenterPlaying Area</v>
      </c>
      <c r="N493">
        <f>VLOOKUP(SpaceTypesTable[[#This Row],[LookupColumn]],InteriorLightingTable[],5,FALSE)</f>
        <v>1.4</v>
      </c>
      <c r="Q493">
        <v>0</v>
      </c>
      <c r="R493">
        <v>0.37</v>
      </c>
      <c r="S493">
        <v>0.2</v>
      </c>
      <c r="T493" t="s">
        <v>1971</v>
      </c>
      <c r="U493" t="s">
        <v>645</v>
      </c>
      <c r="V493" t="s">
        <v>601</v>
      </c>
      <c r="W493" t="s">
        <v>608</v>
      </c>
      <c r="X493" t="str">
        <f>SpaceTypesTable[[#This Row],[Ventilation Standard]]&amp;SpaceTypesTable[[#This Row],[Ventilation Primary Space Type]]&amp;SpaceTypesTable[[#This Row],[Ventilation Secondary Space Type]]</f>
        <v>ASHRAE 62.1-1999Sports and AmusementPlaying floors (gymnasium)</v>
      </c>
      <c r="Y493">
        <f>VLOOKUP(SpaceTypesTable[[#This Row],[Lookup]],VentilationStandardsTable[],6,FALSE)</f>
        <v>0</v>
      </c>
      <c r="Z493">
        <f>VLOOKUP(SpaceTypesTable[[#This Row],[Lookup]],VentilationStandardsTable[],5,FALSE)</f>
        <v>20</v>
      </c>
      <c r="AA493">
        <f>VLOOKUP(SpaceTypesTable[[#This Row],[Lookup]],VentilationStandardsTable[],7,FALSE)</f>
        <v>0</v>
      </c>
      <c r="AB493">
        <v>27.9</v>
      </c>
      <c r="AC493" t="s">
        <v>2003</v>
      </c>
      <c r="AD493" t="s">
        <v>2137</v>
      </c>
      <c r="AE493">
        <v>5.9499999999999997E-2</v>
      </c>
      <c r="AF493" t="s">
        <v>2031</v>
      </c>
      <c r="AH493" t="s">
        <v>1011</v>
      </c>
      <c r="AI493" t="s">
        <v>1011</v>
      </c>
      <c r="AJ493" t="s">
        <v>1011</v>
      </c>
      <c r="AL493">
        <v>0.46</v>
      </c>
      <c r="AM493">
        <v>0</v>
      </c>
      <c r="AN493">
        <v>0.5</v>
      </c>
      <c r="AO493">
        <v>0</v>
      </c>
      <c r="AP493" t="s">
        <v>2093</v>
      </c>
      <c r="AQ493" t="s">
        <v>2056</v>
      </c>
      <c r="AR493" t="s">
        <v>2070</v>
      </c>
      <c r="AU493" t="str">
        <f>IF(SpaceTypesTable[[#This Row],[Peak Flow Rate (gal/h)]]=0,"",SpaceTypesTable[[#This Row],[Peak Flow Rate (gal/h)]]/SpaceTypesTable[[#This Row],[area (ft^2)]])</f>
        <v/>
      </c>
      <c r="BE493" t="str">
        <f>IF(ISBLANK(BD493),"",BD493/(BA493/AZ493))</f>
        <v/>
      </c>
    </row>
    <row r="494" spans="1:57">
      <c r="A494" t="s">
        <v>78</v>
      </c>
      <c r="B494">
        <v>523</v>
      </c>
      <c r="C494" t="s">
        <v>1000</v>
      </c>
      <c r="D494" t="s">
        <v>800</v>
      </c>
      <c r="E494" t="s">
        <v>805</v>
      </c>
      <c r="F494" t="s">
        <v>842</v>
      </c>
      <c r="G494" t="s">
        <v>1047</v>
      </c>
      <c r="H494" t="s">
        <v>997</v>
      </c>
      <c r="I494" t="s">
        <v>887</v>
      </c>
      <c r="J494" t="s">
        <v>890</v>
      </c>
      <c r="K494" t="str">
        <f>SpaceTypesTable[[#This Row],[Lighting Standard]]&amp;SpaceTypesTable[[#This Row],[Lighting Primary Space Type]]&amp;SpaceTypesTable[[#This Row],[Lighting Secondary Space Type]]</f>
        <v>ASHRAE 189.1-2009Gymnasium/Exercise CenterPlaying Area</v>
      </c>
      <c r="N494">
        <f>VLOOKUP(SpaceTypesTable[[#This Row],[LookupColumn]],InteriorLightingTable[],5,FALSE)</f>
        <v>1.26</v>
      </c>
      <c r="Q494">
        <v>0</v>
      </c>
      <c r="R494">
        <v>0.37</v>
      </c>
      <c r="S494">
        <v>0.2</v>
      </c>
      <c r="T494" t="s">
        <v>1971</v>
      </c>
      <c r="U494" t="s">
        <v>645</v>
      </c>
      <c r="V494" t="s">
        <v>601</v>
      </c>
      <c r="W494" t="s">
        <v>608</v>
      </c>
      <c r="X494" t="str">
        <f>SpaceTypesTable[[#This Row],[Ventilation Standard]]&amp;SpaceTypesTable[[#This Row],[Ventilation Primary Space Type]]&amp;SpaceTypesTable[[#This Row],[Ventilation Secondary Space Type]]</f>
        <v>ASHRAE 62.1-1999Sports and AmusementPlaying floors (gymnasium)</v>
      </c>
      <c r="Y494">
        <f>VLOOKUP(SpaceTypesTable[[#This Row],[Lookup]],VentilationStandardsTable[],6,FALSE)</f>
        <v>0</v>
      </c>
      <c r="Z494">
        <f>VLOOKUP(SpaceTypesTable[[#This Row],[Lookup]],VentilationStandardsTable[],5,FALSE)</f>
        <v>20</v>
      </c>
      <c r="AA494">
        <f>VLOOKUP(SpaceTypesTable[[#This Row],[Lookup]],VentilationStandardsTable[],7,FALSE)</f>
        <v>0</v>
      </c>
      <c r="AB494">
        <v>27.9</v>
      </c>
      <c r="AC494" t="s">
        <v>2003</v>
      </c>
      <c r="AD494" t="s">
        <v>2137</v>
      </c>
      <c r="AE494">
        <v>5.9499999999999997E-2</v>
      </c>
      <c r="AF494" t="s">
        <v>2031</v>
      </c>
      <c r="AH494" t="s">
        <v>1011</v>
      </c>
      <c r="AI494" t="s">
        <v>1011</v>
      </c>
      <c r="AJ494" t="s">
        <v>1011</v>
      </c>
      <c r="AL494">
        <v>0.34000000000000008</v>
      </c>
      <c r="AM494">
        <v>0</v>
      </c>
      <c r="AN494">
        <v>0.5</v>
      </c>
      <c r="AO494">
        <v>0</v>
      </c>
      <c r="AP494" t="s">
        <v>2093</v>
      </c>
      <c r="AQ494" t="s">
        <v>2056</v>
      </c>
      <c r="AR494" t="s">
        <v>2070</v>
      </c>
      <c r="AU494" t="str">
        <f>IF(SpaceTypesTable[[#This Row],[Peak Flow Rate (gal/h)]]=0,"",SpaceTypesTable[[#This Row],[Peak Flow Rate (gal/h)]]/SpaceTypesTable[[#This Row],[area (ft^2)]])</f>
        <v/>
      </c>
      <c r="BE494" t="str">
        <f>IF(ISBLANK(BD494),"",BD494/(BA494/AZ494))</f>
        <v/>
      </c>
    </row>
    <row r="495" spans="1:57">
      <c r="A495" t="s">
        <v>314</v>
      </c>
      <c r="B495">
        <v>480</v>
      </c>
      <c r="C495" t="s">
        <v>1000</v>
      </c>
      <c r="D495" t="s">
        <v>801</v>
      </c>
      <c r="E495" t="s">
        <v>805</v>
      </c>
      <c r="F495" t="s">
        <v>842</v>
      </c>
      <c r="G495" t="s">
        <v>1047</v>
      </c>
      <c r="H495" t="s">
        <v>997</v>
      </c>
      <c r="I495" t="s">
        <v>887</v>
      </c>
      <c r="J495" t="s">
        <v>890</v>
      </c>
      <c r="K495" t="str">
        <f>SpaceTypesTable[[#This Row],[Lighting Standard]]&amp;SpaceTypesTable[[#This Row],[Lighting Primary Space Type]]&amp;SpaceTypesTable[[#This Row],[Lighting Secondary Space Type]]</f>
        <v>ASHRAE 189.1-2009Gymnasium/Exercise CenterPlaying Area</v>
      </c>
      <c r="N495">
        <f>VLOOKUP(SpaceTypesTable[[#This Row],[LookupColumn]],InteriorLightingTable[],5,FALSE)</f>
        <v>1.26</v>
      </c>
      <c r="Q495">
        <v>0</v>
      </c>
      <c r="R495">
        <v>0.37</v>
      </c>
      <c r="S495">
        <v>0.2</v>
      </c>
      <c r="T495" t="s">
        <v>1971</v>
      </c>
      <c r="U495" t="s">
        <v>645</v>
      </c>
      <c r="V495" t="s">
        <v>601</v>
      </c>
      <c r="W495" t="s">
        <v>608</v>
      </c>
      <c r="X495" t="str">
        <f>SpaceTypesTable[[#This Row],[Ventilation Standard]]&amp;SpaceTypesTable[[#This Row],[Ventilation Primary Space Type]]&amp;SpaceTypesTable[[#This Row],[Ventilation Secondary Space Type]]</f>
        <v>ASHRAE 62.1-1999Sports and AmusementPlaying floors (gymnasium)</v>
      </c>
      <c r="Y495">
        <f>VLOOKUP(SpaceTypesTable[[#This Row],[Lookup]],VentilationStandardsTable[],6,FALSE)</f>
        <v>0</v>
      </c>
      <c r="Z495">
        <f>VLOOKUP(SpaceTypesTable[[#This Row],[Lookup]],VentilationStandardsTable[],5,FALSE)</f>
        <v>20</v>
      </c>
      <c r="AA495">
        <f>VLOOKUP(SpaceTypesTable[[#This Row],[Lookup]],VentilationStandardsTable[],7,FALSE)</f>
        <v>0</v>
      </c>
      <c r="AB495">
        <v>27.9</v>
      </c>
      <c r="AC495" t="s">
        <v>2003</v>
      </c>
      <c r="AD495" t="s">
        <v>2137</v>
      </c>
      <c r="AE495">
        <v>4.4600000000000001E-2</v>
      </c>
      <c r="AF495" t="s">
        <v>2031</v>
      </c>
      <c r="AH495" t="s">
        <v>1011</v>
      </c>
      <c r="AI495" t="s">
        <v>1011</v>
      </c>
      <c r="AJ495" t="s">
        <v>1011</v>
      </c>
      <c r="AL495">
        <v>0.34000000000000008</v>
      </c>
      <c r="AM495">
        <v>0</v>
      </c>
      <c r="AN495">
        <v>0.5</v>
      </c>
      <c r="AO495">
        <v>0</v>
      </c>
      <c r="AP495" t="s">
        <v>2093</v>
      </c>
      <c r="AQ495" t="s">
        <v>2056</v>
      </c>
      <c r="AR495" t="s">
        <v>2070</v>
      </c>
      <c r="AU495" t="str">
        <f>IF(SpaceTypesTable[[#This Row],[Peak Flow Rate (gal/h)]]=0,"",SpaceTypesTable[[#This Row],[Peak Flow Rate (gal/h)]]/SpaceTypesTable[[#This Row],[area (ft^2)]])</f>
        <v/>
      </c>
      <c r="BE495" t="str">
        <f>IF(ISBLANK(BD495),"",BD495/(BA495/AZ495))</f>
        <v/>
      </c>
    </row>
    <row r="496" spans="1:57">
      <c r="A496" t="s">
        <v>241</v>
      </c>
      <c r="B496">
        <v>169</v>
      </c>
      <c r="C496" t="s">
        <v>1003</v>
      </c>
      <c r="D496" t="s">
        <v>799</v>
      </c>
      <c r="E496" t="s">
        <v>805</v>
      </c>
      <c r="F496" t="s">
        <v>842</v>
      </c>
      <c r="G496" t="s">
        <v>1047</v>
      </c>
      <c r="K496" t="str">
        <f>SpaceTypesTable[[#This Row],[Lighting Standard]]&amp;SpaceTypesTable[[#This Row],[Lighting Primary Space Type]]&amp;SpaceTypesTable[[#This Row],[Lighting Secondary Space Type]]</f>
        <v/>
      </c>
      <c r="N496">
        <v>0.80000000000000016</v>
      </c>
      <c r="Q496">
        <v>0</v>
      </c>
      <c r="R496">
        <v>0.37</v>
      </c>
      <c r="S496">
        <v>0.2</v>
      </c>
      <c r="T496" t="s">
        <v>1971</v>
      </c>
      <c r="U496" t="s">
        <v>645</v>
      </c>
      <c r="V496" t="s">
        <v>601</v>
      </c>
      <c r="W496" t="s">
        <v>608</v>
      </c>
      <c r="X496" t="str">
        <f>SpaceTypesTable[[#This Row],[Ventilation Standard]]&amp;SpaceTypesTable[[#This Row],[Ventilation Primary Space Type]]&amp;SpaceTypesTable[[#This Row],[Ventilation Secondary Space Type]]</f>
        <v>ASHRAE 62.1-1999Sports and AmusementPlaying floors (gymnasium)</v>
      </c>
      <c r="Y496">
        <f>VLOOKUP(SpaceTypesTable[[#This Row],[Lookup]],VentilationStandardsTable[],6,FALSE)</f>
        <v>0</v>
      </c>
      <c r="Z496">
        <f>VLOOKUP(SpaceTypesTable[[#This Row],[Lookup]],VentilationStandardsTable[],5,FALSE)</f>
        <v>20</v>
      </c>
      <c r="AA496">
        <f>VLOOKUP(SpaceTypesTable[[#This Row],[Lookup]],VentilationStandardsTable[],7,FALSE)</f>
        <v>0</v>
      </c>
      <c r="AB496">
        <v>27.9</v>
      </c>
      <c r="AC496" t="s">
        <v>2003</v>
      </c>
      <c r="AD496" t="s">
        <v>2137</v>
      </c>
      <c r="AE496">
        <v>0.22320000000000001</v>
      </c>
      <c r="AF496" t="s">
        <v>2031</v>
      </c>
      <c r="AH496" t="s">
        <v>1011</v>
      </c>
      <c r="AI496" t="s">
        <v>1011</v>
      </c>
      <c r="AJ496" t="s">
        <v>1011</v>
      </c>
      <c r="AL496">
        <v>0.46</v>
      </c>
      <c r="AM496">
        <v>0</v>
      </c>
      <c r="AN496">
        <v>0.5</v>
      </c>
      <c r="AO496">
        <v>0</v>
      </c>
      <c r="AP496" t="s">
        <v>2093</v>
      </c>
      <c r="AQ496" t="s">
        <v>2056</v>
      </c>
      <c r="AR496" t="s">
        <v>2070</v>
      </c>
      <c r="AU496" t="str">
        <f>IF(SpaceTypesTable[[#This Row],[Peak Flow Rate (gal/h)]]=0,"",SpaceTypesTable[[#This Row],[Peak Flow Rate (gal/h)]]/SpaceTypesTable[[#This Row],[area (ft^2)]])</f>
        <v/>
      </c>
      <c r="BE496" t="str">
        <f>IF(ISBLANK(BD496),"",BD496/(BA496/AZ496))</f>
        <v/>
      </c>
    </row>
    <row r="497" spans="1:58">
      <c r="C497" t="s">
        <v>1058</v>
      </c>
      <c r="D497" t="s">
        <v>799</v>
      </c>
      <c r="E497" t="s">
        <v>805</v>
      </c>
      <c r="F497" t="s">
        <v>842</v>
      </c>
      <c r="G497" t="s">
        <v>1047</v>
      </c>
      <c r="H497" t="s">
        <v>755</v>
      </c>
      <c r="I497" t="s">
        <v>887</v>
      </c>
      <c r="J497" t="s">
        <v>890</v>
      </c>
      <c r="K497" t="str">
        <f>SpaceTypesTable[[#This Row],[Lighting Standard]]&amp;SpaceTypesTable[[#This Row],[Lighting Primary Space Type]]&amp;SpaceTypesTable[[#This Row],[Lighting Secondary Space Type]]</f>
        <v>ASHRAE 90.1-2007Gymnasium/Exercise CenterPlaying Area</v>
      </c>
      <c r="N497">
        <f>VLOOKUP(SpaceTypesTable[[#This Row],[LookupColumn]],InteriorLightingTable[],5,FALSE)</f>
        <v>1.4</v>
      </c>
      <c r="Q497">
        <v>0</v>
      </c>
      <c r="R497">
        <v>0.37</v>
      </c>
      <c r="S497">
        <v>0.2</v>
      </c>
      <c r="T497" t="s">
        <v>1971</v>
      </c>
      <c r="U497" t="s">
        <v>647</v>
      </c>
      <c r="V497" t="s">
        <v>601</v>
      </c>
      <c r="W497" t="s">
        <v>608</v>
      </c>
      <c r="X497" t="str">
        <f>SpaceTypesTable[[#This Row],[Ventilation Standard]]&amp;SpaceTypesTable[[#This Row],[Ventilation Primary Space Type]]&amp;SpaceTypesTable[[#This Row],[Ventilation Secondary Space Type]]</f>
        <v>ASHRAE 62.1-2007Sports and AmusementPlaying floors (gymnasium)</v>
      </c>
      <c r="Y497" t="e">
        <f>VLOOKUP(SpaceTypesTable[[#This Row],[Lookup]],VentilationStandardsTable[],6,FALSE)</f>
        <v>#N/A</v>
      </c>
      <c r="Z497" t="e">
        <f>VLOOKUP(SpaceTypesTable[[#This Row],[Lookup]],VentilationStandardsTable[],5,FALSE)</f>
        <v>#N/A</v>
      </c>
      <c r="AA497" t="e">
        <f>VLOOKUP(SpaceTypesTable[[#This Row],[Lookup]],VentilationStandardsTable[],7,FALSE)</f>
        <v>#N/A</v>
      </c>
      <c r="AB497">
        <v>27.9</v>
      </c>
      <c r="AC497" t="s">
        <v>2003</v>
      </c>
      <c r="AD497" t="s">
        <v>2137</v>
      </c>
      <c r="AE497">
        <v>4.4600000000000001E-2</v>
      </c>
      <c r="AF497" t="s">
        <v>2031</v>
      </c>
      <c r="AH497" t="s">
        <v>1011</v>
      </c>
      <c r="AI497" t="s">
        <v>1011</v>
      </c>
      <c r="AJ497" t="s">
        <v>1011</v>
      </c>
      <c r="AL497">
        <v>0.34000000000000008</v>
      </c>
      <c r="AM497">
        <v>0</v>
      </c>
      <c r="AN497">
        <v>0.5</v>
      </c>
      <c r="AO497">
        <v>0</v>
      </c>
      <c r="AP497" t="s">
        <v>2093</v>
      </c>
      <c r="AQ497" t="s">
        <v>2056</v>
      </c>
      <c r="AR497" t="s">
        <v>2070</v>
      </c>
      <c r="AU497" t="str">
        <f>IF(SpaceTypesTable[[#This Row],[Peak Flow Rate (gal/h)]]=0,"",SpaceTypesTable[[#This Row],[Peak Flow Rate (gal/h)]]/SpaceTypesTable[[#This Row],[area (ft^2)]])</f>
        <v/>
      </c>
      <c r="BE497" t="str">
        <f>IF(ISBLANK(BD497),"",BD497/(BA497/AZ497))</f>
        <v/>
      </c>
    </row>
    <row r="498" spans="1:58">
      <c r="A498" t="s">
        <v>471</v>
      </c>
      <c r="B498">
        <v>106</v>
      </c>
      <c r="C498" t="s">
        <v>1002</v>
      </c>
      <c r="D498" t="s">
        <v>799</v>
      </c>
      <c r="E498" t="s">
        <v>805</v>
      </c>
      <c r="F498" t="s">
        <v>816</v>
      </c>
      <c r="G498" t="s">
        <v>1040</v>
      </c>
      <c r="K498" t="str">
        <f>SpaceTypesTable[[#This Row],[Lighting Standard]]&amp;SpaceTypesTable[[#This Row],[Lighting Primary Space Type]]&amp;SpaceTypesTable[[#This Row],[Lighting Secondary Space Type]]</f>
        <v/>
      </c>
      <c r="N498">
        <v>1.6000000000000003</v>
      </c>
      <c r="Q498">
        <v>0</v>
      </c>
      <c r="R498">
        <v>0.37</v>
      </c>
      <c r="S498">
        <v>0.2</v>
      </c>
      <c r="T498" t="s">
        <v>1971</v>
      </c>
      <c r="U498" t="s">
        <v>645</v>
      </c>
      <c r="V498" t="s">
        <v>555</v>
      </c>
      <c r="W498" t="s">
        <v>559</v>
      </c>
      <c r="X498" t="str">
        <f>SpaceTypesTable[[#This Row],[Ventilation Standard]]&amp;SpaceTypesTable[[#This Row],[Ventilation Primary Space Type]]&amp;SpaceTypesTable[[#This Row],[Ventilation Secondary Space Type]]</f>
        <v>ASHRAE 62.1-1999Food and Beverage ServiceKitchens (cooking)</v>
      </c>
      <c r="Y498">
        <f>VLOOKUP(SpaceTypesTable[[#This Row],[Lookup]],VentilationStandardsTable[],6,FALSE)</f>
        <v>0</v>
      </c>
      <c r="Z498">
        <f>VLOOKUP(SpaceTypesTable[[#This Row],[Lookup]],VentilationStandardsTable[],5,FALSE)</f>
        <v>15</v>
      </c>
      <c r="AA498">
        <f>VLOOKUP(SpaceTypesTable[[#This Row],[Lookup]],VentilationStandardsTable[],7,FALSE)</f>
        <v>0</v>
      </c>
      <c r="AB498">
        <v>13.93</v>
      </c>
      <c r="AC498" t="s">
        <v>2002</v>
      </c>
      <c r="AD498" t="s">
        <v>2137</v>
      </c>
      <c r="AE498">
        <v>0.22320000000000001</v>
      </c>
      <c r="AF498" t="s">
        <v>2031</v>
      </c>
      <c r="AG498">
        <v>302.60000000000002</v>
      </c>
      <c r="AH498">
        <v>0.1</v>
      </c>
      <c r="AI498">
        <v>0.2</v>
      </c>
      <c r="AJ498">
        <v>0.7</v>
      </c>
      <c r="AK498" t="s">
        <v>2043</v>
      </c>
      <c r="AL498">
        <v>17.7</v>
      </c>
      <c r="AM498">
        <v>0.25</v>
      </c>
      <c r="AN498">
        <v>0.3</v>
      </c>
      <c r="AO498">
        <v>0.2</v>
      </c>
      <c r="AP498" t="s">
        <v>2125</v>
      </c>
      <c r="AQ498" t="s">
        <v>2117</v>
      </c>
      <c r="AR498" t="s">
        <v>2147</v>
      </c>
      <c r="AS498">
        <v>100</v>
      </c>
      <c r="AT498">
        <v>1808</v>
      </c>
      <c r="AU498">
        <f>IF(SpaceTypesTable[[#This Row],[Peak Flow Rate (gal/h)]]=0,"",SpaceTypesTable[[#This Row],[Peak Flow Rate (gal/h)]]/SpaceTypesTable[[#This Row],[area (ft^2)]])</f>
        <v>5.5309734513274339E-2</v>
      </c>
      <c r="AV498">
        <v>49</v>
      </c>
      <c r="AW498">
        <v>0.2</v>
      </c>
      <c r="AX498">
        <v>0.05</v>
      </c>
      <c r="AY498" t="s">
        <v>2156</v>
      </c>
      <c r="AZ498">
        <v>0.7</v>
      </c>
      <c r="BA498">
        <v>3300</v>
      </c>
      <c r="BB498">
        <v>0.33800000000000002</v>
      </c>
      <c r="BC498">
        <v>0.5</v>
      </c>
      <c r="BD498">
        <v>572.96441370114178</v>
      </c>
      <c r="BE498">
        <f>IF(ISBLANK(BD498),"",BD498/(BA498/AZ498))</f>
        <v>0.12153790593660582</v>
      </c>
      <c r="BF498" t="s">
        <v>2126</v>
      </c>
    </row>
    <row r="499" spans="1:58">
      <c r="A499" t="s">
        <v>121</v>
      </c>
      <c r="B499">
        <v>231</v>
      </c>
      <c r="C499" t="s">
        <v>1001</v>
      </c>
      <c r="D499" t="s">
        <v>799</v>
      </c>
      <c r="E499" t="s">
        <v>805</v>
      </c>
      <c r="F499" t="s">
        <v>816</v>
      </c>
      <c r="G499" t="s">
        <v>1040</v>
      </c>
      <c r="H499" t="s">
        <v>754</v>
      </c>
      <c r="I499" t="s">
        <v>675</v>
      </c>
      <c r="J499" t="s">
        <v>760</v>
      </c>
      <c r="K499" t="str">
        <f>SpaceTypesTable[[#This Row],[Lighting Standard]]&amp;SpaceTypesTable[[#This Row],[Lighting Primary Space Type]]&amp;SpaceTypesTable[[#This Row],[Lighting Secondary Space Type]]</f>
        <v>ASHRAE 90.1-2004Food PreparationGeneral</v>
      </c>
      <c r="N499">
        <f>VLOOKUP(SpaceTypesTable[[#This Row],[LookupColumn]],InteriorLightingTable[],5,FALSE)</f>
        <v>1.2</v>
      </c>
      <c r="Q499">
        <v>0</v>
      </c>
      <c r="R499">
        <v>0.37</v>
      </c>
      <c r="S499">
        <v>0.2</v>
      </c>
      <c r="T499" t="s">
        <v>1971</v>
      </c>
      <c r="U499" t="s">
        <v>645</v>
      </c>
      <c r="V499" t="s">
        <v>555</v>
      </c>
      <c r="W499" t="s">
        <v>559</v>
      </c>
      <c r="X499" t="str">
        <f>SpaceTypesTable[[#This Row],[Ventilation Standard]]&amp;SpaceTypesTable[[#This Row],[Ventilation Primary Space Type]]&amp;SpaceTypesTable[[#This Row],[Ventilation Secondary Space Type]]</f>
        <v>ASHRAE 62.1-1999Food and Beverage ServiceKitchens (cooking)</v>
      </c>
      <c r="Y499">
        <f>VLOOKUP(SpaceTypesTable[[#This Row],[Lookup]],VentilationStandardsTable[],6,FALSE)</f>
        <v>0</v>
      </c>
      <c r="Z499">
        <f>VLOOKUP(SpaceTypesTable[[#This Row],[Lookup]],VentilationStandardsTable[],5,FALSE)</f>
        <v>15</v>
      </c>
      <c r="AA499">
        <f>VLOOKUP(SpaceTypesTable[[#This Row],[Lookup]],VentilationStandardsTable[],7,FALSE)</f>
        <v>0</v>
      </c>
      <c r="AB499">
        <v>13.93</v>
      </c>
      <c r="AC499" t="s">
        <v>2002</v>
      </c>
      <c r="AD499" t="s">
        <v>2137</v>
      </c>
      <c r="AE499">
        <v>5.9499999999999997E-2</v>
      </c>
      <c r="AF499" t="s">
        <v>2031</v>
      </c>
      <c r="AG499">
        <v>302.60000000000002</v>
      </c>
      <c r="AH499">
        <v>0.1</v>
      </c>
      <c r="AI499">
        <v>0.2</v>
      </c>
      <c r="AJ499">
        <v>0.7</v>
      </c>
      <c r="AK499" t="s">
        <v>2043</v>
      </c>
      <c r="AL499">
        <v>17.7</v>
      </c>
      <c r="AM499">
        <v>0.25</v>
      </c>
      <c r="AN499">
        <v>0.3</v>
      </c>
      <c r="AO499">
        <v>0.2</v>
      </c>
      <c r="AP499" t="s">
        <v>2125</v>
      </c>
      <c r="AQ499" t="s">
        <v>2117</v>
      </c>
      <c r="AR499" t="s">
        <v>2147</v>
      </c>
      <c r="AS499">
        <v>100</v>
      </c>
      <c r="AT499">
        <v>1808</v>
      </c>
      <c r="AU499">
        <f>IF(SpaceTypesTable[[#This Row],[Peak Flow Rate (gal/h)]]=0,"",SpaceTypesTable[[#This Row],[Peak Flow Rate (gal/h)]]/SpaceTypesTable[[#This Row],[area (ft^2)]])</f>
        <v>5.5309734513274339E-2</v>
      </c>
      <c r="AV499">
        <v>49</v>
      </c>
      <c r="AW499">
        <v>0.2</v>
      </c>
      <c r="AX499">
        <v>0.05</v>
      </c>
      <c r="AY499" t="s">
        <v>2156</v>
      </c>
      <c r="AZ499">
        <v>0.7</v>
      </c>
      <c r="BA499">
        <v>3300</v>
      </c>
      <c r="BB499">
        <v>0.33800000000000002</v>
      </c>
      <c r="BC499">
        <v>0.5</v>
      </c>
      <c r="BD499">
        <v>572.96441370114178</v>
      </c>
      <c r="BE499">
        <f>IF(ISBLANK(BD499),"",BD499/(BA499/AZ499))</f>
        <v>0.12153790593660582</v>
      </c>
      <c r="BF499" t="s">
        <v>2126</v>
      </c>
    </row>
    <row r="500" spans="1:58">
      <c r="A500" t="s">
        <v>137</v>
      </c>
      <c r="B500">
        <v>463</v>
      </c>
      <c r="C500" t="s">
        <v>1000</v>
      </c>
      <c r="D500" t="s">
        <v>800</v>
      </c>
      <c r="E500" t="s">
        <v>805</v>
      </c>
      <c r="F500" t="s">
        <v>816</v>
      </c>
      <c r="G500" t="s">
        <v>1040</v>
      </c>
      <c r="H500" t="s">
        <v>997</v>
      </c>
      <c r="I500" t="s">
        <v>675</v>
      </c>
      <c r="J500" t="s">
        <v>760</v>
      </c>
      <c r="K500" t="str">
        <f>SpaceTypesTable[[#This Row],[Lighting Standard]]&amp;SpaceTypesTable[[#This Row],[Lighting Primary Space Type]]&amp;SpaceTypesTable[[#This Row],[Lighting Secondary Space Type]]</f>
        <v>ASHRAE 189.1-2009Food PreparationGeneral</v>
      </c>
      <c r="N500">
        <f>VLOOKUP(SpaceTypesTable[[#This Row],[LookupColumn]],InteriorLightingTable[],5,FALSE)</f>
        <v>1.08</v>
      </c>
      <c r="Q500">
        <v>0</v>
      </c>
      <c r="R500">
        <v>0.37</v>
      </c>
      <c r="S500">
        <v>0.2</v>
      </c>
      <c r="T500" t="s">
        <v>1971</v>
      </c>
      <c r="U500" t="s">
        <v>645</v>
      </c>
      <c r="V500" t="s">
        <v>555</v>
      </c>
      <c r="W500" t="s">
        <v>559</v>
      </c>
      <c r="X500" t="str">
        <f>SpaceTypesTable[[#This Row],[Ventilation Standard]]&amp;SpaceTypesTable[[#This Row],[Ventilation Primary Space Type]]&amp;SpaceTypesTable[[#This Row],[Ventilation Secondary Space Type]]</f>
        <v>ASHRAE 62.1-1999Food and Beverage ServiceKitchens (cooking)</v>
      </c>
      <c r="Y500">
        <f>VLOOKUP(SpaceTypesTable[[#This Row],[Lookup]],VentilationStandardsTable[],6,FALSE)</f>
        <v>0</v>
      </c>
      <c r="Z500">
        <f>VLOOKUP(SpaceTypesTable[[#This Row],[Lookup]],VentilationStandardsTable[],5,FALSE)</f>
        <v>15</v>
      </c>
      <c r="AA500">
        <f>VLOOKUP(SpaceTypesTable[[#This Row],[Lookup]],VentilationStandardsTable[],7,FALSE)</f>
        <v>0</v>
      </c>
      <c r="AB500">
        <v>13.93</v>
      </c>
      <c r="AC500" t="s">
        <v>2002</v>
      </c>
      <c r="AD500" t="s">
        <v>2137</v>
      </c>
      <c r="AE500">
        <v>5.9499999999999997E-2</v>
      </c>
      <c r="AF500" t="s">
        <v>2031</v>
      </c>
      <c r="AG500">
        <v>220.5</v>
      </c>
      <c r="AH500">
        <v>0.1</v>
      </c>
      <c r="AI500">
        <v>0.2</v>
      </c>
      <c r="AJ500">
        <v>0.7</v>
      </c>
      <c r="AK500" t="s">
        <v>2043</v>
      </c>
      <c r="AL500">
        <v>13.130000000000003</v>
      </c>
      <c r="AM500">
        <v>0.25</v>
      </c>
      <c r="AN500">
        <v>0.3</v>
      </c>
      <c r="AO500">
        <v>0.2</v>
      </c>
      <c r="AP500" t="s">
        <v>2125</v>
      </c>
      <c r="AQ500" t="s">
        <v>2117</v>
      </c>
      <c r="AR500" t="s">
        <v>2147</v>
      </c>
      <c r="AS500">
        <v>100</v>
      </c>
      <c r="AT500">
        <v>1808</v>
      </c>
      <c r="AU500">
        <f>IF(SpaceTypesTable[[#This Row],[Peak Flow Rate (gal/h)]]=0,"",SpaceTypesTable[[#This Row],[Peak Flow Rate (gal/h)]]/SpaceTypesTable[[#This Row],[area (ft^2)]])</f>
        <v>5.5309734513274339E-2</v>
      </c>
      <c r="AV500">
        <v>49</v>
      </c>
      <c r="AW500">
        <v>0.2</v>
      </c>
      <c r="AX500">
        <v>0.05</v>
      </c>
      <c r="AY500" t="s">
        <v>2156</v>
      </c>
      <c r="AZ500">
        <v>0.7</v>
      </c>
      <c r="BA500">
        <v>3300</v>
      </c>
      <c r="BB500">
        <v>0.33800000000000002</v>
      </c>
      <c r="BC500">
        <v>0.5</v>
      </c>
      <c r="BD500">
        <v>572.96441370114178</v>
      </c>
      <c r="BE500">
        <f>IF(ISBLANK(BD500),"",BD500/(BA500/AZ500))</f>
        <v>0.12153790593660582</v>
      </c>
      <c r="BF500" t="s">
        <v>2126</v>
      </c>
    </row>
    <row r="501" spans="1:58">
      <c r="A501" t="s">
        <v>453</v>
      </c>
      <c r="B501">
        <v>456</v>
      </c>
      <c r="C501" t="s">
        <v>1000</v>
      </c>
      <c r="D501" t="s">
        <v>801</v>
      </c>
      <c r="E501" t="s">
        <v>805</v>
      </c>
      <c r="F501" t="s">
        <v>816</v>
      </c>
      <c r="G501" t="s">
        <v>1040</v>
      </c>
      <c r="H501" t="s">
        <v>997</v>
      </c>
      <c r="I501" t="s">
        <v>675</v>
      </c>
      <c r="J501" t="s">
        <v>760</v>
      </c>
      <c r="K501" t="str">
        <f>SpaceTypesTable[[#This Row],[Lighting Standard]]&amp;SpaceTypesTable[[#This Row],[Lighting Primary Space Type]]&amp;SpaceTypesTable[[#This Row],[Lighting Secondary Space Type]]</f>
        <v>ASHRAE 189.1-2009Food PreparationGeneral</v>
      </c>
      <c r="N501">
        <f>VLOOKUP(SpaceTypesTable[[#This Row],[LookupColumn]],InteriorLightingTable[],5,FALSE)</f>
        <v>1.08</v>
      </c>
      <c r="Q501">
        <v>0</v>
      </c>
      <c r="R501">
        <v>0.37</v>
      </c>
      <c r="S501">
        <v>0.2</v>
      </c>
      <c r="T501" t="s">
        <v>1971</v>
      </c>
      <c r="U501" t="s">
        <v>645</v>
      </c>
      <c r="V501" t="s">
        <v>555</v>
      </c>
      <c r="W501" t="s">
        <v>559</v>
      </c>
      <c r="X501" t="str">
        <f>SpaceTypesTable[[#This Row],[Ventilation Standard]]&amp;SpaceTypesTable[[#This Row],[Ventilation Primary Space Type]]&amp;SpaceTypesTable[[#This Row],[Ventilation Secondary Space Type]]</f>
        <v>ASHRAE 62.1-1999Food and Beverage ServiceKitchens (cooking)</v>
      </c>
      <c r="Y501">
        <f>VLOOKUP(SpaceTypesTable[[#This Row],[Lookup]],VentilationStandardsTable[],6,FALSE)</f>
        <v>0</v>
      </c>
      <c r="Z501">
        <f>VLOOKUP(SpaceTypesTable[[#This Row],[Lookup]],VentilationStandardsTable[],5,FALSE)</f>
        <v>15</v>
      </c>
      <c r="AA501">
        <f>VLOOKUP(SpaceTypesTable[[#This Row],[Lookup]],VentilationStandardsTable[],7,FALSE)</f>
        <v>0</v>
      </c>
      <c r="AB501">
        <v>13.93</v>
      </c>
      <c r="AC501" t="s">
        <v>2002</v>
      </c>
      <c r="AD501" t="s">
        <v>2137</v>
      </c>
      <c r="AE501">
        <v>4.4600000000000001E-2</v>
      </c>
      <c r="AF501" t="s">
        <v>2031</v>
      </c>
      <c r="AG501">
        <v>220.5</v>
      </c>
      <c r="AH501">
        <v>0.1</v>
      </c>
      <c r="AI501">
        <v>0.2</v>
      </c>
      <c r="AJ501">
        <v>0.7</v>
      </c>
      <c r="AK501" t="s">
        <v>2043</v>
      </c>
      <c r="AL501">
        <v>13.130000000000003</v>
      </c>
      <c r="AM501">
        <v>0.25</v>
      </c>
      <c r="AN501">
        <v>0.3</v>
      </c>
      <c r="AO501">
        <v>0.2</v>
      </c>
      <c r="AP501" t="s">
        <v>2125</v>
      </c>
      <c r="AQ501" t="s">
        <v>2117</v>
      </c>
      <c r="AR501" t="s">
        <v>2147</v>
      </c>
      <c r="AS501">
        <v>100</v>
      </c>
      <c r="AT501">
        <v>1808</v>
      </c>
      <c r="AU501">
        <f>IF(SpaceTypesTable[[#This Row],[Peak Flow Rate (gal/h)]]=0,"",SpaceTypesTable[[#This Row],[Peak Flow Rate (gal/h)]]/SpaceTypesTable[[#This Row],[area (ft^2)]])</f>
        <v>5.5309734513274339E-2</v>
      </c>
      <c r="AV501">
        <v>49</v>
      </c>
      <c r="AW501">
        <v>0.2</v>
      </c>
      <c r="AX501">
        <v>0.05</v>
      </c>
      <c r="AY501" t="s">
        <v>2156</v>
      </c>
      <c r="AZ501">
        <v>0.7</v>
      </c>
      <c r="BA501">
        <v>3300</v>
      </c>
      <c r="BB501">
        <v>0.33800000000000002</v>
      </c>
      <c r="BC501">
        <v>0.5</v>
      </c>
      <c r="BD501">
        <v>572.96441370114178</v>
      </c>
      <c r="BE501">
        <f>IF(ISBLANK(BD501),"",BD501/(BA501/AZ501))</f>
        <v>0.12153790593660582</v>
      </c>
      <c r="BF501" t="s">
        <v>2126</v>
      </c>
    </row>
    <row r="502" spans="1:58">
      <c r="A502" t="s">
        <v>267</v>
      </c>
      <c r="B502">
        <v>305</v>
      </c>
      <c r="C502" t="s">
        <v>1003</v>
      </c>
      <c r="D502" t="s">
        <v>799</v>
      </c>
      <c r="E502" t="s">
        <v>805</v>
      </c>
      <c r="F502" t="s">
        <v>816</v>
      </c>
      <c r="G502" t="s">
        <v>1040</v>
      </c>
      <c r="K502" t="str">
        <f>SpaceTypesTable[[#This Row],[Lighting Standard]]&amp;SpaceTypesTable[[#This Row],[Lighting Primary Space Type]]&amp;SpaceTypesTable[[#This Row],[Lighting Secondary Space Type]]</f>
        <v/>
      </c>
      <c r="N502">
        <v>2.2400000000000002</v>
      </c>
      <c r="Q502">
        <v>0</v>
      </c>
      <c r="R502">
        <v>0.37</v>
      </c>
      <c r="S502">
        <v>0.2</v>
      </c>
      <c r="T502" t="s">
        <v>1971</v>
      </c>
      <c r="U502" t="s">
        <v>645</v>
      </c>
      <c r="V502" t="s">
        <v>555</v>
      </c>
      <c r="W502" t="s">
        <v>559</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2002</v>
      </c>
      <c r="AD502" t="s">
        <v>2137</v>
      </c>
      <c r="AE502">
        <v>0.22320000000000001</v>
      </c>
      <c r="AF502" t="s">
        <v>2031</v>
      </c>
      <c r="AG502">
        <v>302.60000000000002</v>
      </c>
      <c r="AH502">
        <v>0.1</v>
      </c>
      <c r="AI502">
        <v>0.2</v>
      </c>
      <c r="AJ502">
        <v>0.7</v>
      </c>
      <c r="AK502" t="s">
        <v>2043</v>
      </c>
      <c r="AL502">
        <v>17.7</v>
      </c>
      <c r="AM502">
        <v>0.25</v>
      </c>
      <c r="AN502">
        <v>0.3</v>
      </c>
      <c r="AO502">
        <v>0.2</v>
      </c>
      <c r="AP502" t="s">
        <v>2125</v>
      </c>
      <c r="AQ502" t="s">
        <v>2117</v>
      </c>
      <c r="AR502" t="s">
        <v>2147</v>
      </c>
      <c r="AS502">
        <v>100</v>
      </c>
      <c r="AT502">
        <v>1808</v>
      </c>
      <c r="AU502">
        <f>IF(SpaceTypesTable[[#This Row],[Peak Flow Rate (gal/h)]]=0,"",SpaceTypesTable[[#This Row],[Peak Flow Rate (gal/h)]]/SpaceTypesTable[[#This Row],[area (ft^2)]])</f>
        <v>5.5309734513274339E-2</v>
      </c>
      <c r="AV502">
        <v>49</v>
      </c>
      <c r="AW502">
        <v>0.2</v>
      </c>
      <c r="AX502">
        <v>0.05</v>
      </c>
      <c r="AY502" t="s">
        <v>2156</v>
      </c>
      <c r="AZ502">
        <v>0.7</v>
      </c>
      <c r="BA502">
        <v>3300</v>
      </c>
      <c r="BB502">
        <v>0.33800000000000002</v>
      </c>
      <c r="BC502">
        <v>0.5</v>
      </c>
      <c r="BD502">
        <v>572.96441370114178</v>
      </c>
      <c r="BE502">
        <f>IF(ISBLANK(BD502),"",BD502/(BA502/AZ502))</f>
        <v>0.12153790593660582</v>
      </c>
      <c r="BF502" t="s">
        <v>2126</v>
      </c>
    </row>
    <row r="503" spans="1:58">
      <c r="C503" t="s">
        <v>1058</v>
      </c>
      <c r="D503" t="s">
        <v>799</v>
      </c>
      <c r="E503" t="s">
        <v>805</v>
      </c>
      <c r="F503" t="s">
        <v>816</v>
      </c>
      <c r="G503" t="s">
        <v>1040</v>
      </c>
      <c r="H503" t="s">
        <v>755</v>
      </c>
      <c r="I503" t="s">
        <v>675</v>
      </c>
      <c r="J503" t="s">
        <v>760</v>
      </c>
      <c r="K503" t="str">
        <f>SpaceTypesTable[[#This Row],[Lighting Standard]]&amp;SpaceTypesTable[[#This Row],[Lighting Primary Space Type]]&amp;SpaceTypesTable[[#This Row],[Lighting Secondary Space Type]]</f>
        <v>ASHRAE 90.1-2007Food PreparationGeneral</v>
      </c>
      <c r="N503">
        <f>VLOOKUP(SpaceTypesTable[[#This Row],[LookupColumn]],InteriorLightingTable[],5,FALSE)</f>
        <v>1.2</v>
      </c>
      <c r="Q503">
        <v>0</v>
      </c>
      <c r="R503">
        <v>0.37</v>
      </c>
      <c r="S503">
        <v>0.2</v>
      </c>
      <c r="T503" t="s">
        <v>1971</v>
      </c>
      <c r="U503" t="s">
        <v>647</v>
      </c>
      <c r="V503" t="s">
        <v>555</v>
      </c>
      <c r="W503" t="s">
        <v>559</v>
      </c>
      <c r="X503" t="str">
        <f>SpaceTypesTable[[#This Row],[Ventilation Standard]]&amp;SpaceTypesTable[[#This Row],[Ventilation Primary Space Type]]&amp;SpaceTypesTable[[#This Row],[Ventilation Secondary Space Type]]</f>
        <v>ASHRAE 62.1-2007Food and Beverage ServiceKitchens (cooking)</v>
      </c>
      <c r="Y503" t="e">
        <f>VLOOKUP(SpaceTypesTable[[#This Row],[Lookup]],VentilationStandardsTable[],6,FALSE)</f>
        <v>#N/A</v>
      </c>
      <c r="Z503" t="e">
        <f>VLOOKUP(SpaceTypesTable[[#This Row],[Lookup]],VentilationStandardsTable[],5,FALSE)</f>
        <v>#N/A</v>
      </c>
      <c r="AA503" t="e">
        <f>VLOOKUP(SpaceTypesTable[[#This Row],[Lookup]],VentilationStandardsTable[],7,FALSE)</f>
        <v>#N/A</v>
      </c>
      <c r="AB503">
        <v>13.93</v>
      </c>
      <c r="AC503" t="s">
        <v>2002</v>
      </c>
      <c r="AD503" t="s">
        <v>2137</v>
      </c>
      <c r="AE503">
        <v>4.4600000000000001E-2</v>
      </c>
      <c r="AF503" t="s">
        <v>2031</v>
      </c>
      <c r="AG503">
        <v>220.5</v>
      </c>
      <c r="AH503">
        <v>0.1</v>
      </c>
      <c r="AI503">
        <v>0.2</v>
      </c>
      <c r="AJ503">
        <v>0.7</v>
      </c>
      <c r="AK503" t="s">
        <v>2043</v>
      </c>
      <c r="AL503">
        <v>13.130000000000003</v>
      </c>
      <c r="AM503">
        <v>0.25</v>
      </c>
      <c r="AN503">
        <v>0.3</v>
      </c>
      <c r="AO503">
        <v>0.2</v>
      </c>
      <c r="AP503" t="s">
        <v>2125</v>
      </c>
      <c r="AQ503" t="s">
        <v>2117</v>
      </c>
      <c r="AR503" t="s">
        <v>2147</v>
      </c>
      <c r="AS503">
        <v>100</v>
      </c>
      <c r="AT503">
        <v>1808</v>
      </c>
      <c r="AU503">
        <f>IF(SpaceTypesTable[[#This Row],[Peak Flow Rate (gal/h)]]=0,"",SpaceTypesTable[[#This Row],[Peak Flow Rate (gal/h)]]/SpaceTypesTable[[#This Row],[area (ft^2)]])</f>
        <v>5.5309734513274339E-2</v>
      </c>
      <c r="AV503">
        <v>49</v>
      </c>
      <c r="AW503">
        <v>0.2</v>
      </c>
      <c r="AX503">
        <v>0.05</v>
      </c>
      <c r="AY503" t="s">
        <v>2156</v>
      </c>
      <c r="AZ503">
        <v>0.7</v>
      </c>
      <c r="BA503">
        <v>3300</v>
      </c>
      <c r="BB503">
        <v>0.33800000000000002</v>
      </c>
      <c r="BC503">
        <v>0.5</v>
      </c>
      <c r="BD503">
        <v>572.96441370114178</v>
      </c>
      <c r="BE503">
        <f>IF(ISBLANK(BD503),"",BD503/(BA503/AZ503))</f>
        <v>0.12153790593660582</v>
      </c>
      <c r="BF503" t="s">
        <v>2126</v>
      </c>
    </row>
    <row r="504" spans="1:58">
      <c r="A504" t="s">
        <v>532</v>
      </c>
      <c r="B504">
        <v>348</v>
      </c>
      <c r="C504" t="s">
        <v>1002</v>
      </c>
      <c r="D504" t="s">
        <v>799</v>
      </c>
      <c r="E504" t="s">
        <v>805</v>
      </c>
      <c r="F504" t="s">
        <v>741</v>
      </c>
      <c r="G504" t="s">
        <v>1049</v>
      </c>
      <c r="K504" t="str">
        <f>SpaceTypesTable[[#This Row],[Lighting Standard]]&amp;SpaceTypesTable[[#This Row],[Lighting Primary Space Type]]&amp;SpaceTypesTable[[#This Row],[Lighting Secondary Space Type]]</f>
        <v/>
      </c>
      <c r="N504">
        <v>2.11</v>
      </c>
      <c r="Q504">
        <v>0</v>
      </c>
      <c r="R504">
        <v>0.37</v>
      </c>
      <c r="S504">
        <v>0.2</v>
      </c>
      <c r="T504" t="s">
        <v>1971</v>
      </c>
      <c r="U504" t="s">
        <v>645</v>
      </c>
      <c r="V504" t="s">
        <v>626</v>
      </c>
      <c r="W504" t="s">
        <v>631</v>
      </c>
      <c r="X504" t="str">
        <f>SpaceTypesTable[[#This Row],[Ventilation Standard]]&amp;SpaceTypesTable[[#This Row],[Ventilation Primary Space Type]]&amp;SpaceTypesTable[[#This Row],[Ventilation Secondary Space Type]]</f>
        <v>ASHRAE 62.1-1999EducationLibraries</v>
      </c>
      <c r="Y504">
        <f>VLOOKUP(SpaceTypesTable[[#This Row],[Lookup]],VentilationStandardsTable[],6,FALSE)</f>
        <v>0</v>
      </c>
      <c r="Z504">
        <f>VLOOKUP(SpaceTypesTable[[#This Row],[Lookup]],VentilationStandardsTable[],5,FALSE)</f>
        <v>15</v>
      </c>
      <c r="AA504">
        <f>VLOOKUP(SpaceTypesTable[[#This Row],[Lookup]],VentilationStandardsTable[],7,FALSE)</f>
        <v>0</v>
      </c>
      <c r="AB504">
        <v>21.36</v>
      </c>
      <c r="AC504" t="s">
        <v>2002</v>
      </c>
      <c r="AD504" t="s">
        <v>2137</v>
      </c>
      <c r="AE504">
        <v>0.22320000000000001</v>
      </c>
      <c r="AF504" t="s">
        <v>2031</v>
      </c>
      <c r="AH504" t="s">
        <v>1011</v>
      </c>
      <c r="AI504" t="s">
        <v>1011</v>
      </c>
      <c r="AJ504" t="s">
        <v>1011</v>
      </c>
      <c r="AL504">
        <v>1.39</v>
      </c>
      <c r="AM504">
        <v>0</v>
      </c>
      <c r="AN504">
        <v>0.5</v>
      </c>
      <c r="AO504">
        <v>0</v>
      </c>
      <c r="AP504" t="s">
        <v>2093</v>
      </c>
      <c r="AQ504" t="s">
        <v>2056</v>
      </c>
      <c r="AR504" t="s">
        <v>2070</v>
      </c>
      <c r="AU504" t="str">
        <f>IF(SpaceTypesTable[[#This Row],[Peak Flow Rate (gal/h)]]=0,"",SpaceTypesTable[[#This Row],[Peak Flow Rate (gal/h)]]/SpaceTypesTable[[#This Row],[area (ft^2)]])</f>
        <v/>
      </c>
      <c r="BE504" t="str">
        <f>IF(ISBLANK(BD504),"",BD504/(BA504/AZ504))</f>
        <v/>
      </c>
    </row>
    <row r="505" spans="1:58">
      <c r="A505" t="s">
        <v>450</v>
      </c>
      <c r="B505">
        <v>28</v>
      </c>
      <c r="C505" t="s">
        <v>1001</v>
      </c>
      <c r="D505" t="s">
        <v>799</v>
      </c>
      <c r="E505" t="s">
        <v>805</v>
      </c>
      <c r="F505" t="s">
        <v>741</v>
      </c>
      <c r="G505" t="s">
        <v>1049</v>
      </c>
      <c r="H505" t="s">
        <v>754</v>
      </c>
      <c r="I505" t="s">
        <v>741</v>
      </c>
      <c r="J505" t="s">
        <v>895</v>
      </c>
      <c r="K505" t="str">
        <f>SpaceTypesTable[[#This Row],[Lighting Standard]]&amp;SpaceTypesTable[[#This Row],[Lighting Primary Space Type]]&amp;SpaceTypesTable[[#This Row],[Lighting Secondary Space Type]]</f>
        <v>ASHRAE 90.1-2004LibraryReading Area</v>
      </c>
      <c r="N505">
        <f>VLOOKUP(SpaceTypesTable[[#This Row],[LookupColumn]],InteriorLightingTable[],5,FALSE)</f>
        <v>1.2</v>
      </c>
      <c r="Q505">
        <v>0</v>
      </c>
      <c r="R505">
        <v>0.37</v>
      </c>
      <c r="S505">
        <v>0.2</v>
      </c>
      <c r="T505" t="s">
        <v>1971</v>
      </c>
      <c r="U505" t="s">
        <v>645</v>
      </c>
      <c r="V505" t="s">
        <v>626</v>
      </c>
      <c r="W505" t="s">
        <v>631</v>
      </c>
      <c r="X505" t="str">
        <f>SpaceTypesTable[[#This Row],[Ventilation Standard]]&amp;SpaceTypesTable[[#This Row],[Ventilation Primary Space Type]]&amp;SpaceTypesTable[[#This Row],[Ventilation Secondary Space Type]]</f>
        <v>ASHRAE 62.1-1999EducationLibraries</v>
      </c>
      <c r="Y505">
        <f>VLOOKUP(SpaceTypesTable[[#This Row],[Lookup]],VentilationStandardsTable[],6,FALSE)</f>
        <v>0</v>
      </c>
      <c r="Z505">
        <f>VLOOKUP(SpaceTypesTable[[#This Row],[Lookup]],VentilationStandardsTable[],5,FALSE)</f>
        <v>15</v>
      </c>
      <c r="AA505">
        <f>VLOOKUP(SpaceTypesTable[[#This Row],[Lookup]],VentilationStandardsTable[],7,FALSE)</f>
        <v>0</v>
      </c>
      <c r="AB505">
        <v>21.36</v>
      </c>
      <c r="AC505" t="s">
        <v>2002</v>
      </c>
      <c r="AD505" t="s">
        <v>2137</v>
      </c>
      <c r="AE505">
        <v>5.9499999999999997E-2</v>
      </c>
      <c r="AF505" t="s">
        <v>2031</v>
      </c>
      <c r="AG505">
        <v>0</v>
      </c>
      <c r="AH505" t="s">
        <v>1011</v>
      </c>
      <c r="AI505" t="s">
        <v>1011</v>
      </c>
      <c r="AJ505" t="s">
        <v>1011</v>
      </c>
      <c r="AL505">
        <v>1.39</v>
      </c>
      <c r="AM505">
        <v>0</v>
      </c>
      <c r="AN505">
        <v>0.5</v>
      </c>
      <c r="AO505">
        <v>0</v>
      </c>
      <c r="AP505" t="s">
        <v>2093</v>
      </c>
      <c r="AQ505" t="s">
        <v>2056</v>
      </c>
      <c r="AR505" t="s">
        <v>2070</v>
      </c>
      <c r="AU505" t="str">
        <f>IF(SpaceTypesTable[[#This Row],[Peak Flow Rate (gal/h)]]=0,"",SpaceTypesTable[[#This Row],[Peak Flow Rate (gal/h)]]/SpaceTypesTable[[#This Row],[area (ft^2)]])</f>
        <v/>
      </c>
      <c r="BE505" t="str">
        <f>IF(ISBLANK(BD505),"",BD505/(BA505/AZ505))</f>
        <v/>
      </c>
    </row>
    <row r="506" spans="1:58">
      <c r="A506" t="s">
        <v>357</v>
      </c>
      <c r="B506">
        <v>552</v>
      </c>
      <c r="C506" t="s">
        <v>1000</v>
      </c>
      <c r="D506" t="s">
        <v>800</v>
      </c>
      <c r="E506" t="s">
        <v>805</v>
      </c>
      <c r="F506" t="s">
        <v>741</v>
      </c>
      <c r="G506" t="s">
        <v>1049</v>
      </c>
      <c r="H506" t="s">
        <v>997</v>
      </c>
      <c r="I506" t="s">
        <v>741</v>
      </c>
      <c r="J506" t="s">
        <v>895</v>
      </c>
      <c r="K506" t="str">
        <f>SpaceTypesTable[[#This Row],[Lighting Standard]]&amp;SpaceTypesTable[[#This Row],[Lighting Primary Space Type]]&amp;SpaceTypesTable[[#This Row],[Lighting Secondary Space Type]]</f>
        <v>ASHRAE 189.1-2009LibraryReading Area</v>
      </c>
      <c r="N506">
        <f>VLOOKUP(SpaceTypesTable[[#This Row],[LookupColumn]],InteriorLightingTable[],5,FALSE)</f>
        <v>1.08</v>
      </c>
      <c r="Q506">
        <v>0</v>
      </c>
      <c r="R506">
        <v>0.37</v>
      </c>
      <c r="S506">
        <v>0.2</v>
      </c>
      <c r="T506" t="s">
        <v>1971</v>
      </c>
      <c r="U506" t="s">
        <v>645</v>
      </c>
      <c r="V506" t="s">
        <v>626</v>
      </c>
      <c r="W506" t="s">
        <v>631</v>
      </c>
      <c r="X506" t="str">
        <f>SpaceTypesTable[[#This Row],[Ventilation Standard]]&amp;SpaceTypesTable[[#This Row],[Ventilation Primary Space Type]]&amp;SpaceTypesTable[[#This Row],[Ventilation Secondary Space Type]]</f>
        <v>ASHRAE 62.1-1999EducationLibraries</v>
      </c>
      <c r="Y506">
        <f>VLOOKUP(SpaceTypesTable[[#This Row],[Lookup]],VentilationStandardsTable[],6,FALSE)</f>
        <v>0</v>
      </c>
      <c r="Z506">
        <f>VLOOKUP(SpaceTypesTable[[#This Row],[Lookup]],VentilationStandardsTable[],5,FALSE)</f>
        <v>15</v>
      </c>
      <c r="AA506">
        <f>VLOOKUP(SpaceTypesTable[[#This Row],[Lookup]],VentilationStandardsTable[],7,FALSE)</f>
        <v>0</v>
      </c>
      <c r="AB506">
        <v>21.36</v>
      </c>
      <c r="AC506" t="s">
        <v>2002</v>
      </c>
      <c r="AD506" t="s">
        <v>2137</v>
      </c>
      <c r="AE506">
        <v>5.9499999999999997E-2</v>
      </c>
      <c r="AF506" t="s">
        <v>2031</v>
      </c>
      <c r="AH506" t="s">
        <v>1011</v>
      </c>
      <c r="AI506" t="s">
        <v>1011</v>
      </c>
      <c r="AJ506" t="s">
        <v>1011</v>
      </c>
      <c r="AL506">
        <v>1.02</v>
      </c>
      <c r="AM506">
        <v>0</v>
      </c>
      <c r="AN506">
        <v>0.5</v>
      </c>
      <c r="AO506">
        <v>0</v>
      </c>
      <c r="AP506" t="s">
        <v>2093</v>
      </c>
      <c r="AQ506" t="s">
        <v>2056</v>
      </c>
      <c r="AR506" t="s">
        <v>2070</v>
      </c>
      <c r="AU506" t="str">
        <f>IF(SpaceTypesTable[[#This Row],[Peak Flow Rate (gal/h)]]=0,"",SpaceTypesTable[[#This Row],[Peak Flow Rate (gal/h)]]/SpaceTypesTable[[#This Row],[area (ft^2)]])</f>
        <v/>
      </c>
      <c r="BE506" t="str">
        <f>IF(ISBLANK(BD506),"",BD506/(BA506/AZ506))</f>
        <v/>
      </c>
    </row>
    <row r="507" spans="1:58">
      <c r="A507" t="s">
        <v>478</v>
      </c>
      <c r="B507">
        <v>361</v>
      </c>
      <c r="C507" t="s">
        <v>1000</v>
      </c>
      <c r="D507" t="s">
        <v>801</v>
      </c>
      <c r="E507" t="s">
        <v>805</v>
      </c>
      <c r="F507" t="s">
        <v>741</v>
      </c>
      <c r="G507" t="s">
        <v>1049</v>
      </c>
      <c r="H507" t="s">
        <v>997</v>
      </c>
      <c r="I507" t="s">
        <v>741</v>
      </c>
      <c r="J507" t="s">
        <v>895</v>
      </c>
      <c r="K507" t="str">
        <f>SpaceTypesTable[[#This Row],[Lighting Standard]]&amp;SpaceTypesTable[[#This Row],[Lighting Primary Space Type]]&amp;SpaceTypesTable[[#This Row],[Lighting Secondary Space Type]]</f>
        <v>ASHRAE 189.1-2009LibraryReading Area</v>
      </c>
      <c r="N507">
        <f>VLOOKUP(SpaceTypesTable[[#This Row],[LookupColumn]],InteriorLightingTable[],5,FALSE)</f>
        <v>1.08</v>
      </c>
      <c r="Q507">
        <v>0</v>
      </c>
      <c r="R507">
        <v>0.37</v>
      </c>
      <c r="S507">
        <v>0.2</v>
      </c>
      <c r="T507" t="s">
        <v>1971</v>
      </c>
      <c r="U507" t="s">
        <v>645</v>
      </c>
      <c r="V507" t="s">
        <v>626</v>
      </c>
      <c r="W507" t="s">
        <v>631</v>
      </c>
      <c r="X507" t="str">
        <f>SpaceTypesTable[[#This Row],[Ventilation Standard]]&amp;SpaceTypesTable[[#This Row],[Ventilation Primary Space Type]]&amp;SpaceTypesTable[[#This Row],[Ventilation Secondary Space Type]]</f>
        <v>ASHRAE 62.1-1999EducationLibraries</v>
      </c>
      <c r="Y507">
        <f>VLOOKUP(SpaceTypesTable[[#This Row],[Lookup]],VentilationStandardsTable[],6,FALSE)</f>
        <v>0</v>
      </c>
      <c r="Z507">
        <f>VLOOKUP(SpaceTypesTable[[#This Row],[Lookup]],VentilationStandardsTable[],5,FALSE)</f>
        <v>15</v>
      </c>
      <c r="AA507">
        <f>VLOOKUP(SpaceTypesTable[[#This Row],[Lookup]],VentilationStandardsTable[],7,FALSE)</f>
        <v>0</v>
      </c>
      <c r="AB507">
        <v>21.36</v>
      </c>
      <c r="AC507" t="s">
        <v>2002</v>
      </c>
      <c r="AD507" t="s">
        <v>2137</v>
      </c>
      <c r="AE507">
        <v>4.4600000000000001E-2</v>
      </c>
      <c r="AF507" t="s">
        <v>2031</v>
      </c>
      <c r="AH507" t="s">
        <v>1011</v>
      </c>
      <c r="AI507" t="s">
        <v>1011</v>
      </c>
      <c r="AJ507" t="s">
        <v>1011</v>
      </c>
      <c r="AL507">
        <v>1.02</v>
      </c>
      <c r="AM507">
        <v>0</v>
      </c>
      <c r="AN507">
        <v>0.5</v>
      </c>
      <c r="AO507">
        <v>0</v>
      </c>
      <c r="AP507" t="s">
        <v>2093</v>
      </c>
      <c r="AQ507" t="s">
        <v>2056</v>
      </c>
      <c r="AR507" t="s">
        <v>2070</v>
      </c>
      <c r="AU507" t="str">
        <f>IF(SpaceTypesTable[[#This Row],[Peak Flow Rate (gal/h)]]=0,"",SpaceTypesTable[[#This Row],[Peak Flow Rate (gal/h)]]/SpaceTypesTable[[#This Row],[area (ft^2)]])</f>
        <v/>
      </c>
      <c r="BE507" t="str">
        <f>IF(ISBLANK(BD507),"",BD507/(BA507/AZ507))</f>
        <v/>
      </c>
    </row>
    <row r="508" spans="1:58">
      <c r="A508" t="s">
        <v>541</v>
      </c>
      <c r="B508">
        <v>190</v>
      </c>
      <c r="C508" t="s">
        <v>1003</v>
      </c>
      <c r="D508" t="s">
        <v>799</v>
      </c>
      <c r="E508" t="s">
        <v>805</v>
      </c>
      <c r="F508" t="s">
        <v>741</v>
      </c>
      <c r="G508" t="s">
        <v>1049</v>
      </c>
      <c r="K508" t="str">
        <f>SpaceTypesTable[[#This Row],[Lighting Standard]]&amp;SpaceTypesTable[[#This Row],[Lighting Primary Space Type]]&amp;SpaceTypesTable[[#This Row],[Lighting Secondary Space Type]]</f>
        <v/>
      </c>
      <c r="N508">
        <v>2.9000000000000004</v>
      </c>
      <c r="Q508">
        <v>0</v>
      </c>
      <c r="R508">
        <v>0.37</v>
      </c>
      <c r="S508">
        <v>0.2</v>
      </c>
      <c r="T508" t="s">
        <v>1971</v>
      </c>
      <c r="U508" t="s">
        <v>645</v>
      </c>
      <c r="V508" t="s">
        <v>626</v>
      </c>
      <c r="W508" t="s">
        <v>631</v>
      </c>
      <c r="X508" t="str">
        <f>SpaceTypesTable[[#This Row],[Ventilation Standard]]&amp;SpaceTypesTable[[#This Row],[Ventilation Primary Space Type]]&amp;SpaceTypesTable[[#This Row],[Ventilation Secondary Space Type]]</f>
        <v>ASHRAE 62.1-1999EducationLibraries</v>
      </c>
      <c r="Y508">
        <f>VLOOKUP(SpaceTypesTable[[#This Row],[Lookup]],VentilationStandardsTable[],6,FALSE)</f>
        <v>0</v>
      </c>
      <c r="Z508">
        <f>VLOOKUP(SpaceTypesTable[[#This Row],[Lookup]],VentilationStandardsTable[],5,FALSE)</f>
        <v>15</v>
      </c>
      <c r="AA508">
        <f>VLOOKUP(SpaceTypesTable[[#This Row],[Lookup]],VentilationStandardsTable[],7,FALSE)</f>
        <v>0</v>
      </c>
      <c r="AB508">
        <v>21.36</v>
      </c>
      <c r="AC508" t="s">
        <v>2002</v>
      </c>
      <c r="AD508" t="s">
        <v>2137</v>
      </c>
      <c r="AE508">
        <v>0.22320000000000001</v>
      </c>
      <c r="AF508" t="s">
        <v>2031</v>
      </c>
      <c r="AH508" t="s">
        <v>1011</v>
      </c>
      <c r="AI508" t="s">
        <v>1011</v>
      </c>
      <c r="AJ508" t="s">
        <v>1011</v>
      </c>
      <c r="AL508">
        <v>1.39</v>
      </c>
      <c r="AM508">
        <v>0</v>
      </c>
      <c r="AN508">
        <v>0.5</v>
      </c>
      <c r="AO508">
        <v>0</v>
      </c>
      <c r="AP508" t="s">
        <v>2093</v>
      </c>
      <c r="AQ508" t="s">
        <v>2056</v>
      </c>
      <c r="AR508" t="s">
        <v>2070</v>
      </c>
      <c r="AU508" t="str">
        <f>IF(SpaceTypesTable[[#This Row],[Peak Flow Rate (gal/h)]]=0,"",SpaceTypesTable[[#This Row],[Peak Flow Rate (gal/h)]]/SpaceTypesTable[[#This Row],[area (ft^2)]])</f>
        <v/>
      </c>
      <c r="BE508" t="str">
        <f>IF(ISBLANK(BD508),"",BD508/(BA508/AZ508))</f>
        <v/>
      </c>
    </row>
    <row r="509" spans="1:58">
      <c r="C509" t="s">
        <v>1058</v>
      </c>
      <c r="D509" t="s">
        <v>799</v>
      </c>
      <c r="E509" t="s">
        <v>805</v>
      </c>
      <c r="F509" t="s">
        <v>741</v>
      </c>
      <c r="G509" t="s">
        <v>1049</v>
      </c>
      <c r="H509" t="s">
        <v>755</v>
      </c>
      <c r="I509" t="s">
        <v>741</v>
      </c>
      <c r="J509" t="s">
        <v>895</v>
      </c>
      <c r="K509" t="str">
        <f>SpaceTypesTable[[#This Row],[Lighting Standard]]&amp;SpaceTypesTable[[#This Row],[Lighting Primary Space Type]]&amp;SpaceTypesTable[[#This Row],[Lighting Secondary Space Type]]</f>
        <v>ASHRAE 90.1-2007LibraryReading Area</v>
      </c>
      <c r="N509">
        <f>VLOOKUP(SpaceTypesTable[[#This Row],[LookupColumn]],InteriorLightingTable[],5,FALSE)</f>
        <v>1.2</v>
      </c>
      <c r="Q509">
        <v>0</v>
      </c>
      <c r="R509">
        <v>0.37</v>
      </c>
      <c r="S509">
        <v>0.2</v>
      </c>
      <c r="T509" t="s">
        <v>1971</v>
      </c>
      <c r="U509" t="s">
        <v>647</v>
      </c>
      <c r="V509" t="s">
        <v>626</v>
      </c>
      <c r="W509" t="s">
        <v>631</v>
      </c>
      <c r="X509" t="str">
        <f>SpaceTypesTable[[#This Row],[Ventilation Standard]]&amp;SpaceTypesTable[[#This Row],[Ventilation Primary Space Type]]&amp;SpaceTypesTable[[#This Row],[Ventilation Secondary Space Type]]</f>
        <v>ASHRAE 62.1-2007EducationLibraries</v>
      </c>
      <c r="Y509" t="e">
        <f>VLOOKUP(SpaceTypesTable[[#This Row],[Lookup]],VentilationStandardsTable[],6,FALSE)</f>
        <v>#N/A</v>
      </c>
      <c r="Z509" t="e">
        <f>VLOOKUP(SpaceTypesTable[[#This Row],[Lookup]],VentilationStandardsTable[],5,FALSE)</f>
        <v>#N/A</v>
      </c>
      <c r="AA509" t="e">
        <f>VLOOKUP(SpaceTypesTable[[#This Row],[Lookup]],VentilationStandardsTable[],7,FALSE)</f>
        <v>#N/A</v>
      </c>
      <c r="AB509">
        <v>21.36</v>
      </c>
      <c r="AC509" t="s">
        <v>2002</v>
      </c>
      <c r="AD509" t="s">
        <v>2137</v>
      </c>
      <c r="AE509">
        <v>4.4600000000000001E-2</v>
      </c>
      <c r="AF509" t="s">
        <v>2031</v>
      </c>
      <c r="AH509" t="s">
        <v>1011</v>
      </c>
      <c r="AI509" t="s">
        <v>1011</v>
      </c>
      <c r="AJ509" t="s">
        <v>1011</v>
      </c>
      <c r="AL509">
        <v>1.02</v>
      </c>
      <c r="AM509">
        <v>0</v>
      </c>
      <c r="AN509">
        <v>0.5</v>
      </c>
      <c r="AO509">
        <v>0</v>
      </c>
      <c r="AP509" t="s">
        <v>2093</v>
      </c>
      <c r="AQ509" t="s">
        <v>2056</v>
      </c>
      <c r="AR509" t="s">
        <v>2070</v>
      </c>
      <c r="AU509" t="str">
        <f>IF(SpaceTypesTable[[#This Row],[Peak Flow Rate (gal/h)]]=0,"",SpaceTypesTable[[#This Row],[Peak Flow Rate (gal/h)]]/SpaceTypesTable[[#This Row],[area (ft^2)]])</f>
        <v/>
      </c>
      <c r="BE509" t="str">
        <f>IF(ISBLANK(BD509),"",BD509/(BA509/AZ509))</f>
        <v/>
      </c>
    </row>
    <row r="510" spans="1:58">
      <c r="A510" t="s">
        <v>298</v>
      </c>
      <c r="B510">
        <v>391</v>
      </c>
      <c r="C510" t="s">
        <v>1002</v>
      </c>
      <c r="D510" t="s">
        <v>799</v>
      </c>
      <c r="E510" t="s">
        <v>805</v>
      </c>
      <c r="F510" t="s">
        <v>783</v>
      </c>
      <c r="G510" t="s">
        <v>1051</v>
      </c>
      <c r="K510" t="str">
        <f>SpaceTypesTable[[#This Row],[Lighting Standard]]&amp;SpaceTypesTable[[#This Row],[Lighting Primary Space Type]]&amp;SpaceTypesTable[[#This Row],[Lighting Secondary Space Type]]</f>
        <v/>
      </c>
      <c r="N510">
        <v>1.1399999999999999</v>
      </c>
      <c r="Q510">
        <v>0</v>
      </c>
      <c r="R510">
        <v>0.37</v>
      </c>
      <c r="S510">
        <v>0.2</v>
      </c>
      <c r="T510" t="s">
        <v>1971</v>
      </c>
      <c r="U510" t="s">
        <v>645</v>
      </c>
      <c r="V510" t="s">
        <v>626</v>
      </c>
      <c r="W510" t="s">
        <v>633</v>
      </c>
      <c r="X510" t="str">
        <f>SpaceTypesTable[[#This Row],[Ventilation Standard]]&amp;SpaceTypesTable[[#This Row],[Ventilation Primary Space Type]]&amp;SpaceTypesTable[[#This Row],[Ventilation Secondary Space Type]]</f>
        <v>ASHRAE 62.1-1999EducationCorridors</v>
      </c>
      <c r="Y510">
        <f>VLOOKUP(SpaceTypesTable[[#This Row],[Lookup]],VentilationStandardsTable[],6,FALSE)</f>
        <v>0.1</v>
      </c>
      <c r="Z510">
        <f>VLOOKUP(SpaceTypesTable[[#This Row],[Lookup]],VentilationStandardsTable[],5,FALSE)</f>
        <v>0</v>
      </c>
      <c r="AA510">
        <f>VLOOKUP(SpaceTypesTable[[#This Row],[Lookup]],VentilationStandardsTable[],7,FALSE)</f>
        <v>0</v>
      </c>
      <c r="AB510">
        <v>0</v>
      </c>
      <c r="AC510" t="s">
        <v>2002</v>
      </c>
      <c r="AD510" t="s">
        <v>2137</v>
      </c>
      <c r="AE510">
        <v>0.22320000000000001</v>
      </c>
      <c r="AF510" t="s">
        <v>2031</v>
      </c>
      <c r="AH510" t="s">
        <v>1011</v>
      </c>
      <c r="AI510" t="s">
        <v>1011</v>
      </c>
      <c r="AJ510" t="s">
        <v>1011</v>
      </c>
      <c r="AL510">
        <v>0.37</v>
      </c>
      <c r="AM510">
        <v>0</v>
      </c>
      <c r="AN510">
        <v>0.5</v>
      </c>
      <c r="AO510">
        <v>0</v>
      </c>
      <c r="AP510" t="s">
        <v>2093</v>
      </c>
      <c r="AQ510" t="s">
        <v>2056</v>
      </c>
      <c r="AR510" t="s">
        <v>2070</v>
      </c>
      <c r="AU510" t="str">
        <f>IF(SpaceTypesTable[[#This Row],[Peak Flow Rate (gal/h)]]=0,"",SpaceTypesTable[[#This Row],[Peak Flow Rate (gal/h)]]/SpaceTypesTable[[#This Row],[area (ft^2)]])</f>
        <v/>
      </c>
      <c r="BE510" t="str">
        <f>IF(ISBLANK(BD510),"",BD510/(BA510/AZ510))</f>
        <v/>
      </c>
    </row>
    <row r="511" spans="1:58">
      <c r="A511" t="s">
        <v>91</v>
      </c>
      <c r="B511">
        <v>72</v>
      </c>
      <c r="C511" t="s">
        <v>1001</v>
      </c>
      <c r="D511" t="s">
        <v>799</v>
      </c>
      <c r="E511" t="s">
        <v>805</v>
      </c>
      <c r="F511" t="s">
        <v>783</v>
      </c>
      <c r="G511" t="s">
        <v>1051</v>
      </c>
      <c r="H511" t="s">
        <v>754</v>
      </c>
      <c r="I511" t="s">
        <v>783</v>
      </c>
      <c r="J511" t="s">
        <v>760</v>
      </c>
      <c r="K511" t="str">
        <f>SpaceTypesTable[[#This Row],[Lighting Standard]]&amp;SpaceTypesTable[[#This Row],[Lighting Primary Space Type]]&amp;SpaceTypesTable[[#This Row],[Lighting Secondary Space Type]]</f>
        <v>ASHRAE 90.1-2004LobbyGeneral</v>
      </c>
      <c r="N511">
        <f>VLOOKUP(SpaceTypesTable[[#This Row],[LookupColumn]],InteriorLightingTable[],5,FALSE)</f>
        <v>1.3</v>
      </c>
      <c r="Q511">
        <v>0</v>
      </c>
      <c r="R511">
        <v>0.37</v>
      </c>
      <c r="S511">
        <v>0.2</v>
      </c>
      <c r="T511" t="s">
        <v>1971</v>
      </c>
      <c r="U511" t="s">
        <v>645</v>
      </c>
      <c r="V511" t="s">
        <v>626</v>
      </c>
      <c r="W511" t="s">
        <v>633</v>
      </c>
      <c r="X511" t="str">
        <f>SpaceTypesTable[[#This Row],[Ventilation Standard]]&amp;SpaceTypesTable[[#This Row],[Ventilation Primary Space Type]]&amp;SpaceTypesTable[[#This Row],[Ventilation Secondary Space Type]]</f>
        <v>ASHRAE 62.1-1999EducationCorridors</v>
      </c>
      <c r="Y511">
        <f>VLOOKUP(SpaceTypesTable[[#This Row],[Lookup]],VentilationStandardsTable[],6,FALSE)</f>
        <v>0.1</v>
      </c>
      <c r="Z511">
        <f>VLOOKUP(SpaceTypesTable[[#This Row],[Lookup]],VentilationStandardsTable[],5,FALSE)</f>
        <v>0</v>
      </c>
      <c r="AA511">
        <f>VLOOKUP(SpaceTypesTable[[#This Row],[Lookup]],VentilationStandardsTable[],7,FALSE)</f>
        <v>0</v>
      </c>
      <c r="AB511">
        <v>0</v>
      </c>
      <c r="AC511" t="s">
        <v>2002</v>
      </c>
      <c r="AD511" t="s">
        <v>2137</v>
      </c>
      <c r="AE511">
        <v>5.9499999999999997E-2</v>
      </c>
      <c r="AF511" t="s">
        <v>2031</v>
      </c>
      <c r="AH511" t="s">
        <v>1011</v>
      </c>
      <c r="AI511" t="s">
        <v>1011</v>
      </c>
      <c r="AJ511" t="s">
        <v>1011</v>
      </c>
      <c r="AL511">
        <v>0.37</v>
      </c>
      <c r="AM511">
        <v>0</v>
      </c>
      <c r="AN511">
        <v>0.5</v>
      </c>
      <c r="AO511">
        <v>0</v>
      </c>
      <c r="AP511" t="s">
        <v>2093</v>
      </c>
      <c r="AQ511" t="s">
        <v>2056</v>
      </c>
      <c r="AR511" t="s">
        <v>2070</v>
      </c>
      <c r="AU511" t="str">
        <f>IF(SpaceTypesTable[[#This Row],[Peak Flow Rate (gal/h)]]=0,"",SpaceTypesTable[[#This Row],[Peak Flow Rate (gal/h)]]/SpaceTypesTable[[#This Row],[area (ft^2)]])</f>
        <v/>
      </c>
      <c r="BE511" t="str">
        <f>IF(ISBLANK(BD511),"",BD511/(BA511/AZ511))</f>
        <v/>
      </c>
    </row>
    <row r="512" spans="1:58">
      <c r="A512" t="s">
        <v>108</v>
      </c>
      <c r="B512">
        <v>416</v>
      </c>
      <c r="C512" t="s">
        <v>1000</v>
      </c>
      <c r="D512" t="s">
        <v>800</v>
      </c>
      <c r="E512" t="s">
        <v>805</v>
      </c>
      <c r="F512" t="s">
        <v>783</v>
      </c>
      <c r="G512" t="s">
        <v>1051</v>
      </c>
      <c r="H512" t="s">
        <v>997</v>
      </c>
      <c r="I512" t="s">
        <v>783</v>
      </c>
      <c r="J512" t="s">
        <v>760</v>
      </c>
      <c r="K512" t="str">
        <f>SpaceTypesTable[[#This Row],[Lighting Standard]]&amp;SpaceTypesTable[[#This Row],[Lighting Primary Space Type]]&amp;SpaceTypesTable[[#This Row],[Lighting Secondary Space Type]]</f>
        <v>ASHRAE 189.1-2009LobbyGeneral</v>
      </c>
      <c r="N512">
        <f>VLOOKUP(SpaceTypesTable[[#This Row],[LookupColumn]],InteriorLightingTable[],5,FALSE)</f>
        <v>1.1700000000000002</v>
      </c>
      <c r="Q512">
        <v>0</v>
      </c>
      <c r="R512">
        <v>0.37</v>
      </c>
      <c r="S512">
        <v>0.2</v>
      </c>
      <c r="T512" t="s">
        <v>1971</v>
      </c>
      <c r="U512" t="s">
        <v>645</v>
      </c>
      <c r="V512" t="s">
        <v>626</v>
      </c>
      <c r="W512" t="s">
        <v>633</v>
      </c>
      <c r="X512" t="str">
        <f>SpaceTypesTable[[#This Row],[Ventilation Standard]]&amp;SpaceTypesTable[[#This Row],[Ventilation Primary Space Type]]&amp;SpaceTypesTable[[#This Row],[Ventilation Secondary Space Type]]</f>
        <v>ASHRAE 62.1-1999EducationCorridors</v>
      </c>
      <c r="Y512">
        <f>VLOOKUP(SpaceTypesTable[[#This Row],[Lookup]],VentilationStandardsTable[],6,FALSE)</f>
        <v>0.1</v>
      </c>
      <c r="Z512">
        <f>VLOOKUP(SpaceTypesTable[[#This Row],[Lookup]],VentilationStandardsTable[],5,FALSE)</f>
        <v>0</v>
      </c>
      <c r="AA512">
        <f>VLOOKUP(SpaceTypesTable[[#This Row],[Lookup]],VentilationStandardsTable[],7,FALSE)</f>
        <v>0</v>
      </c>
      <c r="AB512">
        <v>0</v>
      </c>
      <c r="AC512" t="s">
        <v>2002</v>
      </c>
      <c r="AD512" t="s">
        <v>2137</v>
      </c>
      <c r="AE512">
        <v>5.9499999999999997E-2</v>
      </c>
      <c r="AF512" t="s">
        <v>2031</v>
      </c>
      <c r="AH512" t="s">
        <v>1011</v>
      </c>
      <c r="AI512" t="s">
        <v>1011</v>
      </c>
      <c r="AJ512" t="s">
        <v>1011</v>
      </c>
      <c r="AL512">
        <v>0.27</v>
      </c>
      <c r="AM512">
        <v>0</v>
      </c>
      <c r="AN512">
        <v>0.5</v>
      </c>
      <c r="AO512">
        <v>0</v>
      </c>
      <c r="AP512" t="s">
        <v>2093</v>
      </c>
      <c r="AQ512" t="s">
        <v>2056</v>
      </c>
      <c r="AR512" t="s">
        <v>2070</v>
      </c>
      <c r="AU512" t="str">
        <f>IF(SpaceTypesTable[[#This Row],[Peak Flow Rate (gal/h)]]=0,"",SpaceTypesTable[[#This Row],[Peak Flow Rate (gal/h)]]/SpaceTypesTable[[#This Row],[area (ft^2)]])</f>
        <v/>
      </c>
      <c r="BE512" t="str">
        <f>IF(ISBLANK(BD512),"",BD512/(BA512/AZ512))</f>
        <v/>
      </c>
    </row>
    <row r="513" spans="1:57">
      <c r="A513" t="s">
        <v>295</v>
      </c>
      <c r="B513">
        <v>364</v>
      </c>
      <c r="C513" t="s">
        <v>1000</v>
      </c>
      <c r="D513" t="s">
        <v>801</v>
      </c>
      <c r="E513" t="s">
        <v>805</v>
      </c>
      <c r="F513" t="s">
        <v>783</v>
      </c>
      <c r="G513" t="s">
        <v>1051</v>
      </c>
      <c r="H513" t="s">
        <v>997</v>
      </c>
      <c r="I513" t="s">
        <v>783</v>
      </c>
      <c r="J513" t="s">
        <v>760</v>
      </c>
      <c r="K513" t="str">
        <f>SpaceTypesTable[[#This Row],[Lighting Standard]]&amp;SpaceTypesTable[[#This Row],[Lighting Primary Space Type]]&amp;SpaceTypesTable[[#This Row],[Lighting Secondary Space Type]]</f>
        <v>ASHRAE 189.1-2009LobbyGeneral</v>
      </c>
      <c r="N513">
        <f>VLOOKUP(SpaceTypesTable[[#This Row],[LookupColumn]],InteriorLightingTable[],5,FALSE)</f>
        <v>1.1700000000000002</v>
      </c>
      <c r="Q513">
        <v>0</v>
      </c>
      <c r="R513">
        <v>0.37</v>
      </c>
      <c r="S513">
        <v>0.2</v>
      </c>
      <c r="T513" t="s">
        <v>1971</v>
      </c>
      <c r="U513" t="s">
        <v>645</v>
      </c>
      <c r="V513" t="s">
        <v>626</v>
      </c>
      <c r="W513" t="s">
        <v>633</v>
      </c>
      <c r="X513" t="str">
        <f>SpaceTypesTable[[#This Row],[Ventilation Standard]]&amp;SpaceTypesTable[[#This Row],[Ventilation Primary Space Type]]&amp;SpaceTypesTable[[#This Row],[Ventilation Secondary Space Type]]</f>
        <v>ASHRAE 62.1-1999EducationCorridors</v>
      </c>
      <c r="Y513">
        <f>VLOOKUP(SpaceTypesTable[[#This Row],[Lookup]],VentilationStandardsTable[],6,FALSE)</f>
        <v>0.1</v>
      </c>
      <c r="Z513">
        <f>VLOOKUP(SpaceTypesTable[[#This Row],[Lookup]],VentilationStandardsTable[],5,FALSE)</f>
        <v>0</v>
      </c>
      <c r="AA513">
        <f>VLOOKUP(SpaceTypesTable[[#This Row],[Lookup]],VentilationStandardsTable[],7,FALSE)</f>
        <v>0</v>
      </c>
      <c r="AB513">
        <v>0</v>
      </c>
      <c r="AC513" t="s">
        <v>2002</v>
      </c>
      <c r="AD513" t="s">
        <v>2137</v>
      </c>
      <c r="AE513">
        <v>4.4600000000000001E-2</v>
      </c>
      <c r="AF513" t="s">
        <v>2031</v>
      </c>
      <c r="AH513" t="s">
        <v>1011</v>
      </c>
      <c r="AI513" t="s">
        <v>1011</v>
      </c>
      <c r="AJ513" t="s">
        <v>1011</v>
      </c>
      <c r="AL513">
        <v>0.27</v>
      </c>
      <c r="AM513">
        <v>0</v>
      </c>
      <c r="AN513">
        <v>0.5</v>
      </c>
      <c r="AO513">
        <v>0</v>
      </c>
      <c r="AP513" t="s">
        <v>2093</v>
      </c>
      <c r="AQ513" t="s">
        <v>2056</v>
      </c>
      <c r="AR513" t="s">
        <v>2070</v>
      </c>
      <c r="AU513" t="str">
        <f>IF(SpaceTypesTable[[#This Row],[Peak Flow Rate (gal/h)]]=0,"",SpaceTypesTable[[#This Row],[Peak Flow Rate (gal/h)]]/SpaceTypesTable[[#This Row],[area (ft^2)]])</f>
        <v/>
      </c>
      <c r="BE513" t="str">
        <f>IF(ISBLANK(BD513),"",BD513/(BA513/AZ513))</f>
        <v/>
      </c>
    </row>
    <row r="514" spans="1:57">
      <c r="A514" t="s">
        <v>60</v>
      </c>
      <c r="B514">
        <v>295</v>
      </c>
      <c r="C514" t="s">
        <v>1003</v>
      </c>
      <c r="D514" t="s">
        <v>799</v>
      </c>
      <c r="E514" t="s">
        <v>805</v>
      </c>
      <c r="F514" t="s">
        <v>783</v>
      </c>
      <c r="G514" t="s">
        <v>1051</v>
      </c>
      <c r="K514" t="str">
        <f>SpaceTypesTable[[#This Row],[Lighting Standard]]&amp;SpaceTypesTable[[#This Row],[Lighting Primary Space Type]]&amp;SpaceTypesTable[[#This Row],[Lighting Secondary Space Type]]</f>
        <v/>
      </c>
      <c r="N514">
        <v>1.3200000000000003</v>
      </c>
      <c r="Q514">
        <v>0</v>
      </c>
      <c r="R514">
        <v>0.37</v>
      </c>
      <c r="S514">
        <v>0.2</v>
      </c>
      <c r="T514" t="s">
        <v>1971</v>
      </c>
      <c r="U514" t="s">
        <v>645</v>
      </c>
      <c r="V514" t="s">
        <v>626</v>
      </c>
      <c r="W514" t="s">
        <v>633</v>
      </c>
      <c r="X514" t="str">
        <f>SpaceTypesTable[[#This Row],[Ventilation Standard]]&amp;SpaceTypesTable[[#This Row],[Ventilation Primary Space Type]]&amp;SpaceTypesTable[[#This Row],[Ventilation Secondary Space Type]]</f>
        <v>ASHRAE 62.1-1999EducationCorridors</v>
      </c>
      <c r="Y514">
        <f>VLOOKUP(SpaceTypesTable[[#This Row],[Lookup]],VentilationStandardsTable[],6,FALSE)</f>
        <v>0.1</v>
      </c>
      <c r="Z514">
        <f>VLOOKUP(SpaceTypesTable[[#This Row],[Lookup]],VentilationStandardsTable[],5,FALSE)</f>
        <v>0</v>
      </c>
      <c r="AA514">
        <f>VLOOKUP(SpaceTypesTable[[#This Row],[Lookup]],VentilationStandardsTable[],7,FALSE)</f>
        <v>0</v>
      </c>
      <c r="AB514">
        <v>0</v>
      </c>
      <c r="AC514" t="s">
        <v>2002</v>
      </c>
      <c r="AD514" t="s">
        <v>2137</v>
      </c>
      <c r="AE514">
        <v>0.22320000000000001</v>
      </c>
      <c r="AF514" t="s">
        <v>2031</v>
      </c>
      <c r="AH514" t="s">
        <v>1011</v>
      </c>
      <c r="AI514" t="s">
        <v>1011</v>
      </c>
      <c r="AJ514" t="s">
        <v>1011</v>
      </c>
      <c r="AL514">
        <v>0.37</v>
      </c>
      <c r="AM514">
        <v>0</v>
      </c>
      <c r="AN514">
        <v>0.5</v>
      </c>
      <c r="AO514">
        <v>0</v>
      </c>
      <c r="AP514" t="s">
        <v>2093</v>
      </c>
      <c r="AQ514" t="s">
        <v>2056</v>
      </c>
      <c r="AR514" t="s">
        <v>2070</v>
      </c>
      <c r="AU514" t="str">
        <f>IF(SpaceTypesTable[[#This Row],[Peak Flow Rate (gal/h)]]=0,"",SpaceTypesTable[[#This Row],[Peak Flow Rate (gal/h)]]/SpaceTypesTable[[#This Row],[area (ft^2)]])</f>
        <v/>
      </c>
      <c r="BE514" t="str">
        <f>IF(ISBLANK(BD514),"",BD514/(BA514/AZ514))</f>
        <v/>
      </c>
    </row>
    <row r="515" spans="1:57">
      <c r="C515" t="s">
        <v>1058</v>
      </c>
      <c r="D515" t="s">
        <v>799</v>
      </c>
      <c r="E515" t="s">
        <v>805</v>
      </c>
      <c r="F515" t="s">
        <v>783</v>
      </c>
      <c r="G515" t="s">
        <v>1051</v>
      </c>
      <c r="H515" t="s">
        <v>755</v>
      </c>
      <c r="I515" t="s">
        <v>783</v>
      </c>
      <c r="J515" t="s">
        <v>760</v>
      </c>
      <c r="K515" t="str">
        <f>SpaceTypesTable[[#This Row],[Lighting Standard]]&amp;SpaceTypesTable[[#This Row],[Lighting Primary Space Type]]&amp;SpaceTypesTable[[#This Row],[Lighting Secondary Space Type]]</f>
        <v>ASHRAE 90.1-2007LobbyGeneral</v>
      </c>
      <c r="N515">
        <f>VLOOKUP(SpaceTypesTable[[#This Row],[LookupColumn]],InteriorLightingTable[],5,FALSE)</f>
        <v>1.3</v>
      </c>
      <c r="Q515">
        <v>0</v>
      </c>
      <c r="R515">
        <v>0.37</v>
      </c>
      <c r="S515">
        <v>0.2</v>
      </c>
      <c r="T515" t="s">
        <v>1971</v>
      </c>
      <c r="U515" t="s">
        <v>647</v>
      </c>
      <c r="V515" t="s">
        <v>626</v>
      </c>
      <c r="W515" t="s">
        <v>633</v>
      </c>
      <c r="X515" t="str">
        <f>SpaceTypesTable[[#This Row],[Ventilation Standard]]&amp;SpaceTypesTable[[#This Row],[Ventilation Primary Space Type]]&amp;SpaceTypesTable[[#This Row],[Ventilation Secondary Space Type]]</f>
        <v>ASHRAE 62.1-2007EducationCorridors</v>
      </c>
      <c r="Y515" t="e">
        <f>VLOOKUP(SpaceTypesTable[[#This Row],[Lookup]],VentilationStandardsTable[],6,FALSE)</f>
        <v>#N/A</v>
      </c>
      <c r="Z515" t="e">
        <f>VLOOKUP(SpaceTypesTable[[#This Row],[Lookup]],VentilationStandardsTable[],5,FALSE)</f>
        <v>#N/A</v>
      </c>
      <c r="AA515" t="e">
        <f>VLOOKUP(SpaceTypesTable[[#This Row],[Lookup]],VentilationStandardsTable[],7,FALSE)</f>
        <v>#N/A</v>
      </c>
      <c r="AB515">
        <v>0</v>
      </c>
      <c r="AC515" t="s">
        <v>2002</v>
      </c>
      <c r="AD515" t="s">
        <v>2137</v>
      </c>
      <c r="AE515">
        <v>4.4600000000000001E-2</v>
      </c>
      <c r="AF515" t="s">
        <v>2031</v>
      </c>
      <c r="AH515" t="s">
        <v>1011</v>
      </c>
      <c r="AI515" t="s">
        <v>1011</v>
      </c>
      <c r="AJ515" t="s">
        <v>1011</v>
      </c>
      <c r="AL515">
        <v>0.27</v>
      </c>
      <c r="AM515">
        <v>0</v>
      </c>
      <c r="AN515">
        <v>0.5</v>
      </c>
      <c r="AO515">
        <v>0</v>
      </c>
      <c r="AP515" t="s">
        <v>2093</v>
      </c>
      <c r="AQ515" t="s">
        <v>2056</v>
      </c>
      <c r="AR515" t="s">
        <v>2070</v>
      </c>
      <c r="AU515" t="str">
        <f>IF(SpaceTypesTable[[#This Row],[Peak Flow Rate (gal/h)]]=0,"",SpaceTypesTable[[#This Row],[Peak Flow Rate (gal/h)]]/SpaceTypesTable[[#This Row],[area (ft^2)]])</f>
        <v/>
      </c>
      <c r="BE515" t="str">
        <f>IF(ISBLANK(BD515),"",BD515/(BA515/AZ515))</f>
        <v/>
      </c>
    </row>
    <row r="516" spans="1:57">
      <c r="A516" t="s">
        <v>304</v>
      </c>
      <c r="B516">
        <v>395</v>
      </c>
      <c r="C516" t="s">
        <v>1002</v>
      </c>
      <c r="D516" t="s">
        <v>799</v>
      </c>
      <c r="E516" t="s">
        <v>805</v>
      </c>
      <c r="F516" t="s">
        <v>818</v>
      </c>
      <c r="G516" t="s">
        <v>1052</v>
      </c>
      <c r="K516" t="str">
        <f>SpaceTypesTable[[#This Row],[Lighting Standard]]&amp;SpaceTypesTable[[#This Row],[Lighting Primary Space Type]]&amp;SpaceTypesTable[[#This Row],[Lighting Secondary Space Type]]</f>
        <v/>
      </c>
      <c r="N516">
        <v>0.77</v>
      </c>
      <c r="Q516">
        <v>0</v>
      </c>
      <c r="R516">
        <v>0.37</v>
      </c>
      <c r="S516">
        <v>0.2</v>
      </c>
      <c r="T516" t="s">
        <v>1971</v>
      </c>
      <c r="U516" t="s">
        <v>645</v>
      </c>
      <c r="V516" t="s">
        <v>578</v>
      </c>
      <c r="W516" t="s">
        <v>579</v>
      </c>
      <c r="X516"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2002</v>
      </c>
      <c r="AD516" t="s">
        <v>2137</v>
      </c>
      <c r="AE516">
        <v>0.22320000000000001</v>
      </c>
      <c r="AF516" t="s">
        <v>2031</v>
      </c>
      <c r="AH516" t="s">
        <v>1011</v>
      </c>
      <c r="AI516" t="s">
        <v>1011</v>
      </c>
      <c r="AJ516" t="s">
        <v>1011</v>
      </c>
      <c r="AL516">
        <v>0.37</v>
      </c>
      <c r="AM516">
        <v>0</v>
      </c>
      <c r="AN516">
        <v>0.5</v>
      </c>
      <c r="AO516">
        <v>0</v>
      </c>
      <c r="AP516" t="s">
        <v>2093</v>
      </c>
      <c r="AQ516" t="s">
        <v>2117</v>
      </c>
      <c r="AR516" t="s">
        <v>2147</v>
      </c>
      <c r="AU516" t="str">
        <f>IF(SpaceTypesTable[[#This Row],[Peak Flow Rate (gal/h)]]=0,"",SpaceTypesTable[[#This Row],[Peak Flow Rate (gal/h)]]/SpaceTypesTable[[#This Row],[area (ft^2)]])</f>
        <v/>
      </c>
      <c r="BE516" t="str">
        <f>IF(ISBLANK(BD516),"",BD516/(BA516/AZ516))</f>
        <v/>
      </c>
    </row>
    <row r="517" spans="1:57">
      <c r="A517" t="s">
        <v>209</v>
      </c>
      <c r="B517">
        <v>357</v>
      </c>
      <c r="C517" t="s">
        <v>1001</v>
      </c>
      <c r="D517" t="s">
        <v>799</v>
      </c>
      <c r="E517" t="s">
        <v>805</v>
      </c>
      <c r="F517" t="s">
        <v>818</v>
      </c>
      <c r="G517" t="s">
        <v>1052</v>
      </c>
      <c r="H517" t="s">
        <v>754</v>
      </c>
      <c r="I517" t="s">
        <v>748</v>
      </c>
      <c r="J517" t="s">
        <v>760</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1971</v>
      </c>
      <c r="U517" t="s">
        <v>645</v>
      </c>
      <c r="V517" t="s">
        <v>578</v>
      </c>
      <c r="W517" t="s">
        <v>579</v>
      </c>
      <c r="X517"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2002</v>
      </c>
      <c r="AD517" t="s">
        <v>2137</v>
      </c>
      <c r="AE517">
        <v>5.9499999999999997E-2</v>
      </c>
      <c r="AF517" t="s">
        <v>2031</v>
      </c>
      <c r="AH517" t="s">
        <v>1011</v>
      </c>
      <c r="AI517" t="s">
        <v>1011</v>
      </c>
      <c r="AJ517" t="s">
        <v>1011</v>
      </c>
      <c r="AL517">
        <v>0.37</v>
      </c>
      <c r="AM517">
        <v>0</v>
      </c>
      <c r="AN517">
        <v>0.5</v>
      </c>
      <c r="AO517">
        <v>0</v>
      </c>
      <c r="AP517" t="s">
        <v>2093</v>
      </c>
      <c r="AQ517" t="s">
        <v>2117</v>
      </c>
      <c r="AR517" t="s">
        <v>2147</v>
      </c>
      <c r="AU517" t="str">
        <f>IF(SpaceTypesTable[[#This Row],[Peak Flow Rate (gal/h)]]=0,"",SpaceTypesTable[[#This Row],[Peak Flow Rate (gal/h)]]/SpaceTypesTable[[#This Row],[area (ft^2)]])</f>
        <v/>
      </c>
      <c r="BE517" t="str">
        <f>IF(ISBLANK(BD517),"",BD517/(BA517/AZ517))</f>
        <v/>
      </c>
    </row>
    <row r="518" spans="1:57">
      <c r="A518" t="s">
        <v>469</v>
      </c>
      <c r="B518">
        <v>525</v>
      </c>
      <c r="C518" t="s">
        <v>1000</v>
      </c>
      <c r="D518" t="s">
        <v>800</v>
      </c>
      <c r="E518" t="s">
        <v>805</v>
      </c>
      <c r="F518" t="s">
        <v>818</v>
      </c>
      <c r="G518" t="s">
        <v>1052</v>
      </c>
      <c r="H518" t="s">
        <v>997</v>
      </c>
      <c r="I518" t="s">
        <v>748</v>
      </c>
      <c r="J518" t="s">
        <v>760</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1971</v>
      </c>
      <c r="U518" t="s">
        <v>645</v>
      </c>
      <c r="V518" t="s">
        <v>578</v>
      </c>
      <c r="W518" t="s">
        <v>579</v>
      </c>
      <c r="X518"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2002</v>
      </c>
      <c r="AD518" t="s">
        <v>2137</v>
      </c>
      <c r="AE518">
        <v>5.9499999999999997E-2</v>
      </c>
      <c r="AF518" t="s">
        <v>2031</v>
      </c>
      <c r="AH518" t="s">
        <v>1011</v>
      </c>
      <c r="AI518" t="s">
        <v>1011</v>
      </c>
      <c r="AJ518" t="s">
        <v>1011</v>
      </c>
      <c r="AL518">
        <v>0.27</v>
      </c>
      <c r="AM518">
        <v>0</v>
      </c>
      <c r="AN518">
        <v>0.5</v>
      </c>
      <c r="AO518">
        <v>0</v>
      </c>
      <c r="AP518" t="s">
        <v>2093</v>
      </c>
      <c r="AQ518" t="s">
        <v>2117</v>
      </c>
      <c r="AR518" t="s">
        <v>2147</v>
      </c>
      <c r="AU518" t="str">
        <f>IF(SpaceTypesTable[[#This Row],[Peak Flow Rate (gal/h)]]=0,"",SpaceTypesTable[[#This Row],[Peak Flow Rate (gal/h)]]/SpaceTypesTable[[#This Row],[area (ft^2)]])</f>
        <v/>
      </c>
      <c r="BE518" t="str">
        <f>IF(ISBLANK(BD518),"",BD518/(BA518/AZ518))</f>
        <v/>
      </c>
    </row>
    <row r="519" spans="1:57">
      <c r="A519" t="s">
        <v>165</v>
      </c>
      <c r="B519">
        <v>294</v>
      </c>
      <c r="C519" t="s">
        <v>1000</v>
      </c>
      <c r="D519" t="s">
        <v>801</v>
      </c>
      <c r="E519" t="s">
        <v>805</v>
      </c>
      <c r="F519" t="s">
        <v>818</v>
      </c>
      <c r="G519" t="s">
        <v>1052</v>
      </c>
      <c r="H519" t="s">
        <v>997</v>
      </c>
      <c r="I519" t="s">
        <v>748</v>
      </c>
      <c r="J519" t="s">
        <v>760</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1971</v>
      </c>
      <c r="U519" t="s">
        <v>645</v>
      </c>
      <c r="V519" t="s">
        <v>578</v>
      </c>
      <c r="W519" t="s">
        <v>579</v>
      </c>
      <c r="X519"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2002</v>
      </c>
      <c r="AD519" t="s">
        <v>2137</v>
      </c>
      <c r="AE519">
        <v>4.4600000000000001E-2</v>
      </c>
      <c r="AF519" t="s">
        <v>2031</v>
      </c>
      <c r="AH519" t="s">
        <v>1011</v>
      </c>
      <c r="AI519" t="s">
        <v>1011</v>
      </c>
      <c r="AJ519" t="s">
        <v>1011</v>
      </c>
      <c r="AL519">
        <v>0.27</v>
      </c>
      <c r="AM519">
        <v>0</v>
      </c>
      <c r="AN519">
        <v>0.5</v>
      </c>
      <c r="AO519">
        <v>0</v>
      </c>
      <c r="AP519" t="s">
        <v>2093</v>
      </c>
      <c r="AQ519" t="s">
        <v>2117</v>
      </c>
      <c r="AR519" t="s">
        <v>2147</v>
      </c>
      <c r="AU519" t="str">
        <f>IF(SpaceTypesTable[[#This Row],[Peak Flow Rate (gal/h)]]=0,"",SpaceTypesTable[[#This Row],[Peak Flow Rate (gal/h)]]/SpaceTypesTable[[#This Row],[area (ft^2)]])</f>
        <v/>
      </c>
      <c r="BE519" t="str">
        <f>IF(ISBLANK(BD519),"",BD519/(BA519/AZ519))</f>
        <v/>
      </c>
    </row>
    <row r="520" spans="1:57">
      <c r="A520" t="s">
        <v>256</v>
      </c>
      <c r="B520">
        <v>379</v>
      </c>
      <c r="C520" t="s">
        <v>1003</v>
      </c>
      <c r="D520" t="s">
        <v>799</v>
      </c>
      <c r="E520" t="s">
        <v>805</v>
      </c>
      <c r="F520" t="s">
        <v>818</v>
      </c>
      <c r="G520" t="s">
        <v>1052</v>
      </c>
      <c r="K520" t="str">
        <f>SpaceTypesTable[[#This Row],[Lighting Standard]]&amp;SpaceTypesTable[[#This Row],[Lighting Primary Space Type]]&amp;SpaceTypesTable[[#This Row],[Lighting Secondary Space Type]]</f>
        <v/>
      </c>
      <c r="N520">
        <v>0.6</v>
      </c>
      <c r="Q520">
        <v>0</v>
      </c>
      <c r="R520">
        <v>0.37</v>
      </c>
      <c r="S520">
        <v>0.2</v>
      </c>
      <c r="T520" t="s">
        <v>1971</v>
      </c>
      <c r="U520" t="s">
        <v>645</v>
      </c>
      <c r="V520" t="s">
        <v>578</v>
      </c>
      <c r="W520" t="s">
        <v>579</v>
      </c>
      <c r="X52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2002</v>
      </c>
      <c r="AD520" t="s">
        <v>2137</v>
      </c>
      <c r="AE520">
        <v>0.22320000000000001</v>
      </c>
      <c r="AF520" t="s">
        <v>2031</v>
      </c>
      <c r="AH520" t="s">
        <v>1011</v>
      </c>
      <c r="AI520" t="s">
        <v>1011</v>
      </c>
      <c r="AJ520" t="s">
        <v>1011</v>
      </c>
      <c r="AL520">
        <v>0.37</v>
      </c>
      <c r="AM520">
        <v>0</v>
      </c>
      <c r="AN520">
        <v>0.5</v>
      </c>
      <c r="AO520">
        <v>0</v>
      </c>
      <c r="AP520" t="s">
        <v>2093</v>
      </c>
      <c r="AQ520" t="s">
        <v>2117</v>
      </c>
      <c r="AR520" t="s">
        <v>2147</v>
      </c>
      <c r="AU520" t="str">
        <f>IF(SpaceTypesTable[[#This Row],[Peak Flow Rate (gal/h)]]=0,"",SpaceTypesTable[[#This Row],[Peak Flow Rate (gal/h)]]/SpaceTypesTable[[#This Row],[area (ft^2)]])</f>
        <v/>
      </c>
      <c r="BE520" t="str">
        <f>IF(ISBLANK(BD520),"",BD520/(BA520/AZ520))</f>
        <v/>
      </c>
    </row>
    <row r="521" spans="1:57">
      <c r="C521" t="s">
        <v>1058</v>
      </c>
      <c r="D521" t="s">
        <v>799</v>
      </c>
      <c r="E521" t="s">
        <v>805</v>
      </c>
      <c r="F521" t="s">
        <v>818</v>
      </c>
      <c r="G521" t="s">
        <v>1052</v>
      </c>
      <c r="H521" t="s">
        <v>755</v>
      </c>
      <c r="I521" t="s">
        <v>748</v>
      </c>
      <c r="J521" t="s">
        <v>760</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1971</v>
      </c>
      <c r="U521" t="s">
        <v>647</v>
      </c>
      <c r="V521" t="s">
        <v>578</v>
      </c>
      <c r="W521" t="s">
        <v>579</v>
      </c>
      <c r="X521" t="str">
        <f>SpaceTypesTable[[#This Row],[Ventilation Standard]]&amp;SpaceTypesTable[[#This Row],[Ventilation Primary Space Type]]&amp;SpaceTypesTable[[#This Row],[Ventilation Secondary Space Type]]</f>
        <v>ASHRAE 62.1-2007Public SpacesCorridors and utilities</v>
      </c>
      <c r="Y521" t="e">
        <f>VLOOKUP(SpaceTypesTable[[#This Row],[Lookup]],VentilationStandardsTable[],6,FALSE)</f>
        <v>#N/A</v>
      </c>
      <c r="Z521" t="e">
        <f>VLOOKUP(SpaceTypesTable[[#This Row],[Lookup]],VentilationStandardsTable[],5,FALSE)</f>
        <v>#N/A</v>
      </c>
      <c r="AA521" t="e">
        <f>VLOOKUP(SpaceTypesTable[[#This Row],[Lookup]],VentilationStandardsTable[],7,FALSE)</f>
        <v>#N/A</v>
      </c>
      <c r="AB521">
        <v>0.93</v>
      </c>
      <c r="AC521" t="s">
        <v>2002</v>
      </c>
      <c r="AD521" t="s">
        <v>2137</v>
      </c>
      <c r="AE521">
        <v>4.4600000000000001E-2</v>
      </c>
      <c r="AF521" t="s">
        <v>2031</v>
      </c>
      <c r="AH521" t="s">
        <v>1011</v>
      </c>
      <c r="AI521" t="s">
        <v>1011</v>
      </c>
      <c r="AJ521" t="s">
        <v>1011</v>
      </c>
      <c r="AL521">
        <v>0.27</v>
      </c>
      <c r="AM521">
        <v>0</v>
      </c>
      <c r="AN521">
        <v>0.5</v>
      </c>
      <c r="AO521">
        <v>0</v>
      </c>
      <c r="AP521" t="s">
        <v>2093</v>
      </c>
      <c r="AQ521" t="s">
        <v>2117</v>
      </c>
      <c r="AR521" t="s">
        <v>2147</v>
      </c>
      <c r="AU521" t="str">
        <f>IF(SpaceTypesTable[[#This Row],[Peak Flow Rate (gal/h)]]=0,"",SpaceTypesTable[[#This Row],[Peak Flow Rate (gal/h)]]/SpaceTypesTable[[#This Row],[area (ft^2)]])</f>
        <v/>
      </c>
      <c r="BE521" t="str">
        <f>IF(ISBLANK(BD521),"",BD521/(BA521/AZ521))</f>
        <v/>
      </c>
    </row>
    <row r="522" spans="1:57">
      <c r="A522" t="s">
        <v>427</v>
      </c>
      <c r="B522">
        <v>474</v>
      </c>
      <c r="C522" t="s">
        <v>1002</v>
      </c>
      <c r="D522" t="s">
        <v>799</v>
      </c>
      <c r="E522" t="s">
        <v>805</v>
      </c>
      <c r="F522" t="s">
        <v>759</v>
      </c>
      <c r="G522" t="s">
        <v>1046</v>
      </c>
      <c r="K522" t="str">
        <f>SpaceTypesTable[[#This Row],[Lighting Standard]]&amp;SpaceTypesTable[[#This Row],[Lighting Primary Space Type]]&amp;SpaceTypesTable[[#This Row],[Lighting Secondary Space Type]]</f>
        <v/>
      </c>
      <c r="N522">
        <v>1.89</v>
      </c>
      <c r="Q522">
        <v>0</v>
      </c>
      <c r="R522">
        <v>0.37</v>
      </c>
      <c r="S522">
        <v>0.2</v>
      </c>
      <c r="T522" t="s">
        <v>1971</v>
      </c>
      <c r="U522" t="s">
        <v>645</v>
      </c>
      <c r="V522" t="s">
        <v>574</v>
      </c>
      <c r="W522" t="s">
        <v>977</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2002</v>
      </c>
      <c r="AD522" t="s">
        <v>2137</v>
      </c>
      <c r="AE522">
        <v>0.22320000000000001</v>
      </c>
      <c r="AF522" t="s">
        <v>2031</v>
      </c>
      <c r="AH522" t="s">
        <v>1011</v>
      </c>
      <c r="AI522" t="s">
        <v>1011</v>
      </c>
      <c r="AJ522" t="s">
        <v>1011</v>
      </c>
      <c r="AL522">
        <v>1</v>
      </c>
      <c r="AM522">
        <v>0</v>
      </c>
      <c r="AN522">
        <v>0.5</v>
      </c>
      <c r="AO522">
        <v>0</v>
      </c>
      <c r="AP522" t="s">
        <v>2093</v>
      </c>
      <c r="AQ522" t="s">
        <v>2056</v>
      </c>
      <c r="AR522" t="s">
        <v>2070</v>
      </c>
      <c r="AU522" t="str">
        <f>IF(SpaceTypesTable[[#This Row],[Peak Flow Rate (gal/h)]]=0,"",SpaceTypesTable[[#This Row],[Peak Flow Rate (gal/h)]]/SpaceTypesTable[[#This Row],[area (ft^2)]])</f>
        <v/>
      </c>
      <c r="BE522" t="str">
        <f>IF(ISBLANK(BD522),"",BD522/(BA522/AZ522))</f>
        <v/>
      </c>
    </row>
    <row r="523" spans="1:57">
      <c r="A523" t="s">
        <v>463</v>
      </c>
      <c r="B523">
        <v>342</v>
      </c>
      <c r="C523" t="s">
        <v>1001</v>
      </c>
      <c r="D523" t="s">
        <v>799</v>
      </c>
      <c r="E523" t="s">
        <v>805</v>
      </c>
      <c r="F523" t="s">
        <v>759</v>
      </c>
      <c r="G523" t="s">
        <v>1046</v>
      </c>
      <c r="H523" t="s">
        <v>754</v>
      </c>
      <c r="I523" t="s">
        <v>892</v>
      </c>
      <c r="J523" t="s">
        <v>760</v>
      </c>
      <c r="K523" t="str">
        <f>SpaceTypesTable[[#This Row],[Lighting Standard]]&amp;SpaceTypesTable[[#This Row],[Lighting Primary Space Type]]&amp;SpaceTypesTable[[#This Row],[Lighting Secondary Space Type]]</f>
        <v>ASHRAE 90.1-2004Office-EnclosedGeneral</v>
      </c>
      <c r="N523">
        <f>VLOOKUP(SpaceTypesTable[[#This Row],[LookupColumn]],InteriorLightingTable[],5,FALSE)</f>
        <v>1.1000000000000001</v>
      </c>
      <c r="Q523">
        <v>0</v>
      </c>
      <c r="R523">
        <v>0.37</v>
      </c>
      <c r="S523">
        <v>0.2</v>
      </c>
      <c r="T523" t="s">
        <v>1971</v>
      </c>
      <c r="U523" t="s">
        <v>645</v>
      </c>
      <c r="V523" t="s">
        <v>574</v>
      </c>
      <c r="W523" t="s">
        <v>977</v>
      </c>
      <c r="X523" t="str">
        <f>SpaceTypesTable[[#This Row],[Ventilation Standard]]&amp;SpaceTypesTable[[#This Row],[Ventilation Primary Space Type]]&amp;SpaceTypesTable[[#This Row],[Ventilation Secondary Space Type]]</f>
        <v>ASHRAE 62.1-1999OfficesOffice Space</v>
      </c>
      <c r="Y523">
        <f>VLOOKUP(SpaceTypesTable[[#This Row],[Lookup]],VentilationStandardsTable[],6,FALSE)</f>
        <v>0</v>
      </c>
      <c r="Z523">
        <f>VLOOKUP(SpaceTypesTable[[#This Row],[Lookup]],VentilationStandardsTable[],5,FALSE)</f>
        <v>20</v>
      </c>
      <c r="AA523">
        <f>VLOOKUP(SpaceTypesTable[[#This Row],[Lookup]],VentilationStandardsTable[],7,FALSE)</f>
        <v>0</v>
      </c>
      <c r="AB523">
        <v>4.6500000000000004</v>
      </c>
      <c r="AC523" t="s">
        <v>2002</v>
      </c>
      <c r="AD523" t="s">
        <v>2137</v>
      </c>
      <c r="AE523">
        <v>5.9499999999999997E-2</v>
      </c>
      <c r="AF523" t="s">
        <v>2031</v>
      </c>
      <c r="AH523" t="s">
        <v>1011</v>
      </c>
      <c r="AI523" t="s">
        <v>1011</v>
      </c>
      <c r="AJ523" t="s">
        <v>1011</v>
      </c>
      <c r="AL523">
        <v>1</v>
      </c>
      <c r="AM523">
        <v>0</v>
      </c>
      <c r="AN523">
        <v>0.5</v>
      </c>
      <c r="AO523">
        <v>0</v>
      </c>
      <c r="AP523" t="s">
        <v>2093</v>
      </c>
      <c r="AQ523" t="s">
        <v>2056</v>
      </c>
      <c r="AR523" t="s">
        <v>2070</v>
      </c>
      <c r="AU523" t="str">
        <f>IF(SpaceTypesTable[[#This Row],[Peak Flow Rate (gal/h)]]=0,"",SpaceTypesTable[[#This Row],[Peak Flow Rate (gal/h)]]/SpaceTypesTable[[#This Row],[area (ft^2)]])</f>
        <v/>
      </c>
      <c r="BE523" t="str">
        <f>IF(ISBLANK(BD523),"",BD523/(BA523/AZ523))</f>
        <v/>
      </c>
    </row>
    <row r="524" spans="1:57">
      <c r="A524" t="s">
        <v>456</v>
      </c>
      <c r="B524">
        <v>524</v>
      </c>
      <c r="C524" t="s">
        <v>1000</v>
      </c>
      <c r="D524" t="s">
        <v>800</v>
      </c>
      <c r="E524" t="s">
        <v>805</v>
      </c>
      <c r="F524" t="s">
        <v>759</v>
      </c>
      <c r="G524" t="s">
        <v>1046</v>
      </c>
      <c r="H524" t="s">
        <v>997</v>
      </c>
      <c r="I524" t="s">
        <v>892</v>
      </c>
      <c r="J524" t="s">
        <v>760</v>
      </c>
      <c r="K524" t="str">
        <f>SpaceTypesTable[[#This Row],[Lighting Standard]]&amp;SpaceTypesTable[[#This Row],[Lighting Primary Space Type]]&amp;SpaceTypesTable[[#This Row],[Lighting Secondary Space Type]]</f>
        <v>ASHRAE 189.1-2009Office-EnclosedGeneral</v>
      </c>
      <c r="N524">
        <f>VLOOKUP(SpaceTypesTable[[#This Row],[LookupColumn]],InteriorLightingTable[],5,FALSE)</f>
        <v>0.9900000000000001</v>
      </c>
      <c r="Q524">
        <v>0</v>
      </c>
      <c r="R524">
        <v>0.37</v>
      </c>
      <c r="S524">
        <v>0.2</v>
      </c>
      <c r="T524" t="s">
        <v>1971</v>
      </c>
      <c r="U524" t="s">
        <v>645</v>
      </c>
      <c r="V524" t="s">
        <v>574</v>
      </c>
      <c r="W524" t="s">
        <v>977</v>
      </c>
      <c r="X524" t="str">
        <f>SpaceTypesTable[[#This Row],[Ventilation Standard]]&amp;SpaceTypesTable[[#This Row],[Ventilation Primary Space Type]]&amp;SpaceTypesTable[[#This Row],[Ventilation Secondary Space Type]]</f>
        <v>ASHRAE 62.1-1999OfficesOffice Space</v>
      </c>
      <c r="Y524">
        <f>VLOOKUP(SpaceTypesTable[[#This Row],[Lookup]],VentilationStandardsTable[],6,FALSE)</f>
        <v>0</v>
      </c>
      <c r="Z524">
        <f>VLOOKUP(SpaceTypesTable[[#This Row],[Lookup]],VentilationStandardsTable[],5,FALSE)</f>
        <v>20</v>
      </c>
      <c r="AA524">
        <f>VLOOKUP(SpaceTypesTable[[#This Row],[Lookup]],VentilationStandardsTable[],7,FALSE)</f>
        <v>0</v>
      </c>
      <c r="AB524">
        <v>4.6500000000000004</v>
      </c>
      <c r="AC524" t="s">
        <v>2002</v>
      </c>
      <c r="AD524" t="s">
        <v>2137</v>
      </c>
      <c r="AE524">
        <v>5.9499999999999997E-2</v>
      </c>
      <c r="AF524" t="s">
        <v>2031</v>
      </c>
      <c r="AH524" t="s">
        <v>1011</v>
      </c>
      <c r="AI524" t="s">
        <v>1011</v>
      </c>
      <c r="AJ524" t="s">
        <v>1011</v>
      </c>
      <c r="AL524">
        <v>0.73</v>
      </c>
      <c r="AM524">
        <v>0</v>
      </c>
      <c r="AN524">
        <v>0.5</v>
      </c>
      <c r="AO524">
        <v>0</v>
      </c>
      <c r="AP524" t="s">
        <v>2093</v>
      </c>
      <c r="AQ524" t="s">
        <v>2056</v>
      </c>
      <c r="AR524" t="s">
        <v>2070</v>
      </c>
      <c r="AU524" t="str">
        <f>IF(SpaceTypesTable[[#This Row],[Peak Flow Rate (gal/h)]]=0,"",SpaceTypesTable[[#This Row],[Peak Flow Rate (gal/h)]]/SpaceTypesTable[[#This Row],[area (ft^2)]])</f>
        <v/>
      </c>
      <c r="BE524" t="str">
        <f>IF(ISBLANK(BD524),"",BD524/(BA524/AZ524))</f>
        <v/>
      </c>
    </row>
    <row r="525" spans="1:57">
      <c r="A525" t="s">
        <v>481</v>
      </c>
      <c r="B525">
        <v>408</v>
      </c>
      <c r="C525" t="s">
        <v>1000</v>
      </c>
      <c r="D525" t="s">
        <v>801</v>
      </c>
      <c r="E525" t="s">
        <v>805</v>
      </c>
      <c r="F525" t="s">
        <v>759</v>
      </c>
      <c r="G525" t="s">
        <v>1046</v>
      </c>
      <c r="H525" t="s">
        <v>997</v>
      </c>
      <c r="I525" t="s">
        <v>892</v>
      </c>
      <c r="J525" t="s">
        <v>760</v>
      </c>
      <c r="K525" t="str">
        <f>SpaceTypesTable[[#This Row],[Lighting Standard]]&amp;SpaceTypesTable[[#This Row],[Lighting Primary Space Type]]&amp;SpaceTypesTable[[#This Row],[Lighting Secondary Space Type]]</f>
        <v>ASHRAE 189.1-2009Office-EnclosedGeneral</v>
      </c>
      <c r="N525">
        <f>VLOOKUP(SpaceTypesTable[[#This Row],[LookupColumn]],InteriorLightingTable[],5,FALSE)</f>
        <v>0.9900000000000001</v>
      </c>
      <c r="Q525">
        <v>0</v>
      </c>
      <c r="R525">
        <v>0.37</v>
      </c>
      <c r="S525">
        <v>0.2</v>
      </c>
      <c r="T525" t="s">
        <v>1971</v>
      </c>
      <c r="U525" t="s">
        <v>645</v>
      </c>
      <c r="V525" t="s">
        <v>574</v>
      </c>
      <c r="W525" t="s">
        <v>977</v>
      </c>
      <c r="X525" t="str">
        <f>SpaceTypesTable[[#This Row],[Ventilation Standard]]&amp;SpaceTypesTable[[#This Row],[Ventilation Primary Space Type]]&amp;SpaceTypesTable[[#This Row],[Ventilation Secondary Space Type]]</f>
        <v>ASHRAE 62.1-1999OfficesOffice Space</v>
      </c>
      <c r="Y525">
        <f>VLOOKUP(SpaceTypesTable[[#This Row],[Lookup]],VentilationStandardsTable[],6,FALSE)</f>
        <v>0</v>
      </c>
      <c r="Z525">
        <f>VLOOKUP(SpaceTypesTable[[#This Row],[Lookup]],VentilationStandardsTable[],5,FALSE)</f>
        <v>20</v>
      </c>
      <c r="AA525">
        <f>VLOOKUP(SpaceTypesTable[[#This Row],[Lookup]],VentilationStandardsTable[],7,FALSE)</f>
        <v>0</v>
      </c>
      <c r="AB525">
        <v>4.6500000000000004</v>
      </c>
      <c r="AC525" t="s">
        <v>2002</v>
      </c>
      <c r="AD525" t="s">
        <v>2137</v>
      </c>
      <c r="AE525">
        <v>4.4600000000000001E-2</v>
      </c>
      <c r="AF525" t="s">
        <v>2031</v>
      </c>
      <c r="AH525" t="s">
        <v>1011</v>
      </c>
      <c r="AI525" t="s">
        <v>1011</v>
      </c>
      <c r="AJ525" t="s">
        <v>1011</v>
      </c>
      <c r="AL525">
        <v>0.73</v>
      </c>
      <c r="AM525">
        <v>0</v>
      </c>
      <c r="AN525">
        <v>0.5</v>
      </c>
      <c r="AO525">
        <v>0</v>
      </c>
      <c r="AP525" t="s">
        <v>2093</v>
      </c>
      <c r="AQ525" t="s">
        <v>2056</v>
      </c>
      <c r="AR525" t="s">
        <v>2070</v>
      </c>
      <c r="AU525" t="str">
        <f>IF(SpaceTypesTable[[#This Row],[Peak Flow Rate (gal/h)]]=0,"",SpaceTypesTable[[#This Row],[Peak Flow Rate (gal/h)]]/SpaceTypesTable[[#This Row],[area (ft^2)]])</f>
        <v/>
      </c>
      <c r="BE525" t="str">
        <f>IF(ISBLANK(BD525),"",BD525/(BA525/AZ525))</f>
        <v/>
      </c>
    </row>
    <row r="526" spans="1:57">
      <c r="A526" t="s">
        <v>23</v>
      </c>
      <c r="B526">
        <v>8</v>
      </c>
      <c r="C526" t="s">
        <v>1003</v>
      </c>
      <c r="D526" t="s">
        <v>799</v>
      </c>
      <c r="E526" t="s">
        <v>805</v>
      </c>
      <c r="F526" t="s">
        <v>759</v>
      </c>
      <c r="G526" t="s">
        <v>1046</v>
      </c>
      <c r="K526" t="str">
        <f>SpaceTypesTable[[#This Row],[Lighting Standard]]&amp;SpaceTypesTable[[#This Row],[Lighting Primary Space Type]]&amp;SpaceTypesTable[[#This Row],[Lighting Secondary Space Type]]</f>
        <v/>
      </c>
      <c r="N526">
        <v>2.9</v>
      </c>
      <c r="Q526">
        <v>0</v>
      </c>
      <c r="R526">
        <v>0.37</v>
      </c>
      <c r="S526">
        <v>0.2</v>
      </c>
      <c r="T526" t="s">
        <v>1971</v>
      </c>
      <c r="U526" t="s">
        <v>645</v>
      </c>
      <c r="V526" t="s">
        <v>574</v>
      </c>
      <c r="W526" t="s">
        <v>977</v>
      </c>
      <c r="X526" t="str">
        <f>SpaceTypesTable[[#This Row],[Ventilation Standard]]&amp;SpaceTypesTable[[#This Row],[Ventilation Primary Space Type]]&amp;SpaceTypesTable[[#This Row],[Ventilation Secondary Space Type]]</f>
        <v>ASHRAE 62.1-1999OfficesOffice Space</v>
      </c>
      <c r="Y526">
        <f>VLOOKUP(SpaceTypesTable[[#This Row],[Lookup]],VentilationStandardsTable[],6,FALSE)</f>
        <v>0</v>
      </c>
      <c r="Z526">
        <f>VLOOKUP(SpaceTypesTable[[#This Row],[Lookup]],VentilationStandardsTable[],5,FALSE)</f>
        <v>20</v>
      </c>
      <c r="AA526">
        <f>VLOOKUP(SpaceTypesTable[[#This Row],[Lookup]],VentilationStandardsTable[],7,FALSE)</f>
        <v>0</v>
      </c>
      <c r="AB526">
        <v>4.6500000000000004</v>
      </c>
      <c r="AC526" t="s">
        <v>2002</v>
      </c>
      <c r="AD526" t="s">
        <v>2137</v>
      </c>
      <c r="AE526">
        <v>0.22320000000000001</v>
      </c>
      <c r="AF526" t="s">
        <v>2031</v>
      </c>
      <c r="AH526" t="s">
        <v>1011</v>
      </c>
      <c r="AI526" t="s">
        <v>1011</v>
      </c>
      <c r="AJ526" t="s">
        <v>1011</v>
      </c>
      <c r="AL526">
        <v>1</v>
      </c>
      <c r="AM526">
        <v>0</v>
      </c>
      <c r="AN526">
        <v>0.5</v>
      </c>
      <c r="AO526">
        <v>0</v>
      </c>
      <c r="AP526" t="s">
        <v>2093</v>
      </c>
      <c r="AQ526" t="s">
        <v>2056</v>
      </c>
      <c r="AR526" t="s">
        <v>2070</v>
      </c>
      <c r="AU526" t="str">
        <f>IF(SpaceTypesTable[[#This Row],[Peak Flow Rate (gal/h)]]=0,"",SpaceTypesTable[[#This Row],[Peak Flow Rate (gal/h)]]/SpaceTypesTable[[#This Row],[area (ft^2)]])</f>
        <v/>
      </c>
      <c r="BE526" t="str">
        <f>IF(ISBLANK(BD526),"",BD526/(BA526/AZ526))</f>
        <v/>
      </c>
    </row>
    <row r="527" spans="1:57">
      <c r="C527" t="s">
        <v>1058</v>
      </c>
      <c r="D527" t="s">
        <v>799</v>
      </c>
      <c r="E527" t="s">
        <v>805</v>
      </c>
      <c r="F527" t="s">
        <v>759</v>
      </c>
      <c r="G527" t="s">
        <v>1046</v>
      </c>
      <c r="H527" t="s">
        <v>755</v>
      </c>
      <c r="I527" t="s">
        <v>892</v>
      </c>
      <c r="J527" t="s">
        <v>760</v>
      </c>
      <c r="K527" t="str">
        <f>SpaceTypesTable[[#This Row],[Lighting Standard]]&amp;SpaceTypesTable[[#This Row],[Lighting Primary Space Type]]&amp;SpaceTypesTable[[#This Row],[Lighting Secondary Space Type]]</f>
        <v>ASHRAE 90.1-2007Office-EnclosedGeneral</v>
      </c>
      <c r="N527">
        <f>VLOOKUP(SpaceTypesTable[[#This Row],[LookupColumn]],InteriorLightingTable[],5,FALSE)</f>
        <v>1.1000000000000001</v>
      </c>
      <c r="Q527">
        <v>0</v>
      </c>
      <c r="R527">
        <v>0.37</v>
      </c>
      <c r="S527">
        <v>0.2</v>
      </c>
      <c r="T527" t="s">
        <v>1971</v>
      </c>
      <c r="U527" t="s">
        <v>647</v>
      </c>
      <c r="V527" t="s">
        <v>574</v>
      </c>
      <c r="W527" t="s">
        <v>977</v>
      </c>
      <c r="X527" t="str">
        <f>SpaceTypesTable[[#This Row],[Ventilation Standard]]&amp;SpaceTypesTable[[#This Row],[Ventilation Primary Space Type]]&amp;SpaceTypesTable[[#This Row],[Ventilation Secondary Space Type]]</f>
        <v>ASHRAE 62.1-2007OfficesOffice Space</v>
      </c>
      <c r="Y527" t="e">
        <f>VLOOKUP(SpaceTypesTable[[#This Row],[Lookup]],VentilationStandardsTable[],6,FALSE)</f>
        <v>#N/A</v>
      </c>
      <c r="Z527" t="e">
        <f>VLOOKUP(SpaceTypesTable[[#This Row],[Lookup]],VentilationStandardsTable[],5,FALSE)</f>
        <v>#N/A</v>
      </c>
      <c r="AA527" t="e">
        <f>VLOOKUP(SpaceTypesTable[[#This Row],[Lookup]],VentilationStandardsTable[],7,FALSE)</f>
        <v>#N/A</v>
      </c>
      <c r="AB527">
        <v>4.6500000000000004</v>
      </c>
      <c r="AC527" t="s">
        <v>2002</v>
      </c>
      <c r="AD527" t="s">
        <v>2137</v>
      </c>
      <c r="AE527">
        <v>4.4600000000000001E-2</v>
      </c>
      <c r="AF527" t="s">
        <v>2031</v>
      </c>
      <c r="AH527" t="s">
        <v>1011</v>
      </c>
      <c r="AI527" t="s">
        <v>1011</v>
      </c>
      <c r="AJ527" t="s">
        <v>1011</v>
      </c>
      <c r="AL527">
        <v>0.73</v>
      </c>
      <c r="AM527">
        <v>0</v>
      </c>
      <c r="AN527">
        <v>0.5</v>
      </c>
      <c r="AO527">
        <v>0</v>
      </c>
      <c r="AP527" t="s">
        <v>2093</v>
      </c>
      <c r="AQ527" t="s">
        <v>2056</v>
      </c>
      <c r="AR527" t="s">
        <v>2070</v>
      </c>
      <c r="AU527" t="str">
        <f>IF(SpaceTypesTable[[#This Row],[Peak Flow Rate (gal/h)]]=0,"",SpaceTypesTable[[#This Row],[Peak Flow Rate (gal/h)]]/SpaceTypesTable[[#This Row],[area (ft^2)]])</f>
        <v/>
      </c>
      <c r="BE527" t="str">
        <f>IF(ISBLANK(BD527),"",BD527/(BA527/AZ527))</f>
        <v/>
      </c>
    </row>
    <row r="528" spans="1:57">
      <c r="A528" t="s">
        <v>393</v>
      </c>
      <c r="B528">
        <v>129</v>
      </c>
      <c r="C528" t="s">
        <v>1002</v>
      </c>
      <c r="D528" t="s">
        <v>799</v>
      </c>
      <c r="E528" t="s">
        <v>805</v>
      </c>
      <c r="F528" t="s">
        <v>789</v>
      </c>
      <c r="G528" t="s">
        <v>1054</v>
      </c>
      <c r="K528" t="str">
        <f>SpaceTypesTable[[#This Row],[Lighting Standard]]&amp;SpaceTypesTable[[#This Row],[Lighting Primary Space Type]]&amp;SpaceTypesTable[[#This Row],[Lighting Secondary Space Type]]</f>
        <v/>
      </c>
      <c r="N528">
        <v>0.9</v>
      </c>
      <c r="Q528">
        <v>0</v>
      </c>
      <c r="R528">
        <v>0.37</v>
      </c>
      <c r="S528">
        <v>0.2</v>
      </c>
      <c r="T528" t="s">
        <v>1971</v>
      </c>
      <c r="U528" t="s">
        <v>645</v>
      </c>
      <c r="V528" t="s">
        <v>578</v>
      </c>
      <c r="W528" t="s">
        <v>580</v>
      </c>
      <c r="X528" t="str">
        <f>SpaceTypesTable[[#This Row],[Ventilation Standard]]&amp;SpaceTypesTable[[#This Row],[Ventilation Primary Space Type]]&amp;SpaceTypesTable[[#This Row],[Ventilation Secondary Space Type]]</f>
        <v>ASHRAE 62.1-1999Public SpacesPublic restrooms (Assume 12 toilet/625 ft^2)</v>
      </c>
      <c r="Y528">
        <f>VLOOKUP(SpaceTypesTable[[#This Row],[Lookup]],VentilationStandardsTable[],6,FALSE)</f>
        <v>0.96</v>
      </c>
      <c r="Z528">
        <f>VLOOKUP(SpaceTypesTable[[#This Row],[Lookup]],VentilationStandardsTable[],5,FALSE)</f>
        <v>0</v>
      </c>
      <c r="AA528">
        <f>VLOOKUP(SpaceTypesTable[[#This Row],[Lookup]],VentilationStandardsTable[],7,FALSE)</f>
        <v>0</v>
      </c>
      <c r="AB528">
        <v>9.2899999999999991</v>
      </c>
      <c r="AC528" t="s">
        <v>2002</v>
      </c>
      <c r="AD528" t="s">
        <v>2137</v>
      </c>
      <c r="AE528">
        <v>0.22320000000000001</v>
      </c>
      <c r="AF528" t="s">
        <v>2031</v>
      </c>
      <c r="AH528" t="s">
        <v>1011</v>
      </c>
      <c r="AI528" t="s">
        <v>1011</v>
      </c>
      <c r="AJ528" t="s">
        <v>1011</v>
      </c>
      <c r="AL528">
        <v>0.37</v>
      </c>
      <c r="AM528">
        <v>0</v>
      </c>
      <c r="AN528">
        <v>0.5</v>
      </c>
      <c r="AO528">
        <v>0</v>
      </c>
      <c r="AP528" t="s">
        <v>2093</v>
      </c>
      <c r="AQ528" t="s">
        <v>2117</v>
      </c>
      <c r="AR528" t="s">
        <v>2147</v>
      </c>
      <c r="AS528">
        <v>56.5</v>
      </c>
      <c r="AT528">
        <v>2045</v>
      </c>
      <c r="AU528">
        <f>IF(SpaceTypesTable[[#This Row],[Peak Flow Rate (gal/h)]]=0,"",SpaceTypesTable[[#This Row],[Peak Flow Rate (gal/h)]]/SpaceTypesTable[[#This Row],[area (ft^2)]])</f>
        <v>2.762836185819071E-2</v>
      </c>
      <c r="AV528">
        <v>43.3</v>
      </c>
      <c r="AW528">
        <v>0.2</v>
      </c>
      <c r="AX528">
        <v>0.05</v>
      </c>
      <c r="AY528" t="s">
        <v>2156</v>
      </c>
      <c r="AZ528">
        <v>0.29337830496772599</v>
      </c>
      <c r="BA528">
        <v>600</v>
      </c>
      <c r="BB528">
        <v>0.33800000000000002</v>
      </c>
      <c r="BC528">
        <v>0.5</v>
      </c>
      <c r="BD528">
        <v>104.17534794566214</v>
      </c>
      <c r="BE528">
        <f>IF(ISBLANK(BD528),"",BD528/(BA528/AZ528))</f>
        <v>5.0937978332869061E-2</v>
      </c>
    </row>
    <row r="529" spans="1:58">
      <c r="A529" t="s">
        <v>221</v>
      </c>
      <c r="B529">
        <v>10</v>
      </c>
      <c r="C529" t="s">
        <v>1001</v>
      </c>
      <c r="D529" t="s">
        <v>799</v>
      </c>
      <c r="E529" t="s">
        <v>805</v>
      </c>
      <c r="F529" t="s">
        <v>789</v>
      </c>
      <c r="G529" t="s">
        <v>1054</v>
      </c>
      <c r="H529" t="s">
        <v>754</v>
      </c>
      <c r="I529" t="s">
        <v>896</v>
      </c>
      <c r="J529" t="s">
        <v>760</v>
      </c>
      <c r="K529" t="str">
        <f>SpaceTypesTable[[#This Row],[Lighting Standard]]&amp;SpaceTypesTable[[#This Row],[Lighting Primary Space Type]]&amp;SpaceTypesTable[[#This Row],[Lighting Secondary Space Type]]</f>
        <v>ASHRAE 90.1-2004RestroomsGeneral</v>
      </c>
      <c r="N529">
        <f>VLOOKUP(SpaceTypesTable[[#This Row],[LookupColumn]],InteriorLightingTable[],5,FALSE)</f>
        <v>0.9</v>
      </c>
      <c r="Q529">
        <v>0</v>
      </c>
      <c r="R529">
        <v>0.37</v>
      </c>
      <c r="S529">
        <v>0.2</v>
      </c>
      <c r="T529" t="s">
        <v>1971</v>
      </c>
      <c r="U529" t="s">
        <v>645</v>
      </c>
      <c r="V529" t="s">
        <v>578</v>
      </c>
      <c r="W529" t="s">
        <v>580</v>
      </c>
      <c r="X529" t="str">
        <f>SpaceTypesTable[[#This Row],[Ventilation Standard]]&amp;SpaceTypesTable[[#This Row],[Ventilation Primary Space Type]]&amp;SpaceTypesTable[[#This Row],[Ventilation Secondary Space Type]]</f>
        <v>ASHRAE 62.1-1999Public SpacesPublic restrooms (Assume 12 toilet/625 ft^2)</v>
      </c>
      <c r="Y529">
        <f>VLOOKUP(SpaceTypesTable[[#This Row],[Lookup]],VentilationStandardsTable[],6,FALSE)</f>
        <v>0.96</v>
      </c>
      <c r="Z529">
        <f>VLOOKUP(SpaceTypesTable[[#This Row],[Lookup]],VentilationStandardsTable[],5,FALSE)</f>
        <v>0</v>
      </c>
      <c r="AA529">
        <f>VLOOKUP(SpaceTypesTable[[#This Row],[Lookup]],VentilationStandardsTable[],7,FALSE)</f>
        <v>0</v>
      </c>
      <c r="AB529">
        <v>9.2899999999999991</v>
      </c>
      <c r="AC529" t="s">
        <v>2002</v>
      </c>
      <c r="AD529" t="s">
        <v>2137</v>
      </c>
      <c r="AE529">
        <v>5.9499999999999997E-2</v>
      </c>
      <c r="AF529" t="s">
        <v>2031</v>
      </c>
      <c r="AH529" t="s">
        <v>1011</v>
      </c>
      <c r="AI529" t="s">
        <v>1011</v>
      </c>
      <c r="AJ529" t="s">
        <v>1011</v>
      </c>
      <c r="AL529">
        <v>0.37</v>
      </c>
      <c r="AM529">
        <v>0</v>
      </c>
      <c r="AN529">
        <v>0.5</v>
      </c>
      <c r="AO529">
        <v>0</v>
      </c>
      <c r="AP529" t="s">
        <v>2093</v>
      </c>
      <c r="AQ529" t="s">
        <v>2117</v>
      </c>
      <c r="AR529" t="s">
        <v>2147</v>
      </c>
      <c r="AS529">
        <v>56.5</v>
      </c>
      <c r="AT529">
        <v>2045</v>
      </c>
      <c r="AU529">
        <f>IF(SpaceTypesTable[[#This Row],[Peak Flow Rate (gal/h)]]=0,"",SpaceTypesTable[[#This Row],[Peak Flow Rate (gal/h)]]/SpaceTypesTable[[#This Row],[area (ft^2)]])</f>
        <v>2.762836185819071E-2</v>
      </c>
      <c r="AV529">
        <v>43.3</v>
      </c>
      <c r="AW529">
        <v>0.2</v>
      </c>
      <c r="AX529">
        <v>0.05</v>
      </c>
      <c r="AY529" t="s">
        <v>2156</v>
      </c>
      <c r="AZ529">
        <v>0.29337830496772599</v>
      </c>
      <c r="BA529">
        <v>600</v>
      </c>
      <c r="BB529">
        <v>0.33800000000000002</v>
      </c>
      <c r="BC529">
        <v>0.5</v>
      </c>
      <c r="BD529">
        <v>104.17534794566214</v>
      </c>
      <c r="BE529">
        <f>IF(ISBLANK(BD529),"",BD529/(BA529/AZ529))</f>
        <v>5.0937978332869061E-2</v>
      </c>
    </row>
    <row r="530" spans="1:58">
      <c r="A530" t="s">
        <v>461</v>
      </c>
      <c r="B530">
        <v>170</v>
      </c>
      <c r="C530" t="s">
        <v>1000</v>
      </c>
      <c r="D530" t="s">
        <v>800</v>
      </c>
      <c r="E530" t="s">
        <v>805</v>
      </c>
      <c r="F530" t="s">
        <v>789</v>
      </c>
      <c r="G530" t="s">
        <v>1054</v>
      </c>
      <c r="H530" t="s">
        <v>997</v>
      </c>
      <c r="I530" t="s">
        <v>896</v>
      </c>
      <c r="J530" t="s">
        <v>760</v>
      </c>
      <c r="K530" t="str">
        <f>SpaceTypesTable[[#This Row],[Lighting Standard]]&amp;SpaceTypesTable[[#This Row],[Lighting Primary Space Type]]&amp;SpaceTypesTable[[#This Row],[Lighting Secondary Space Type]]</f>
        <v>ASHRAE 189.1-2009RestroomsGeneral</v>
      </c>
      <c r="N530">
        <f>VLOOKUP(SpaceTypesTable[[#This Row],[LookupColumn]],InteriorLightingTable[],5,FALSE)</f>
        <v>0.81</v>
      </c>
      <c r="Q530">
        <v>0</v>
      </c>
      <c r="R530">
        <v>0.37</v>
      </c>
      <c r="S530">
        <v>0.2</v>
      </c>
      <c r="T530" t="s">
        <v>1971</v>
      </c>
      <c r="U530" t="s">
        <v>645</v>
      </c>
      <c r="V530" t="s">
        <v>578</v>
      </c>
      <c r="W530" t="s">
        <v>580</v>
      </c>
      <c r="X530" t="str">
        <f>SpaceTypesTable[[#This Row],[Ventilation Standard]]&amp;SpaceTypesTable[[#This Row],[Ventilation Primary Space Type]]&amp;SpaceTypesTable[[#This Row],[Ventilation Secondary Space Type]]</f>
        <v>ASHRAE 62.1-1999Public SpacesPublic restrooms (Assume 12 toilet/625 ft^2)</v>
      </c>
      <c r="Y530">
        <f>VLOOKUP(SpaceTypesTable[[#This Row],[Lookup]],VentilationStandardsTable[],6,FALSE)</f>
        <v>0.96</v>
      </c>
      <c r="Z530">
        <f>VLOOKUP(SpaceTypesTable[[#This Row],[Lookup]],VentilationStandardsTable[],5,FALSE)</f>
        <v>0</v>
      </c>
      <c r="AA530">
        <f>VLOOKUP(SpaceTypesTable[[#This Row],[Lookup]],VentilationStandardsTable[],7,FALSE)</f>
        <v>0</v>
      </c>
      <c r="AB530">
        <v>9.2899999999999991</v>
      </c>
      <c r="AC530" t="s">
        <v>2002</v>
      </c>
      <c r="AD530" t="s">
        <v>2137</v>
      </c>
      <c r="AE530">
        <v>5.9499999999999997E-2</v>
      </c>
      <c r="AF530" t="s">
        <v>2031</v>
      </c>
      <c r="AH530" t="s">
        <v>1011</v>
      </c>
      <c r="AI530" t="s">
        <v>1011</v>
      </c>
      <c r="AJ530" t="s">
        <v>1011</v>
      </c>
      <c r="AL530">
        <v>0.27</v>
      </c>
      <c r="AM530">
        <v>0</v>
      </c>
      <c r="AN530">
        <v>0.5</v>
      </c>
      <c r="AO530">
        <v>0</v>
      </c>
      <c r="AP530" t="s">
        <v>2093</v>
      </c>
      <c r="AQ530" t="s">
        <v>2117</v>
      </c>
      <c r="AR530" t="s">
        <v>2147</v>
      </c>
      <c r="AS530">
        <v>56.5</v>
      </c>
      <c r="AT530">
        <v>2045</v>
      </c>
      <c r="AU530">
        <f>IF(SpaceTypesTable[[#This Row],[Peak Flow Rate (gal/h)]]=0,"",SpaceTypesTable[[#This Row],[Peak Flow Rate (gal/h)]]/SpaceTypesTable[[#This Row],[area (ft^2)]])</f>
        <v>2.762836185819071E-2</v>
      </c>
      <c r="AV530">
        <v>43.3</v>
      </c>
      <c r="AW530">
        <v>0.2</v>
      </c>
      <c r="AX530">
        <v>0.05</v>
      </c>
      <c r="AY530" t="s">
        <v>2156</v>
      </c>
      <c r="AZ530">
        <v>0.29337830496772599</v>
      </c>
      <c r="BA530">
        <v>600</v>
      </c>
      <c r="BB530">
        <v>0.33800000000000002</v>
      </c>
      <c r="BC530">
        <v>0.5</v>
      </c>
      <c r="BD530">
        <v>104.17534794566214</v>
      </c>
      <c r="BE530">
        <f>IF(ISBLANK(BD530),"",BD530/(BA530/AZ530))</f>
        <v>5.0937978332869061E-2</v>
      </c>
    </row>
    <row r="531" spans="1:58">
      <c r="A531" t="s">
        <v>95</v>
      </c>
      <c r="B531">
        <v>390</v>
      </c>
      <c r="C531" t="s">
        <v>1000</v>
      </c>
      <c r="D531" t="s">
        <v>801</v>
      </c>
      <c r="E531" t="s">
        <v>805</v>
      </c>
      <c r="F531" t="s">
        <v>789</v>
      </c>
      <c r="G531" t="s">
        <v>1054</v>
      </c>
      <c r="H531" t="s">
        <v>997</v>
      </c>
      <c r="I531" t="s">
        <v>896</v>
      </c>
      <c r="J531" t="s">
        <v>760</v>
      </c>
      <c r="K531" t="str">
        <f>SpaceTypesTable[[#This Row],[Lighting Standard]]&amp;SpaceTypesTable[[#This Row],[Lighting Primary Space Type]]&amp;SpaceTypesTable[[#This Row],[Lighting Secondary Space Type]]</f>
        <v>ASHRAE 189.1-2009RestroomsGeneral</v>
      </c>
      <c r="N531">
        <f>VLOOKUP(SpaceTypesTable[[#This Row],[LookupColumn]],InteriorLightingTable[],5,FALSE)</f>
        <v>0.81</v>
      </c>
      <c r="Q531">
        <v>0</v>
      </c>
      <c r="R531">
        <v>0.37</v>
      </c>
      <c r="S531">
        <v>0.2</v>
      </c>
      <c r="T531" t="s">
        <v>1971</v>
      </c>
      <c r="U531" t="s">
        <v>645</v>
      </c>
      <c r="V531" t="s">
        <v>578</v>
      </c>
      <c r="W531" t="s">
        <v>580</v>
      </c>
      <c r="X531" t="str">
        <f>SpaceTypesTable[[#This Row],[Ventilation Standard]]&amp;SpaceTypesTable[[#This Row],[Ventilation Primary Space Type]]&amp;SpaceTypesTable[[#This Row],[Ventilation Secondary Space Type]]</f>
        <v>ASHRAE 62.1-1999Public SpacesPublic restrooms (Assume 12 toilet/625 ft^2)</v>
      </c>
      <c r="Y531">
        <f>VLOOKUP(SpaceTypesTable[[#This Row],[Lookup]],VentilationStandardsTable[],6,FALSE)</f>
        <v>0.96</v>
      </c>
      <c r="Z531">
        <f>VLOOKUP(SpaceTypesTable[[#This Row],[Lookup]],VentilationStandardsTable[],5,FALSE)</f>
        <v>0</v>
      </c>
      <c r="AA531">
        <f>VLOOKUP(SpaceTypesTable[[#This Row],[Lookup]],VentilationStandardsTable[],7,FALSE)</f>
        <v>0</v>
      </c>
      <c r="AB531">
        <v>9.2899999999999991</v>
      </c>
      <c r="AC531" t="s">
        <v>2002</v>
      </c>
      <c r="AD531" t="s">
        <v>2137</v>
      </c>
      <c r="AE531">
        <v>4.4600000000000001E-2</v>
      </c>
      <c r="AF531" t="s">
        <v>2031</v>
      </c>
      <c r="AH531" t="s">
        <v>1011</v>
      </c>
      <c r="AI531" t="s">
        <v>1011</v>
      </c>
      <c r="AJ531" t="s">
        <v>1011</v>
      </c>
      <c r="AL531">
        <v>0.27</v>
      </c>
      <c r="AM531">
        <v>0</v>
      </c>
      <c r="AN531">
        <v>0.5</v>
      </c>
      <c r="AO531">
        <v>0</v>
      </c>
      <c r="AP531" t="s">
        <v>2093</v>
      </c>
      <c r="AQ531" t="s">
        <v>2117</v>
      </c>
      <c r="AR531" t="s">
        <v>2147</v>
      </c>
      <c r="AS531">
        <v>56.5</v>
      </c>
      <c r="AT531">
        <v>2045</v>
      </c>
      <c r="AU531">
        <f>IF(SpaceTypesTable[[#This Row],[Peak Flow Rate (gal/h)]]=0,"",SpaceTypesTable[[#This Row],[Peak Flow Rate (gal/h)]]/SpaceTypesTable[[#This Row],[area (ft^2)]])</f>
        <v>2.762836185819071E-2</v>
      </c>
      <c r="AV531">
        <v>43.3</v>
      </c>
      <c r="AW531">
        <v>0.2</v>
      </c>
      <c r="AX531">
        <v>0.05</v>
      </c>
      <c r="AY531" t="s">
        <v>2156</v>
      </c>
      <c r="AZ531">
        <v>0.29337830496772599</v>
      </c>
      <c r="BA531">
        <v>600</v>
      </c>
      <c r="BB531">
        <v>0.33800000000000002</v>
      </c>
      <c r="BC531">
        <v>0.5</v>
      </c>
      <c r="BD531">
        <v>104.17534794566214</v>
      </c>
      <c r="BE531">
        <f>IF(ISBLANK(BD531),"",BD531/(BA531/AZ531))</f>
        <v>5.0937978332869061E-2</v>
      </c>
    </row>
    <row r="532" spans="1:58">
      <c r="A532" t="s">
        <v>327</v>
      </c>
      <c r="B532">
        <v>148</v>
      </c>
      <c r="C532" t="s">
        <v>1003</v>
      </c>
      <c r="D532" t="s">
        <v>799</v>
      </c>
      <c r="E532" t="s">
        <v>805</v>
      </c>
      <c r="F532" t="s">
        <v>789</v>
      </c>
      <c r="G532" t="s">
        <v>1054</v>
      </c>
      <c r="K532" t="str">
        <f>SpaceTypesTable[[#This Row],[Lighting Standard]]&amp;SpaceTypesTable[[#This Row],[Lighting Primary Space Type]]&amp;SpaceTypesTable[[#This Row],[Lighting Secondary Space Type]]</f>
        <v/>
      </c>
      <c r="N532">
        <v>1.08</v>
      </c>
      <c r="Q532">
        <v>0</v>
      </c>
      <c r="R532">
        <v>0.37</v>
      </c>
      <c r="S532">
        <v>0.2</v>
      </c>
      <c r="T532" t="s">
        <v>1971</v>
      </c>
      <c r="U532" t="s">
        <v>645</v>
      </c>
      <c r="V532" t="s">
        <v>578</v>
      </c>
      <c r="W532" t="s">
        <v>580</v>
      </c>
      <c r="X532" t="str">
        <f>SpaceTypesTable[[#This Row],[Ventilation Standard]]&amp;SpaceTypesTable[[#This Row],[Ventilation Primary Space Type]]&amp;SpaceTypesTable[[#This Row],[Ventilation Secondary Space Type]]</f>
        <v>ASHRAE 62.1-1999Public SpacesPublic restrooms (Assume 12 toilet/625 ft^2)</v>
      </c>
      <c r="Y532">
        <f>VLOOKUP(SpaceTypesTable[[#This Row],[Lookup]],VentilationStandardsTable[],6,FALSE)</f>
        <v>0.96</v>
      </c>
      <c r="Z532">
        <f>VLOOKUP(SpaceTypesTable[[#This Row],[Lookup]],VentilationStandardsTable[],5,FALSE)</f>
        <v>0</v>
      </c>
      <c r="AA532">
        <f>VLOOKUP(SpaceTypesTable[[#This Row],[Lookup]],VentilationStandardsTable[],7,FALSE)</f>
        <v>0</v>
      </c>
      <c r="AB532">
        <v>9.2899999999999991</v>
      </c>
      <c r="AC532" t="s">
        <v>2002</v>
      </c>
      <c r="AD532" t="s">
        <v>2137</v>
      </c>
      <c r="AE532">
        <v>0.22320000000000001</v>
      </c>
      <c r="AF532" t="s">
        <v>2031</v>
      </c>
      <c r="AH532" t="s">
        <v>1011</v>
      </c>
      <c r="AI532" t="s">
        <v>1011</v>
      </c>
      <c r="AJ532" t="s">
        <v>1011</v>
      </c>
      <c r="AL532">
        <v>0.37</v>
      </c>
      <c r="AM532">
        <v>0</v>
      </c>
      <c r="AN532">
        <v>0.5</v>
      </c>
      <c r="AO532">
        <v>0</v>
      </c>
      <c r="AP532" t="s">
        <v>2093</v>
      </c>
      <c r="AQ532" t="s">
        <v>2117</v>
      </c>
      <c r="AR532" t="s">
        <v>2147</v>
      </c>
      <c r="AS532">
        <v>56.5</v>
      </c>
      <c r="AT532">
        <v>2045</v>
      </c>
      <c r="AU532">
        <f>IF(SpaceTypesTable[[#This Row],[Peak Flow Rate (gal/h)]]=0,"",SpaceTypesTable[[#This Row],[Peak Flow Rate (gal/h)]]/SpaceTypesTable[[#This Row],[area (ft^2)]])</f>
        <v>2.762836185819071E-2</v>
      </c>
      <c r="AV532">
        <v>43.3</v>
      </c>
      <c r="AW532">
        <v>0.2</v>
      </c>
      <c r="AX532">
        <v>0.05</v>
      </c>
      <c r="AY532" t="s">
        <v>2156</v>
      </c>
      <c r="AZ532">
        <v>0.29337830496772599</v>
      </c>
      <c r="BA532">
        <v>600</v>
      </c>
      <c r="BB532">
        <v>0.33800000000000002</v>
      </c>
      <c r="BC532">
        <v>0.5</v>
      </c>
      <c r="BD532">
        <v>104.17534794566214</v>
      </c>
      <c r="BE532">
        <f>IF(ISBLANK(BD532),"",BD532/(BA532/AZ532))</f>
        <v>5.0937978332869061E-2</v>
      </c>
    </row>
    <row r="533" spans="1:58">
      <c r="C533" t="s">
        <v>1058</v>
      </c>
      <c r="D533" t="s">
        <v>799</v>
      </c>
      <c r="E533" t="s">
        <v>805</v>
      </c>
      <c r="F533" t="s">
        <v>789</v>
      </c>
      <c r="G533" t="s">
        <v>1054</v>
      </c>
      <c r="H533" t="s">
        <v>755</v>
      </c>
      <c r="I533" t="s">
        <v>896</v>
      </c>
      <c r="J533" t="s">
        <v>760</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
        <v>1971</v>
      </c>
      <c r="U533" t="s">
        <v>647</v>
      </c>
      <c r="V533" t="s">
        <v>578</v>
      </c>
      <c r="W533" t="s">
        <v>580</v>
      </c>
      <c r="X533" t="str">
        <f>SpaceTypesTable[[#This Row],[Ventilation Standard]]&amp;SpaceTypesTable[[#This Row],[Ventilation Primary Space Type]]&amp;SpaceTypesTable[[#This Row],[Ventilation Secondary Space Type]]</f>
        <v>ASHRAE 62.1-2007Public SpacesPublic restrooms (Assume 12 toilet/625 ft^2)</v>
      </c>
      <c r="Y533" t="e">
        <f>VLOOKUP(SpaceTypesTable[[#This Row],[Lookup]],VentilationStandardsTable[],6,FALSE)</f>
        <v>#N/A</v>
      </c>
      <c r="Z533" t="e">
        <f>VLOOKUP(SpaceTypesTable[[#This Row],[Lookup]],VentilationStandardsTable[],5,FALSE)</f>
        <v>#N/A</v>
      </c>
      <c r="AA533" t="e">
        <f>VLOOKUP(SpaceTypesTable[[#This Row],[Lookup]],VentilationStandardsTable[],7,FALSE)</f>
        <v>#N/A</v>
      </c>
      <c r="AB533">
        <v>9.2899999999999991</v>
      </c>
      <c r="AC533" t="s">
        <v>2002</v>
      </c>
      <c r="AD533" t="s">
        <v>2137</v>
      </c>
      <c r="AE533">
        <v>4.4600000000000001E-2</v>
      </c>
      <c r="AF533" t="s">
        <v>2031</v>
      </c>
      <c r="AH533" t="s">
        <v>1011</v>
      </c>
      <c r="AI533" t="s">
        <v>1011</v>
      </c>
      <c r="AJ533" t="s">
        <v>1011</v>
      </c>
      <c r="AL533">
        <v>0.27</v>
      </c>
      <c r="AM533">
        <v>0</v>
      </c>
      <c r="AN533">
        <v>0.5</v>
      </c>
      <c r="AO533">
        <v>0</v>
      </c>
      <c r="AP533" t="s">
        <v>2093</v>
      </c>
      <c r="AQ533" t="s">
        <v>2117</v>
      </c>
      <c r="AR533" t="s">
        <v>2147</v>
      </c>
      <c r="AS533">
        <v>56.5</v>
      </c>
      <c r="AT533">
        <v>2045</v>
      </c>
      <c r="AU533">
        <f>IF(SpaceTypesTable[[#This Row],[Peak Flow Rate (gal/h)]]=0,"",SpaceTypesTable[[#This Row],[Peak Flow Rate (gal/h)]]/SpaceTypesTable[[#This Row],[area (ft^2)]])</f>
        <v>2.762836185819071E-2</v>
      </c>
      <c r="AV533">
        <v>43.3</v>
      </c>
      <c r="AW533">
        <v>0.2</v>
      </c>
      <c r="AX533">
        <v>0.05</v>
      </c>
      <c r="AY533" t="s">
        <v>2156</v>
      </c>
      <c r="AZ533">
        <v>0.29337830496772599</v>
      </c>
      <c r="BA533">
        <v>600</v>
      </c>
      <c r="BB533">
        <v>0.33800000000000002</v>
      </c>
      <c r="BC533">
        <v>0.5</v>
      </c>
      <c r="BD533">
        <v>104.17534794566214</v>
      </c>
      <c r="BE533">
        <f>IF(ISBLANK(BD533),"",BD533/(BA533/AZ533))</f>
        <v>5.0937978332869061E-2</v>
      </c>
    </row>
    <row r="534" spans="1:58">
      <c r="A534" t="s">
        <v>284</v>
      </c>
      <c r="B534">
        <v>100</v>
      </c>
      <c r="C534" t="s">
        <v>1002</v>
      </c>
      <c r="D534" t="s">
        <v>799</v>
      </c>
      <c r="E534" t="s">
        <v>809</v>
      </c>
      <c r="F534" t="s">
        <v>823</v>
      </c>
      <c r="G534" t="s">
        <v>1039</v>
      </c>
      <c r="K534" t="str">
        <f>SpaceTypesTable[[#This Row],[Lighting Standard]]&amp;SpaceTypesTable[[#This Row],[Lighting Primary Space Type]]&amp;SpaceTypesTable[[#This Row],[Lighting Secondary Space Type]]</f>
        <v/>
      </c>
      <c r="N534">
        <v>1.44</v>
      </c>
      <c r="Q534">
        <v>0</v>
      </c>
      <c r="R534">
        <v>0.37</v>
      </c>
      <c r="S534">
        <v>0.2</v>
      </c>
      <c r="T534" t="s">
        <v>1972</v>
      </c>
      <c r="U534" t="s">
        <v>645</v>
      </c>
      <c r="V534" t="s">
        <v>555</v>
      </c>
      <c r="W534" t="s">
        <v>557</v>
      </c>
      <c r="X534" t="str">
        <f>SpaceTypesTable[[#This Row],[Ventilation Standard]]&amp;SpaceTypesTable[[#This Row],[Ventilation Primary Space Type]]&amp;SpaceTypesTable[[#This Row],[Ventilation Secondary Space Type]]</f>
        <v>ASHRAE 62.1-1999Food and Beverage ServiceCafeteria, fast food</v>
      </c>
      <c r="Y534">
        <f>VLOOKUP(SpaceTypesTable[[#This Row],[Lookup]],VentilationStandardsTable[],6,FALSE)</f>
        <v>0</v>
      </c>
      <c r="Z534">
        <f>VLOOKUP(SpaceTypesTable[[#This Row],[Lookup]],VentilationStandardsTable[],5,FALSE)</f>
        <v>20</v>
      </c>
      <c r="AA534">
        <f>VLOOKUP(SpaceTypesTable[[#This Row],[Lookup]],VentilationStandardsTable[],7,FALSE)</f>
        <v>0</v>
      </c>
      <c r="AB534">
        <v>67</v>
      </c>
      <c r="AC534" t="s">
        <v>2001</v>
      </c>
      <c r="AD534" t="s">
        <v>2138</v>
      </c>
      <c r="AE534">
        <v>0.22320000000000001</v>
      </c>
      <c r="AF534" t="s">
        <v>2032</v>
      </c>
      <c r="AH534" t="s">
        <v>1011</v>
      </c>
      <c r="AI534" t="s">
        <v>1011</v>
      </c>
      <c r="AJ534" t="s">
        <v>1011</v>
      </c>
      <c r="AL534">
        <v>12</v>
      </c>
      <c r="AM534">
        <v>0.25</v>
      </c>
      <c r="AN534">
        <v>0.3</v>
      </c>
      <c r="AO534">
        <v>0</v>
      </c>
      <c r="AP534" t="s">
        <v>2094</v>
      </c>
      <c r="AQ534" t="s">
        <v>2057</v>
      </c>
      <c r="AR534" t="s">
        <v>2071</v>
      </c>
      <c r="AU534" t="str">
        <f>IF(SpaceTypesTable[[#This Row],[Peak Flow Rate (gal/h)]]=0,"",SpaceTypesTable[[#This Row],[Peak Flow Rate (gal/h)]]/SpaceTypesTable[[#This Row],[area (ft^2)]])</f>
        <v/>
      </c>
      <c r="BE534" t="str">
        <f>IF(ISBLANK(BD534),"",BD534/(BA534/AZ534))</f>
        <v/>
      </c>
    </row>
    <row r="535" spans="1:58">
      <c r="A535" t="s">
        <v>522</v>
      </c>
      <c r="B535">
        <v>370</v>
      </c>
      <c r="C535" t="s">
        <v>1001</v>
      </c>
      <c r="D535" t="s">
        <v>799</v>
      </c>
      <c r="E535" t="s">
        <v>809</v>
      </c>
      <c r="F535" t="s">
        <v>823</v>
      </c>
      <c r="G535" t="s">
        <v>1039</v>
      </c>
      <c r="H535" t="s">
        <v>754</v>
      </c>
      <c r="I535" t="s">
        <v>780</v>
      </c>
      <c r="J535" t="s">
        <v>883</v>
      </c>
      <c r="K535" t="str">
        <f>SpaceTypesTable[[#This Row],[Lighting Standard]]&amp;SpaceTypesTable[[#This Row],[Lighting Primary Space Type]]&amp;SpaceTypesTable[[#This Row],[Lighting Secondary Space Type]]</f>
        <v>ASHRAE 90.1-2004Dining AreaFor Family Dining</v>
      </c>
      <c r="N535">
        <f>VLOOKUP(SpaceTypesTable[[#This Row],[LookupColumn]],InteriorLightingTable[],5,FALSE)</f>
        <v>2.1</v>
      </c>
      <c r="Q535">
        <v>0</v>
      </c>
      <c r="R535">
        <v>0.37</v>
      </c>
      <c r="S535">
        <v>0.2</v>
      </c>
      <c r="T535" t="s">
        <v>1972</v>
      </c>
      <c r="U535" t="s">
        <v>645</v>
      </c>
      <c r="V535" t="s">
        <v>555</v>
      </c>
      <c r="W535" t="s">
        <v>557</v>
      </c>
      <c r="X535" t="str">
        <f>SpaceTypesTable[[#This Row],[Ventilation Standard]]&amp;SpaceTypesTable[[#This Row],[Ventilation Primary Space Type]]&amp;SpaceTypesTable[[#This Row],[Ventilation Secondary Space Type]]</f>
        <v>ASHRAE 62.1-1999Food and Beverage ServiceCafeteria, fast food</v>
      </c>
      <c r="Y535">
        <f>VLOOKUP(SpaceTypesTable[[#This Row],[Lookup]],VentilationStandardsTable[],6,FALSE)</f>
        <v>0</v>
      </c>
      <c r="Z535">
        <f>VLOOKUP(SpaceTypesTable[[#This Row],[Lookup]],VentilationStandardsTable[],5,FALSE)</f>
        <v>20</v>
      </c>
      <c r="AA535">
        <f>VLOOKUP(SpaceTypesTable[[#This Row],[Lookup]],VentilationStandardsTable[],7,FALSE)</f>
        <v>0</v>
      </c>
      <c r="AB535">
        <v>67</v>
      </c>
      <c r="AC535" t="s">
        <v>2001</v>
      </c>
      <c r="AD535" t="s">
        <v>2138</v>
      </c>
      <c r="AE535">
        <v>5.9499999999999997E-2</v>
      </c>
      <c r="AF535" t="s">
        <v>2032</v>
      </c>
      <c r="AH535" t="s">
        <v>1011</v>
      </c>
      <c r="AI535" t="s">
        <v>1011</v>
      </c>
      <c r="AJ535" t="s">
        <v>1011</v>
      </c>
      <c r="AL535">
        <v>12</v>
      </c>
      <c r="AM535">
        <v>0.25</v>
      </c>
      <c r="AN535">
        <v>0.3</v>
      </c>
      <c r="AO535">
        <v>0</v>
      </c>
      <c r="AP535" t="s">
        <v>2094</v>
      </c>
      <c r="AQ535" t="s">
        <v>2057</v>
      </c>
      <c r="AR535" t="s">
        <v>2071</v>
      </c>
      <c r="AU535" t="str">
        <f>IF(SpaceTypesTable[[#This Row],[Peak Flow Rate (gal/h)]]=0,"",SpaceTypesTable[[#This Row],[Peak Flow Rate (gal/h)]]/SpaceTypesTable[[#This Row],[area (ft^2)]])</f>
        <v/>
      </c>
      <c r="BE535" t="str">
        <f>IF(ISBLANK(BD535),"",BD535/(BA535/AZ535))</f>
        <v/>
      </c>
    </row>
    <row r="536" spans="1:58">
      <c r="A536" t="s">
        <v>447</v>
      </c>
      <c r="B536">
        <v>502</v>
      </c>
      <c r="C536" t="s">
        <v>1000</v>
      </c>
      <c r="D536" t="s">
        <v>800</v>
      </c>
      <c r="E536" t="s">
        <v>809</v>
      </c>
      <c r="F536" t="s">
        <v>823</v>
      </c>
      <c r="G536" t="s">
        <v>1039</v>
      </c>
      <c r="H536" t="s">
        <v>997</v>
      </c>
      <c r="I536" t="s">
        <v>780</v>
      </c>
      <c r="J536" t="s">
        <v>883</v>
      </c>
      <c r="K536" t="str">
        <f>SpaceTypesTable[[#This Row],[Lighting Standard]]&amp;SpaceTypesTable[[#This Row],[Lighting Primary Space Type]]&amp;SpaceTypesTable[[#This Row],[Lighting Secondary Space Type]]</f>
        <v>ASHRAE 189.1-2009Dining AreaFor Family Dining</v>
      </c>
      <c r="N536">
        <f>VLOOKUP(SpaceTypesTable[[#This Row],[LookupColumn]],InteriorLightingTable[],5,FALSE)</f>
        <v>1.8900000000000001</v>
      </c>
      <c r="Q536">
        <v>0</v>
      </c>
      <c r="R536">
        <v>0.37</v>
      </c>
      <c r="S536">
        <v>0.2</v>
      </c>
      <c r="T536" t="s">
        <v>1972</v>
      </c>
      <c r="U536" t="s">
        <v>645</v>
      </c>
      <c r="V536" t="s">
        <v>555</v>
      </c>
      <c r="W536" t="s">
        <v>557</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2001</v>
      </c>
      <c r="AD536" t="s">
        <v>2138</v>
      </c>
      <c r="AE536">
        <v>5.9499999999999997E-2</v>
      </c>
      <c r="AF536" t="s">
        <v>2032</v>
      </c>
      <c r="AH536" t="s">
        <v>1011</v>
      </c>
      <c r="AI536" t="s">
        <v>1011</v>
      </c>
      <c r="AJ536" t="s">
        <v>1011</v>
      </c>
      <c r="AL536">
        <v>8.7400037630647009</v>
      </c>
      <c r="AM536">
        <v>0.25</v>
      </c>
      <c r="AN536">
        <v>0.3</v>
      </c>
      <c r="AO536">
        <v>0</v>
      </c>
      <c r="AP536" t="s">
        <v>2094</v>
      </c>
      <c r="AQ536" t="s">
        <v>2057</v>
      </c>
      <c r="AR536" t="s">
        <v>2071</v>
      </c>
      <c r="AU536" t="str">
        <f>IF(SpaceTypesTable[[#This Row],[Peak Flow Rate (gal/h)]]=0,"",SpaceTypesTable[[#This Row],[Peak Flow Rate (gal/h)]]/SpaceTypesTable[[#This Row],[area (ft^2)]])</f>
        <v/>
      </c>
      <c r="BE536" t="str">
        <f>IF(ISBLANK(BD536),"",BD536/(BA536/AZ536))</f>
        <v/>
      </c>
    </row>
    <row r="537" spans="1:58">
      <c r="A537" t="s">
        <v>75</v>
      </c>
      <c r="B537">
        <v>359</v>
      </c>
      <c r="C537" t="s">
        <v>1000</v>
      </c>
      <c r="D537" t="s">
        <v>801</v>
      </c>
      <c r="E537" t="s">
        <v>809</v>
      </c>
      <c r="F537" t="s">
        <v>823</v>
      </c>
      <c r="G537" t="s">
        <v>1039</v>
      </c>
      <c r="H537" t="s">
        <v>997</v>
      </c>
      <c r="I537" t="s">
        <v>780</v>
      </c>
      <c r="J537" t="s">
        <v>883</v>
      </c>
      <c r="K537" t="str">
        <f>SpaceTypesTable[[#This Row],[Lighting Standard]]&amp;SpaceTypesTable[[#This Row],[Lighting Primary Space Type]]&amp;SpaceTypesTable[[#This Row],[Lighting Secondary Space Type]]</f>
        <v>ASHRAE 189.1-2009Dining AreaFor Family Dining</v>
      </c>
      <c r="N537">
        <f>VLOOKUP(SpaceTypesTable[[#This Row],[LookupColumn]],InteriorLightingTable[],5,FALSE)</f>
        <v>1.8900000000000001</v>
      </c>
      <c r="Q537">
        <v>0</v>
      </c>
      <c r="R537">
        <v>0.37</v>
      </c>
      <c r="S537">
        <v>0.2</v>
      </c>
      <c r="T537" t="s">
        <v>1972</v>
      </c>
      <c r="U537" t="s">
        <v>645</v>
      </c>
      <c r="V537" t="s">
        <v>555</v>
      </c>
      <c r="W537" t="s">
        <v>557</v>
      </c>
      <c r="X537" t="str">
        <f>SpaceTypesTable[[#This Row],[Ventilation Standard]]&amp;SpaceTypesTable[[#This Row],[Ventilation Primary Space Type]]&amp;SpaceTypesTable[[#This Row],[Ventilation Secondary Space Type]]</f>
        <v>ASHRAE 62.1-1999Food and Beverage ServiceCafeteria, fast food</v>
      </c>
      <c r="Y537">
        <f>VLOOKUP(SpaceTypesTable[[#This Row],[Lookup]],VentilationStandardsTable[],6,FALSE)</f>
        <v>0</v>
      </c>
      <c r="Z537">
        <f>VLOOKUP(SpaceTypesTable[[#This Row],[Lookup]],VentilationStandardsTable[],5,FALSE)</f>
        <v>20</v>
      </c>
      <c r="AA537">
        <f>VLOOKUP(SpaceTypesTable[[#This Row],[Lookup]],VentilationStandardsTable[],7,FALSE)</f>
        <v>0</v>
      </c>
      <c r="AB537">
        <v>67</v>
      </c>
      <c r="AC537" t="s">
        <v>2001</v>
      </c>
      <c r="AD537" t="s">
        <v>2138</v>
      </c>
      <c r="AE537">
        <v>4.4600000000000001E-2</v>
      </c>
      <c r="AF537" t="s">
        <v>2032</v>
      </c>
      <c r="AH537" t="s">
        <v>1011</v>
      </c>
      <c r="AI537" t="s">
        <v>1011</v>
      </c>
      <c r="AJ537" t="s">
        <v>1011</v>
      </c>
      <c r="AL537">
        <v>8.7400037630647009</v>
      </c>
      <c r="AM537">
        <v>0.25</v>
      </c>
      <c r="AN537">
        <v>0.3</v>
      </c>
      <c r="AO537">
        <v>0</v>
      </c>
      <c r="AP537" t="s">
        <v>2094</v>
      </c>
      <c r="AQ537" t="s">
        <v>2057</v>
      </c>
      <c r="AR537" t="s">
        <v>2071</v>
      </c>
      <c r="AU537" t="str">
        <f>IF(SpaceTypesTable[[#This Row],[Peak Flow Rate (gal/h)]]=0,"",SpaceTypesTable[[#This Row],[Peak Flow Rate (gal/h)]]/SpaceTypesTable[[#This Row],[area (ft^2)]])</f>
        <v/>
      </c>
      <c r="BE537" t="str">
        <f>IF(ISBLANK(BD537),"",BD537/(BA537/AZ537))</f>
        <v/>
      </c>
    </row>
    <row r="538" spans="1:58">
      <c r="A538" t="s">
        <v>278</v>
      </c>
      <c r="B538">
        <v>290</v>
      </c>
      <c r="C538" t="s">
        <v>1003</v>
      </c>
      <c r="D538" t="s">
        <v>799</v>
      </c>
      <c r="E538" t="s">
        <v>809</v>
      </c>
      <c r="F538" t="s">
        <v>823</v>
      </c>
      <c r="G538" t="s">
        <v>1039</v>
      </c>
      <c r="K538" t="str">
        <f>SpaceTypesTable[[#This Row],[Lighting Standard]]&amp;SpaceTypesTable[[#This Row],[Lighting Primary Space Type]]&amp;SpaceTypesTable[[#This Row],[Lighting Secondary Space Type]]</f>
        <v/>
      </c>
      <c r="N538">
        <v>3.7</v>
      </c>
      <c r="Q538">
        <v>0</v>
      </c>
      <c r="R538">
        <v>0.37</v>
      </c>
      <c r="S538">
        <v>0.2</v>
      </c>
      <c r="T538" t="s">
        <v>1972</v>
      </c>
      <c r="U538" t="s">
        <v>645</v>
      </c>
      <c r="V538" t="s">
        <v>555</v>
      </c>
      <c r="W538" t="s">
        <v>557</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2001</v>
      </c>
      <c r="AD538" t="s">
        <v>2138</v>
      </c>
      <c r="AE538">
        <v>0.22320000000000001</v>
      </c>
      <c r="AF538" t="s">
        <v>2032</v>
      </c>
      <c r="AH538" t="s">
        <v>1011</v>
      </c>
      <c r="AI538" t="s">
        <v>1011</v>
      </c>
      <c r="AJ538" t="s">
        <v>1011</v>
      </c>
      <c r="AL538">
        <v>12</v>
      </c>
      <c r="AM538">
        <v>0.25</v>
      </c>
      <c r="AN538">
        <v>0.3</v>
      </c>
      <c r="AO538">
        <v>0</v>
      </c>
      <c r="AP538" t="s">
        <v>2094</v>
      </c>
      <c r="AQ538" t="s">
        <v>2057</v>
      </c>
      <c r="AR538" t="s">
        <v>2071</v>
      </c>
      <c r="AU538" t="str">
        <f>IF(SpaceTypesTable[[#This Row],[Peak Flow Rate (gal/h)]]=0,"",SpaceTypesTable[[#This Row],[Peak Flow Rate (gal/h)]]/SpaceTypesTable[[#This Row],[area (ft^2)]])</f>
        <v/>
      </c>
      <c r="BE538" t="str">
        <f>IF(ISBLANK(BD538),"",BD538/(BA538/AZ538))</f>
        <v/>
      </c>
    </row>
    <row r="539" spans="1:58">
      <c r="C539" t="s">
        <v>1058</v>
      </c>
      <c r="D539" t="s">
        <v>799</v>
      </c>
      <c r="E539" t="s">
        <v>809</v>
      </c>
      <c r="F539" t="s">
        <v>823</v>
      </c>
      <c r="G539" t="s">
        <v>1039</v>
      </c>
      <c r="H539" t="s">
        <v>755</v>
      </c>
      <c r="I539" t="s">
        <v>780</v>
      </c>
      <c r="J539" t="s">
        <v>883</v>
      </c>
      <c r="K539" t="str">
        <f>SpaceTypesTable[[#This Row],[Lighting Standard]]&amp;SpaceTypesTable[[#This Row],[Lighting Primary Space Type]]&amp;SpaceTypesTable[[#This Row],[Lighting Secondary Space Type]]</f>
        <v>ASHRAE 90.1-2007Dining AreaFor Family Dining</v>
      </c>
      <c r="N539">
        <f>VLOOKUP(SpaceTypesTable[[#This Row],[LookupColumn]],InteriorLightingTable[],5,FALSE)</f>
        <v>2.1</v>
      </c>
      <c r="Q539">
        <v>0</v>
      </c>
      <c r="R539">
        <v>0.37</v>
      </c>
      <c r="S539">
        <v>0.2</v>
      </c>
      <c r="T539" t="s">
        <v>1972</v>
      </c>
      <c r="U539" t="s">
        <v>647</v>
      </c>
      <c r="V539" t="s">
        <v>555</v>
      </c>
      <c r="W539" t="s">
        <v>557</v>
      </c>
      <c r="X539" t="str">
        <f>SpaceTypesTable[[#This Row],[Ventilation Standard]]&amp;SpaceTypesTable[[#This Row],[Ventilation Primary Space Type]]&amp;SpaceTypesTable[[#This Row],[Ventilation Secondary Space Type]]</f>
        <v>ASHRAE 62.1-2007Food and Beverage ServiceCafeteria, fast food</v>
      </c>
      <c r="Y539" t="e">
        <f>VLOOKUP(SpaceTypesTable[[#This Row],[Lookup]],VentilationStandardsTable[],6,FALSE)</f>
        <v>#N/A</v>
      </c>
      <c r="Z539" t="e">
        <f>VLOOKUP(SpaceTypesTable[[#This Row],[Lookup]],VentilationStandardsTable[],5,FALSE)</f>
        <v>#N/A</v>
      </c>
      <c r="AA539" t="e">
        <f>VLOOKUP(SpaceTypesTable[[#This Row],[Lookup]],VentilationStandardsTable[],7,FALSE)</f>
        <v>#N/A</v>
      </c>
      <c r="AB539">
        <v>67</v>
      </c>
      <c r="AC539" t="s">
        <v>2001</v>
      </c>
      <c r="AD539" t="s">
        <v>2138</v>
      </c>
      <c r="AE539">
        <v>4.4600000000000001E-2</v>
      </c>
      <c r="AF539" t="s">
        <v>2032</v>
      </c>
      <c r="AH539" t="s">
        <v>1011</v>
      </c>
      <c r="AI539" t="s">
        <v>1011</v>
      </c>
      <c r="AJ539" t="s">
        <v>1011</v>
      </c>
      <c r="AL539">
        <v>8.7400037630647009</v>
      </c>
      <c r="AM539">
        <v>0.25</v>
      </c>
      <c r="AN539">
        <v>0.3</v>
      </c>
      <c r="AO539">
        <v>0</v>
      </c>
      <c r="AP539" t="s">
        <v>2094</v>
      </c>
      <c r="AQ539" t="s">
        <v>2057</v>
      </c>
      <c r="AR539" t="s">
        <v>2071</v>
      </c>
      <c r="AU539" t="str">
        <f>IF(SpaceTypesTable[[#This Row],[Peak Flow Rate (gal/h)]]=0,"",SpaceTypesTable[[#This Row],[Peak Flow Rate (gal/h)]]/SpaceTypesTable[[#This Row],[area (ft^2)]])</f>
        <v/>
      </c>
      <c r="BE539" t="str">
        <f>IF(ISBLANK(BD539),"",BD539/(BA539/AZ539))</f>
        <v/>
      </c>
    </row>
    <row r="540" spans="1:58">
      <c r="A540" t="s">
        <v>235</v>
      </c>
      <c r="B540">
        <v>303</v>
      </c>
      <c r="C540" t="s">
        <v>1002</v>
      </c>
      <c r="D540" t="s">
        <v>799</v>
      </c>
      <c r="E540" t="s">
        <v>809</v>
      </c>
      <c r="F540" t="s">
        <v>816</v>
      </c>
      <c r="G540" t="s">
        <v>1040</v>
      </c>
      <c r="K540" t="str">
        <f>SpaceTypesTable[[#This Row],[Lighting Standard]]&amp;SpaceTypesTable[[#This Row],[Lighting Primary Space Type]]&amp;SpaceTypesTable[[#This Row],[Lighting Secondary Space Type]]</f>
        <v/>
      </c>
      <c r="N540">
        <v>1.55</v>
      </c>
      <c r="Q540">
        <v>0</v>
      </c>
      <c r="R540">
        <v>0.7</v>
      </c>
      <c r="S540">
        <v>0.2</v>
      </c>
      <c r="T540" t="s">
        <v>1972</v>
      </c>
      <c r="U540" t="s">
        <v>645</v>
      </c>
      <c r="V540" t="s">
        <v>555</v>
      </c>
      <c r="W540" t="s">
        <v>559</v>
      </c>
      <c r="X540" t="str">
        <f>SpaceTypesTable[[#This Row],[Ventilation Standard]]&amp;SpaceTypesTable[[#This Row],[Ventilation Primary Space Type]]&amp;SpaceTypesTable[[#This Row],[Ventilation Secondary Space Type]]</f>
        <v>ASHRAE 62.1-1999Food and Beverage ServiceKitchens (cooking)</v>
      </c>
      <c r="Y540">
        <f>VLOOKUP(SpaceTypesTable[[#This Row],[Lookup]],VentilationStandardsTable[],6,FALSE)</f>
        <v>0</v>
      </c>
      <c r="Z540">
        <f>VLOOKUP(SpaceTypesTable[[#This Row],[Lookup]],VentilationStandardsTable[],5,FALSE)</f>
        <v>15</v>
      </c>
      <c r="AA540">
        <f>VLOOKUP(SpaceTypesTable[[#This Row],[Lookup]],VentilationStandardsTable[],7,FALSE)</f>
        <v>0</v>
      </c>
      <c r="AB540">
        <v>5</v>
      </c>
      <c r="AC540" t="s">
        <v>2001</v>
      </c>
      <c r="AD540" t="s">
        <v>2138</v>
      </c>
      <c r="AE540">
        <v>0.22320000000000001</v>
      </c>
      <c r="AF540" t="s">
        <v>2032</v>
      </c>
      <c r="AG540">
        <v>409.6</v>
      </c>
      <c r="AH540">
        <v>0.1</v>
      </c>
      <c r="AI540">
        <v>0.2</v>
      </c>
      <c r="AJ540">
        <v>0.7</v>
      </c>
      <c r="AK540" t="s">
        <v>2042</v>
      </c>
      <c r="AL540">
        <v>28</v>
      </c>
      <c r="AM540">
        <v>0.25</v>
      </c>
      <c r="AN540">
        <v>0.3</v>
      </c>
      <c r="AO540">
        <v>0.3</v>
      </c>
      <c r="AP540" t="s">
        <v>2094</v>
      </c>
      <c r="AQ540" t="s">
        <v>2106</v>
      </c>
      <c r="AR540" t="s">
        <v>2084</v>
      </c>
      <c r="AS540">
        <v>40</v>
      </c>
      <c r="AT540">
        <v>1250</v>
      </c>
      <c r="AU540">
        <f>IF(SpaceTypesTable[[#This Row],[Peak Flow Rate (gal/h)]]=0,"",SpaceTypesTable[[#This Row],[Peak Flow Rate (gal/h)]]/SpaceTypesTable[[#This Row],[area (ft^2)]])</f>
        <v>3.2000000000000001E-2</v>
      </c>
      <c r="AV540">
        <v>49</v>
      </c>
      <c r="AW540">
        <v>0.2</v>
      </c>
      <c r="AX540">
        <v>0.05</v>
      </c>
      <c r="AY540" t="s">
        <v>2157</v>
      </c>
      <c r="AZ540">
        <v>0.7</v>
      </c>
      <c r="BA540">
        <v>3300</v>
      </c>
      <c r="BB540">
        <v>0.33800000000000002</v>
      </c>
      <c r="BC540">
        <v>0.502411575562701</v>
      </c>
      <c r="BD540">
        <v>575.72790765789978</v>
      </c>
      <c r="BE540">
        <f>IF(ISBLANK(BD540),"",BD540/(BA540/AZ540))</f>
        <v>0.12212410162440297</v>
      </c>
      <c r="BF540" t="s">
        <v>2127</v>
      </c>
    </row>
    <row r="541" spans="1:58">
      <c r="A541" t="s">
        <v>343</v>
      </c>
      <c r="B541">
        <v>141</v>
      </c>
      <c r="C541" t="s">
        <v>1001</v>
      </c>
      <c r="D541" t="s">
        <v>799</v>
      </c>
      <c r="E541" t="s">
        <v>809</v>
      </c>
      <c r="F541" t="s">
        <v>816</v>
      </c>
      <c r="G541" t="s">
        <v>1040</v>
      </c>
      <c r="H541" t="s">
        <v>754</v>
      </c>
      <c r="I541" t="s">
        <v>675</v>
      </c>
      <c r="J541" t="s">
        <v>760</v>
      </c>
      <c r="K541" t="str">
        <f>SpaceTypesTable[[#This Row],[Lighting Standard]]&amp;SpaceTypesTable[[#This Row],[Lighting Primary Space Type]]&amp;SpaceTypesTable[[#This Row],[Lighting Secondary Space Type]]</f>
        <v>ASHRAE 90.1-2004Food PreparationGeneral</v>
      </c>
      <c r="N541">
        <f>VLOOKUP(SpaceTypesTable[[#This Row],[LookupColumn]],InteriorLightingTable[],5,FALSE)</f>
        <v>1.2</v>
      </c>
      <c r="Q541">
        <v>0</v>
      </c>
      <c r="R541">
        <v>0.7</v>
      </c>
      <c r="S541">
        <v>0.2</v>
      </c>
      <c r="T541" t="s">
        <v>1972</v>
      </c>
      <c r="U541" t="s">
        <v>645</v>
      </c>
      <c r="V541" t="s">
        <v>555</v>
      </c>
      <c r="W541" t="s">
        <v>559</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2001</v>
      </c>
      <c r="AD541" t="s">
        <v>2138</v>
      </c>
      <c r="AE541">
        <v>5.9499999999999997E-2</v>
      </c>
      <c r="AF541" t="s">
        <v>2032</v>
      </c>
      <c r="AG541">
        <v>409.6</v>
      </c>
      <c r="AH541">
        <v>0.1</v>
      </c>
      <c r="AI541">
        <v>0.2</v>
      </c>
      <c r="AJ541">
        <v>0.7</v>
      </c>
      <c r="AK541" t="s">
        <v>2042</v>
      </c>
      <c r="AL541">
        <v>28</v>
      </c>
      <c r="AM541">
        <v>0.25</v>
      </c>
      <c r="AN541">
        <v>0.3</v>
      </c>
      <c r="AO541">
        <v>0.3</v>
      </c>
      <c r="AP541" t="s">
        <v>2094</v>
      </c>
      <c r="AQ541" t="s">
        <v>2106</v>
      </c>
      <c r="AR541" t="s">
        <v>2084</v>
      </c>
      <c r="AS541">
        <v>40</v>
      </c>
      <c r="AT541">
        <v>1250</v>
      </c>
      <c r="AU541">
        <f>IF(SpaceTypesTable[[#This Row],[Peak Flow Rate (gal/h)]]=0,"",SpaceTypesTable[[#This Row],[Peak Flow Rate (gal/h)]]/SpaceTypesTable[[#This Row],[area (ft^2)]])</f>
        <v>3.2000000000000001E-2</v>
      </c>
      <c r="AV541">
        <v>49</v>
      </c>
      <c r="AW541">
        <v>0.2</v>
      </c>
      <c r="AX541">
        <v>0.05</v>
      </c>
      <c r="AY541" t="s">
        <v>2157</v>
      </c>
      <c r="AZ541">
        <v>0.7</v>
      </c>
      <c r="BA541">
        <v>3300</v>
      </c>
      <c r="BB541">
        <v>0.33800000000000002</v>
      </c>
      <c r="BC541">
        <v>0.502411575562701</v>
      </c>
      <c r="BD541">
        <v>575.72790765789978</v>
      </c>
      <c r="BE541">
        <f>IF(ISBLANK(BD541),"",BD541/(BA541/AZ541))</f>
        <v>0.12212410162440297</v>
      </c>
      <c r="BF541" t="s">
        <v>2127</v>
      </c>
    </row>
    <row r="542" spans="1:58">
      <c r="A542" t="s">
        <v>152</v>
      </c>
      <c r="B542">
        <v>64</v>
      </c>
      <c r="C542" t="s">
        <v>1000</v>
      </c>
      <c r="D542" t="s">
        <v>800</v>
      </c>
      <c r="E542" t="s">
        <v>809</v>
      </c>
      <c r="F542" t="s">
        <v>816</v>
      </c>
      <c r="G542" t="s">
        <v>1040</v>
      </c>
      <c r="H542" t="s">
        <v>997</v>
      </c>
      <c r="I542" t="s">
        <v>675</v>
      </c>
      <c r="J542" t="s">
        <v>760</v>
      </c>
      <c r="K542" t="str">
        <f>SpaceTypesTable[[#This Row],[Lighting Standard]]&amp;SpaceTypesTable[[#This Row],[Lighting Primary Space Type]]&amp;SpaceTypesTable[[#This Row],[Lighting Secondary Space Type]]</f>
        <v>ASHRAE 189.1-2009Food PreparationGeneral</v>
      </c>
      <c r="N542">
        <f>VLOOKUP(SpaceTypesTable[[#This Row],[LookupColumn]],InteriorLightingTable[],5,FALSE)</f>
        <v>1.08</v>
      </c>
      <c r="Q542">
        <v>0</v>
      </c>
      <c r="R542">
        <v>0.7</v>
      </c>
      <c r="S542">
        <v>0.2</v>
      </c>
      <c r="T542" t="s">
        <v>1972</v>
      </c>
      <c r="U542" t="s">
        <v>645</v>
      </c>
      <c r="V542" t="s">
        <v>555</v>
      </c>
      <c r="W542" t="s">
        <v>559</v>
      </c>
      <c r="X542" t="str">
        <f>SpaceTypesTable[[#This Row],[Ventilation Standard]]&amp;SpaceTypesTable[[#This Row],[Ventilation Primary Space Type]]&amp;SpaceTypesTable[[#This Row],[Ventilation Secondary Space Type]]</f>
        <v>ASHRAE 62.1-1999Food and Beverage ServiceKitchens (cooking)</v>
      </c>
      <c r="Y542">
        <f>VLOOKUP(SpaceTypesTable[[#This Row],[Lookup]],VentilationStandardsTable[],6,FALSE)</f>
        <v>0</v>
      </c>
      <c r="Z542">
        <f>VLOOKUP(SpaceTypesTable[[#This Row],[Lookup]],VentilationStandardsTable[],5,FALSE)</f>
        <v>15</v>
      </c>
      <c r="AA542">
        <f>VLOOKUP(SpaceTypesTable[[#This Row],[Lookup]],VentilationStandardsTable[],7,FALSE)</f>
        <v>0</v>
      </c>
      <c r="AB542">
        <v>5</v>
      </c>
      <c r="AC542" t="s">
        <v>2001</v>
      </c>
      <c r="AD542" t="s">
        <v>2138</v>
      </c>
      <c r="AE542">
        <v>5.9499999999999997E-2</v>
      </c>
      <c r="AF542" t="s">
        <v>2032</v>
      </c>
      <c r="AG542">
        <v>298.60000000000002</v>
      </c>
      <c r="AH542">
        <v>0.1</v>
      </c>
      <c r="AI542">
        <v>0.2</v>
      </c>
      <c r="AJ542">
        <v>0.7</v>
      </c>
      <c r="AK542" t="s">
        <v>2042</v>
      </c>
      <c r="AL542">
        <v>20.400008783354682</v>
      </c>
      <c r="AM542">
        <v>0.25</v>
      </c>
      <c r="AN542">
        <v>0.3</v>
      </c>
      <c r="AO542">
        <v>0.3</v>
      </c>
      <c r="AP542" t="s">
        <v>2094</v>
      </c>
      <c r="AQ542" t="s">
        <v>2106</v>
      </c>
      <c r="AR542" t="s">
        <v>2084</v>
      </c>
      <c r="AS542">
        <v>40</v>
      </c>
      <c r="AT542">
        <v>1250</v>
      </c>
      <c r="AU542">
        <f>IF(SpaceTypesTable[[#This Row],[Peak Flow Rate (gal/h)]]=0,"",SpaceTypesTable[[#This Row],[Peak Flow Rate (gal/h)]]/SpaceTypesTable[[#This Row],[area (ft^2)]])</f>
        <v>3.2000000000000001E-2</v>
      </c>
      <c r="AV542">
        <v>49</v>
      </c>
      <c r="AW542">
        <v>0.2</v>
      </c>
      <c r="AX542">
        <v>0.05</v>
      </c>
      <c r="AY542" t="s">
        <v>2157</v>
      </c>
      <c r="AZ542">
        <v>0.7</v>
      </c>
      <c r="BA542">
        <v>3300</v>
      </c>
      <c r="BB542">
        <v>0.33800000000000002</v>
      </c>
      <c r="BC542">
        <v>0.502411575562701</v>
      </c>
      <c r="BD542">
        <v>575.72790765789978</v>
      </c>
      <c r="BE542">
        <f>IF(ISBLANK(BD542),"",BD542/(BA542/AZ542))</f>
        <v>0.12212410162440297</v>
      </c>
      <c r="BF542" t="s">
        <v>2127</v>
      </c>
    </row>
    <row r="543" spans="1:58">
      <c r="A543" t="s">
        <v>423</v>
      </c>
      <c r="B543">
        <v>187</v>
      </c>
      <c r="C543" t="s">
        <v>1000</v>
      </c>
      <c r="D543" t="s">
        <v>801</v>
      </c>
      <c r="E543" t="s">
        <v>809</v>
      </c>
      <c r="F543" t="s">
        <v>816</v>
      </c>
      <c r="G543" t="s">
        <v>1040</v>
      </c>
      <c r="H543" t="s">
        <v>997</v>
      </c>
      <c r="I543" t="s">
        <v>675</v>
      </c>
      <c r="J543" t="s">
        <v>760</v>
      </c>
      <c r="K543" t="str">
        <f>SpaceTypesTable[[#This Row],[Lighting Standard]]&amp;SpaceTypesTable[[#This Row],[Lighting Primary Space Type]]&amp;SpaceTypesTable[[#This Row],[Lighting Secondary Space Type]]</f>
        <v>ASHRAE 189.1-2009Food PreparationGeneral</v>
      </c>
      <c r="N543">
        <f>VLOOKUP(SpaceTypesTable[[#This Row],[LookupColumn]],InteriorLightingTable[],5,FALSE)</f>
        <v>1.08</v>
      </c>
      <c r="Q543">
        <v>0</v>
      </c>
      <c r="R543">
        <v>0.7</v>
      </c>
      <c r="S543">
        <v>0.2</v>
      </c>
      <c r="T543" t="s">
        <v>1972</v>
      </c>
      <c r="U543" t="s">
        <v>645</v>
      </c>
      <c r="V543" t="s">
        <v>555</v>
      </c>
      <c r="W543" t="s">
        <v>559</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2001</v>
      </c>
      <c r="AD543" t="s">
        <v>2138</v>
      </c>
      <c r="AE543">
        <v>4.4600000000000001E-2</v>
      </c>
      <c r="AF543" t="s">
        <v>2032</v>
      </c>
      <c r="AG543">
        <v>298.60000000000002</v>
      </c>
      <c r="AH543">
        <v>0.1</v>
      </c>
      <c r="AI543">
        <v>0.2</v>
      </c>
      <c r="AJ543">
        <v>0.7</v>
      </c>
      <c r="AK543" t="s">
        <v>2042</v>
      </c>
      <c r="AL543">
        <v>20.400008783354682</v>
      </c>
      <c r="AM543">
        <v>0.25</v>
      </c>
      <c r="AN543">
        <v>0.3</v>
      </c>
      <c r="AO543">
        <v>0.3</v>
      </c>
      <c r="AP543" t="s">
        <v>2094</v>
      </c>
      <c r="AQ543" t="s">
        <v>2106</v>
      </c>
      <c r="AR543" t="s">
        <v>2084</v>
      </c>
      <c r="AS543">
        <v>40</v>
      </c>
      <c r="AT543">
        <v>1250</v>
      </c>
      <c r="AU543">
        <f>IF(SpaceTypesTable[[#This Row],[Peak Flow Rate (gal/h)]]=0,"",SpaceTypesTable[[#This Row],[Peak Flow Rate (gal/h)]]/SpaceTypesTable[[#This Row],[area (ft^2)]])</f>
        <v>3.2000000000000001E-2</v>
      </c>
      <c r="AV543">
        <v>49</v>
      </c>
      <c r="AW543">
        <v>0.2</v>
      </c>
      <c r="AX543">
        <v>0.05</v>
      </c>
      <c r="AY543" t="s">
        <v>2157</v>
      </c>
      <c r="AZ543">
        <v>0.7</v>
      </c>
      <c r="BA543">
        <v>3300</v>
      </c>
      <c r="BB543">
        <v>0.33800000000000002</v>
      </c>
      <c r="BC543">
        <v>0.502411575562701</v>
      </c>
      <c r="BD543">
        <v>575.72790765789978</v>
      </c>
      <c r="BE543">
        <f>IF(ISBLANK(BD543),"",BD543/(BA543/AZ543))</f>
        <v>0.12212410162440297</v>
      </c>
      <c r="BF543" t="s">
        <v>2127</v>
      </c>
    </row>
    <row r="544" spans="1:58">
      <c r="A544" t="s">
        <v>130</v>
      </c>
      <c r="B544">
        <v>153</v>
      </c>
      <c r="C544" t="s">
        <v>1003</v>
      </c>
      <c r="D544" t="s">
        <v>799</v>
      </c>
      <c r="E544" t="s">
        <v>809</v>
      </c>
      <c r="F544" t="s">
        <v>816</v>
      </c>
      <c r="G544" t="s">
        <v>1040</v>
      </c>
      <c r="K544" t="str">
        <f>SpaceTypesTable[[#This Row],[Lighting Standard]]&amp;SpaceTypesTable[[#This Row],[Lighting Primary Space Type]]&amp;SpaceTypesTable[[#This Row],[Lighting Secondary Space Type]]</f>
        <v/>
      </c>
      <c r="N544">
        <v>2.2400000000000002</v>
      </c>
      <c r="Q544">
        <v>0</v>
      </c>
      <c r="R544">
        <v>0.7</v>
      </c>
      <c r="S544">
        <v>0.2</v>
      </c>
      <c r="T544" t="s">
        <v>1972</v>
      </c>
      <c r="U544" t="s">
        <v>645</v>
      </c>
      <c r="V544" t="s">
        <v>555</v>
      </c>
      <c r="W544" t="s">
        <v>559</v>
      </c>
      <c r="X544" t="str">
        <f>SpaceTypesTable[[#This Row],[Ventilation Standard]]&amp;SpaceTypesTable[[#This Row],[Ventilation Primary Space Type]]&amp;SpaceTypesTable[[#This Row],[Ventilation Secondary Space Type]]</f>
        <v>ASHRAE 62.1-1999Food and Beverage ServiceKitchens (cooking)</v>
      </c>
      <c r="Y544">
        <f>VLOOKUP(SpaceTypesTable[[#This Row],[Lookup]],VentilationStandardsTable[],6,FALSE)</f>
        <v>0</v>
      </c>
      <c r="Z544">
        <f>VLOOKUP(SpaceTypesTable[[#This Row],[Lookup]],VentilationStandardsTable[],5,FALSE)</f>
        <v>15</v>
      </c>
      <c r="AA544">
        <f>VLOOKUP(SpaceTypesTable[[#This Row],[Lookup]],VentilationStandardsTable[],7,FALSE)</f>
        <v>0</v>
      </c>
      <c r="AB544">
        <v>5</v>
      </c>
      <c r="AC544" t="s">
        <v>2001</v>
      </c>
      <c r="AD544" t="s">
        <v>2138</v>
      </c>
      <c r="AE544">
        <v>0.22320000000000001</v>
      </c>
      <c r="AF544" t="s">
        <v>2032</v>
      </c>
      <c r="AG544">
        <v>409.6</v>
      </c>
      <c r="AH544">
        <v>0.1</v>
      </c>
      <c r="AI544">
        <v>0.2</v>
      </c>
      <c r="AJ544">
        <v>0.7</v>
      </c>
      <c r="AK544" t="s">
        <v>2042</v>
      </c>
      <c r="AL544">
        <v>28</v>
      </c>
      <c r="AM544">
        <v>0.25</v>
      </c>
      <c r="AN544">
        <v>0.3</v>
      </c>
      <c r="AO544">
        <v>0.3</v>
      </c>
      <c r="AP544" t="s">
        <v>2094</v>
      </c>
      <c r="AQ544" t="s">
        <v>2106</v>
      </c>
      <c r="AR544" t="s">
        <v>2084</v>
      </c>
      <c r="AS544">
        <v>40</v>
      </c>
      <c r="AT544">
        <v>1250</v>
      </c>
      <c r="AU544">
        <f>IF(SpaceTypesTable[[#This Row],[Peak Flow Rate (gal/h)]]=0,"",SpaceTypesTable[[#This Row],[Peak Flow Rate (gal/h)]]/SpaceTypesTable[[#This Row],[area (ft^2)]])</f>
        <v>3.2000000000000001E-2</v>
      </c>
      <c r="AV544">
        <v>49</v>
      </c>
      <c r="AW544">
        <v>0.2</v>
      </c>
      <c r="AX544">
        <v>0.05</v>
      </c>
      <c r="AY544" t="s">
        <v>2157</v>
      </c>
      <c r="AZ544">
        <v>0.7</v>
      </c>
      <c r="BA544">
        <v>3300</v>
      </c>
      <c r="BB544">
        <v>0.33800000000000002</v>
      </c>
      <c r="BC544">
        <v>0.502411575562701</v>
      </c>
      <c r="BD544">
        <v>575.72790765789978</v>
      </c>
      <c r="BE544">
        <f>IF(ISBLANK(BD544),"",BD544/(BA544/AZ544))</f>
        <v>0.12212410162440297</v>
      </c>
      <c r="BF544" t="s">
        <v>2127</v>
      </c>
    </row>
    <row r="545" spans="1:58">
      <c r="C545" t="s">
        <v>1058</v>
      </c>
      <c r="D545" t="s">
        <v>799</v>
      </c>
      <c r="E545" t="s">
        <v>809</v>
      </c>
      <c r="F545" t="s">
        <v>816</v>
      </c>
      <c r="G545" t="s">
        <v>1040</v>
      </c>
      <c r="H545" t="s">
        <v>755</v>
      </c>
      <c r="I545" t="s">
        <v>675</v>
      </c>
      <c r="J545" t="s">
        <v>760</v>
      </c>
      <c r="K545" t="str">
        <f>SpaceTypesTable[[#This Row],[Lighting Standard]]&amp;SpaceTypesTable[[#This Row],[Lighting Primary Space Type]]&amp;SpaceTypesTable[[#This Row],[Lighting Secondary Space Type]]</f>
        <v>ASHRAE 90.1-2007Food PreparationGeneral</v>
      </c>
      <c r="N545">
        <f>VLOOKUP(SpaceTypesTable[[#This Row],[LookupColumn]],InteriorLightingTable[],5,FALSE)</f>
        <v>1.2</v>
      </c>
      <c r="Q545">
        <v>0</v>
      </c>
      <c r="R545">
        <v>0.7</v>
      </c>
      <c r="S545">
        <v>0.2</v>
      </c>
      <c r="T545" t="s">
        <v>1972</v>
      </c>
      <c r="U545" t="s">
        <v>647</v>
      </c>
      <c r="V545" t="s">
        <v>555</v>
      </c>
      <c r="W545" t="s">
        <v>559</v>
      </c>
      <c r="X545" t="str">
        <f>SpaceTypesTable[[#This Row],[Ventilation Standard]]&amp;SpaceTypesTable[[#This Row],[Ventilation Primary Space Type]]&amp;SpaceTypesTable[[#This Row],[Ventilation Secondary Space Type]]</f>
        <v>ASHRAE 62.1-2007Food and Beverage ServiceKitchens (cooking)</v>
      </c>
      <c r="Y545" t="e">
        <f>VLOOKUP(SpaceTypesTable[[#This Row],[Lookup]],VentilationStandardsTable[],6,FALSE)</f>
        <v>#N/A</v>
      </c>
      <c r="Z545" t="e">
        <f>VLOOKUP(SpaceTypesTable[[#This Row],[Lookup]],VentilationStandardsTable[],5,FALSE)</f>
        <v>#N/A</v>
      </c>
      <c r="AA545" t="e">
        <f>VLOOKUP(SpaceTypesTable[[#This Row],[Lookup]],VentilationStandardsTable[],7,FALSE)</f>
        <v>#N/A</v>
      </c>
      <c r="AB545">
        <v>5</v>
      </c>
      <c r="AC545" t="s">
        <v>2001</v>
      </c>
      <c r="AD545" t="s">
        <v>2138</v>
      </c>
      <c r="AE545">
        <v>4.4600000000000001E-2</v>
      </c>
      <c r="AF545" t="s">
        <v>2032</v>
      </c>
      <c r="AG545">
        <v>298.60000000000002</v>
      </c>
      <c r="AH545">
        <v>0.1</v>
      </c>
      <c r="AI545">
        <v>0.2</v>
      </c>
      <c r="AJ545">
        <v>0.7</v>
      </c>
      <c r="AK545" t="s">
        <v>2042</v>
      </c>
      <c r="AL545">
        <v>20.400008783354682</v>
      </c>
      <c r="AM545">
        <v>0.25</v>
      </c>
      <c r="AN545">
        <v>0.3</v>
      </c>
      <c r="AO545">
        <v>0.3</v>
      </c>
      <c r="AP545" t="s">
        <v>2094</v>
      </c>
      <c r="AQ545" t="s">
        <v>2106</v>
      </c>
      <c r="AR545" t="s">
        <v>2084</v>
      </c>
      <c r="AS545">
        <v>40</v>
      </c>
      <c r="AT545">
        <v>1250</v>
      </c>
      <c r="AU545">
        <f>IF(SpaceTypesTable[[#This Row],[Peak Flow Rate (gal/h)]]=0,"",SpaceTypesTable[[#This Row],[Peak Flow Rate (gal/h)]]/SpaceTypesTable[[#This Row],[area (ft^2)]])</f>
        <v>3.2000000000000001E-2</v>
      </c>
      <c r="AV545">
        <v>49</v>
      </c>
      <c r="AW545">
        <v>0.2</v>
      </c>
      <c r="AX545">
        <v>0.05</v>
      </c>
      <c r="AY545" t="s">
        <v>2157</v>
      </c>
      <c r="AZ545">
        <v>0.7</v>
      </c>
      <c r="BA545">
        <v>3300</v>
      </c>
      <c r="BB545">
        <v>0.33800000000000002</v>
      </c>
      <c r="BC545">
        <v>0.502411575562701</v>
      </c>
      <c r="BD545">
        <v>575.72790765789978</v>
      </c>
      <c r="BE545">
        <f>IF(ISBLANK(BD545),"",BD545/(BA545/AZ545))</f>
        <v>0.12212410162440297</v>
      </c>
      <c r="BF545" t="s">
        <v>2127</v>
      </c>
    </row>
    <row r="546" spans="1:58">
      <c r="A546" t="s">
        <v>219</v>
      </c>
      <c r="B546">
        <v>384</v>
      </c>
      <c r="C546" t="s">
        <v>1002</v>
      </c>
      <c r="D546" t="s">
        <v>799</v>
      </c>
      <c r="E546" t="s">
        <v>775</v>
      </c>
      <c r="F546" t="s">
        <v>863</v>
      </c>
      <c r="G546" t="s">
        <v>1050</v>
      </c>
      <c r="K546" t="str">
        <f>SpaceTypesTable[[#This Row],[Lighting Standard]]&amp;SpaceTypesTable[[#This Row],[Lighting Primary Space Type]]&amp;SpaceTypesTable[[#This Row],[Lighting Secondary Space Type]]</f>
        <v/>
      </c>
      <c r="N546">
        <v>1.17</v>
      </c>
      <c r="Q546">
        <v>0</v>
      </c>
      <c r="R546">
        <v>0.7</v>
      </c>
      <c r="S546">
        <v>0.2</v>
      </c>
      <c r="T546" t="s">
        <v>1973</v>
      </c>
      <c r="U546" t="s">
        <v>645</v>
      </c>
      <c r="V546" t="s">
        <v>585</v>
      </c>
      <c r="W546" t="s">
        <v>588</v>
      </c>
      <c r="X546" t="str">
        <f>SpaceTypesTable[[#This Row],[Ventilation Standard]]&amp;SpaceTypesTable[[#This Row],[Ventilation Primary Space Type]]&amp;SpaceTypesTable[[#This Row],[Ventilation Secondary Space Type]]</f>
        <v>ASHRAE 62.1-1999Retail Stores, Sales Floors, and Show Room FloorsStorage rooms</v>
      </c>
      <c r="Y546">
        <f>VLOOKUP(SpaceTypesTable[[#This Row],[Lookup]],VentilationStandardsTable[],6,FALSE)</f>
        <v>0.15</v>
      </c>
      <c r="Z546">
        <f>VLOOKUP(SpaceTypesTable[[#This Row],[Lookup]],VentilationStandardsTable[],5,FALSE)</f>
        <v>0</v>
      </c>
      <c r="AA546">
        <f>VLOOKUP(SpaceTypesTable[[#This Row],[Lookup]],VentilationStandardsTable[],7,FALSE)</f>
        <v>0</v>
      </c>
      <c r="AB546">
        <v>3.33</v>
      </c>
      <c r="AC546" t="s">
        <v>2000</v>
      </c>
      <c r="AD546" t="s">
        <v>2139</v>
      </c>
      <c r="AE546">
        <v>0.22320000000000001</v>
      </c>
      <c r="AF546" t="s">
        <v>2033</v>
      </c>
      <c r="AH546" t="s">
        <v>1011</v>
      </c>
      <c r="AI546" t="s">
        <v>1011</v>
      </c>
      <c r="AJ546" t="s">
        <v>1011</v>
      </c>
      <c r="AL546">
        <v>0.75</v>
      </c>
      <c r="AM546">
        <v>0</v>
      </c>
      <c r="AN546">
        <v>0.5</v>
      </c>
      <c r="AO546">
        <v>0</v>
      </c>
      <c r="AP546" t="s">
        <v>2095</v>
      </c>
      <c r="AQ546" t="s">
        <v>2058</v>
      </c>
      <c r="AR546" t="s">
        <v>2072</v>
      </c>
      <c r="AU546" t="str">
        <f>IF(SpaceTypesTable[[#This Row],[Peak Flow Rate (gal/h)]]=0,"",SpaceTypesTable[[#This Row],[Peak Flow Rate (gal/h)]]/SpaceTypesTable[[#This Row],[area (ft^2)]])</f>
        <v/>
      </c>
      <c r="BE546" t="str">
        <f>IF(ISBLANK(BD546),"",BD546/(BA546/AZ546))</f>
        <v/>
      </c>
    </row>
    <row r="547" spans="1:58">
      <c r="A547" t="s">
        <v>207</v>
      </c>
      <c r="B547">
        <v>488</v>
      </c>
      <c r="C547" t="s">
        <v>1001</v>
      </c>
      <c r="D547" t="s">
        <v>799</v>
      </c>
      <c r="E547" t="s">
        <v>775</v>
      </c>
      <c r="F547" t="s">
        <v>863</v>
      </c>
      <c r="G547" t="s">
        <v>1050</v>
      </c>
      <c r="H547" t="s">
        <v>754</v>
      </c>
      <c r="I547" t="s">
        <v>779</v>
      </c>
      <c r="J547" t="s">
        <v>760</v>
      </c>
      <c r="K547" t="str">
        <f>SpaceTypesTable[[#This Row],[Lighting Standard]]&amp;SpaceTypesTable[[#This Row],[Lighting Primary Space Type]]&amp;SpaceTypesTable[[#This Row],[Lighting Secondary Space Type]]</f>
        <v>ASHRAE 90.1-2004Active StorageGeneral</v>
      </c>
      <c r="N547">
        <f>VLOOKUP(SpaceTypesTable[[#This Row],[LookupColumn]],InteriorLightingTable[],5,FALSE)</f>
        <v>0.8</v>
      </c>
      <c r="Q547">
        <v>0</v>
      </c>
      <c r="R547">
        <v>0.7</v>
      </c>
      <c r="S547">
        <v>0.2</v>
      </c>
      <c r="T547" t="s">
        <v>1973</v>
      </c>
      <c r="U547" t="s">
        <v>645</v>
      </c>
      <c r="V547" t="s">
        <v>585</v>
      </c>
      <c r="W547" t="s">
        <v>588</v>
      </c>
      <c r="X547" t="str">
        <f>SpaceTypesTable[[#This Row],[Ventilation Standard]]&amp;SpaceTypesTable[[#This Row],[Ventilation Primary Space Type]]&amp;SpaceTypesTable[[#This Row],[Ventilation Secondary Space Type]]</f>
        <v>ASHRAE 62.1-1999Retail Stores, Sales Floors, and Show Room FloorsStorage rooms</v>
      </c>
      <c r="Y547">
        <f>VLOOKUP(SpaceTypesTable[[#This Row],[Lookup]],VentilationStandardsTable[],6,FALSE)</f>
        <v>0.15</v>
      </c>
      <c r="Z547">
        <f>VLOOKUP(SpaceTypesTable[[#This Row],[Lookup]],VentilationStandardsTable[],5,FALSE)</f>
        <v>0</v>
      </c>
      <c r="AA547">
        <f>VLOOKUP(SpaceTypesTable[[#This Row],[Lookup]],VentilationStandardsTable[],7,FALSE)</f>
        <v>0</v>
      </c>
      <c r="AB547">
        <v>3.33</v>
      </c>
      <c r="AC547" t="s">
        <v>2000</v>
      </c>
      <c r="AD547" t="s">
        <v>2139</v>
      </c>
      <c r="AE547">
        <v>5.9499999999999997E-2</v>
      </c>
      <c r="AF547" t="s">
        <v>2033</v>
      </c>
      <c r="AH547" t="s">
        <v>1011</v>
      </c>
      <c r="AI547" t="s">
        <v>1011</v>
      </c>
      <c r="AJ547" t="s">
        <v>1011</v>
      </c>
      <c r="AL547">
        <v>0.75</v>
      </c>
      <c r="AM547">
        <v>0</v>
      </c>
      <c r="AN547">
        <v>0.5</v>
      </c>
      <c r="AO547">
        <v>0</v>
      </c>
      <c r="AP547" t="s">
        <v>2095</v>
      </c>
      <c r="AQ547" t="s">
        <v>2058</v>
      </c>
      <c r="AR547" t="s">
        <v>2072</v>
      </c>
      <c r="AU547" t="str">
        <f>IF(SpaceTypesTable[[#This Row],[Peak Flow Rate (gal/h)]]=0,"",SpaceTypesTable[[#This Row],[Peak Flow Rate (gal/h)]]/SpaceTypesTable[[#This Row],[area (ft^2)]])</f>
        <v/>
      </c>
      <c r="BE547" t="str">
        <f>IF(ISBLANK(BD547),"",BD547/(BA547/AZ547))</f>
        <v/>
      </c>
    </row>
    <row r="548" spans="1:58">
      <c r="A548" t="s">
        <v>319</v>
      </c>
      <c r="B548">
        <v>145</v>
      </c>
      <c r="C548" t="s">
        <v>1000</v>
      </c>
      <c r="D548" t="s">
        <v>800</v>
      </c>
      <c r="E548" t="s">
        <v>775</v>
      </c>
      <c r="F548" t="s">
        <v>863</v>
      </c>
      <c r="G548" t="s">
        <v>1050</v>
      </c>
      <c r="H548" t="s">
        <v>997</v>
      </c>
      <c r="I548" t="s">
        <v>779</v>
      </c>
      <c r="J548" t="s">
        <v>760</v>
      </c>
      <c r="K548" t="str">
        <f>SpaceTypesTable[[#This Row],[Lighting Standard]]&amp;SpaceTypesTable[[#This Row],[Lighting Primary Space Type]]&amp;SpaceTypesTable[[#This Row],[Lighting Secondary Space Type]]</f>
        <v>ASHRAE 189.1-2009Active StorageGeneral</v>
      </c>
      <c r="N548">
        <f>VLOOKUP(SpaceTypesTable[[#This Row],[LookupColumn]],InteriorLightingTable[],5,FALSE)</f>
        <v>0.72000000000000008</v>
      </c>
      <c r="Q548">
        <v>0</v>
      </c>
      <c r="R548">
        <v>0.7</v>
      </c>
      <c r="S548">
        <v>0.2</v>
      </c>
      <c r="T548" t="s">
        <v>1973</v>
      </c>
      <c r="U548" t="s">
        <v>645</v>
      </c>
      <c r="V548" t="s">
        <v>585</v>
      </c>
      <c r="W548" t="s">
        <v>588</v>
      </c>
      <c r="X548" t="str">
        <f>SpaceTypesTable[[#This Row],[Ventilation Standard]]&amp;SpaceTypesTable[[#This Row],[Ventilation Primary Space Type]]&amp;SpaceTypesTable[[#This Row],[Ventilation Secondary Space Type]]</f>
        <v>ASHRAE 62.1-1999Retail Stores, Sales Floors, and Show Room FloorsStorage rooms</v>
      </c>
      <c r="Y548">
        <f>VLOOKUP(SpaceTypesTable[[#This Row],[Lookup]],VentilationStandardsTable[],6,FALSE)</f>
        <v>0.15</v>
      </c>
      <c r="Z548">
        <f>VLOOKUP(SpaceTypesTable[[#This Row],[Lookup]],VentilationStandardsTable[],5,FALSE)</f>
        <v>0</v>
      </c>
      <c r="AA548">
        <f>VLOOKUP(SpaceTypesTable[[#This Row],[Lookup]],VentilationStandardsTable[],7,FALSE)</f>
        <v>0</v>
      </c>
      <c r="AB548">
        <v>3.33</v>
      </c>
      <c r="AC548" t="s">
        <v>2000</v>
      </c>
      <c r="AD548" t="s">
        <v>2139</v>
      </c>
      <c r="AE548">
        <v>5.9499999999999997E-2</v>
      </c>
      <c r="AF548" t="s">
        <v>2033</v>
      </c>
      <c r="AH548" t="s">
        <v>1011</v>
      </c>
      <c r="AI548" t="s">
        <v>1011</v>
      </c>
      <c r="AJ548" t="s">
        <v>1011</v>
      </c>
      <c r="AL548">
        <v>0.54600000000000004</v>
      </c>
      <c r="AM548">
        <v>0</v>
      </c>
      <c r="AN548">
        <v>0.5</v>
      </c>
      <c r="AO548">
        <v>0</v>
      </c>
      <c r="AP548" t="s">
        <v>2095</v>
      </c>
      <c r="AQ548" t="s">
        <v>2058</v>
      </c>
      <c r="AR548" t="s">
        <v>2072</v>
      </c>
      <c r="AU548" t="str">
        <f>IF(SpaceTypesTable[[#This Row],[Peak Flow Rate (gal/h)]]=0,"",SpaceTypesTable[[#This Row],[Peak Flow Rate (gal/h)]]/SpaceTypesTable[[#This Row],[area (ft^2)]])</f>
        <v/>
      </c>
      <c r="BE548" t="str">
        <f>IF(ISBLANK(BD548),"",BD548/(BA548/AZ548))</f>
        <v/>
      </c>
    </row>
    <row r="549" spans="1:58">
      <c r="A549" t="s">
        <v>51</v>
      </c>
      <c r="B549">
        <v>328</v>
      </c>
      <c r="C549" t="s">
        <v>1000</v>
      </c>
      <c r="D549" t="s">
        <v>801</v>
      </c>
      <c r="E549" t="s">
        <v>775</v>
      </c>
      <c r="F549" t="s">
        <v>863</v>
      </c>
      <c r="G549" t="s">
        <v>1050</v>
      </c>
      <c r="H549" t="s">
        <v>997</v>
      </c>
      <c r="I549" t="s">
        <v>779</v>
      </c>
      <c r="J549" t="s">
        <v>760</v>
      </c>
      <c r="K549" t="str">
        <f>SpaceTypesTable[[#This Row],[Lighting Standard]]&amp;SpaceTypesTable[[#This Row],[Lighting Primary Space Type]]&amp;SpaceTypesTable[[#This Row],[Lighting Secondary Space Type]]</f>
        <v>ASHRAE 189.1-2009Active StorageGeneral</v>
      </c>
      <c r="N549">
        <f>VLOOKUP(SpaceTypesTable[[#This Row],[LookupColumn]],InteriorLightingTable[],5,FALSE)</f>
        <v>0.72000000000000008</v>
      </c>
      <c r="Q549">
        <v>0</v>
      </c>
      <c r="R549">
        <v>0.7</v>
      </c>
      <c r="S549">
        <v>0.2</v>
      </c>
      <c r="T549" t="s">
        <v>1973</v>
      </c>
      <c r="U549" t="s">
        <v>645</v>
      </c>
      <c r="V549" t="s">
        <v>585</v>
      </c>
      <c r="W549" t="s">
        <v>588</v>
      </c>
      <c r="X549" t="str">
        <f>SpaceTypesTable[[#This Row],[Ventilation Standard]]&amp;SpaceTypesTable[[#This Row],[Ventilation Primary Space Type]]&amp;SpaceTypesTable[[#This Row],[Ventilation Secondary Space Type]]</f>
        <v>ASHRAE 62.1-1999Retail Stores, Sales Floors, and Show Room FloorsStorage rooms</v>
      </c>
      <c r="Y549">
        <f>VLOOKUP(SpaceTypesTable[[#This Row],[Lookup]],VentilationStandardsTable[],6,FALSE)</f>
        <v>0.15</v>
      </c>
      <c r="Z549">
        <f>VLOOKUP(SpaceTypesTable[[#This Row],[Lookup]],VentilationStandardsTable[],5,FALSE)</f>
        <v>0</v>
      </c>
      <c r="AA549">
        <f>VLOOKUP(SpaceTypesTable[[#This Row],[Lookup]],VentilationStandardsTable[],7,FALSE)</f>
        <v>0</v>
      </c>
      <c r="AB549">
        <v>3.33</v>
      </c>
      <c r="AC549" t="s">
        <v>2000</v>
      </c>
      <c r="AD549" t="s">
        <v>2139</v>
      </c>
      <c r="AE549">
        <v>4.4600000000000001E-2</v>
      </c>
      <c r="AF549" t="s">
        <v>2033</v>
      </c>
      <c r="AH549" t="s">
        <v>1011</v>
      </c>
      <c r="AI549" t="s">
        <v>1011</v>
      </c>
      <c r="AJ549" t="s">
        <v>1011</v>
      </c>
      <c r="AL549">
        <v>0.54600000000000004</v>
      </c>
      <c r="AM549">
        <v>0</v>
      </c>
      <c r="AN549">
        <v>0.5</v>
      </c>
      <c r="AO549">
        <v>0</v>
      </c>
      <c r="AP549" t="s">
        <v>2095</v>
      </c>
      <c r="AQ549" t="s">
        <v>2058</v>
      </c>
      <c r="AR549" t="s">
        <v>2072</v>
      </c>
      <c r="AU549" t="str">
        <f>IF(SpaceTypesTable[[#This Row],[Peak Flow Rate (gal/h)]]=0,"",SpaceTypesTable[[#This Row],[Peak Flow Rate (gal/h)]]/SpaceTypesTable[[#This Row],[area (ft^2)]])</f>
        <v/>
      </c>
      <c r="BE549" t="str">
        <f>IF(ISBLANK(BD549),"",BD549/(BA549/AZ549))</f>
        <v/>
      </c>
    </row>
    <row r="550" spans="1:58">
      <c r="A550" t="s">
        <v>25</v>
      </c>
      <c r="B550">
        <v>434</v>
      </c>
      <c r="C550" t="s">
        <v>1003</v>
      </c>
      <c r="D550" t="s">
        <v>799</v>
      </c>
      <c r="E550" t="s">
        <v>775</v>
      </c>
      <c r="F550" t="s">
        <v>863</v>
      </c>
      <c r="G550" t="s">
        <v>1050</v>
      </c>
      <c r="K550" t="str">
        <f>SpaceTypesTable[[#This Row],[Lighting Standard]]&amp;SpaceTypesTable[[#This Row],[Lighting Primary Space Type]]&amp;SpaceTypesTable[[#This Row],[Lighting Secondary Space Type]]</f>
        <v/>
      </c>
      <c r="N550">
        <v>0.77</v>
      </c>
      <c r="Q550">
        <v>0</v>
      </c>
      <c r="R550">
        <v>0.7</v>
      </c>
      <c r="S550">
        <v>0.2</v>
      </c>
      <c r="T550" t="s">
        <v>1973</v>
      </c>
      <c r="U550" t="s">
        <v>645</v>
      </c>
      <c r="V550" t="s">
        <v>585</v>
      </c>
      <c r="W550" t="s">
        <v>588</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2000</v>
      </c>
      <c r="AD550" t="s">
        <v>2139</v>
      </c>
      <c r="AE550">
        <v>0.22320000000000001</v>
      </c>
      <c r="AF550" t="s">
        <v>2033</v>
      </c>
      <c r="AH550" t="s">
        <v>1011</v>
      </c>
      <c r="AI550" t="s">
        <v>1011</v>
      </c>
      <c r="AJ550" t="s">
        <v>1011</v>
      </c>
      <c r="AL550">
        <v>0.75</v>
      </c>
      <c r="AM550">
        <v>0</v>
      </c>
      <c r="AN550">
        <v>0.5</v>
      </c>
      <c r="AO550">
        <v>0</v>
      </c>
      <c r="AP550" t="s">
        <v>2095</v>
      </c>
      <c r="AQ550" t="s">
        <v>2058</v>
      </c>
      <c r="AR550" t="s">
        <v>2072</v>
      </c>
      <c r="AU550" t="str">
        <f>IF(SpaceTypesTable[[#This Row],[Peak Flow Rate (gal/h)]]=0,"",SpaceTypesTable[[#This Row],[Peak Flow Rate (gal/h)]]/SpaceTypesTable[[#This Row],[area (ft^2)]])</f>
        <v/>
      </c>
      <c r="BE550" t="str">
        <f>IF(ISBLANK(BD550),"",BD550/(BA550/AZ550))</f>
        <v/>
      </c>
    </row>
    <row r="551" spans="1:58">
      <c r="C551" t="s">
        <v>1058</v>
      </c>
      <c r="D551" t="s">
        <v>799</v>
      </c>
      <c r="E551" t="s">
        <v>775</v>
      </c>
      <c r="F551" t="s">
        <v>863</v>
      </c>
      <c r="G551" t="s">
        <v>1050</v>
      </c>
      <c r="H551" t="s">
        <v>755</v>
      </c>
      <c r="I551" t="s">
        <v>779</v>
      </c>
      <c r="J551" t="s">
        <v>760</v>
      </c>
      <c r="K551" t="str">
        <f>SpaceTypesTable[[#This Row],[Lighting Standard]]&amp;SpaceTypesTable[[#This Row],[Lighting Primary Space Type]]&amp;SpaceTypesTable[[#This Row],[Lighting Secondary Space Type]]</f>
        <v>ASHRAE 90.1-2007Active StorageGeneral</v>
      </c>
      <c r="N551">
        <f>VLOOKUP(SpaceTypesTable[[#This Row],[LookupColumn]],InteriorLightingTable[],5,FALSE)</f>
        <v>0.8</v>
      </c>
      <c r="Q551">
        <v>0</v>
      </c>
      <c r="R551">
        <v>0.7</v>
      </c>
      <c r="S551">
        <v>0.2</v>
      </c>
      <c r="T551" t="s">
        <v>1973</v>
      </c>
      <c r="U551" t="s">
        <v>647</v>
      </c>
      <c r="V551" t="s">
        <v>585</v>
      </c>
      <c r="W551" t="s">
        <v>588</v>
      </c>
      <c r="X551" t="str">
        <f>SpaceTypesTable[[#This Row],[Ventilation Standard]]&amp;SpaceTypesTable[[#This Row],[Ventilation Primary Space Type]]&amp;SpaceTypesTable[[#This Row],[Ventilation Secondary Space Type]]</f>
        <v>ASHRAE 62.1-2007Retail Stores, Sales Floors, and Show Room FloorsStorage rooms</v>
      </c>
      <c r="Y551" t="e">
        <f>VLOOKUP(SpaceTypesTable[[#This Row],[Lookup]],VentilationStandardsTable[],6,FALSE)</f>
        <v>#N/A</v>
      </c>
      <c r="Z551" t="e">
        <f>VLOOKUP(SpaceTypesTable[[#This Row],[Lookup]],VentilationStandardsTable[],5,FALSE)</f>
        <v>#N/A</v>
      </c>
      <c r="AA551" t="e">
        <f>VLOOKUP(SpaceTypesTable[[#This Row],[Lookup]],VentilationStandardsTable[],7,FALSE)</f>
        <v>#N/A</v>
      </c>
      <c r="AB551">
        <v>3.33</v>
      </c>
      <c r="AC551" t="s">
        <v>2000</v>
      </c>
      <c r="AD551" t="s">
        <v>2139</v>
      </c>
      <c r="AE551">
        <v>4.4600000000000001E-2</v>
      </c>
      <c r="AF551" t="s">
        <v>2033</v>
      </c>
      <c r="AH551" t="s">
        <v>1011</v>
      </c>
      <c r="AI551" t="s">
        <v>1011</v>
      </c>
      <c r="AJ551" t="s">
        <v>1011</v>
      </c>
      <c r="AL551">
        <v>0.54600000000000004</v>
      </c>
      <c r="AM551">
        <v>0</v>
      </c>
      <c r="AN551">
        <v>0.5</v>
      </c>
      <c r="AO551">
        <v>0</v>
      </c>
      <c r="AP551" t="s">
        <v>2095</v>
      </c>
      <c r="AQ551" t="s">
        <v>2058</v>
      </c>
      <c r="AR551" t="s">
        <v>2072</v>
      </c>
      <c r="AU551" t="str">
        <f>IF(SpaceTypesTable[[#This Row],[Peak Flow Rate (gal/h)]]=0,"",SpaceTypesTable[[#This Row],[Peak Flow Rate (gal/h)]]/SpaceTypesTable[[#This Row],[area (ft^2)]])</f>
        <v/>
      </c>
      <c r="BE551" t="str">
        <f>IF(ISBLANK(BD551),"",BD551/(BA551/AZ551))</f>
        <v/>
      </c>
    </row>
    <row r="552" spans="1:58">
      <c r="A552" t="s">
        <v>446</v>
      </c>
      <c r="B552">
        <v>335</v>
      </c>
      <c r="C552" t="s">
        <v>1002</v>
      </c>
      <c r="D552" t="s">
        <v>799</v>
      </c>
      <c r="E552" t="s">
        <v>775</v>
      </c>
      <c r="F552" t="s">
        <v>858</v>
      </c>
      <c r="G552" t="s">
        <v>1041</v>
      </c>
      <c r="K552" t="str">
        <f>SpaceTypesTable[[#This Row],[Lighting Standard]]&amp;SpaceTypesTable[[#This Row],[Lighting Primary Space Type]]&amp;SpaceTypesTable[[#This Row],[Lighting Secondary Space Type]]</f>
        <v/>
      </c>
      <c r="N552">
        <v>3.37</v>
      </c>
      <c r="Q552">
        <v>0</v>
      </c>
      <c r="R552">
        <v>0.7</v>
      </c>
      <c r="S552">
        <v>0.2</v>
      </c>
      <c r="T552" t="s">
        <v>1973</v>
      </c>
      <c r="U552" t="s">
        <v>645</v>
      </c>
      <c r="V552" t="s">
        <v>585</v>
      </c>
      <c r="W552" t="s">
        <v>586</v>
      </c>
      <c r="X552" t="str">
        <f>SpaceTypesTable[[#This Row],[Ventilation Standard]]&amp;SpaceTypesTable[[#This Row],[Ventilation Primary Space Type]]&amp;SpaceTypesTable[[#This Row],[Ventilation Secondary Space Type]]</f>
        <v>ASHRAE 62.1-1999Retail Stores, Sales Floors, and Show Room FloorsBasement and street</v>
      </c>
      <c r="Y552">
        <f>VLOOKUP(SpaceTypesTable[[#This Row],[Lookup]],VentilationStandardsTable[],6,FALSE)</f>
        <v>0.3</v>
      </c>
      <c r="Z552">
        <f>VLOOKUP(SpaceTypesTable[[#This Row],[Lookup]],VentilationStandardsTable[],5,FALSE)</f>
        <v>0</v>
      </c>
      <c r="AA552">
        <f>VLOOKUP(SpaceTypesTable[[#This Row],[Lookup]],VentilationStandardsTable[],7,FALSE)</f>
        <v>0</v>
      </c>
      <c r="AB552">
        <v>15</v>
      </c>
      <c r="AC552" t="s">
        <v>2000</v>
      </c>
      <c r="AD552" t="s">
        <v>2139</v>
      </c>
      <c r="AE552">
        <v>0.22320000000000001</v>
      </c>
      <c r="AF552" t="s">
        <v>2033</v>
      </c>
      <c r="AH552" t="s">
        <v>1011</v>
      </c>
      <c r="AI552" t="s">
        <v>1011</v>
      </c>
      <c r="AJ552" t="s">
        <v>1011</v>
      </c>
      <c r="AL552">
        <v>0</v>
      </c>
      <c r="AM552">
        <v>0</v>
      </c>
      <c r="AN552">
        <v>0.5</v>
      </c>
      <c r="AO552">
        <v>0</v>
      </c>
      <c r="AP552" t="s">
        <v>2095</v>
      </c>
      <c r="AQ552" t="s">
        <v>2058</v>
      </c>
      <c r="AR552" t="s">
        <v>2072</v>
      </c>
      <c r="AU552" t="str">
        <f>IF(SpaceTypesTable[[#This Row],[Peak Flow Rate (gal/h)]]=0,"",SpaceTypesTable[[#This Row],[Peak Flow Rate (gal/h)]]/SpaceTypesTable[[#This Row],[area (ft^2)]])</f>
        <v/>
      </c>
      <c r="BE552" t="str">
        <f>IF(ISBLANK(BD552),"",BD552/(BA552/AZ552))</f>
        <v/>
      </c>
    </row>
    <row r="553" spans="1:58">
      <c r="A553" t="s">
        <v>133</v>
      </c>
      <c r="B553">
        <v>105</v>
      </c>
      <c r="C553" t="s">
        <v>1001</v>
      </c>
      <c r="D553" t="s">
        <v>799</v>
      </c>
      <c r="E553" t="s">
        <v>775</v>
      </c>
      <c r="F553" t="s">
        <v>858</v>
      </c>
      <c r="G553" t="s">
        <v>1041</v>
      </c>
      <c r="H553" t="s">
        <v>754</v>
      </c>
      <c r="I553" t="s">
        <v>764</v>
      </c>
      <c r="J553" t="s">
        <v>884</v>
      </c>
      <c r="K553" t="str">
        <f>SpaceTypesTable[[#This Row],[Lighting Standard]]&amp;SpaceTypesTable[[#This Row],[Lighting Primary Space Type]]&amp;SpaceTypesTable[[#This Row],[Lighting Secondary Space Type]]</f>
        <v>ASHRAE 90.1-2004Retail (not including accent lighting)Mall Concourse</v>
      </c>
      <c r="N553">
        <f>VLOOKUP(SpaceTypesTable[[#This Row],[LookupColumn]],InteriorLightingTable[],5,FALSE)</f>
        <v>1.7</v>
      </c>
      <c r="Q553">
        <v>0</v>
      </c>
      <c r="R553">
        <v>0.7</v>
      </c>
      <c r="S553">
        <v>0.2</v>
      </c>
      <c r="T553" t="s">
        <v>1973</v>
      </c>
      <c r="U553" t="s">
        <v>645</v>
      </c>
      <c r="V553" t="s">
        <v>585</v>
      </c>
      <c r="W553" t="s">
        <v>586</v>
      </c>
      <c r="X553" t="str">
        <f>SpaceTypesTable[[#This Row],[Ventilation Standard]]&amp;SpaceTypesTable[[#This Row],[Ventilation Primary Space Type]]&amp;SpaceTypesTable[[#This Row],[Ventilation Secondary Space Type]]</f>
        <v>ASHRAE 62.1-1999Retail Stores, Sales Floors, and Show Room FloorsBasement and street</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2000</v>
      </c>
      <c r="AD553" t="s">
        <v>2139</v>
      </c>
      <c r="AE553">
        <v>5.9499999999999997E-2</v>
      </c>
      <c r="AF553" t="s">
        <v>2033</v>
      </c>
      <c r="AH553" t="s">
        <v>1011</v>
      </c>
      <c r="AI553" t="s">
        <v>1011</v>
      </c>
      <c r="AJ553" t="s">
        <v>1011</v>
      </c>
      <c r="AL553">
        <v>0</v>
      </c>
      <c r="AM553">
        <v>0</v>
      </c>
      <c r="AN553">
        <v>0.5</v>
      </c>
      <c r="AO553">
        <v>0</v>
      </c>
      <c r="AP553" t="s">
        <v>2095</v>
      </c>
      <c r="AQ553" t="s">
        <v>2058</v>
      </c>
      <c r="AR553" t="s">
        <v>2072</v>
      </c>
      <c r="AU553" t="str">
        <f>IF(SpaceTypesTable[[#This Row],[Peak Flow Rate (gal/h)]]=0,"",SpaceTypesTable[[#This Row],[Peak Flow Rate (gal/h)]]/SpaceTypesTable[[#This Row],[area (ft^2)]])</f>
        <v/>
      </c>
      <c r="BE553" t="str">
        <f>IF(ISBLANK(BD553),"",BD553/(BA553/AZ553))</f>
        <v/>
      </c>
    </row>
    <row r="554" spans="1:58">
      <c r="A554" t="s">
        <v>29</v>
      </c>
      <c r="B554">
        <v>160</v>
      </c>
      <c r="C554" t="s">
        <v>1000</v>
      </c>
      <c r="D554" t="s">
        <v>800</v>
      </c>
      <c r="E554" t="s">
        <v>775</v>
      </c>
      <c r="F554" t="s">
        <v>858</v>
      </c>
      <c r="G554" t="s">
        <v>1041</v>
      </c>
      <c r="H554" t="s">
        <v>997</v>
      </c>
      <c r="I554" t="s">
        <v>764</v>
      </c>
      <c r="J554" t="s">
        <v>884</v>
      </c>
      <c r="K554" t="str">
        <f>SpaceTypesTable[[#This Row],[Lighting Standard]]&amp;SpaceTypesTable[[#This Row],[Lighting Primary Space Type]]&amp;SpaceTypesTable[[#This Row],[Lighting Secondary Space Type]]</f>
        <v>ASHRAE 189.1-2009Retail (not including accent lighting)Mall Concourse</v>
      </c>
      <c r="N554">
        <f>VLOOKUP(SpaceTypesTable[[#This Row],[LookupColumn]],InteriorLightingTable[],5,FALSE)</f>
        <v>1.53</v>
      </c>
      <c r="Q554">
        <v>0</v>
      </c>
      <c r="R554">
        <v>0.7</v>
      </c>
      <c r="S554">
        <v>0.2</v>
      </c>
      <c r="T554" t="s">
        <v>1973</v>
      </c>
      <c r="U554" t="s">
        <v>645</v>
      </c>
      <c r="V554" t="s">
        <v>585</v>
      </c>
      <c r="W554" t="s">
        <v>586</v>
      </c>
      <c r="X554" t="str">
        <f>SpaceTypesTable[[#This Row],[Ventilation Standard]]&amp;SpaceTypesTable[[#This Row],[Ventilation Primary Space Type]]&amp;SpaceTypesTable[[#This Row],[Ventilation Secondary Space Type]]</f>
        <v>ASHRAE 62.1-1999Retail Stores, Sales Floors, and Show Room FloorsBasement and street</v>
      </c>
      <c r="Y554">
        <f>VLOOKUP(SpaceTypesTable[[#This Row],[Lookup]],VentilationStandardsTable[],6,FALSE)</f>
        <v>0.3</v>
      </c>
      <c r="Z554">
        <f>VLOOKUP(SpaceTypesTable[[#This Row],[Lookup]],VentilationStandardsTable[],5,FALSE)</f>
        <v>0</v>
      </c>
      <c r="AA554">
        <f>VLOOKUP(SpaceTypesTable[[#This Row],[Lookup]],VentilationStandardsTable[],7,FALSE)</f>
        <v>0</v>
      </c>
      <c r="AB554">
        <v>15</v>
      </c>
      <c r="AC554" t="s">
        <v>2000</v>
      </c>
      <c r="AD554" t="s">
        <v>2139</v>
      </c>
      <c r="AE554">
        <v>5.9499999999999997E-2</v>
      </c>
      <c r="AF554" t="s">
        <v>2033</v>
      </c>
      <c r="AH554" t="s">
        <v>1011</v>
      </c>
      <c r="AI554" t="s">
        <v>1011</v>
      </c>
      <c r="AJ554" t="s">
        <v>1011</v>
      </c>
      <c r="AL554">
        <v>0</v>
      </c>
      <c r="AM554">
        <v>0</v>
      </c>
      <c r="AN554">
        <v>0.5</v>
      </c>
      <c r="AO554">
        <v>0</v>
      </c>
      <c r="AP554" t="s">
        <v>2095</v>
      </c>
      <c r="AQ554" t="s">
        <v>2058</v>
      </c>
      <c r="AR554" t="s">
        <v>2072</v>
      </c>
      <c r="AU554" t="str">
        <f>IF(SpaceTypesTable[[#This Row],[Peak Flow Rate (gal/h)]]=0,"",SpaceTypesTable[[#This Row],[Peak Flow Rate (gal/h)]]/SpaceTypesTable[[#This Row],[area (ft^2)]])</f>
        <v/>
      </c>
      <c r="BE554" t="str">
        <f>IF(ISBLANK(BD554),"",BD554/(BA554/AZ554))</f>
        <v/>
      </c>
    </row>
    <row r="555" spans="1:58">
      <c r="C555" t="s">
        <v>1000</v>
      </c>
      <c r="D555" t="s">
        <v>801</v>
      </c>
      <c r="E555" t="s">
        <v>775</v>
      </c>
      <c r="F555" t="s">
        <v>858</v>
      </c>
      <c r="G555" t="s">
        <v>1041</v>
      </c>
      <c r="H555" t="s">
        <v>997</v>
      </c>
      <c r="I555" t="s">
        <v>764</v>
      </c>
      <c r="J555" t="s">
        <v>884</v>
      </c>
      <c r="K555" t="str">
        <f>SpaceTypesTable[[#This Row],[Lighting Standard]]&amp;SpaceTypesTable[[#This Row],[Lighting Primary Space Type]]&amp;SpaceTypesTable[[#This Row],[Lighting Secondary Space Type]]</f>
        <v>ASHRAE 189.1-2009Retail (not including accent lighting)Mall Concourse</v>
      </c>
      <c r="N555">
        <f>VLOOKUP(SpaceTypesTable[[#This Row],[LookupColumn]],InteriorLightingTable[],5,FALSE)</f>
        <v>1.53</v>
      </c>
      <c r="Q555">
        <v>0</v>
      </c>
      <c r="R555">
        <v>0.7</v>
      </c>
      <c r="S555">
        <v>0.2</v>
      </c>
      <c r="T555" t="s">
        <v>1973</v>
      </c>
      <c r="U555" t="s">
        <v>645</v>
      </c>
      <c r="V555" t="s">
        <v>585</v>
      </c>
      <c r="W555" t="s">
        <v>586</v>
      </c>
      <c r="X555" t="str">
        <f>SpaceTypesTable[[#This Row],[Ventilation Standard]]&amp;SpaceTypesTable[[#This Row],[Ventilation Primary Space Type]]&amp;SpaceTypesTable[[#This Row],[Ventilation Secondary Space Type]]</f>
        <v>ASHRAE 62.1-1999Retail Stores, Sales Floors, and Show Room FloorsBasement and street</v>
      </c>
      <c r="Y555">
        <f>VLOOKUP(SpaceTypesTable[[#This Row],[Lookup]],VentilationStandardsTable[],6,FALSE)</f>
        <v>0.3</v>
      </c>
      <c r="Z555">
        <f>VLOOKUP(SpaceTypesTable[[#This Row],[Lookup]],VentilationStandardsTable[],5,FALSE)</f>
        <v>0</v>
      </c>
      <c r="AA555">
        <f>VLOOKUP(SpaceTypesTable[[#This Row],[Lookup]],VentilationStandardsTable[],7,FALSE)</f>
        <v>0</v>
      </c>
      <c r="AB555">
        <v>15</v>
      </c>
      <c r="AC555" t="s">
        <v>2000</v>
      </c>
      <c r="AD555" t="s">
        <v>2139</v>
      </c>
      <c r="AE555">
        <v>4.4600000000000001E-2</v>
      </c>
      <c r="AF555" t="s">
        <v>2033</v>
      </c>
      <c r="AH555" t="s">
        <v>1011</v>
      </c>
      <c r="AI555" t="s">
        <v>1011</v>
      </c>
      <c r="AJ555" t="s">
        <v>1011</v>
      </c>
      <c r="AL555">
        <v>0</v>
      </c>
      <c r="AM555">
        <v>0</v>
      </c>
      <c r="AN555">
        <v>0.5</v>
      </c>
      <c r="AO555">
        <v>0</v>
      </c>
      <c r="AP555" t="s">
        <v>2095</v>
      </c>
      <c r="AQ555" t="s">
        <v>2058</v>
      </c>
      <c r="AR555" t="s">
        <v>2072</v>
      </c>
      <c r="AU555" t="str">
        <f>IF(SpaceTypesTable[[#This Row],[Peak Flow Rate (gal/h)]]=0,"",SpaceTypesTable[[#This Row],[Peak Flow Rate (gal/h)]]/SpaceTypesTable[[#This Row],[area (ft^2)]])</f>
        <v/>
      </c>
      <c r="BE555" t="str">
        <f>IF(ISBLANK(BD555),"",BD555/(BA555/AZ555))</f>
        <v/>
      </c>
    </row>
    <row r="556" spans="1:58">
      <c r="A556" t="s">
        <v>435</v>
      </c>
      <c r="B556">
        <v>156</v>
      </c>
      <c r="C556" t="s">
        <v>1003</v>
      </c>
      <c r="D556" t="s">
        <v>799</v>
      </c>
      <c r="E556" t="s">
        <v>775</v>
      </c>
      <c r="F556" t="s">
        <v>858</v>
      </c>
      <c r="G556" t="s">
        <v>1041</v>
      </c>
      <c r="K556" t="str">
        <f>SpaceTypesTable[[#This Row],[Lighting Standard]]&amp;SpaceTypesTable[[#This Row],[Lighting Primary Space Type]]&amp;SpaceTypesTable[[#This Row],[Lighting Secondary Space Type]]</f>
        <v/>
      </c>
      <c r="N556">
        <v>5.04</v>
      </c>
      <c r="Q556">
        <v>0</v>
      </c>
      <c r="R556">
        <v>0.7</v>
      </c>
      <c r="S556">
        <v>0.2</v>
      </c>
      <c r="T556" t="s">
        <v>1973</v>
      </c>
      <c r="U556" t="s">
        <v>645</v>
      </c>
      <c r="V556" t="s">
        <v>585</v>
      </c>
      <c r="W556" t="s">
        <v>586</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2000</v>
      </c>
      <c r="AD556" t="s">
        <v>2139</v>
      </c>
      <c r="AE556">
        <v>0.22320000000000001</v>
      </c>
      <c r="AF556" t="s">
        <v>2033</v>
      </c>
      <c r="AH556" t="s">
        <v>1011</v>
      </c>
      <c r="AI556" t="s">
        <v>1011</v>
      </c>
      <c r="AJ556" t="s">
        <v>1011</v>
      </c>
      <c r="AL556">
        <v>0</v>
      </c>
      <c r="AM556">
        <v>0</v>
      </c>
      <c r="AN556">
        <v>0.5</v>
      </c>
      <c r="AO556">
        <v>0</v>
      </c>
      <c r="AP556" t="s">
        <v>2095</v>
      </c>
      <c r="AQ556" t="s">
        <v>2058</v>
      </c>
      <c r="AR556" t="s">
        <v>2072</v>
      </c>
      <c r="AU556" t="str">
        <f>IF(SpaceTypesTable[[#This Row],[Peak Flow Rate (gal/h)]]=0,"",SpaceTypesTable[[#This Row],[Peak Flow Rate (gal/h)]]/SpaceTypesTable[[#This Row],[area (ft^2)]])</f>
        <v/>
      </c>
      <c r="BE556" t="str">
        <f>IF(ISBLANK(BD556),"",BD556/(BA556/AZ556))</f>
        <v/>
      </c>
    </row>
    <row r="557" spans="1:58">
      <c r="C557" t="s">
        <v>1058</v>
      </c>
      <c r="D557" t="s">
        <v>799</v>
      </c>
      <c r="E557" t="s">
        <v>775</v>
      </c>
      <c r="F557" t="s">
        <v>858</v>
      </c>
      <c r="G557" t="s">
        <v>1041</v>
      </c>
      <c r="H557" t="s">
        <v>755</v>
      </c>
      <c r="I557" t="s">
        <v>764</v>
      </c>
      <c r="J557" t="s">
        <v>884</v>
      </c>
      <c r="K557" t="str">
        <f>SpaceTypesTable[[#This Row],[Lighting Standard]]&amp;SpaceTypesTable[[#This Row],[Lighting Primary Space Type]]&amp;SpaceTypesTable[[#This Row],[Lighting Secondary Space Type]]</f>
        <v>ASHRAE 90.1-2007Retail (not including accent lighting)Mall Concourse</v>
      </c>
      <c r="N557">
        <f>VLOOKUP(SpaceTypesTable[[#This Row],[LookupColumn]],InteriorLightingTable[],5,FALSE)</f>
        <v>1.7</v>
      </c>
      <c r="Q557">
        <v>0</v>
      </c>
      <c r="R557">
        <v>0.7</v>
      </c>
      <c r="S557">
        <v>0.2</v>
      </c>
      <c r="T557" t="s">
        <v>1973</v>
      </c>
      <c r="U557" t="s">
        <v>647</v>
      </c>
      <c r="V557" t="s">
        <v>585</v>
      </c>
      <c r="W557" t="s">
        <v>586</v>
      </c>
      <c r="X557" t="str">
        <f>SpaceTypesTable[[#This Row],[Ventilation Standard]]&amp;SpaceTypesTable[[#This Row],[Ventilation Primary Space Type]]&amp;SpaceTypesTable[[#This Row],[Ventilation Secondary Space Type]]</f>
        <v>ASHRAE 62.1-2007Retail Stores, Sales Floors, and Show Room FloorsBasement and street</v>
      </c>
      <c r="Y557" t="e">
        <f>VLOOKUP(SpaceTypesTable[[#This Row],[Lookup]],VentilationStandardsTable[],6,FALSE)</f>
        <v>#N/A</v>
      </c>
      <c r="Z557" t="e">
        <f>VLOOKUP(SpaceTypesTable[[#This Row],[Lookup]],VentilationStandardsTable[],5,FALSE)</f>
        <v>#N/A</v>
      </c>
      <c r="AA557" t="e">
        <f>VLOOKUP(SpaceTypesTable[[#This Row],[Lookup]],VentilationStandardsTable[],7,FALSE)</f>
        <v>#N/A</v>
      </c>
      <c r="AB557">
        <v>15</v>
      </c>
      <c r="AC557" t="s">
        <v>2000</v>
      </c>
      <c r="AD557" t="s">
        <v>2139</v>
      </c>
      <c r="AE557">
        <v>4.4600000000000001E-2</v>
      </c>
      <c r="AF557" t="s">
        <v>2033</v>
      </c>
      <c r="AH557" t="s">
        <v>1011</v>
      </c>
      <c r="AI557" t="s">
        <v>1011</v>
      </c>
      <c r="AJ557" t="s">
        <v>1011</v>
      </c>
      <c r="AL557">
        <v>0</v>
      </c>
      <c r="AM557">
        <v>0</v>
      </c>
      <c r="AN557">
        <v>0.5</v>
      </c>
      <c r="AO557">
        <v>0</v>
      </c>
      <c r="AP557" t="s">
        <v>2095</v>
      </c>
      <c r="AQ557" t="s">
        <v>2058</v>
      </c>
      <c r="AR557" t="s">
        <v>2072</v>
      </c>
      <c r="AU557" t="str">
        <f>IF(SpaceTypesTable[[#This Row],[Peak Flow Rate (gal/h)]]=0,"",SpaceTypesTable[[#This Row],[Peak Flow Rate (gal/h)]]/SpaceTypesTable[[#This Row],[area (ft^2)]])</f>
        <v/>
      </c>
      <c r="BE557" t="str">
        <f>IF(ISBLANK(BD557),"",BD557/(BA557/AZ557))</f>
        <v/>
      </c>
    </row>
    <row r="558" spans="1:58">
      <c r="A558" t="s">
        <v>355</v>
      </c>
      <c r="B558">
        <v>81</v>
      </c>
      <c r="C558" t="s">
        <v>1002</v>
      </c>
      <c r="D558" t="s">
        <v>799</v>
      </c>
      <c r="E558" t="s">
        <v>775</v>
      </c>
      <c r="F558" t="s">
        <v>843</v>
      </c>
      <c r="G558" t="s">
        <v>1053</v>
      </c>
      <c r="K558" t="str">
        <f>SpaceTypesTable[[#This Row],[Lighting Standard]]&amp;SpaceTypesTable[[#This Row],[Lighting Primary Space Type]]&amp;SpaceTypesTable[[#This Row],[Lighting Secondary Space Type]]</f>
        <v/>
      </c>
      <c r="N558">
        <v>3.37</v>
      </c>
      <c r="Q558">
        <v>0</v>
      </c>
      <c r="R558">
        <v>0.7</v>
      </c>
      <c r="S558">
        <v>0.2</v>
      </c>
      <c r="T558" t="s">
        <v>1973</v>
      </c>
      <c r="U558" t="s">
        <v>645</v>
      </c>
      <c r="V558" t="s">
        <v>585</v>
      </c>
      <c r="W558" t="s">
        <v>586</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2000</v>
      </c>
      <c r="AD558" t="s">
        <v>2139</v>
      </c>
      <c r="AE558">
        <v>0.22320000000000001</v>
      </c>
      <c r="AF558" t="s">
        <v>2033</v>
      </c>
      <c r="AH558" t="s">
        <v>1011</v>
      </c>
      <c r="AI558" t="s">
        <v>1011</v>
      </c>
      <c r="AJ558" t="s">
        <v>1011</v>
      </c>
      <c r="AL558">
        <v>2</v>
      </c>
      <c r="AM558">
        <v>0</v>
      </c>
      <c r="AN558">
        <v>0.5</v>
      </c>
      <c r="AO558">
        <v>0</v>
      </c>
      <c r="AP558" t="s">
        <v>2095</v>
      </c>
      <c r="AQ558" t="s">
        <v>2058</v>
      </c>
      <c r="AR558" t="s">
        <v>2072</v>
      </c>
      <c r="AU558" t="str">
        <f>IF(SpaceTypesTable[[#This Row],[Peak Flow Rate (gal/h)]]=0,"",SpaceTypesTable[[#This Row],[Peak Flow Rate (gal/h)]]/SpaceTypesTable[[#This Row],[area (ft^2)]])</f>
        <v/>
      </c>
      <c r="BE558" t="str">
        <f>IF(ISBLANK(BD558),"",BD558/(BA558/AZ558))</f>
        <v/>
      </c>
    </row>
    <row r="559" spans="1:58">
      <c r="A559" t="s">
        <v>416</v>
      </c>
      <c r="B559">
        <v>63</v>
      </c>
      <c r="C559" t="s">
        <v>1001</v>
      </c>
      <c r="D559" t="s">
        <v>799</v>
      </c>
      <c r="E559" t="s">
        <v>775</v>
      </c>
      <c r="F559" t="s">
        <v>843</v>
      </c>
      <c r="G559" t="s">
        <v>1053</v>
      </c>
      <c r="H559" t="s">
        <v>754</v>
      </c>
      <c r="I559" t="s">
        <v>764</v>
      </c>
      <c r="J559" t="s">
        <v>790</v>
      </c>
      <c r="K559" t="str">
        <f>SpaceTypesTable[[#This Row],[Lighting Standard]]&amp;SpaceTypesTable[[#This Row],[Lighting Primary Space Type]]&amp;SpaceTypesTable[[#This Row],[Lighting Secondary Space Type]]</f>
        <v>ASHRAE 90.1-2004Retail (not including accent lighting)Sales Area</v>
      </c>
      <c r="N559">
        <f>VLOOKUP(SpaceTypesTable[[#This Row],[LookupColumn]],InteriorLightingTable[],5,FALSE)</f>
        <v>1.7</v>
      </c>
      <c r="Q559">
        <v>0</v>
      </c>
      <c r="R559">
        <v>0.7</v>
      </c>
      <c r="S559">
        <v>0.2</v>
      </c>
      <c r="T559" t="s">
        <v>1973</v>
      </c>
      <c r="U559" t="s">
        <v>645</v>
      </c>
      <c r="V559" t="s">
        <v>585</v>
      </c>
      <c r="W559" t="s">
        <v>586</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2000</v>
      </c>
      <c r="AD559" t="s">
        <v>2139</v>
      </c>
      <c r="AE559">
        <v>5.9499999999999997E-2</v>
      </c>
      <c r="AF559" t="s">
        <v>2033</v>
      </c>
      <c r="AH559" t="s">
        <v>1011</v>
      </c>
      <c r="AI559" t="s">
        <v>1011</v>
      </c>
      <c r="AJ559" t="s">
        <v>1011</v>
      </c>
      <c r="AL559">
        <v>2</v>
      </c>
      <c r="AM559">
        <v>0</v>
      </c>
      <c r="AN559">
        <v>0.5</v>
      </c>
      <c r="AO559">
        <v>0</v>
      </c>
      <c r="AP559" t="s">
        <v>2095</v>
      </c>
      <c r="AQ559" t="s">
        <v>2058</v>
      </c>
      <c r="AR559" t="s">
        <v>2072</v>
      </c>
      <c r="AU559" t="str">
        <f>IF(SpaceTypesTable[[#This Row],[Peak Flow Rate (gal/h)]]=0,"",SpaceTypesTable[[#This Row],[Peak Flow Rate (gal/h)]]/SpaceTypesTable[[#This Row],[area (ft^2)]])</f>
        <v/>
      </c>
      <c r="BE559" t="str">
        <f>IF(ISBLANK(BD559),"",BD559/(BA559/AZ559))</f>
        <v/>
      </c>
    </row>
    <row r="560" spans="1:58">
      <c r="A560" t="s">
        <v>545</v>
      </c>
      <c r="B560">
        <v>350</v>
      </c>
      <c r="C560" t="s">
        <v>1000</v>
      </c>
      <c r="D560" t="s">
        <v>800</v>
      </c>
      <c r="E560" t="s">
        <v>775</v>
      </c>
      <c r="F560" t="s">
        <v>843</v>
      </c>
      <c r="G560" t="s">
        <v>1053</v>
      </c>
      <c r="H560" t="s">
        <v>997</v>
      </c>
      <c r="I560" t="s">
        <v>764</v>
      </c>
      <c r="J560" t="s">
        <v>790</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
        <v>1973</v>
      </c>
      <c r="U560" t="s">
        <v>645</v>
      </c>
      <c r="V560" t="s">
        <v>585</v>
      </c>
      <c r="W560" t="s">
        <v>586</v>
      </c>
      <c r="X560" t="str">
        <f>SpaceTypesTable[[#This Row],[Ventilation Standard]]&amp;SpaceTypesTable[[#This Row],[Ventilation Primary Space Type]]&amp;SpaceTypesTable[[#This Row],[Ventilation Secondary Space Type]]</f>
        <v>ASHRAE 62.1-1999Retail Stores, Sales Floors, and Show Room FloorsBasement and street</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2000</v>
      </c>
      <c r="AD560" t="s">
        <v>2139</v>
      </c>
      <c r="AE560">
        <v>5.9499999999999997E-2</v>
      </c>
      <c r="AF560" t="s">
        <v>2033</v>
      </c>
      <c r="AH560" t="s">
        <v>1011</v>
      </c>
      <c r="AI560" t="s">
        <v>1011</v>
      </c>
      <c r="AJ560" t="s">
        <v>1011</v>
      </c>
      <c r="AL560">
        <v>1.4500006243070729</v>
      </c>
      <c r="AM560">
        <v>0</v>
      </c>
      <c r="AN560">
        <v>0.5</v>
      </c>
      <c r="AO560">
        <v>0</v>
      </c>
      <c r="AP560" t="s">
        <v>2095</v>
      </c>
      <c r="AQ560" t="s">
        <v>2058</v>
      </c>
      <c r="AR560" t="s">
        <v>2072</v>
      </c>
      <c r="AU560" t="str">
        <f>IF(SpaceTypesTable[[#This Row],[Peak Flow Rate (gal/h)]]=0,"",SpaceTypesTable[[#This Row],[Peak Flow Rate (gal/h)]]/SpaceTypesTable[[#This Row],[area (ft^2)]])</f>
        <v/>
      </c>
      <c r="BE560" t="str">
        <f>IF(ISBLANK(BD560),"",BD560/(BA560/AZ560))</f>
        <v/>
      </c>
    </row>
    <row r="561" spans="1:57">
      <c r="A561" t="s">
        <v>257</v>
      </c>
      <c r="B561">
        <v>353</v>
      </c>
      <c r="C561" t="s">
        <v>1000</v>
      </c>
      <c r="D561" t="s">
        <v>801</v>
      </c>
      <c r="E561" t="s">
        <v>775</v>
      </c>
      <c r="F561" t="s">
        <v>843</v>
      </c>
      <c r="G561" t="s">
        <v>1053</v>
      </c>
      <c r="H561" t="s">
        <v>997</v>
      </c>
      <c r="I561" t="s">
        <v>764</v>
      </c>
      <c r="J561" t="s">
        <v>790</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
        <v>1973</v>
      </c>
      <c r="U561" t="s">
        <v>645</v>
      </c>
      <c r="V561" t="s">
        <v>585</v>
      </c>
      <c r="W561" t="s">
        <v>586</v>
      </c>
      <c r="X561" t="str">
        <f>SpaceTypesTable[[#This Row],[Ventilation Standard]]&amp;SpaceTypesTable[[#This Row],[Ventilation Primary Space Type]]&amp;SpaceTypesTable[[#This Row],[Ventilation Secondary Space Type]]</f>
        <v>ASHRAE 62.1-1999Retail Stores, Sales Floors, and Show Room FloorsBasement and street</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2000</v>
      </c>
      <c r="AD561" t="s">
        <v>2139</v>
      </c>
      <c r="AE561">
        <v>4.4600000000000001E-2</v>
      </c>
      <c r="AF561" t="s">
        <v>2033</v>
      </c>
      <c r="AH561" t="s">
        <v>1011</v>
      </c>
      <c r="AI561" t="s">
        <v>1011</v>
      </c>
      <c r="AJ561" t="s">
        <v>1011</v>
      </c>
      <c r="AL561">
        <v>1.4500006243070729</v>
      </c>
      <c r="AM561">
        <v>0</v>
      </c>
      <c r="AN561">
        <v>0.5</v>
      </c>
      <c r="AO561">
        <v>0</v>
      </c>
      <c r="AP561" t="s">
        <v>2095</v>
      </c>
      <c r="AQ561" t="s">
        <v>2058</v>
      </c>
      <c r="AR561" t="s">
        <v>2072</v>
      </c>
      <c r="AU561" t="str">
        <f>IF(SpaceTypesTable[[#This Row],[Peak Flow Rate (gal/h)]]=0,"",SpaceTypesTable[[#This Row],[Peak Flow Rate (gal/h)]]/SpaceTypesTable[[#This Row],[area (ft^2)]])</f>
        <v/>
      </c>
      <c r="BE561" t="str">
        <f>IF(ISBLANK(BD561),"",BD561/(BA561/AZ561))</f>
        <v/>
      </c>
    </row>
    <row r="562" spans="1:57">
      <c r="A562" t="s">
        <v>535</v>
      </c>
      <c r="B562">
        <v>317</v>
      </c>
      <c r="C562" t="s">
        <v>1003</v>
      </c>
      <c r="D562" t="s">
        <v>799</v>
      </c>
      <c r="E562" t="s">
        <v>775</v>
      </c>
      <c r="F562" t="s">
        <v>843</v>
      </c>
      <c r="G562" t="s">
        <v>1053</v>
      </c>
      <c r="K562" t="str">
        <f>SpaceTypesTable[[#This Row],[Lighting Standard]]&amp;SpaceTypesTable[[#This Row],[Lighting Primary Space Type]]&amp;SpaceTypesTable[[#This Row],[Lighting Secondary Space Type]]</f>
        <v/>
      </c>
      <c r="N562">
        <v>5.04</v>
      </c>
      <c r="Q562">
        <v>0</v>
      </c>
      <c r="R562">
        <v>0.7</v>
      </c>
      <c r="S562">
        <v>0.2</v>
      </c>
      <c r="T562" t="s">
        <v>1973</v>
      </c>
      <c r="U562" t="s">
        <v>645</v>
      </c>
      <c r="V562" t="s">
        <v>585</v>
      </c>
      <c r="W562" t="s">
        <v>586</v>
      </c>
      <c r="X562" t="str">
        <f>SpaceTypesTable[[#This Row],[Ventilation Standard]]&amp;SpaceTypesTable[[#This Row],[Ventilation Primary Space Type]]&amp;SpaceTypesTable[[#This Row],[Ventilation Secondary Space Type]]</f>
        <v>ASHRAE 62.1-1999Retail Stores, Sales Floors, and Show Room FloorsBasement and street</v>
      </c>
      <c r="Y562">
        <f>VLOOKUP(SpaceTypesTable[[#This Row],[Lookup]],VentilationStandardsTable[],6,FALSE)</f>
        <v>0.3</v>
      </c>
      <c r="Z562">
        <f>VLOOKUP(SpaceTypesTable[[#This Row],[Lookup]],VentilationStandardsTable[],5,FALSE)</f>
        <v>0</v>
      </c>
      <c r="AA562">
        <f>VLOOKUP(SpaceTypesTable[[#This Row],[Lookup]],VentilationStandardsTable[],7,FALSE)</f>
        <v>0</v>
      </c>
      <c r="AB562">
        <v>15</v>
      </c>
      <c r="AC562" t="s">
        <v>2000</v>
      </c>
      <c r="AD562" t="s">
        <v>2139</v>
      </c>
      <c r="AE562">
        <v>0.22320000000000001</v>
      </c>
      <c r="AF562" t="s">
        <v>2033</v>
      </c>
      <c r="AH562" t="s">
        <v>1011</v>
      </c>
      <c r="AI562" t="s">
        <v>1011</v>
      </c>
      <c r="AJ562" t="s">
        <v>1011</v>
      </c>
      <c r="AL562">
        <v>2</v>
      </c>
      <c r="AM562">
        <v>0</v>
      </c>
      <c r="AN562">
        <v>0.5</v>
      </c>
      <c r="AO562">
        <v>0</v>
      </c>
      <c r="AP562" t="s">
        <v>2095</v>
      </c>
      <c r="AQ562" t="s">
        <v>2058</v>
      </c>
      <c r="AR562" t="s">
        <v>2072</v>
      </c>
      <c r="AU562" t="str">
        <f>IF(SpaceTypesTable[[#This Row],[Peak Flow Rate (gal/h)]]=0,"",SpaceTypesTable[[#This Row],[Peak Flow Rate (gal/h)]]/SpaceTypesTable[[#This Row],[area (ft^2)]])</f>
        <v/>
      </c>
      <c r="BE562" t="str">
        <f>IF(ISBLANK(BD562),"",BD562/(BA562/AZ562))</f>
        <v/>
      </c>
    </row>
    <row r="563" spans="1:57">
      <c r="C563" t="s">
        <v>1058</v>
      </c>
      <c r="D563" t="s">
        <v>799</v>
      </c>
      <c r="E563" t="s">
        <v>775</v>
      </c>
      <c r="F563" t="s">
        <v>843</v>
      </c>
      <c r="G563" t="s">
        <v>1053</v>
      </c>
      <c r="H563" t="s">
        <v>755</v>
      </c>
      <c r="I563" t="s">
        <v>764</v>
      </c>
      <c r="J563" t="s">
        <v>790</v>
      </c>
      <c r="K563" t="str">
        <f>SpaceTypesTable[[#This Row],[Lighting Standard]]&amp;SpaceTypesTable[[#This Row],[Lighting Primary Space Type]]&amp;SpaceTypesTable[[#This Row],[Lighting Secondary Space Type]]</f>
        <v>ASHRAE 90.1-2007Retail (not including accent lighting)Sales Area</v>
      </c>
      <c r="N563">
        <f>VLOOKUP(SpaceTypesTable[[#This Row],[LookupColumn]],InteriorLightingTable[],5,FALSE)</f>
        <v>1.7</v>
      </c>
      <c r="Q563">
        <v>0</v>
      </c>
      <c r="R563">
        <v>0.7</v>
      </c>
      <c r="S563">
        <v>0.2</v>
      </c>
      <c r="T563" t="s">
        <v>1973</v>
      </c>
      <c r="U563" t="s">
        <v>647</v>
      </c>
      <c r="V563" t="s">
        <v>585</v>
      </c>
      <c r="W563" t="s">
        <v>586</v>
      </c>
      <c r="X563" t="str">
        <f>SpaceTypesTable[[#This Row],[Ventilation Standard]]&amp;SpaceTypesTable[[#This Row],[Ventilation Primary Space Type]]&amp;SpaceTypesTable[[#This Row],[Ventilation Secondary Space Type]]</f>
        <v>ASHRAE 62.1-2007Retail Stores, Sales Floors, and Show Room FloorsBasement and street</v>
      </c>
      <c r="Y563" t="e">
        <f>VLOOKUP(SpaceTypesTable[[#This Row],[Lookup]],VentilationStandardsTable[],6,FALSE)</f>
        <v>#N/A</v>
      </c>
      <c r="Z563" t="e">
        <f>VLOOKUP(SpaceTypesTable[[#This Row],[Lookup]],VentilationStandardsTable[],5,FALSE)</f>
        <v>#N/A</v>
      </c>
      <c r="AA563" t="e">
        <f>VLOOKUP(SpaceTypesTable[[#This Row],[Lookup]],VentilationStandardsTable[],7,FALSE)</f>
        <v>#N/A</v>
      </c>
      <c r="AB563">
        <v>15</v>
      </c>
      <c r="AC563" t="s">
        <v>2000</v>
      </c>
      <c r="AD563" t="s">
        <v>2139</v>
      </c>
      <c r="AE563">
        <v>4.4600000000000001E-2</v>
      </c>
      <c r="AF563" t="s">
        <v>2033</v>
      </c>
      <c r="AH563" t="s">
        <v>1011</v>
      </c>
      <c r="AI563" t="s">
        <v>1011</v>
      </c>
      <c r="AJ563" t="s">
        <v>1011</v>
      </c>
      <c r="AL563">
        <v>1.4500006243070729</v>
      </c>
      <c r="AM563">
        <v>0</v>
      </c>
      <c r="AN563">
        <v>0.5</v>
      </c>
      <c r="AO563">
        <v>0</v>
      </c>
      <c r="AP563" t="s">
        <v>2095</v>
      </c>
      <c r="AQ563" t="s">
        <v>2058</v>
      </c>
      <c r="AR563" t="s">
        <v>2072</v>
      </c>
      <c r="AU563" t="str">
        <f>IF(SpaceTypesTable[[#This Row],[Peak Flow Rate (gal/h)]]=0,"",SpaceTypesTable[[#This Row],[Peak Flow Rate (gal/h)]]/SpaceTypesTable[[#This Row],[area (ft^2)]])</f>
        <v/>
      </c>
      <c r="BE563" t="str">
        <f>IF(ISBLANK(BD563),"",BD563/(BA563/AZ563))</f>
        <v/>
      </c>
    </row>
    <row r="564" spans="1:57">
      <c r="A564" t="s">
        <v>474</v>
      </c>
      <c r="B564">
        <v>495</v>
      </c>
      <c r="C564" t="s">
        <v>1002</v>
      </c>
      <c r="D564" t="s">
        <v>799</v>
      </c>
      <c r="E564" t="s">
        <v>775</v>
      </c>
      <c r="F564" t="s">
        <v>775</v>
      </c>
      <c r="G564" t="s">
        <v>1053</v>
      </c>
      <c r="K564" t="str">
        <f>SpaceTypesTable[[#This Row],[Lighting Standard]]&amp;SpaceTypesTable[[#This Row],[Lighting Primary Space Type]]&amp;SpaceTypesTable[[#This Row],[Lighting Secondary Space Type]]</f>
        <v/>
      </c>
      <c r="N564">
        <v>3.37</v>
      </c>
      <c r="Q564">
        <v>0</v>
      </c>
      <c r="R564">
        <v>0.7</v>
      </c>
      <c r="S564">
        <v>0.2</v>
      </c>
      <c r="T564" t="s">
        <v>1973</v>
      </c>
      <c r="U564" t="s">
        <v>645</v>
      </c>
      <c r="V564" t="s">
        <v>593</v>
      </c>
      <c r="W564" t="s">
        <v>598</v>
      </c>
      <c r="X564" t="str">
        <f>SpaceTypesTable[[#This Row],[Ventilation Standard]]&amp;SpaceTypesTable[[#This Row],[Ventilation Primary Space Type]]&amp;SpaceTypesTable[[#This Row],[Ventilation Secondary Space Type]]</f>
        <v>ASHRAE 62.1-1999Specialty ShopsClothiers, furniture</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2000</v>
      </c>
      <c r="AD564" t="s">
        <v>2139</v>
      </c>
      <c r="AE564">
        <v>0.22320000000000001</v>
      </c>
      <c r="AF564" t="s">
        <v>2033</v>
      </c>
      <c r="AH564" t="s">
        <v>1011</v>
      </c>
      <c r="AI564" t="s">
        <v>1011</v>
      </c>
      <c r="AJ564" t="s">
        <v>1011</v>
      </c>
      <c r="AL564">
        <v>0.3</v>
      </c>
      <c r="AM564">
        <v>0</v>
      </c>
      <c r="AN564">
        <v>0.5</v>
      </c>
      <c r="AO564">
        <v>0</v>
      </c>
      <c r="AP564" t="s">
        <v>2095</v>
      </c>
      <c r="AQ564" t="s">
        <v>2058</v>
      </c>
      <c r="AR564" t="s">
        <v>2072</v>
      </c>
      <c r="AU564" t="str">
        <f>IF(SpaceTypesTable[[#This Row],[Peak Flow Rate (gal/h)]]=0,"",SpaceTypesTable[[#This Row],[Peak Flow Rate (gal/h)]]/SpaceTypesTable[[#This Row],[area (ft^2)]])</f>
        <v/>
      </c>
      <c r="BE564" t="str">
        <f>IF(ISBLANK(BD564),"",BD564/(BA564/AZ564))</f>
        <v/>
      </c>
    </row>
    <row r="565" spans="1:57">
      <c r="A565" t="s">
        <v>285</v>
      </c>
      <c r="B565">
        <v>556</v>
      </c>
      <c r="C565" t="s">
        <v>1001</v>
      </c>
      <c r="D565" t="s">
        <v>799</v>
      </c>
      <c r="E565" t="s">
        <v>775</v>
      </c>
      <c r="F565" t="s">
        <v>775</v>
      </c>
      <c r="G565" t="s">
        <v>1053</v>
      </c>
      <c r="H565" t="s">
        <v>754</v>
      </c>
      <c r="I565" t="s">
        <v>764</v>
      </c>
      <c r="J565" t="s">
        <v>790</v>
      </c>
      <c r="K565" t="str">
        <f>SpaceTypesTable[[#This Row],[Lighting Standard]]&amp;SpaceTypesTable[[#This Row],[Lighting Primary Space Type]]&amp;SpaceTypesTable[[#This Row],[Lighting Secondary Space Type]]</f>
        <v>ASHRAE 90.1-2004Retail (not including accent lighting)Sales Area</v>
      </c>
      <c r="N565">
        <f>VLOOKUP(SpaceTypesTable[[#This Row],[LookupColumn]],InteriorLightingTable[],5,FALSE)</f>
        <v>1.7</v>
      </c>
      <c r="Q565">
        <v>0</v>
      </c>
      <c r="R565">
        <v>0.7</v>
      </c>
      <c r="S565">
        <v>0.2</v>
      </c>
      <c r="T565" t="s">
        <v>1973</v>
      </c>
      <c r="U565" t="s">
        <v>645</v>
      </c>
      <c r="V565" t="s">
        <v>593</v>
      </c>
      <c r="W565" t="s">
        <v>598</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2000</v>
      </c>
      <c r="AD565" t="s">
        <v>2139</v>
      </c>
      <c r="AE565">
        <v>5.9499999999999997E-2</v>
      </c>
      <c r="AF565" t="s">
        <v>2033</v>
      </c>
      <c r="AH565" t="s">
        <v>1011</v>
      </c>
      <c r="AI565" t="s">
        <v>1011</v>
      </c>
      <c r="AJ565" t="s">
        <v>1011</v>
      </c>
      <c r="AL565">
        <v>0.3</v>
      </c>
      <c r="AM565">
        <v>0</v>
      </c>
      <c r="AN565">
        <v>0.5</v>
      </c>
      <c r="AO565">
        <v>0</v>
      </c>
      <c r="AP565" t="s">
        <v>2095</v>
      </c>
      <c r="AQ565" t="s">
        <v>2058</v>
      </c>
      <c r="AR565" t="s">
        <v>2072</v>
      </c>
      <c r="AU565" t="str">
        <f>IF(SpaceTypesTable[[#This Row],[Peak Flow Rate (gal/h)]]=0,"",SpaceTypesTable[[#This Row],[Peak Flow Rate (gal/h)]]/SpaceTypesTable[[#This Row],[area (ft^2)]])</f>
        <v/>
      </c>
      <c r="BE565" t="str">
        <f>IF(ISBLANK(BD565),"",BD565/(BA565/AZ565))</f>
        <v/>
      </c>
    </row>
    <row r="566" spans="1:57">
      <c r="A566" t="s">
        <v>82</v>
      </c>
      <c r="B566">
        <v>413</v>
      </c>
      <c r="C566" t="s">
        <v>1000</v>
      </c>
      <c r="D566" t="s">
        <v>800</v>
      </c>
      <c r="E566" t="s">
        <v>775</v>
      </c>
      <c r="F566" t="s">
        <v>775</v>
      </c>
      <c r="G566" t="s">
        <v>1053</v>
      </c>
      <c r="H566" t="s">
        <v>997</v>
      </c>
      <c r="I566" t="s">
        <v>764</v>
      </c>
      <c r="J566" t="s">
        <v>790</v>
      </c>
      <c r="K566" t="str">
        <f>SpaceTypesTable[[#This Row],[Lighting Standard]]&amp;SpaceTypesTable[[#This Row],[Lighting Primary Space Type]]&amp;SpaceTypesTable[[#This Row],[Lighting Secondary Space Type]]</f>
        <v>ASHRAE 189.1-2009Retail (not including accent lighting)Sales Area</v>
      </c>
      <c r="N566">
        <f>VLOOKUP(SpaceTypesTable[[#This Row],[LookupColumn]],InteriorLightingTable[],5,FALSE)</f>
        <v>1.53</v>
      </c>
      <c r="Q566">
        <v>0</v>
      </c>
      <c r="R566">
        <v>0.7</v>
      </c>
      <c r="S566">
        <v>0.2</v>
      </c>
      <c r="T566" t="s">
        <v>1973</v>
      </c>
      <c r="U566" t="s">
        <v>645</v>
      </c>
      <c r="V566" t="s">
        <v>593</v>
      </c>
      <c r="W566" t="s">
        <v>598</v>
      </c>
      <c r="X566" t="str">
        <f>SpaceTypesTable[[#This Row],[Ventilation Standard]]&amp;SpaceTypesTable[[#This Row],[Ventilation Primary Space Type]]&amp;SpaceTypesTable[[#This Row],[Ventilation Secondary Space Type]]</f>
        <v>ASHRAE 62.1-1999Specialty ShopsClothiers, furniture</v>
      </c>
      <c r="Y566">
        <f>VLOOKUP(SpaceTypesTable[[#This Row],[Lookup]],VentilationStandardsTable[],6,FALSE)</f>
        <v>0.3</v>
      </c>
      <c r="Z566">
        <f>VLOOKUP(SpaceTypesTable[[#This Row],[Lookup]],VentilationStandardsTable[],5,FALSE)</f>
        <v>0</v>
      </c>
      <c r="AA566">
        <f>VLOOKUP(SpaceTypesTable[[#This Row],[Lookup]],VentilationStandardsTable[],7,FALSE)</f>
        <v>0</v>
      </c>
      <c r="AB566">
        <v>15</v>
      </c>
      <c r="AC566" t="s">
        <v>2000</v>
      </c>
      <c r="AD566" t="s">
        <v>2139</v>
      </c>
      <c r="AE566">
        <v>5.9499999999999997E-2</v>
      </c>
      <c r="AF566" t="s">
        <v>2033</v>
      </c>
      <c r="AH566" t="s">
        <v>1011</v>
      </c>
      <c r="AI566" t="s">
        <v>1011</v>
      </c>
      <c r="AJ566" t="s">
        <v>1011</v>
      </c>
      <c r="AL566">
        <v>0.22000009472245247</v>
      </c>
      <c r="AM566">
        <v>0</v>
      </c>
      <c r="AN566">
        <v>0.5</v>
      </c>
      <c r="AO566">
        <v>0</v>
      </c>
      <c r="AP566" t="s">
        <v>2095</v>
      </c>
      <c r="AQ566" t="s">
        <v>2058</v>
      </c>
      <c r="AR566" t="s">
        <v>2072</v>
      </c>
      <c r="AU566" t="str">
        <f>IF(SpaceTypesTable[[#This Row],[Peak Flow Rate (gal/h)]]=0,"",SpaceTypesTable[[#This Row],[Peak Flow Rate (gal/h)]]/SpaceTypesTable[[#This Row],[area (ft^2)]])</f>
        <v/>
      </c>
      <c r="BE566" t="str">
        <f>IF(ISBLANK(BD566),"",BD566/(BA566/AZ566))</f>
        <v/>
      </c>
    </row>
    <row r="567" spans="1:57">
      <c r="A567" t="s">
        <v>52</v>
      </c>
      <c r="B567">
        <v>506</v>
      </c>
      <c r="C567" t="s">
        <v>1000</v>
      </c>
      <c r="D567" t="s">
        <v>801</v>
      </c>
      <c r="E567" t="s">
        <v>775</v>
      </c>
      <c r="F567" t="s">
        <v>775</v>
      </c>
      <c r="G567" t="s">
        <v>1053</v>
      </c>
      <c r="H567" t="s">
        <v>997</v>
      </c>
      <c r="I567" t="s">
        <v>764</v>
      </c>
      <c r="J567" t="s">
        <v>790</v>
      </c>
      <c r="K567" t="str">
        <f>SpaceTypesTable[[#This Row],[Lighting Standard]]&amp;SpaceTypesTable[[#This Row],[Lighting Primary Space Type]]&amp;SpaceTypesTable[[#This Row],[Lighting Secondary Space Type]]</f>
        <v>ASHRAE 189.1-2009Retail (not including accent lighting)Sales Area</v>
      </c>
      <c r="N567">
        <f>VLOOKUP(SpaceTypesTable[[#This Row],[LookupColumn]],InteriorLightingTable[],5,FALSE)</f>
        <v>1.53</v>
      </c>
      <c r="Q567">
        <v>0</v>
      </c>
      <c r="R567">
        <v>0.7</v>
      </c>
      <c r="S567">
        <v>0.2</v>
      </c>
      <c r="T567" t="s">
        <v>1973</v>
      </c>
      <c r="U567" t="s">
        <v>645</v>
      </c>
      <c r="V567" t="s">
        <v>593</v>
      </c>
      <c r="W567" t="s">
        <v>598</v>
      </c>
      <c r="X567" t="str">
        <f>SpaceTypesTable[[#This Row],[Ventilation Standard]]&amp;SpaceTypesTable[[#This Row],[Ventilation Primary Space Type]]&amp;SpaceTypesTable[[#This Row],[Ventilation Secondary Space Type]]</f>
        <v>ASHRAE 62.1-1999Specialty ShopsClothiers, furniture</v>
      </c>
      <c r="Y567">
        <f>VLOOKUP(SpaceTypesTable[[#This Row],[Lookup]],VentilationStandardsTable[],6,FALSE)</f>
        <v>0.3</v>
      </c>
      <c r="Z567">
        <f>VLOOKUP(SpaceTypesTable[[#This Row],[Lookup]],VentilationStandardsTable[],5,FALSE)</f>
        <v>0</v>
      </c>
      <c r="AA567">
        <f>VLOOKUP(SpaceTypesTable[[#This Row],[Lookup]],VentilationStandardsTable[],7,FALSE)</f>
        <v>0</v>
      </c>
      <c r="AB567">
        <v>15</v>
      </c>
      <c r="AC567" t="s">
        <v>2000</v>
      </c>
      <c r="AD567" t="s">
        <v>2139</v>
      </c>
      <c r="AE567">
        <v>4.4600000000000001E-2</v>
      </c>
      <c r="AF567" t="s">
        <v>2033</v>
      </c>
      <c r="AH567" t="s">
        <v>1011</v>
      </c>
      <c r="AI567" t="s">
        <v>1011</v>
      </c>
      <c r="AJ567" t="s">
        <v>1011</v>
      </c>
      <c r="AL567">
        <v>0.22000009472245247</v>
      </c>
      <c r="AM567">
        <v>0</v>
      </c>
      <c r="AN567">
        <v>0.5</v>
      </c>
      <c r="AO567">
        <v>0</v>
      </c>
      <c r="AP567" t="s">
        <v>2095</v>
      </c>
      <c r="AQ567" t="s">
        <v>2058</v>
      </c>
      <c r="AR567" t="s">
        <v>2072</v>
      </c>
      <c r="AU567" t="str">
        <f>IF(SpaceTypesTable[[#This Row],[Peak Flow Rate (gal/h)]]=0,"",SpaceTypesTable[[#This Row],[Peak Flow Rate (gal/h)]]/SpaceTypesTable[[#This Row],[area (ft^2)]])</f>
        <v/>
      </c>
      <c r="BE567" t="str">
        <f>IF(ISBLANK(BD567),"",BD567/(BA567/AZ567))</f>
        <v/>
      </c>
    </row>
    <row r="568" spans="1:57">
      <c r="A568" t="s">
        <v>523</v>
      </c>
      <c r="B568">
        <v>445</v>
      </c>
      <c r="C568" t="s">
        <v>1003</v>
      </c>
      <c r="D568" t="s">
        <v>799</v>
      </c>
      <c r="E568" t="s">
        <v>775</v>
      </c>
      <c r="F568" t="s">
        <v>775</v>
      </c>
      <c r="G568" t="s">
        <v>1053</v>
      </c>
      <c r="K568" t="str">
        <f>SpaceTypesTable[[#This Row],[Lighting Standard]]&amp;SpaceTypesTable[[#This Row],[Lighting Primary Space Type]]&amp;SpaceTypesTable[[#This Row],[Lighting Secondary Space Type]]</f>
        <v/>
      </c>
      <c r="N568">
        <v>5.04</v>
      </c>
      <c r="Q568">
        <v>0</v>
      </c>
      <c r="R568">
        <v>0.7</v>
      </c>
      <c r="S568">
        <v>0.2</v>
      </c>
      <c r="T568" t="s">
        <v>1973</v>
      </c>
      <c r="U568" t="s">
        <v>645</v>
      </c>
      <c r="V568" t="s">
        <v>593</v>
      </c>
      <c r="W568" t="s">
        <v>598</v>
      </c>
      <c r="X568" t="str">
        <f>SpaceTypesTable[[#This Row],[Ventilation Standard]]&amp;SpaceTypesTable[[#This Row],[Ventilation Primary Space Type]]&amp;SpaceTypesTable[[#This Row],[Ventilation Secondary Space Type]]</f>
        <v>ASHRAE 62.1-1999Specialty ShopsClothiers, furniture</v>
      </c>
      <c r="Y568">
        <f>VLOOKUP(SpaceTypesTable[[#This Row],[Lookup]],VentilationStandardsTable[],6,FALSE)</f>
        <v>0.3</v>
      </c>
      <c r="Z568">
        <f>VLOOKUP(SpaceTypesTable[[#This Row],[Lookup]],VentilationStandardsTable[],5,FALSE)</f>
        <v>0</v>
      </c>
      <c r="AA568">
        <f>VLOOKUP(SpaceTypesTable[[#This Row],[Lookup]],VentilationStandardsTable[],7,FALSE)</f>
        <v>0</v>
      </c>
      <c r="AB568">
        <v>15</v>
      </c>
      <c r="AC568" t="s">
        <v>2000</v>
      </c>
      <c r="AD568" t="s">
        <v>2139</v>
      </c>
      <c r="AE568">
        <v>0.22320000000000001</v>
      </c>
      <c r="AF568" t="s">
        <v>2033</v>
      </c>
      <c r="AH568" t="s">
        <v>1011</v>
      </c>
      <c r="AI568" t="s">
        <v>1011</v>
      </c>
      <c r="AJ568" t="s">
        <v>1011</v>
      </c>
      <c r="AL568">
        <v>0.3</v>
      </c>
      <c r="AM568">
        <v>0</v>
      </c>
      <c r="AN568">
        <v>0.5</v>
      </c>
      <c r="AO568">
        <v>0</v>
      </c>
      <c r="AP568" t="s">
        <v>2095</v>
      </c>
      <c r="AQ568" t="s">
        <v>2058</v>
      </c>
      <c r="AR568" t="s">
        <v>2072</v>
      </c>
      <c r="AU568" t="str">
        <f>IF(SpaceTypesTable[[#This Row],[Peak Flow Rate (gal/h)]]=0,"",SpaceTypesTable[[#This Row],[Peak Flow Rate (gal/h)]]/SpaceTypesTable[[#This Row],[area (ft^2)]])</f>
        <v/>
      </c>
      <c r="BE568" t="str">
        <f>IF(ISBLANK(BD568),"",BD568/(BA568/AZ568))</f>
        <v/>
      </c>
    </row>
    <row r="569" spans="1:57">
      <c r="C569" t="s">
        <v>1058</v>
      </c>
      <c r="D569" t="s">
        <v>799</v>
      </c>
      <c r="E569" t="s">
        <v>775</v>
      </c>
      <c r="F569" t="s">
        <v>775</v>
      </c>
      <c r="G569" t="s">
        <v>1053</v>
      </c>
      <c r="H569" t="s">
        <v>755</v>
      </c>
      <c r="I569" t="s">
        <v>764</v>
      </c>
      <c r="J569" t="s">
        <v>790</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
        <v>1973</v>
      </c>
      <c r="U569" t="s">
        <v>647</v>
      </c>
      <c r="V569" t="s">
        <v>593</v>
      </c>
      <c r="W569" t="s">
        <v>598</v>
      </c>
      <c r="X569" t="str">
        <f>SpaceTypesTable[[#This Row],[Ventilation Standard]]&amp;SpaceTypesTable[[#This Row],[Ventilation Primary Space Type]]&amp;SpaceTypesTable[[#This Row],[Ventilation Secondary Space Type]]</f>
        <v>ASHRAE 62.1-2007Specialty ShopsClothiers, furniture</v>
      </c>
      <c r="Y569" t="e">
        <f>VLOOKUP(SpaceTypesTable[[#This Row],[Lookup]],VentilationStandardsTable[],6,FALSE)</f>
        <v>#N/A</v>
      </c>
      <c r="Z569" t="e">
        <f>VLOOKUP(SpaceTypesTable[[#This Row],[Lookup]],VentilationStandardsTable[],5,FALSE)</f>
        <v>#N/A</v>
      </c>
      <c r="AA569" t="e">
        <f>VLOOKUP(SpaceTypesTable[[#This Row],[Lookup]],VentilationStandardsTable[],7,FALSE)</f>
        <v>#N/A</v>
      </c>
      <c r="AB569">
        <v>15</v>
      </c>
      <c r="AC569" t="s">
        <v>2000</v>
      </c>
      <c r="AD569" t="s">
        <v>2139</v>
      </c>
      <c r="AE569">
        <v>4.4600000000000001E-2</v>
      </c>
      <c r="AF569" t="s">
        <v>2033</v>
      </c>
      <c r="AH569" t="s">
        <v>1011</v>
      </c>
      <c r="AI569" t="s">
        <v>1011</v>
      </c>
      <c r="AJ569" t="s">
        <v>1011</v>
      </c>
      <c r="AL569">
        <v>0.22000009472245247</v>
      </c>
      <c r="AM569">
        <v>0</v>
      </c>
      <c r="AN569">
        <v>0.5</v>
      </c>
      <c r="AO569">
        <v>0</v>
      </c>
      <c r="AP569" t="s">
        <v>2095</v>
      </c>
      <c r="AQ569" t="s">
        <v>2058</v>
      </c>
      <c r="AR569" t="s">
        <v>2072</v>
      </c>
      <c r="AU569" t="str">
        <f>IF(SpaceTypesTable[[#This Row],[Peak Flow Rate (gal/h)]]=0,"",SpaceTypesTable[[#This Row],[Peak Flow Rate (gal/h)]]/SpaceTypesTable[[#This Row],[area (ft^2)]])</f>
        <v/>
      </c>
      <c r="BE569" t="str">
        <f>IF(ISBLANK(BD569),"",BD569/(BA569/AZ569))</f>
        <v/>
      </c>
    </row>
    <row r="570" spans="1:57">
      <c r="A570" t="s">
        <v>365</v>
      </c>
      <c r="B570">
        <v>534</v>
      </c>
      <c r="C570" t="s">
        <v>1002</v>
      </c>
      <c r="D570" t="s">
        <v>799</v>
      </c>
      <c r="E570" t="s">
        <v>808</v>
      </c>
      <c r="F570" t="s">
        <v>613</v>
      </c>
      <c r="G570" t="s">
        <v>1049</v>
      </c>
      <c r="K570" t="str">
        <f>SpaceTypesTable[[#This Row],[Lighting Standard]]&amp;SpaceTypesTable[[#This Row],[Lighting Primary Space Type]]&amp;SpaceTypesTable[[#This Row],[Lighting Secondary Space Type]]</f>
        <v/>
      </c>
      <c r="N570">
        <v>1.1200000000000001</v>
      </c>
      <c r="Q570">
        <v>0</v>
      </c>
      <c r="R570">
        <v>0.37</v>
      </c>
      <c r="S570">
        <v>0.2</v>
      </c>
      <c r="T570" t="s">
        <v>1974</v>
      </c>
      <c r="U570" t="s">
        <v>645</v>
      </c>
      <c r="V570" t="s">
        <v>626</v>
      </c>
      <c r="W570" t="s">
        <v>613</v>
      </c>
      <c r="X570" t="str">
        <f>SpaceTypesTable[[#This Row],[Ventilation Standard]]&amp;SpaceTypesTable[[#This Row],[Ventilation Primary Space Type]]&amp;SpaceTypesTable[[#This Row],[Ventilation Secondary Space Type]]</f>
        <v>ASHRAE 62.1-1999EducationAuditorium</v>
      </c>
      <c r="Y570">
        <f>VLOOKUP(SpaceTypesTable[[#This Row],[Lookup]],VentilationStandardsTable[],6,FALSE)</f>
        <v>0</v>
      </c>
      <c r="Z570">
        <f>VLOOKUP(SpaceTypesTable[[#This Row],[Lookup]],VentilationStandardsTable[],5,FALSE)</f>
        <v>15</v>
      </c>
      <c r="AA570">
        <f>VLOOKUP(SpaceTypesTable[[#This Row],[Lookup]],VentilationStandardsTable[],7,FALSE)</f>
        <v>0</v>
      </c>
      <c r="AB570">
        <v>92.94</v>
      </c>
      <c r="AC570" t="s">
        <v>1999</v>
      </c>
      <c r="AD570" t="s">
        <v>2140</v>
      </c>
      <c r="AE570">
        <v>0.22320000000000001</v>
      </c>
      <c r="AF570" t="s">
        <v>2034</v>
      </c>
      <c r="AH570" t="s">
        <v>1011</v>
      </c>
      <c r="AI570" t="s">
        <v>1011</v>
      </c>
      <c r="AJ570" t="s">
        <v>1011</v>
      </c>
      <c r="AL570">
        <v>0.46</v>
      </c>
      <c r="AM570">
        <v>0</v>
      </c>
      <c r="AN570">
        <v>0.5</v>
      </c>
      <c r="AO570">
        <v>0</v>
      </c>
      <c r="AP570" t="s">
        <v>2096</v>
      </c>
      <c r="AQ570" t="s">
        <v>2059</v>
      </c>
      <c r="AR570" t="s">
        <v>2073</v>
      </c>
      <c r="AU570" t="str">
        <f>IF(SpaceTypesTable[[#This Row],[Peak Flow Rate (gal/h)]]=0,"",SpaceTypesTable[[#This Row],[Peak Flow Rate (gal/h)]]/SpaceTypesTable[[#This Row],[area (ft^2)]])</f>
        <v/>
      </c>
      <c r="BE570" t="str">
        <f>IF(ISBLANK(BD570),"",BD570/(BA570/AZ570))</f>
        <v/>
      </c>
    </row>
    <row r="571" spans="1:57">
      <c r="A571" t="s">
        <v>358</v>
      </c>
      <c r="B571">
        <v>454</v>
      </c>
      <c r="C571" t="s">
        <v>1001</v>
      </c>
      <c r="D571" t="s">
        <v>799</v>
      </c>
      <c r="E571" t="s">
        <v>808</v>
      </c>
      <c r="F571" t="s">
        <v>613</v>
      </c>
      <c r="G571" t="s">
        <v>1049</v>
      </c>
      <c r="H571" t="s">
        <v>754</v>
      </c>
      <c r="I571" t="s">
        <v>876</v>
      </c>
      <c r="J571" t="s">
        <v>760</v>
      </c>
      <c r="K571" t="str">
        <f>SpaceTypesTable[[#This Row],[Lighting Standard]]&amp;SpaceTypesTable[[#This Row],[Lighting Primary Space Type]]&amp;SpaceTypesTable[[#This Row],[Lighting Secondary Space Type]]</f>
        <v>ASHRAE 90.1-2004Audience/Seating AreaGeneral</v>
      </c>
      <c r="N571">
        <f>VLOOKUP(SpaceTypesTable[[#This Row],[LookupColumn]],InteriorLightingTable[],5,FALSE)</f>
        <v>0.9</v>
      </c>
      <c r="Q571">
        <v>0</v>
      </c>
      <c r="R571">
        <v>0.37</v>
      </c>
      <c r="S571">
        <v>0.2</v>
      </c>
      <c r="T571" t="s">
        <v>1974</v>
      </c>
      <c r="U571" t="s">
        <v>645</v>
      </c>
      <c r="V571" t="s">
        <v>626</v>
      </c>
      <c r="W571" t="s">
        <v>613</v>
      </c>
      <c r="X571" t="str">
        <f>SpaceTypesTable[[#This Row],[Ventilation Standard]]&amp;SpaceTypesTable[[#This Row],[Ventilation Primary Space Type]]&amp;SpaceTypesTable[[#This Row],[Ventilation Secondary Space Type]]</f>
        <v>ASHRAE 62.1-1999EducationAuditorium</v>
      </c>
      <c r="Y571">
        <f>VLOOKUP(SpaceTypesTable[[#This Row],[Lookup]],VentilationStandardsTable[],6,FALSE)</f>
        <v>0</v>
      </c>
      <c r="Z571">
        <f>VLOOKUP(SpaceTypesTable[[#This Row],[Lookup]],VentilationStandardsTable[],5,FALSE)</f>
        <v>15</v>
      </c>
      <c r="AA571">
        <f>VLOOKUP(SpaceTypesTable[[#This Row],[Lookup]],VentilationStandardsTable[],7,FALSE)</f>
        <v>0</v>
      </c>
      <c r="AB571">
        <v>92.94</v>
      </c>
      <c r="AC571" t="s">
        <v>1999</v>
      </c>
      <c r="AD571" t="s">
        <v>2140</v>
      </c>
      <c r="AE571">
        <v>5.9499999999999997E-2</v>
      </c>
      <c r="AF571" t="s">
        <v>2034</v>
      </c>
      <c r="AH571" t="s">
        <v>1011</v>
      </c>
      <c r="AI571" t="s">
        <v>1011</v>
      </c>
      <c r="AJ571" t="s">
        <v>1011</v>
      </c>
      <c r="AL571">
        <v>0.46</v>
      </c>
      <c r="AM571">
        <v>0</v>
      </c>
      <c r="AN571">
        <v>0.5</v>
      </c>
      <c r="AO571">
        <v>0</v>
      </c>
      <c r="AP571" t="s">
        <v>2096</v>
      </c>
      <c r="AQ571" t="s">
        <v>2059</v>
      </c>
      <c r="AR571" t="s">
        <v>2073</v>
      </c>
      <c r="AU571" t="str">
        <f>IF(SpaceTypesTable[[#This Row],[Peak Flow Rate (gal/h)]]=0,"",SpaceTypesTable[[#This Row],[Peak Flow Rate (gal/h)]]/SpaceTypesTable[[#This Row],[area (ft^2)]])</f>
        <v/>
      </c>
      <c r="BE571" t="str">
        <f>IF(ISBLANK(BD571),"",BD571/(BA571/AZ571))</f>
        <v/>
      </c>
    </row>
    <row r="572" spans="1:57">
      <c r="A572" t="s">
        <v>10</v>
      </c>
      <c r="B572">
        <v>273</v>
      </c>
      <c r="C572" t="s">
        <v>1000</v>
      </c>
      <c r="D572" t="s">
        <v>800</v>
      </c>
      <c r="E572" t="s">
        <v>808</v>
      </c>
      <c r="F572" t="s">
        <v>613</v>
      </c>
      <c r="G572" t="s">
        <v>1049</v>
      </c>
      <c r="H572" t="s">
        <v>997</v>
      </c>
      <c r="I572" t="s">
        <v>876</v>
      </c>
      <c r="J572" t="s">
        <v>760</v>
      </c>
      <c r="K572" t="str">
        <f>SpaceTypesTable[[#This Row],[Lighting Standard]]&amp;SpaceTypesTable[[#This Row],[Lighting Primary Space Type]]&amp;SpaceTypesTable[[#This Row],[Lighting Secondary Space Type]]</f>
        <v>ASHRAE 189.1-2009Audience/Seating AreaGeneral</v>
      </c>
      <c r="N572">
        <f>VLOOKUP(SpaceTypesTable[[#This Row],[LookupColumn]],InteriorLightingTable[],5,FALSE)</f>
        <v>0.81</v>
      </c>
      <c r="Q572">
        <v>0</v>
      </c>
      <c r="R572">
        <v>0.37</v>
      </c>
      <c r="S572">
        <v>0.2</v>
      </c>
      <c r="T572" t="s">
        <v>1974</v>
      </c>
      <c r="U572" t="s">
        <v>645</v>
      </c>
      <c r="V572" t="s">
        <v>626</v>
      </c>
      <c r="W572" t="s">
        <v>613</v>
      </c>
      <c r="X572" t="str">
        <f>SpaceTypesTable[[#This Row],[Ventilation Standard]]&amp;SpaceTypesTable[[#This Row],[Ventilation Primary Space Type]]&amp;SpaceTypesTable[[#This Row],[Ventilation Secondary Space Type]]</f>
        <v>ASHRAE 62.1-1999EducationAuditorium</v>
      </c>
      <c r="Y572">
        <f>VLOOKUP(SpaceTypesTable[[#This Row],[Lookup]],VentilationStandardsTable[],6,FALSE)</f>
        <v>0</v>
      </c>
      <c r="Z572">
        <f>VLOOKUP(SpaceTypesTable[[#This Row],[Lookup]],VentilationStandardsTable[],5,FALSE)</f>
        <v>15</v>
      </c>
      <c r="AA572">
        <f>VLOOKUP(SpaceTypesTable[[#This Row],[Lookup]],VentilationStandardsTable[],7,FALSE)</f>
        <v>0</v>
      </c>
      <c r="AB572">
        <v>92.94</v>
      </c>
      <c r="AC572" t="s">
        <v>1999</v>
      </c>
      <c r="AD572" t="s">
        <v>2140</v>
      </c>
      <c r="AE572">
        <v>5.9499999999999997E-2</v>
      </c>
      <c r="AF572" t="s">
        <v>2034</v>
      </c>
      <c r="AH572" t="s">
        <v>1011</v>
      </c>
      <c r="AI572" t="s">
        <v>1011</v>
      </c>
      <c r="AJ572" t="s">
        <v>1011</v>
      </c>
      <c r="AL572">
        <v>0.34000000000000008</v>
      </c>
      <c r="AM572">
        <v>0</v>
      </c>
      <c r="AN572">
        <v>0.5</v>
      </c>
      <c r="AO572">
        <v>0</v>
      </c>
      <c r="AP572" t="s">
        <v>2096</v>
      </c>
      <c r="AQ572" t="s">
        <v>2059</v>
      </c>
      <c r="AR572" t="s">
        <v>2073</v>
      </c>
      <c r="AU572" t="str">
        <f>IF(SpaceTypesTable[[#This Row],[Peak Flow Rate (gal/h)]]=0,"",SpaceTypesTable[[#This Row],[Peak Flow Rate (gal/h)]]/SpaceTypesTable[[#This Row],[area (ft^2)]])</f>
        <v/>
      </c>
      <c r="BE572" t="str">
        <f>IF(ISBLANK(BD572),"",BD572/(BA572/AZ572))</f>
        <v/>
      </c>
    </row>
    <row r="573" spans="1:57">
      <c r="A573" t="s">
        <v>326</v>
      </c>
      <c r="B573">
        <v>253</v>
      </c>
      <c r="C573" t="s">
        <v>1000</v>
      </c>
      <c r="D573" t="s">
        <v>801</v>
      </c>
      <c r="E573" t="s">
        <v>808</v>
      </c>
      <c r="F573" t="s">
        <v>613</v>
      </c>
      <c r="G573" t="s">
        <v>1049</v>
      </c>
      <c r="H573" t="s">
        <v>997</v>
      </c>
      <c r="I573" t="s">
        <v>876</v>
      </c>
      <c r="J573" t="s">
        <v>760</v>
      </c>
      <c r="K573" t="str">
        <f>SpaceTypesTable[[#This Row],[Lighting Standard]]&amp;SpaceTypesTable[[#This Row],[Lighting Primary Space Type]]&amp;SpaceTypesTable[[#This Row],[Lighting Secondary Space Type]]</f>
        <v>ASHRAE 189.1-2009Audience/Seating AreaGeneral</v>
      </c>
      <c r="N573">
        <f>VLOOKUP(SpaceTypesTable[[#This Row],[LookupColumn]],InteriorLightingTable[],5,FALSE)</f>
        <v>0.81</v>
      </c>
      <c r="Q573">
        <v>0</v>
      </c>
      <c r="R573">
        <v>0.37</v>
      </c>
      <c r="S573">
        <v>0.2</v>
      </c>
      <c r="T573" t="s">
        <v>1974</v>
      </c>
      <c r="U573" t="s">
        <v>645</v>
      </c>
      <c r="V573" t="s">
        <v>626</v>
      </c>
      <c r="W573" t="s">
        <v>613</v>
      </c>
      <c r="X573" t="str">
        <f>SpaceTypesTable[[#This Row],[Ventilation Standard]]&amp;SpaceTypesTable[[#This Row],[Ventilation Primary Space Type]]&amp;SpaceTypesTable[[#This Row],[Ventilation Secondary Space Type]]</f>
        <v>ASHRAE 62.1-1999EducationAuditorium</v>
      </c>
      <c r="Y573">
        <f>VLOOKUP(SpaceTypesTable[[#This Row],[Lookup]],VentilationStandardsTable[],6,FALSE)</f>
        <v>0</v>
      </c>
      <c r="Z573">
        <f>VLOOKUP(SpaceTypesTable[[#This Row],[Lookup]],VentilationStandardsTable[],5,FALSE)</f>
        <v>15</v>
      </c>
      <c r="AA573">
        <f>VLOOKUP(SpaceTypesTable[[#This Row],[Lookup]],VentilationStandardsTable[],7,FALSE)</f>
        <v>0</v>
      </c>
      <c r="AB573">
        <v>92.94</v>
      </c>
      <c r="AC573" t="s">
        <v>1999</v>
      </c>
      <c r="AD573" t="s">
        <v>2140</v>
      </c>
      <c r="AE573">
        <v>4.4600000000000001E-2</v>
      </c>
      <c r="AF573" t="s">
        <v>2034</v>
      </c>
      <c r="AH573" t="s">
        <v>1011</v>
      </c>
      <c r="AI573" t="s">
        <v>1011</v>
      </c>
      <c r="AJ573" t="s">
        <v>1011</v>
      </c>
      <c r="AL573">
        <v>0.34000000000000008</v>
      </c>
      <c r="AM573">
        <v>0</v>
      </c>
      <c r="AN573">
        <v>0.5</v>
      </c>
      <c r="AO573">
        <v>0</v>
      </c>
      <c r="AP573" t="s">
        <v>2096</v>
      </c>
      <c r="AQ573" t="s">
        <v>2059</v>
      </c>
      <c r="AR573" t="s">
        <v>2073</v>
      </c>
      <c r="AU573" t="str">
        <f>IF(SpaceTypesTable[[#This Row],[Peak Flow Rate (gal/h)]]=0,"",SpaceTypesTable[[#This Row],[Peak Flow Rate (gal/h)]]/SpaceTypesTable[[#This Row],[area (ft^2)]])</f>
        <v/>
      </c>
      <c r="BE573" t="str">
        <f>IF(ISBLANK(BD573),"",BD573/(BA573/AZ573))</f>
        <v/>
      </c>
    </row>
    <row r="574" spans="1:57">
      <c r="A574" t="s">
        <v>74</v>
      </c>
      <c r="B574">
        <v>511</v>
      </c>
      <c r="C574" t="s">
        <v>1003</v>
      </c>
      <c r="D574" t="s">
        <v>799</v>
      </c>
      <c r="E574" t="s">
        <v>808</v>
      </c>
      <c r="F574" t="s">
        <v>613</v>
      </c>
      <c r="G574" t="s">
        <v>1049</v>
      </c>
      <c r="K574" t="str">
        <f>SpaceTypesTable[[#This Row],[Lighting Standard]]&amp;SpaceTypesTable[[#This Row],[Lighting Primary Space Type]]&amp;SpaceTypesTable[[#This Row],[Lighting Secondary Space Type]]</f>
        <v/>
      </c>
      <c r="N574">
        <v>1.4500000000000002</v>
      </c>
      <c r="Q574">
        <v>0</v>
      </c>
      <c r="R574">
        <v>0.37</v>
      </c>
      <c r="S574">
        <v>0.2</v>
      </c>
      <c r="T574" t="s">
        <v>1974</v>
      </c>
      <c r="U574" t="s">
        <v>645</v>
      </c>
      <c r="V574" t="s">
        <v>626</v>
      </c>
      <c r="W574" t="s">
        <v>613</v>
      </c>
      <c r="X574" t="str">
        <f>SpaceTypesTable[[#This Row],[Ventilation Standard]]&amp;SpaceTypesTable[[#This Row],[Ventilation Primary Space Type]]&amp;SpaceTypesTable[[#This Row],[Ventilation Secondary Space Type]]</f>
        <v>ASHRAE 62.1-1999EducationAuditorium</v>
      </c>
      <c r="Y574">
        <f>VLOOKUP(SpaceTypesTable[[#This Row],[Lookup]],VentilationStandardsTable[],6,FALSE)</f>
        <v>0</v>
      </c>
      <c r="Z574">
        <f>VLOOKUP(SpaceTypesTable[[#This Row],[Lookup]],VentilationStandardsTable[],5,FALSE)</f>
        <v>15</v>
      </c>
      <c r="AA574">
        <f>VLOOKUP(SpaceTypesTable[[#This Row],[Lookup]],VentilationStandardsTable[],7,FALSE)</f>
        <v>0</v>
      </c>
      <c r="AB574">
        <v>92.94</v>
      </c>
      <c r="AC574" t="s">
        <v>1999</v>
      </c>
      <c r="AD574" t="s">
        <v>2140</v>
      </c>
      <c r="AE574">
        <v>0.22320000000000001</v>
      </c>
      <c r="AF574" t="s">
        <v>2034</v>
      </c>
      <c r="AH574" t="s">
        <v>1011</v>
      </c>
      <c r="AI574" t="s">
        <v>1011</v>
      </c>
      <c r="AJ574" t="s">
        <v>1011</v>
      </c>
      <c r="AL574">
        <v>0.46</v>
      </c>
      <c r="AM574">
        <v>0</v>
      </c>
      <c r="AN574">
        <v>0.5</v>
      </c>
      <c r="AO574">
        <v>0</v>
      </c>
      <c r="AP574" t="s">
        <v>2096</v>
      </c>
      <c r="AQ574" t="s">
        <v>2059</v>
      </c>
      <c r="AR574" t="s">
        <v>2073</v>
      </c>
      <c r="AU574" t="str">
        <f>IF(SpaceTypesTable[[#This Row],[Peak Flow Rate (gal/h)]]=0,"",SpaceTypesTable[[#This Row],[Peak Flow Rate (gal/h)]]/SpaceTypesTable[[#This Row],[area (ft^2)]])</f>
        <v/>
      </c>
      <c r="BE574" t="str">
        <f>IF(ISBLANK(BD574),"",BD574/(BA574/AZ574))</f>
        <v/>
      </c>
    </row>
    <row r="575" spans="1:57">
      <c r="C575" t="s">
        <v>1058</v>
      </c>
      <c r="D575" t="s">
        <v>799</v>
      </c>
      <c r="E575" t="s">
        <v>808</v>
      </c>
      <c r="F575" t="s">
        <v>613</v>
      </c>
      <c r="G575" t="s">
        <v>1049</v>
      </c>
      <c r="H575" t="s">
        <v>755</v>
      </c>
      <c r="I575" t="s">
        <v>876</v>
      </c>
      <c r="J575" t="s">
        <v>760</v>
      </c>
      <c r="K575" t="str">
        <f>SpaceTypesTable[[#This Row],[Lighting Standard]]&amp;SpaceTypesTable[[#This Row],[Lighting Primary Space Type]]&amp;SpaceTypesTable[[#This Row],[Lighting Secondary Space Type]]</f>
        <v>ASHRAE 90.1-2007Audience/Seating AreaGeneral</v>
      </c>
      <c r="N575">
        <f>VLOOKUP(SpaceTypesTable[[#This Row],[LookupColumn]],InteriorLightingTable[],5,FALSE)</f>
        <v>0.9</v>
      </c>
      <c r="Q575">
        <v>0</v>
      </c>
      <c r="R575">
        <v>0.37</v>
      </c>
      <c r="S575">
        <v>0.2</v>
      </c>
      <c r="T575" t="s">
        <v>1974</v>
      </c>
      <c r="U575" t="s">
        <v>647</v>
      </c>
      <c r="V575" t="s">
        <v>626</v>
      </c>
      <c r="W575" t="s">
        <v>613</v>
      </c>
      <c r="X575" t="str">
        <f>SpaceTypesTable[[#This Row],[Ventilation Standard]]&amp;SpaceTypesTable[[#This Row],[Ventilation Primary Space Type]]&amp;SpaceTypesTable[[#This Row],[Ventilation Secondary Space Type]]</f>
        <v>ASHRAE 62.1-2007EducationAuditorium</v>
      </c>
      <c r="Y575" t="e">
        <f>VLOOKUP(SpaceTypesTable[[#This Row],[Lookup]],VentilationStandardsTable[],6,FALSE)</f>
        <v>#N/A</v>
      </c>
      <c r="Z575" t="e">
        <f>VLOOKUP(SpaceTypesTable[[#This Row],[Lookup]],VentilationStandardsTable[],5,FALSE)</f>
        <v>#N/A</v>
      </c>
      <c r="AA575" t="e">
        <f>VLOOKUP(SpaceTypesTable[[#This Row],[Lookup]],VentilationStandardsTable[],7,FALSE)</f>
        <v>#N/A</v>
      </c>
      <c r="AB575">
        <v>92.94</v>
      </c>
      <c r="AC575" t="s">
        <v>1999</v>
      </c>
      <c r="AD575" t="s">
        <v>2140</v>
      </c>
      <c r="AE575">
        <v>4.4600000000000001E-2</v>
      </c>
      <c r="AF575" t="s">
        <v>2034</v>
      </c>
      <c r="AH575" t="s">
        <v>1011</v>
      </c>
      <c r="AI575" t="s">
        <v>1011</v>
      </c>
      <c r="AJ575" t="s">
        <v>1011</v>
      </c>
      <c r="AL575">
        <v>0.34000000000000008</v>
      </c>
      <c r="AM575">
        <v>0</v>
      </c>
      <c r="AN575">
        <v>0.5</v>
      </c>
      <c r="AO575">
        <v>0</v>
      </c>
      <c r="AP575" t="s">
        <v>2096</v>
      </c>
      <c r="AQ575" t="s">
        <v>2059</v>
      </c>
      <c r="AR575" t="s">
        <v>2073</v>
      </c>
      <c r="AU575" t="str">
        <f>IF(SpaceTypesTable[[#This Row],[Peak Flow Rate (gal/h)]]=0,"",SpaceTypesTable[[#This Row],[Peak Flow Rate (gal/h)]]/SpaceTypesTable[[#This Row],[area (ft^2)]])</f>
        <v/>
      </c>
      <c r="BE575" t="str">
        <f>IF(ISBLANK(BD575),"",BD575/(BA575/AZ575))</f>
        <v/>
      </c>
    </row>
    <row r="576" spans="1:57">
      <c r="A576" t="s">
        <v>308</v>
      </c>
      <c r="B576">
        <v>79</v>
      </c>
      <c r="C576" t="s">
        <v>1002</v>
      </c>
      <c r="D576" t="s">
        <v>799</v>
      </c>
      <c r="E576" t="s">
        <v>808</v>
      </c>
      <c r="F576" t="s">
        <v>845</v>
      </c>
      <c r="G576" t="s">
        <v>1039</v>
      </c>
      <c r="K576" t="str">
        <f>SpaceTypesTable[[#This Row],[Lighting Standard]]&amp;SpaceTypesTable[[#This Row],[Lighting Primary Space Type]]&amp;SpaceTypesTable[[#This Row],[Lighting Secondary Space Type]]</f>
        <v/>
      </c>
      <c r="N576">
        <v>1.34</v>
      </c>
      <c r="Q576">
        <v>0</v>
      </c>
      <c r="R576">
        <v>0.37</v>
      </c>
      <c r="S576">
        <v>0.2</v>
      </c>
      <c r="T576" t="s">
        <v>1974</v>
      </c>
      <c r="U576" t="s">
        <v>645</v>
      </c>
      <c r="V576" t="s">
        <v>555</v>
      </c>
      <c r="W576" t="s">
        <v>557</v>
      </c>
      <c r="X576" t="str">
        <f>SpaceTypesTable[[#This Row],[Ventilation Standard]]&amp;SpaceTypesTable[[#This Row],[Ventilation Primary Space Type]]&amp;SpaceTypesTable[[#This Row],[Ventilation Secondary Space Type]]</f>
        <v>ASHRAE 62.1-1999Food and Beverage ServiceCafeteria, fast food</v>
      </c>
      <c r="Y576">
        <f>VLOOKUP(SpaceTypesTable[[#This Row],[Lookup]],VentilationStandardsTable[],6,FALSE)</f>
        <v>0</v>
      </c>
      <c r="Z576">
        <f>VLOOKUP(SpaceTypesTable[[#This Row],[Lookup]],VentilationStandardsTable[],5,FALSE)</f>
        <v>20</v>
      </c>
      <c r="AA576">
        <f>VLOOKUP(SpaceTypesTable[[#This Row],[Lookup]],VentilationStandardsTable[],7,FALSE)</f>
        <v>0</v>
      </c>
      <c r="AB576">
        <v>66.84</v>
      </c>
      <c r="AC576" t="s">
        <v>1996</v>
      </c>
      <c r="AD576" t="s">
        <v>2140</v>
      </c>
      <c r="AE576">
        <v>0.22320000000000001</v>
      </c>
      <c r="AF576" t="s">
        <v>2034</v>
      </c>
      <c r="AH576" t="s">
        <v>1011</v>
      </c>
      <c r="AI576" t="s">
        <v>1011</v>
      </c>
      <c r="AJ576" t="s">
        <v>1011</v>
      </c>
      <c r="AL576">
        <v>1.79</v>
      </c>
      <c r="AM576">
        <v>0</v>
      </c>
      <c r="AN576">
        <v>0.5</v>
      </c>
      <c r="AO576">
        <v>0</v>
      </c>
      <c r="AP576" t="s">
        <v>2096</v>
      </c>
      <c r="AQ576" t="s">
        <v>2059</v>
      </c>
      <c r="AR576" t="s">
        <v>2073</v>
      </c>
      <c r="AU576" t="str">
        <f>IF(SpaceTypesTable[[#This Row],[Peak Flow Rate (gal/h)]]=0,"",SpaceTypesTable[[#This Row],[Peak Flow Rate (gal/h)]]/SpaceTypesTable[[#This Row],[area (ft^2)]])</f>
        <v/>
      </c>
      <c r="BE576" t="str">
        <f>IF(ISBLANK(BD576),"",BD576/(BA576/AZ576))</f>
        <v/>
      </c>
    </row>
    <row r="577" spans="1:57">
      <c r="A577" t="s">
        <v>258</v>
      </c>
      <c r="B577">
        <v>459</v>
      </c>
      <c r="C577" t="s">
        <v>1001</v>
      </c>
      <c r="D577" t="s">
        <v>799</v>
      </c>
      <c r="E577" t="s">
        <v>808</v>
      </c>
      <c r="F577" t="s">
        <v>845</v>
      </c>
      <c r="G577" t="s">
        <v>1039</v>
      </c>
      <c r="H577" t="s">
        <v>754</v>
      </c>
      <c r="I577" t="s">
        <v>780</v>
      </c>
      <c r="J577" t="s">
        <v>760</v>
      </c>
      <c r="K577" t="str">
        <f>SpaceTypesTable[[#This Row],[Lighting Standard]]&amp;SpaceTypesTable[[#This Row],[Lighting Primary Space Type]]&amp;SpaceTypesTable[[#This Row],[Lighting Secondary Space Type]]</f>
        <v>ASHRAE 90.1-2004Dining AreaGeneral</v>
      </c>
      <c r="N577">
        <f>VLOOKUP(SpaceTypesTable[[#This Row],[LookupColumn]],InteriorLightingTable[],5,FALSE)</f>
        <v>0.9</v>
      </c>
      <c r="Q577">
        <v>0</v>
      </c>
      <c r="R577">
        <v>0.37</v>
      </c>
      <c r="S577">
        <v>0.2</v>
      </c>
      <c r="T577" t="s">
        <v>1974</v>
      </c>
      <c r="U577" t="s">
        <v>645</v>
      </c>
      <c r="V577" t="s">
        <v>555</v>
      </c>
      <c r="W577" t="s">
        <v>557</v>
      </c>
      <c r="X577" t="str">
        <f>SpaceTypesTable[[#This Row],[Ventilation Standard]]&amp;SpaceTypesTable[[#This Row],[Ventilation Primary Space Type]]&amp;SpaceTypesTable[[#This Row],[Ventilation Secondary Space Type]]</f>
        <v>ASHRAE 62.1-1999Food and Beverage ServiceCafeteria, fast food</v>
      </c>
      <c r="Y577">
        <f>VLOOKUP(SpaceTypesTable[[#This Row],[Lookup]],VentilationStandardsTable[],6,FALSE)</f>
        <v>0</v>
      </c>
      <c r="Z577">
        <f>VLOOKUP(SpaceTypesTable[[#This Row],[Lookup]],VentilationStandardsTable[],5,FALSE)</f>
        <v>20</v>
      </c>
      <c r="AA577">
        <f>VLOOKUP(SpaceTypesTable[[#This Row],[Lookup]],VentilationStandardsTable[],7,FALSE)</f>
        <v>0</v>
      </c>
      <c r="AB577">
        <v>66.84</v>
      </c>
      <c r="AC577" t="s">
        <v>1996</v>
      </c>
      <c r="AD577" t="s">
        <v>2140</v>
      </c>
      <c r="AE577">
        <v>5.9499999999999997E-2</v>
      </c>
      <c r="AF577" t="s">
        <v>2034</v>
      </c>
      <c r="AH577" t="s">
        <v>1011</v>
      </c>
      <c r="AI577" t="s">
        <v>1011</v>
      </c>
      <c r="AJ577" t="s">
        <v>1011</v>
      </c>
      <c r="AL577">
        <v>1.79</v>
      </c>
      <c r="AM577">
        <v>0</v>
      </c>
      <c r="AN577">
        <v>0.5</v>
      </c>
      <c r="AO577">
        <v>0</v>
      </c>
      <c r="AP577" t="s">
        <v>2096</v>
      </c>
      <c r="AQ577" t="s">
        <v>2059</v>
      </c>
      <c r="AR577" t="s">
        <v>2073</v>
      </c>
      <c r="AU577" t="str">
        <f>IF(SpaceTypesTable[[#This Row],[Peak Flow Rate (gal/h)]]=0,"",SpaceTypesTable[[#This Row],[Peak Flow Rate (gal/h)]]/SpaceTypesTable[[#This Row],[area (ft^2)]])</f>
        <v/>
      </c>
      <c r="BE577" t="str">
        <f>IF(ISBLANK(BD577),"",BD577/(BA577/AZ577))</f>
        <v/>
      </c>
    </row>
    <row r="578" spans="1:57">
      <c r="A578" t="s">
        <v>297</v>
      </c>
      <c r="B578">
        <v>69</v>
      </c>
      <c r="C578" t="s">
        <v>1000</v>
      </c>
      <c r="D578" t="s">
        <v>800</v>
      </c>
      <c r="E578" t="s">
        <v>808</v>
      </c>
      <c r="F578" t="s">
        <v>845</v>
      </c>
      <c r="G578" t="s">
        <v>1039</v>
      </c>
      <c r="H578" t="s">
        <v>997</v>
      </c>
      <c r="I578" t="s">
        <v>780</v>
      </c>
      <c r="J578" t="s">
        <v>760</v>
      </c>
      <c r="K578" t="str">
        <f>SpaceTypesTable[[#This Row],[Lighting Standard]]&amp;SpaceTypesTable[[#This Row],[Lighting Primary Space Type]]&amp;SpaceTypesTable[[#This Row],[Lighting Secondary Space Type]]</f>
        <v>ASHRAE 189.1-2009Dining AreaGeneral</v>
      </c>
      <c r="N578">
        <f>VLOOKUP(SpaceTypesTable[[#This Row],[LookupColumn]],InteriorLightingTable[],5,FALSE)</f>
        <v>0.81</v>
      </c>
      <c r="Q578">
        <v>0</v>
      </c>
      <c r="R578">
        <v>0.37</v>
      </c>
      <c r="S578">
        <v>0.2</v>
      </c>
      <c r="T578" t="s">
        <v>1974</v>
      </c>
      <c r="U578" t="s">
        <v>645</v>
      </c>
      <c r="V578" t="s">
        <v>555</v>
      </c>
      <c r="W578" t="s">
        <v>557</v>
      </c>
      <c r="X578" t="str">
        <f>SpaceTypesTable[[#This Row],[Ventilation Standard]]&amp;SpaceTypesTable[[#This Row],[Ventilation Primary Space Type]]&amp;SpaceTypesTable[[#This Row],[Ventilation Secondary Space Type]]</f>
        <v>ASHRAE 62.1-1999Food and Beverage ServiceCafeteria, fast food</v>
      </c>
      <c r="Y578">
        <f>VLOOKUP(SpaceTypesTable[[#This Row],[Lookup]],VentilationStandardsTable[],6,FALSE)</f>
        <v>0</v>
      </c>
      <c r="Z578">
        <f>VLOOKUP(SpaceTypesTable[[#This Row],[Lookup]],VentilationStandardsTable[],5,FALSE)</f>
        <v>20</v>
      </c>
      <c r="AA578">
        <f>VLOOKUP(SpaceTypesTable[[#This Row],[Lookup]],VentilationStandardsTable[],7,FALSE)</f>
        <v>0</v>
      </c>
      <c r="AB578">
        <v>66.84</v>
      </c>
      <c r="AC578" t="s">
        <v>1996</v>
      </c>
      <c r="AD578" t="s">
        <v>2140</v>
      </c>
      <c r="AE578">
        <v>5.9499999999999997E-2</v>
      </c>
      <c r="AF578" t="s">
        <v>2034</v>
      </c>
      <c r="AH578" t="s">
        <v>1011</v>
      </c>
      <c r="AI578" t="s">
        <v>1011</v>
      </c>
      <c r="AJ578" t="s">
        <v>1011</v>
      </c>
      <c r="AL578">
        <v>1.3</v>
      </c>
      <c r="AM578">
        <v>0</v>
      </c>
      <c r="AN578">
        <v>0.5</v>
      </c>
      <c r="AO578">
        <v>0</v>
      </c>
      <c r="AP578" t="s">
        <v>2096</v>
      </c>
      <c r="AQ578" t="s">
        <v>2059</v>
      </c>
      <c r="AR578" t="s">
        <v>2073</v>
      </c>
      <c r="AU578" t="str">
        <f>IF(SpaceTypesTable[[#This Row],[Peak Flow Rate (gal/h)]]=0,"",SpaceTypesTable[[#This Row],[Peak Flow Rate (gal/h)]]/SpaceTypesTable[[#This Row],[area (ft^2)]])</f>
        <v/>
      </c>
      <c r="BE578" t="str">
        <f>IF(ISBLANK(BD578),"",BD578/(BA578/AZ578))</f>
        <v/>
      </c>
    </row>
    <row r="579" spans="1:57">
      <c r="A579" t="s">
        <v>28</v>
      </c>
      <c r="B579">
        <v>424</v>
      </c>
      <c r="C579" t="s">
        <v>1000</v>
      </c>
      <c r="D579" t="s">
        <v>801</v>
      </c>
      <c r="E579" t="s">
        <v>808</v>
      </c>
      <c r="F579" t="s">
        <v>845</v>
      </c>
      <c r="G579" t="s">
        <v>1039</v>
      </c>
      <c r="H579" t="s">
        <v>997</v>
      </c>
      <c r="I579" t="s">
        <v>780</v>
      </c>
      <c r="J579" t="s">
        <v>760</v>
      </c>
      <c r="K579" t="str">
        <f>SpaceTypesTable[[#This Row],[Lighting Standard]]&amp;SpaceTypesTable[[#This Row],[Lighting Primary Space Type]]&amp;SpaceTypesTable[[#This Row],[Lighting Secondary Space Type]]</f>
        <v>ASHRAE 189.1-2009Dining AreaGeneral</v>
      </c>
      <c r="N579">
        <f>VLOOKUP(SpaceTypesTable[[#This Row],[LookupColumn]],InteriorLightingTable[],5,FALSE)</f>
        <v>0.81</v>
      </c>
      <c r="Q579">
        <v>0</v>
      </c>
      <c r="R579">
        <v>0.37</v>
      </c>
      <c r="S579">
        <v>0.2</v>
      </c>
      <c r="T579" t="s">
        <v>1974</v>
      </c>
      <c r="U579" t="s">
        <v>645</v>
      </c>
      <c r="V579" t="s">
        <v>555</v>
      </c>
      <c r="W579" t="s">
        <v>557</v>
      </c>
      <c r="X579" t="str">
        <f>SpaceTypesTable[[#This Row],[Ventilation Standard]]&amp;SpaceTypesTable[[#This Row],[Ventilation Primary Space Type]]&amp;SpaceTypesTable[[#This Row],[Ventilation Secondary Space Type]]</f>
        <v>ASHRAE 62.1-1999Food and Beverage ServiceCafeteria, fast food</v>
      </c>
      <c r="Y579">
        <f>VLOOKUP(SpaceTypesTable[[#This Row],[Lookup]],VentilationStandardsTable[],6,FALSE)</f>
        <v>0</v>
      </c>
      <c r="Z579">
        <f>VLOOKUP(SpaceTypesTable[[#This Row],[Lookup]],VentilationStandardsTable[],5,FALSE)</f>
        <v>20</v>
      </c>
      <c r="AA579">
        <f>VLOOKUP(SpaceTypesTable[[#This Row],[Lookup]],VentilationStandardsTable[],7,FALSE)</f>
        <v>0</v>
      </c>
      <c r="AB579">
        <v>66.84</v>
      </c>
      <c r="AC579" t="s">
        <v>1996</v>
      </c>
      <c r="AD579" t="s">
        <v>2140</v>
      </c>
      <c r="AE579">
        <v>4.4600000000000001E-2</v>
      </c>
      <c r="AF579" t="s">
        <v>2034</v>
      </c>
      <c r="AH579" t="s">
        <v>1011</v>
      </c>
      <c r="AI579" t="s">
        <v>1011</v>
      </c>
      <c r="AJ579" t="s">
        <v>1011</v>
      </c>
      <c r="AL579">
        <v>1.3</v>
      </c>
      <c r="AM579">
        <v>0</v>
      </c>
      <c r="AN579">
        <v>0.5</v>
      </c>
      <c r="AO579">
        <v>0</v>
      </c>
      <c r="AP579" t="s">
        <v>2096</v>
      </c>
      <c r="AQ579" t="s">
        <v>2059</v>
      </c>
      <c r="AR579" t="s">
        <v>2073</v>
      </c>
      <c r="AU579" t="str">
        <f>IF(SpaceTypesTable[[#This Row],[Peak Flow Rate (gal/h)]]=0,"",SpaceTypesTable[[#This Row],[Peak Flow Rate (gal/h)]]/SpaceTypesTable[[#This Row],[area (ft^2)]])</f>
        <v/>
      </c>
      <c r="BE579" t="str">
        <f>IF(ISBLANK(BD579),"",BD579/(BA579/AZ579))</f>
        <v/>
      </c>
    </row>
    <row r="580" spans="1:57">
      <c r="A580" t="s">
        <v>490</v>
      </c>
      <c r="B580">
        <v>426</v>
      </c>
      <c r="C580" t="s">
        <v>1003</v>
      </c>
      <c r="D580" t="s">
        <v>799</v>
      </c>
      <c r="E580" t="s">
        <v>808</v>
      </c>
      <c r="F580" t="s">
        <v>845</v>
      </c>
      <c r="G580" t="s">
        <v>1039</v>
      </c>
      <c r="K580" t="str">
        <f>SpaceTypesTable[[#This Row],[Lighting Standard]]&amp;SpaceTypesTable[[#This Row],[Lighting Primary Space Type]]&amp;SpaceTypesTable[[#This Row],[Lighting Secondary Space Type]]</f>
        <v/>
      </c>
      <c r="N580">
        <v>3.7000000000000006</v>
      </c>
      <c r="Q580">
        <v>0</v>
      </c>
      <c r="R580">
        <v>0.37</v>
      </c>
      <c r="S580">
        <v>0.2</v>
      </c>
      <c r="T580" t="s">
        <v>1974</v>
      </c>
      <c r="U580" t="s">
        <v>645</v>
      </c>
      <c r="V580" t="s">
        <v>555</v>
      </c>
      <c r="W580" t="s">
        <v>557</v>
      </c>
      <c r="X580" t="str">
        <f>SpaceTypesTable[[#This Row],[Ventilation Standard]]&amp;SpaceTypesTable[[#This Row],[Ventilation Primary Space Type]]&amp;SpaceTypesTable[[#This Row],[Ventilation Secondary Space Type]]</f>
        <v>ASHRAE 62.1-1999Food and Beverage ServiceCafeteria, fast food</v>
      </c>
      <c r="Y580">
        <f>VLOOKUP(SpaceTypesTable[[#This Row],[Lookup]],VentilationStandardsTable[],6,FALSE)</f>
        <v>0</v>
      </c>
      <c r="Z580">
        <f>VLOOKUP(SpaceTypesTable[[#This Row],[Lookup]],VentilationStandardsTable[],5,FALSE)</f>
        <v>20</v>
      </c>
      <c r="AA580">
        <f>VLOOKUP(SpaceTypesTable[[#This Row],[Lookup]],VentilationStandardsTable[],7,FALSE)</f>
        <v>0</v>
      </c>
      <c r="AB580">
        <v>66.84</v>
      </c>
      <c r="AC580" t="s">
        <v>1996</v>
      </c>
      <c r="AD580" t="s">
        <v>2140</v>
      </c>
      <c r="AE580">
        <v>0.22320000000000001</v>
      </c>
      <c r="AF580" t="s">
        <v>2034</v>
      </c>
      <c r="AH580" t="s">
        <v>1011</v>
      </c>
      <c r="AI580" t="s">
        <v>1011</v>
      </c>
      <c r="AJ580" t="s">
        <v>1011</v>
      </c>
      <c r="AL580">
        <v>1.79</v>
      </c>
      <c r="AM580">
        <v>0</v>
      </c>
      <c r="AN580">
        <v>0.5</v>
      </c>
      <c r="AO580">
        <v>0</v>
      </c>
      <c r="AP580" t="s">
        <v>2096</v>
      </c>
      <c r="AQ580" t="s">
        <v>2059</v>
      </c>
      <c r="AR580" t="s">
        <v>2073</v>
      </c>
      <c r="AU580" t="str">
        <f>IF(SpaceTypesTable[[#This Row],[Peak Flow Rate (gal/h)]]=0,"",SpaceTypesTable[[#This Row],[Peak Flow Rate (gal/h)]]/SpaceTypesTable[[#This Row],[area (ft^2)]])</f>
        <v/>
      </c>
      <c r="BE580" t="str">
        <f>IF(ISBLANK(BD580),"",BD580/(BA580/AZ580))</f>
        <v/>
      </c>
    </row>
    <row r="581" spans="1:57">
      <c r="C581" t="s">
        <v>1058</v>
      </c>
      <c r="D581" t="s">
        <v>799</v>
      </c>
      <c r="E581" t="s">
        <v>808</v>
      </c>
      <c r="F581" t="s">
        <v>845</v>
      </c>
      <c r="G581" t="s">
        <v>1039</v>
      </c>
      <c r="H581" t="s">
        <v>755</v>
      </c>
      <c r="I581" t="s">
        <v>780</v>
      </c>
      <c r="J581" t="s">
        <v>760</v>
      </c>
      <c r="K581" t="str">
        <f>SpaceTypesTable[[#This Row],[Lighting Standard]]&amp;SpaceTypesTable[[#This Row],[Lighting Primary Space Type]]&amp;SpaceTypesTable[[#This Row],[Lighting Secondary Space Type]]</f>
        <v>ASHRAE 90.1-2007Dining AreaGeneral</v>
      </c>
      <c r="N581">
        <f>VLOOKUP(SpaceTypesTable[[#This Row],[LookupColumn]],InteriorLightingTable[],5,FALSE)</f>
        <v>0.9</v>
      </c>
      <c r="Q581">
        <v>0</v>
      </c>
      <c r="R581">
        <v>0.37</v>
      </c>
      <c r="S581">
        <v>0.2</v>
      </c>
      <c r="T581" t="s">
        <v>1974</v>
      </c>
      <c r="U581" t="s">
        <v>647</v>
      </c>
      <c r="V581" t="s">
        <v>555</v>
      </c>
      <c r="W581" t="s">
        <v>557</v>
      </c>
      <c r="X581" t="str">
        <f>SpaceTypesTable[[#This Row],[Ventilation Standard]]&amp;SpaceTypesTable[[#This Row],[Ventilation Primary Space Type]]&amp;SpaceTypesTable[[#This Row],[Ventilation Secondary Space Type]]</f>
        <v>ASHRAE 62.1-2007Food and Beverage ServiceCafeteria, fast food</v>
      </c>
      <c r="Y581" t="e">
        <f>VLOOKUP(SpaceTypesTable[[#This Row],[Lookup]],VentilationStandardsTable[],6,FALSE)</f>
        <v>#N/A</v>
      </c>
      <c r="Z581" t="e">
        <f>VLOOKUP(SpaceTypesTable[[#This Row],[Lookup]],VentilationStandardsTable[],5,FALSE)</f>
        <v>#N/A</v>
      </c>
      <c r="AA581" t="e">
        <f>VLOOKUP(SpaceTypesTable[[#This Row],[Lookup]],VentilationStandardsTable[],7,FALSE)</f>
        <v>#N/A</v>
      </c>
      <c r="AB581">
        <v>66.84</v>
      </c>
      <c r="AC581" t="s">
        <v>1996</v>
      </c>
      <c r="AD581" t="s">
        <v>2140</v>
      </c>
      <c r="AE581">
        <v>4.4600000000000001E-2</v>
      </c>
      <c r="AF581" t="s">
        <v>2034</v>
      </c>
      <c r="AH581" t="s">
        <v>1011</v>
      </c>
      <c r="AI581" t="s">
        <v>1011</v>
      </c>
      <c r="AJ581" t="s">
        <v>1011</v>
      </c>
      <c r="AL581">
        <v>1.3</v>
      </c>
      <c r="AM581">
        <v>0</v>
      </c>
      <c r="AN581">
        <v>0.5</v>
      </c>
      <c r="AO581">
        <v>0</v>
      </c>
      <c r="AP581" t="s">
        <v>2096</v>
      </c>
      <c r="AQ581" t="s">
        <v>2059</v>
      </c>
      <c r="AR581" t="s">
        <v>2073</v>
      </c>
      <c r="AU581" t="str">
        <f>IF(SpaceTypesTable[[#This Row],[Peak Flow Rate (gal/h)]]=0,"",SpaceTypesTable[[#This Row],[Peak Flow Rate (gal/h)]]/SpaceTypesTable[[#This Row],[area (ft^2)]])</f>
        <v/>
      </c>
      <c r="BE581" t="str">
        <f>IF(ISBLANK(BD581),"",BD581/(BA581/AZ581))</f>
        <v/>
      </c>
    </row>
    <row r="582" spans="1:57">
      <c r="A582" t="s">
        <v>519</v>
      </c>
      <c r="B582">
        <v>197</v>
      </c>
      <c r="C582" t="s">
        <v>1002</v>
      </c>
      <c r="D582" t="s">
        <v>799</v>
      </c>
      <c r="E582" t="s">
        <v>808</v>
      </c>
      <c r="F582" t="s">
        <v>627</v>
      </c>
      <c r="G582" t="s">
        <v>1046</v>
      </c>
      <c r="K582" t="str">
        <f>SpaceTypesTable[[#This Row],[Lighting Standard]]&amp;SpaceTypesTable[[#This Row],[Lighting Primary Space Type]]&amp;SpaceTypesTable[[#This Row],[Lighting Secondary Space Type]]</f>
        <v/>
      </c>
      <c r="N582">
        <v>2</v>
      </c>
      <c r="Q582">
        <v>0</v>
      </c>
      <c r="R582">
        <v>0.37</v>
      </c>
      <c r="S582">
        <v>0.2</v>
      </c>
      <c r="T582" t="s">
        <v>1974</v>
      </c>
      <c r="U582" t="s">
        <v>645</v>
      </c>
      <c r="V582" t="s">
        <v>626</v>
      </c>
      <c r="W582" t="s">
        <v>627</v>
      </c>
      <c r="X582" t="str">
        <f>SpaceTypesTable[[#This Row],[Ventilation Standard]]&amp;SpaceTypesTable[[#This Row],[Ventilation Primary Space Type]]&amp;SpaceTypesTable[[#This Row],[Ventilation Secondary Space Type]]</f>
        <v>ASHRAE 62.1-1999EducationClassroom</v>
      </c>
      <c r="Y582">
        <f>VLOOKUP(SpaceTypesTable[[#This Row],[Lookup]],VentilationStandardsTable[],6,FALSE)</f>
        <v>0</v>
      </c>
      <c r="Z582">
        <f>VLOOKUP(SpaceTypesTable[[#This Row],[Lookup]],VentilationStandardsTable[],5,FALSE)</f>
        <v>15</v>
      </c>
      <c r="AA582">
        <f>VLOOKUP(SpaceTypesTable[[#This Row],[Lookup]],VentilationStandardsTable[],7,FALSE)</f>
        <v>0</v>
      </c>
      <c r="AB582">
        <v>23.22</v>
      </c>
      <c r="AC582" t="s">
        <v>1996</v>
      </c>
      <c r="AD582" t="s">
        <v>2140</v>
      </c>
      <c r="AE582">
        <v>0.22320000000000001</v>
      </c>
      <c r="AF582" t="s">
        <v>2034</v>
      </c>
      <c r="AH582" t="s">
        <v>1011</v>
      </c>
      <c r="AI582" t="s">
        <v>1011</v>
      </c>
      <c r="AJ582" t="s">
        <v>1011</v>
      </c>
      <c r="AL582">
        <v>0.93</v>
      </c>
      <c r="AM582">
        <v>0</v>
      </c>
      <c r="AN582">
        <v>0.5</v>
      </c>
      <c r="AO582">
        <v>0</v>
      </c>
      <c r="AP582" t="s">
        <v>2096</v>
      </c>
      <c r="AQ582" t="s">
        <v>2059</v>
      </c>
      <c r="AR582" t="s">
        <v>2073</v>
      </c>
      <c r="AU582" t="str">
        <f>IF(SpaceTypesTable[[#This Row],[Peak Flow Rate (gal/h)]]=0,"",SpaceTypesTable[[#This Row],[Peak Flow Rate (gal/h)]]/SpaceTypesTable[[#This Row],[area (ft^2)]])</f>
        <v/>
      </c>
      <c r="BE582" t="str">
        <f>IF(ISBLANK(BD582),"",BD582/(BA582/AZ582))</f>
        <v/>
      </c>
    </row>
    <row r="583" spans="1:57">
      <c r="A583" t="s">
        <v>174</v>
      </c>
      <c r="B583">
        <v>419</v>
      </c>
      <c r="C583" t="s">
        <v>1001</v>
      </c>
      <c r="D583" t="s">
        <v>799</v>
      </c>
      <c r="E583" t="s">
        <v>808</v>
      </c>
      <c r="F583" t="s">
        <v>627</v>
      </c>
      <c r="G583" t="s">
        <v>1046</v>
      </c>
      <c r="H583" t="s">
        <v>754</v>
      </c>
      <c r="I583" t="s">
        <v>881</v>
      </c>
      <c r="J583" t="s">
        <v>760</v>
      </c>
      <c r="K583" t="str">
        <f>SpaceTypesTable[[#This Row],[Lighting Standard]]&amp;SpaceTypesTable[[#This Row],[Lighting Primary Space Type]]&amp;SpaceTypesTable[[#This Row],[Lighting Secondary Space Type]]</f>
        <v>ASHRAE 90.1-2004Classroom/Lecture/TrainingGeneral</v>
      </c>
      <c r="N583">
        <f>VLOOKUP(SpaceTypesTable[[#This Row],[LookupColumn]],InteriorLightingTable[],5,FALSE)</f>
        <v>1.4</v>
      </c>
      <c r="Q583">
        <v>0</v>
      </c>
      <c r="R583">
        <v>0.37</v>
      </c>
      <c r="S583">
        <v>0.2</v>
      </c>
      <c r="T583" t="s">
        <v>1974</v>
      </c>
      <c r="U583" t="s">
        <v>645</v>
      </c>
      <c r="V583" t="s">
        <v>626</v>
      </c>
      <c r="W583" t="s">
        <v>627</v>
      </c>
      <c r="X583" t="str">
        <f>SpaceTypesTable[[#This Row],[Ventilation Standard]]&amp;SpaceTypesTable[[#This Row],[Ventilation Primary Space Type]]&amp;SpaceTypesTable[[#This Row],[Ventilation Secondary Space Type]]</f>
        <v>ASHRAE 62.1-1999EducationClassroom</v>
      </c>
      <c r="Y583">
        <f>VLOOKUP(SpaceTypesTable[[#This Row],[Lookup]],VentilationStandardsTable[],6,FALSE)</f>
        <v>0</v>
      </c>
      <c r="Z583">
        <f>VLOOKUP(SpaceTypesTable[[#This Row],[Lookup]],VentilationStandardsTable[],5,FALSE)</f>
        <v>15</v>
      </c>
      <c r="AA583">
        <f>VLOOKUP(SpaceTypesTable[[#This Row],[Lookup]],VentilationStandardsTable[],7,FALSE)</f>
        <v>0</v>
      </c>
      <c r="AB583">
        <v>23.22</v>
      </c>
      <c r="AC583" t="s">
        <v>1996</v>
      </c>
      <c r="AD583" t="s">
        <v>2140</v>
      </c>
      <c r="AE583">
        <v>5.9499999999999997E-2</v>
      </c>
      <c r="AF583" t="s">
        <v>2034</v>
      </c>
      <c r="AH583" t="s">
        <v>1011</v>
      </c>
      <c r="AI583" t="s">
        <v>1011</v>
      </c>
      <c r="AJ583" t="s">
        <v>1011</v>
      </c>
      <c r="AL583">
        <v>0.93</v>
      </c>
      <c r="AM583">
        <v>0</v>
      </c>
      <c r="AN583">
        <v>0.5</v>
      </c>
      <c r="AO583">
        <v>0</v>
      </c>
      <c r="AP583" t="s">
        <v>2096</v>
      </c>
      <c r="AQ583" t="s">
        <v>2059</v>
      </c>
      <c r="AR583" t="s">
        <v>2073</v>
      </c>
      <c r="AU583" t="str">
        <f>IF(SpaceTypesTable[[#This Row],[Peak Flow Rate (gal/h)]]=0,"",SpaceTypesTable[[#This Row],[Peak Flow Rate (gal/h)]]/SpaceTypesTable[[#This Row],[area (ft^2)]])</f>
        <v/>
      </c>
      <c r="BE583" t="str">
        <f>IF(ISBLANK(BD583),"",BD583/(BA583/AZ583))</f>
        <v/>
      </c>
    </row>
    <row r="584" spans="1:57">
      <c r="A584" t="s">
        <v>379</v>
      </c>
      <c r="B584">
        <v>120</v>
      </c>
      <c r="C584" t="s">
        <v>1000</v>
      </c>
      <c r="D584" t="s">
        <v>800</v>
      </c>
      <c r="E584" t="s">
        <v>808</v>
      </c>
      <c r="F584" t="s">
        <v>627</v>
      </c>
      <c r="G584" t="s">
        <v>1046</v>
      </c>
      <c r="H584" t="s">
        <v>997</v>
      </c>
      <c r="I584" t="s">
        <v>881</v>
      </c>
      <c r="J584" t="s">
        <v>760</v>
      </c>
      <c r="K584" t="str">
        <f>SpaceTypesTable[[#This Row],[Lighting Standard]]&amp;SpaceTypesTable[[#This Row],[Lighting Primary Space Type]]&amp;SpaceTypesTable[[#This Row],[Lighting Secondary Space Type]]</f>
        <v>ASHRAE 189.1-2009Classroom/Lecture/TrainingGeneral</v>
      </c>
      <c r="N584">
        <f>VLOOKUP(SpaceTypesTable[[#This Row],[LookupColumn]],InteriorLightingTable[],5,FALSE)</f>
        <v>1.26</v>
      </c>
      <c r="Q584">
        <v>0</v>
      </c>
      <c r="R584">
        <v>0.37</v>
      </c>
      <c r="S584">
        <v>0.2</v>
      </c>
      <c r="T584" t="s">
        <v>1974</v>
      </c>
      <c r="U584" t="s">
        <v>645</v>
      </c>
      <c r="V584" t="s">
        <v>626</v>
      </c>
      <c r="W584" t="s">
        <v>627</v>
      </c>
      <c r="X584" t="str">
        <f>SpaceTypesTable[[#This Row],[Ventilation Standard]]&amp;SpaceTypesTable[[#This Row],[Ventilation Primary Space Type]]&amp;SpaceTypesTable[[#This Row],[Ventilation Secondary Space Type]]</f>
        <v>ASHRAE 62.1-1999EducationClassroom</v>
      </c>
      <c r="Y584">
        <f>VLOOKUP(SpaceTypesTable[[#This Row],[Lookup]],VentilationStandardsTable[],6,FALSE)</f>
        <v>0</v>
      </c>
      <c r="Z584">
        <f>VLOOKUP(SpaceTypesTable[[#This Row],[Lookup]],VentilationStandardsTable[],5,FALSE)</f>
        <v>15</v>
      </c>
      <c r="AA584">
        <f>VLOOKUP(SpaceTypesTable[[#This Row],[Lookup]],VentilationStandardsTable[],7,FALSE)</f>
        <v>0</v>
      </c>
      <c r="AB584">
        <v>23.22</v>
      </c>
      <c r="AC584" t="s">
        <v>1996</v>
      </c>
      <c r="AD584" t="s">
        <v>2140</v>
      </c>
      <c r="AE584">
        <v>5.9499999999999997E-2</v>
      </c>
      <c r="AF584" t="s">
        <v>2034</v>
      </c>
      <c r="AH584" t="s">
        <v>1011</v>
      </c>
      <c r="AI584" t="s">
        <v>1011</v>
      </c>
      <c r="AJ584" t="s">
        <v>1011</v>
      </c>
      <c r="AL584">
        <v>0.68</v>
      </c>
      <c r="AM584">
        <v>0</v>
      </c>
      <c r="AN584">
        <v>0.5</v>
      </c>
      <c r="AO584">
        <v>0</v>
      </c>
      <c r="AP584" t="s">
        <v>2096</v>
      </c>
      <c r="AQ584" t="s">
        <v>2059</v>
      </c>
      <c r="AR584" t="s">
        <v>2073</v>
      </c>
      <c r="AU584" t="str">
        <f>IF(SpaceTypesTable[[#This Row],[Peak Flow Rate (gal/h)]]=0,"",SpaceTypesTable[[#This Row],[Peak Flow Rate (gal/h)]]/SpaceTypesTable[[#This Row],[area (ft^2)]])</f>
        <v/>
      </c>
      <c r="BE584" t="str">
        <f>IF(ISBLANK(BD584),"",BD584/(BA584/AZ584))</f>
        <v/>
      </c>
    </row>
    <row r="585" spans="1:57">
      <c r="A585" t="s">
        <v>507</v>
      </c>
      <c r="B585">
        <v>382</v>
      </c>
      <c r="C585" t="s">
        <v>1000</v>
      </c>
      <c r="D585" t="s">
        <v>801</v>
      </c>
      <c r="E585" t="s">
        <v>808</v>
      </c>
      <c r="F585" t="s">
        <v>627</v>
      </c>
      <c r="G585" t="s">
        <v>1046</v>
      </c>
      <c r="H585" t="s">
        <v>997</v>
      </c>
      <c r="I585" t="s">
        <v>881</v>
      </c>
      <c r="J585" t="s">
        <v>760</v>
      </c>
      <c r="K585" t="str">
        <f>SpaceTypesTable[[#This Row],[Lighting Standard]]&amp;SpaceTypesTable[[#This Row],[Lighting Primary Space Type]]&amp;SpaceTypesTable[[#This Row],[Lighting Secondary Space Type]]</f>
        <v>ASHRAE 189.1-2009Classroom/Lecture/TrainingGeneral</v>
      </c>
      <c r="N585">
        <f>VLOOKUP(SpaceTypesTable[[#This Row],[LookupColumn]],InteriorLightingTable[],5,FALSE)</f>
        <v>1.26</v>
      </c>
      <c r="Q585">
        <v>0</v>
      </c>
      <c r="R585">
        <v>0.37</v>
      </c>
      <c r="S585">
        <v>0.2</v>
      </c>
      <c r="T585" t="s">
        <v>1974</v>
      </c>
      <c r="U585" t="s">
        <v>645</v>
      </c>
      <c r="V585" t="s">
        <v>626</v>
      </c>
      <c r="W585" t="s">
        <v>627</v>
      </c>
      <c r="X585" t="str">
        <f>SpaceTypesTable[[#This Row],[Ventilation Standard]]&amp;SpaceTypesTable[[#This Row],[Ventilation Primary Space Type]]&amp;SpaceTypesTable[[#This Row],[Ventilation Secondary Space Type]]</f>
        <v>ASHRAE 62.1-1999EducationClassroom</v>
      </c>
      <c r="Y585">
        <f>VLOOKUP(SpaceTypesTable[[#This Row],[Lookup]],VentilationStandardsTable[],6,FALSE)</f>
        <v>0</v>
      </c>
      <c r="Z585">
        <f>VLOOKUP(SpaceTypesTable[[#This Row],[Lookup]],VentilationStandardsTable[],5,FALSE)</f>
        <v>15</v>
      </c>
      <c r="AA585">
        <f>VLOOKUP(SpaceTypesTable[[#This Row],[Lookup]],VentilationStandardsTable[],7,FALSE)</f>
        <v>0</v>
      </c>
      <c r="AB585">
        <v>23.22</v>
      </c>
      <c r="AC585" t="s">
        <v>1996</v>
      </c>
      <c r="AD585" t="s">
        <v>2140</v>
      </c>
      <c r="AE585">
        <v>4.4600000000000001E-2</v>
      </c>
      <c r="AF585" t="s">
        <v>2034</v>
      </c>
      <c r="AH585" t="s">
        <v>1011</v>
      </c>
      <c r="AI585" t="s">
        <v>1011</v>
      </c>
      <c r="AJ585" t="s">
        <v>1011</v>
      </c>
      <c r="AL585">
        <v>0.68</v>
      </c>
      <c r="AM585">
        <v>0</v>
      </c>
      <c r="AN585">
        <v>0.5</v>
      </c>
      <c r="AO585">
        <v>0</v>
      </c>
      <c r="AP585" t="s">
        <v>2096</v>
      </c>
      <c r="AQ585" t="s">
        <v>2059</v>
      </c>
      <c r="AR585" t="s">
        <v>2073</v>
      </c>
      <c r="AU585" t="str">
        <f>IF(SpaceTypesTable[[#This Row],[Peak Flow Rate (gal/h)]]=0,"",SpaceTypesTable[[#This Row],[Peak Flow Rate (gal/h)]]/SpaceTypesTable[[#This Row],[area (ft^2)]])</f>
        <v/>
      </c>
      <c r="BE585" t="str">
        <f>IF(ISBLANK(BD585),"",BD585/(BA585/AZ585))</f>
        <v/>
      </c>
    </row>
    <row r="586" spans="1:57">
      <c r="A586" t="s">
        <v>512</v>
      </c>
      <c r="B586">
        <v>358</v>
      </c>
      <c r="C586" t="s">
        <v>1003</v>
      </c>
      <c r="D586" t="s">
        <v>799</v>
      </c>
      <c r="E586" t="s">
        <v>808</v>
      </c>
      <c r="F586" t="s">
        <v>627</v>
      </c>
      <c r="G586" t="s">
        <v>1046</v>
      </c>
      <c r="K586" t="str">
        <f>SpaceTypesTable[[#This Row],[Lighting Standard]]&amp;SpaceTypesTable[[#This Row],[Lighting Primary Space Type]]&amp;SpaceTypesTable[[#This Row],[Lighting Secondary Space Type]]</f>
        <v/>
      </c>
      <c r="N586">
        <v>2.9000000000000004</v>
      </c>
      <c r="Q586">
        <v>0</v>
      </c>
      <c r="R586">
        <v>0.37</v>
      </c>
      <c r="S586">
        <v>0.2</v>
      </c>
      <c r="T586" t="s">
        <v>1974</v>
      </c>
      <c r="U586" t="s">
        <v>645</v>
      </c>
      <c r="V586" t="s">
        <v>626</v>
      </c>
      <c r="W586" t="s">
        <v>627</v>
      </c>
      <c r="X586" t="str">
        <f>SpaceTypesTable[[#This Row],[Ventilation Standard]]&amp;SpaceTypesTable[[#This Row],[Ventilation Primary Space Type]]&amp;SpaceTypesTable[[#This Row],[Ventilation Secondary Space Type]]</f>
        <v>ASHRAE 62.1-1999EducationClassroom</v>
      </c>
      <c r="Y586">
        <f>VLOOKUP(SpaceTypesTable[[#This Row],[Lookup]],VentilationStandardsTable[],6,FALSE)</f>
        <v>0</v>
      </c>
      <c r="Z586">
        <f>VLOOKUP(SpaceTypesTable[[#This Row],[Lookup]],VentilationStandardsTable[],5,FALSE)</f>
        <v>15</v>
      </c>
      <c r="AA586">
        <f>VLOOKUP(SpaceTypesTable[[#This Row],[Lookup]],VentilationStandardsTable[],7,FALSE)</f>
        <v>0</v>
      </c>
      <c r="AB586">
        <v>23.22</v>
      </c>
      <c r="AC586" t="s">
        <v>1996</v>
      </c>
      <c r="AD586" t="s">
        <v>2140</v>
      </c>
      <c r="AE586">
        <v>0.22320000000000001</v>
      </c>
      <c r="AF586" t="s">
        <v>2034</v>
      </c>
      <c r="AH586" t="s">
        <v>1011</v>
      </c>
      <c r="AI586" t="s">
        <v>1011</v>
      </c>
      <c r="AJ586" t="s">
        <v>1011</v>
      </c>
      <c r="AL586">
        <v>0.93</v>
      </c>
      <c r="AM586">
        <v>0</v>
      </c>
      <c r="AN586">
        <v>0.5</v>
      </c>
      <c r="AO586">
        <v>0</v>
      </c>
      <c r="AP586" t="s">
        <v>2096</v>
      </c>
      <c r="AQ586" t="s">
        <v>2059</v>
      </c>
      <c r="AR586" t="s">
        <v>2073</v>
      </c>
      <c r="AU586" t="str">
        <f>IF(SpaceTypesTable[[#This Row],[Peak Flow Rate (gal/h)]]=0,"",SpaceTypesTable[[#This Row],[Peak Flow Rate (gal/h)]]/SpaceTypesTable[[#This Row],[area (ft^2)]])</f>
        <v/>
      </c>
      <c r="BE586" t="str">
        <f>IF(ISBLANK(BD586),"",BD586/(BA586/AZ586))</f>
        <v/>
      </c>
    </row>
    <row r="587" spans="1:57">
      <c r="C587" t="s">
        <v>1058</v>
      </c>
      <c r="D587" t="s">
        <v>799</v>
      </c>
      <c r="E587" t="s">
        <v>808</v>
      </c>
      <c r="F587" t="s">
        <v>627</v>
      </c>
      <c r="G587" t="s">
        <v>1046</v>
      </c>
      <c r="H587" t="s">
        <v>755</v>
      </c>
      <c r="I587" t="s">
        <v>881</v>
      </c>
      <c r="J587" t="s">
        <v>760</v>
      </c>
      <c r="K587" t="str">
        <f>SpaceTypesTable[[#This Row],[Lighting Standard]]&amp;SpaceTypesTable[[#This Row],[Lighting Primary Space Type]]&amp;SpaceTypesTable[[#This Row],[Lighting Secondary Space Type]]</f>
        <v>ASHRAE 90.1-2007Classroom/Lecture/TrainingGeneral</v>
      </c>
      <c r="N587">
        <f>VLOOKUP(SpaceTypesTable[[#This Row],[LookupColumn]],InteriorLightingTable[],5,FALSE)</f>
        <v>1.4</v>
      </c>
      <c r="Q587">
        <v>0</v>
      </c>
      <c r="R587">
        <v>0.37</v>
      </c>
      <c r="S587">
        <v>0.2</v>
      </c>
      <c r="T587" t="s">
        <v>1974</v>
      </c>
      <c r="U587" t="s">
        <v>647</v>
      </c>
      <c r="V587" t="s">
        <v>626</v>
      </c>
      <c r="W587" t="s">
        <v>627</v>
      </c>
      <c r="X587" t="str">
        <f>SpaceTypesTable[[#This Row],[Ventilation Standard]]&amp;SpaceTypesTable[[#This Row],[Ventilation Primary Space Type]]&amp;SpaceTypesTable[[#This Row],[Ventilation Secondary Space Type]]</f>
        <v>ASHRAE 62.1-2007EducationClassroom</v>
      </c>
      <c r="Y587" t="e">
        <f>VLOOKUP(SpaceTypesTable[[#This Row],[Lookup]],VentilationStandardsTable[],6,FALSE)</f>
        <v>#N/A</v>
      </c>
      <c r="Z587" t="e">
        <f>VLOOKUP(SpaceTypesTable[[#This Row],[Lookup]],VentilationStandardsTable[],5,FALSE)</f>
        <v>#N/A</v>
      </c>
      <c r="AA587" t="e">
        <f>VLOOKUP(SpaceTypesTable[[#This Row],[Lookup]],VentilationStandardsTable[],7,FALSE)</f>
        <v>#N/A</v>
      </c>
      <c r="AB587">
        <v>23.22</v>
      </c>
      <c r="AC587" t="s">
        <v>1996</v>
      </c>
      <c r="AD587" t="s">
        <v>2140</v>
      </c>
      <c r="AE587">
        <v>4.4600000000000001E-2</v>
      </c>
      <c r="AF587" t="s">
        <v>2034</v>
      </c>
      <c r="AH587" t="s">
        <v>1011</v>
      </c>
      <c r="AI587" t="s">
        <v>1011</v>
      </c>
      <c r="AJ587" t="s">
        <v>1011</v>
      </c>
      <c r="AL587">
        <v>0.68</v>
      </c>
      <c r="AM587">
        <v>0</v>
      </c>
      <c r="AN587">
        <v>0.5</v>
      </c>
      <c r="AO587">
        <v>0</v>
      </c>
      <c r="AP587" t="s">
        <v>2096</v>
      </c>
      <c r="AQ587" t="s">
        <v>2059</v>
      </c>
      <c r="AR587" t="s">
        <v>2073</v>
      </c>
      <c r="AU587" t="str">
        <f>IF(SpaceTypesTable[[#This Row],[Peak Flow Rate (gal/h)]]=0,"",SpaceTypesTable[[#This Row],[Peak Flow Rate (gal/h)]]/SpaceTypesTable[[#This Row],[area (ft^2)]])</f>
        <v/>
      </c>
      <c r="BE587" t="str">
        <f>IF(ISBLANK(BD587),"",BD587/(BA587/AZ587))</f>
        <v/>
      </c>
    </row>
    <row r="588" spans="1:57">
      <c r="A588" t="s">
        <v>142</v>
      </c>
      <c r="B588">
        <v>555</v>
      </c>
      <c r="C588" t="s">
        <v>1002</v>
      </c>
      <c r="D588" t="s">
        <v>799</v>
      </c>
      <c r="E588" t="s">
        <v>808</v>
      </c>
      <c r="F588" t="s">
        <v>813</v>
      </c>
      <c r="G588" t="s">
        <v>1041</v>
      </c>
      <c r="K588" t="str">
        <f>SpaceTypesTable[[#This Row],[Lighting Standard]]&amp;SpaceTypesTable[[#This Row],[Lighting Primary Space Type]]&amp;SpaceTypesTable[[#This Row],[Lighting Secondary Space Type]]</f>
        <v/>
      </c>
      <c r="N588">
        <v>0.86</v>
      </c>
      <c r="Q588">
        <v>0</v>
      </c>
      <c r="R588">
        <v>0.37</v>
      </c>
      <c r="S588">
        <v>0.2</v>
      </c>
      <c r="T588" t="s">
        <v>1974</v>
      </c>
      <c r="U588" t="s">
        <v>645</v>
      </c>
      <c r="V588" t="s">
        <v>626</v>
      </c>
      <c r="W588" t="s">
        <v>633</v>
      </c>
      <c r="X588" t="str">
        <f>SpaceTypesTable[[#This Row],[Ventilation Standard]]&amp;SpaceTypesTable[[#This Row],[Ventilation Primary Space Type]]&amp;SpaceTypesTable[[#This Row],[Ventilation Secondary Space Type]]</f>
        <v>ASHRAE 62.1-1999EducationCorridors</v>
      </c>
      <c r="Y588">
        <f>VLOOKUP(SpaceTypesTable[[#This Row],[Lookup]],VentilationStandardsTable[],6,FALSE)</f>
        <v>0.1</v>
      </c>
      <c r="Z588">
        <f>VLOOKUP(SpaceTypesTable[[#This Row],[Lookup]],VentilationStandardsTable[],5,FALSE)</f>
        <v>0</v>
      </c>
      <c r="AA588">
        <f>VLOOKUP(SpaceTypesTable[[#This Row],[Lookup]],VentilationStandardsTable[],7,FALSE)</f>
        <v>0</v>
      </c>
      <c r="AB588">
        <v>9.31</v>
      </c>
      <c r="AC588" t="s">
        <v>1996</v>
      </c>
      <c r="AD588" t="s">
        <v>2140</v>
      </c>
      <c r="AE588">
        <v>0.22320000000000001</v>
      </c>
      <c r="AF588" t="s">
        <v>2034</v>
      </c>
      <c r="AH588" t="s">
        <v>1011</v>
      </c>
      <c r="AI588" t="s">
        <v>1011</v>
      </c>
      <c r="AJ588" t="s">
        <v>1011</v>
      </c>
      <c r="AL588">
        <v>0.37</v>
      </c>
      <c r="AM588">
        <v>0</v>
      </c>
      <c r="AN588">
        <v>0.5</v>
      </c>
      <c r="AO588">
        <v>0</v>
      </c>
      <c r="AP588" t="s">
        <v>2096</v>
      </c>
      <c r="AQ588" t="s">
        <v>2107</v>
      </c>
      <c r="AR588" t="s">
        <v>2085</v>
      </c>
      <c r="AU588" t="str">
        <f>IF(SpaceTypesTable[[#This Row],[Peak Flow Rate (gal/h)]]=0,"",SpaceTypesTable[[#This Row],[Peak Flow Rate (gal/h)]]/SpaceTypesTable[[#This Row],[area (ft^2)]])</f>
        <v/>
      </c>
      <c r="BE588" t="str">
        <f>IF(ISBLANK(BD588),"",BD588/(BA588/AZ588))</f>
        <v/>
      </c>
    </row>
    <row r="589" spans="1:57">
      <c r="A589" t="s">
        <v>70</v>
      </c>
      <c r="B589">
        <v>284</v>
      </c>
      <c r="C589" t="s">
        <v>1001</v>
      </c>
      <c r="D589" t="s">
        <v>799</v>
      </c>
      <c r="E589" t="s">
        <v>808</v>
      </c>
      <c r="F589" t="s">
        <v>813</v>
      </c>
      <c r="G589" t="s">
        <v>1041</v>
      </c>
      <c r="H589" t="s">
        <v>754</v>
      </c>
      <c r="I589" t="s">
        <v>882</v>
      </c>
      <c r="J589" t="s">
        <v>760</v>
      </c>
      <c r="K589" t="str">
        <f>SpaceTypesTable[[#This Row],[Lighting Standard]]&amp;SpaceTypesTable[[#This Row],[Lighting Primary Space Type]]&amp;SpaceTypesTable[[#This Row],[Lighting Secondary Space Type]]</f>
        <v>ASHRAE 90.1-2004Corridor/TransitionGeneral</v>
      </c>
      <c r="N589">
        <f>VLOOKUP(SpaceTypesTable[[#This Row],[LookupColumn]],InteriorLightingTable[],5,FALSE)</f>
        <v>0.5</v>
      </c>
      <c r="Q589">
        <v>0</v>
      </c>
      <c r="R589">
        <v>0.37</v>
      </c>
      <c r="S589">
        <v>0.2</v>
      </c>
      <c r="T589" t="s">
        <v>1974</v>
      </c>
      <c r="U589" t="s">
        <v>645</v>
      </c>
      <c r="V589" t="s">
        <v>626</v>
      </c>
      <c r="W589" t="s">
        <v>633</v>
      </c>
      <c r="X589" t="str">
        <f>SpaceTypesTable[[#This Row],[Ventilation Standard]]&amp;SpaceTypesTable[[#This Row],[Ventilation Primary Space Type]]&amp;SpaceTypesTable[[#This Row],[Ventilation Secondary Space Type]]</f>
        <v>ASHRAE 62.1-1999EducationCorridors</v>
      </c>
      <c r="Y589">
        <f>VLOOKUP(SpaceTypesTable[[#This Row],[Lookup]],VentilationStandardsTable[],6,FALSE)</f>
        <v>0.1</v>
      </c>
      <c r="Z589">
        <f>VLOOKUP(SpaceTypesTable[[#This Row],[Lookup]],VentilationStandardsTable[],5,FALSE)</f>
        <v>0</v>
      </c>
      <c r="AA589">
        <f>VLOOKUP(SpaceTypesTable[[#This Row],[Lookup]],VentilationStandardsTable[],7,FALSE)</f>
        <v>0</v>
      </c>
      <c r="AB589">
        <v>9.31</v>
      </c>
      <c r="AC589" t="s">
        <v>1996</v>
      </c>
      <c r="AD589" t="s">
        <v>2140</v>
      </c>
      <c r="AE589">
        <v>5.9499999999999997E-2</v>
      </c>
      <c r="AF589" t="s">
        <v>2034</v>
      </c>
      <c r="AH589" t="s">
        <v>1011</v>
      </c>
      <c r="AI589" t="s">
        <v>1011</v>
      </c>
      <c r="AJ589" t="s">
        <v>1011</v>
      </c>
      <c r="AL589">
        <v>0.37</v>
      </c>
      <c r="AM589">
        <v>0</v>
      </c>
      <c r="AN589">
        <v>0.5</v>
      </c>
      <c r="AO589">
        <v>0</v>
      </c>
      <c r="AP589" t="s">
        <v>2096</v>
      </c>
      <c r="AQ589" t="s">
        <v>2107</v>
      </c>
      <c r="AR589" t="s">
        <v>2085</v>
      </c>
      <c r="AU589" t="str">
        <f>IF(SpaceTypesTable[[#This Row],[Peak Flow Rate (gal/h)]]=0,"",SpaceTypesTable[[#This Row],[Peak Flow Rate (gal/h)]]/SpaceTypesTable[[#This Row],[area (ft^2)]])</f>
        <v/>
      </c>
      <c r="BE589" t="str">
        <f>IF(ISBLANK(BD589),"",BD589/(BA589/AZ589))</f>
        <v/>
      </c>
    </row>
    <row r="590" spans="1:57">
      <c r="A590" t="s">
        <v>271</v>
      </c>
      <c r="B590">
        <v>211</v>
      </c>
      <c r="C590" t="s">
        <v>1000</v>
      </c>
      <c r="D590" t="s">
        <v>800</v>
      </c>
      <c r="E590" t="s">
        <v>808</v>
      </c>
      <c r="F590" t="s">
        <v>813</v>
      </c>
      <c r="G590" t="s">
        <v>1041</v>
      </c>
      <c r="H590" t="s">
        <v>997</v>
      </c>
      <c r="I590" t="s">
        <v>882</v>
      </c>
      <c r="J590" t="s">
        <v>760</v>
      </c>
      <c r="K590" t="str">
        <f>SpaceTypesTable[[#This Row],[Lighting Standard]]&amp;SpaceTypesTable[[#This Row],[Lighting Primary Space Type]]&amp;SpaceTypesTable[[#This Row],[Lighting Secondary Space Type]]</f>
        <v>ASHRAE 189.1-2009Corridor/TransitionGeneral</v>
      </c>
      <c r="N590">
        <f>VLOOKUP(SpaceTypesTable[[#This Row],[LookupColumn]],InteriorLightingTable[],5,FALSE)</f>
        <v>0.45</v>
      </c>
      <c r="Q590">
        <v>0</v>
      </c>
      <c r="R590">
        <v>0.37</v>
      </c>
      <c r="S590">
        <v>0.2</v>
      </c>
      <c r="T590" t="s">
        <v>1974</v>
      </c>
      <c r="U590" t="s">
        <v>645</v>
      </c>
      <c r="V590" t="s">
        <v>626</v>
      </c>
      <c r="W590" t="s">
        <v>633</v>
      </c>
      <c r="X590" t="str">
        <f>SpaceTypesTable[[#This Row],[Ventilation Standard]]&amp;SpaceTypesTable[[#This Row],[Ventilation Primary Space Type]]&amp;SpaceTypesTable[[#This Row],[Ventilation Secondary Space Type]]</f>
        <v>ASHRAE 62.1-1999EducationCorridors</v>
      </c>
      <c r="Y590">
        <f>VLOOKUP(SpaceTypesTable[[#This Row],[Lookup]],VentilationStandardsTable[],6,FALSE)</f>
        <v>0.1</v>
      </c>
      <c r="Z590">
        <f>VLOOKUP(SpaceTypesTable[[#This Row],[Lookup]],VentilationStandardsTable[],5,FALSE)</f>
        <v>0</v>
      </c>
      <c r="AA590">
        <f>VLOOKUP(SpaceTypesTable[[#This Row],[Lookup]],VentilationStandardsTable[],7,FALSE)</f>
        <v>0</v>
      </c>
      <c r="AB590">
        <v>9.31</v>
      </c>
      <c r="AC590" t="s">
        <v>1996</v>
      </c>
      <c r="AD590" t="s">
        <v>2140</v>
      </c>
      <c r="AE590">
        <v>5.9499999999999997E-2</v>
      </c>
      <c r="AF590" t="s">
        <v>2034</v>
      </c>
      <c r="AH590" t="s">
        <v>1011</v>
      </c>
      <c r="AI590" t="s">
        <v>1011</v>
      </c>
      <c r="AJ590" t="s">
        <v>1011</v>
      </c>
      <c r="AL590">
        <v>0.27</v>
      </c>
      <c r="AM590">
        <v>0</v>
      </c>
      <c r="AN590">
        <v>0.5</v>
      </c>
      <c r="AO590">
        <v>0</v>
      </c>
      <c r="AP590" t="s">
        <v>2096</v>
      </c>
      <c r="AQ590" t="s">
        <v>2107</v>
      </c>
      <c r="AR590" t="s">
        <v>2085</v>
      </c>
      <c r="AU590" t="str">
        <f>IF(SpaceTypesTable[[#This Row],[Peak Flow Rate (gal/h)]]=0,"",SpaceTypesTable[[#This Row],[Peak Flow Rate (gal/h)]]/SpaceTypesTable[[#This Row],[area (ft^2)]])</f>
        <v/>
      </c>
      <c r="BE590" t="str">
        <f>IF(ISBLANK(BD590),"",BD590/(BA590/AZ590))</f>
        <v/>
      </c>
    </row>
    <row r="591" spans="1:57">
      <c r="A591" t="s">
        <v>62</v>
      </c>
      <c r="B591">
        <v>112</v>
      </c>
      <c r="C591" t="s">
        <v>1000</v>
      </c>
      <c r="D591" t="s">
        <v>801</v>
      </c>
      <c r="E591" t="s">
        <v>808</v>
      </c>
      <c r="F591" t="s">
        <v>813</v>
      </c>
      <c r="G591" t="s">
        <v>1041</v>
      </c>
      <c r="H591" t="s">
        <v>997</v>
      </c>
      <c r="I591" t="s">
        <v>882</v>
      </c>
      <c r="J591" t="s">
        <v>760</v>
      </c>
      <c r="K591" t="str">
        <f>SpaceTypesTable[[#This Row],[Lighting Standard]]&amp;SpaceTypesTable[[#This Row],[Lighting Primary Space Type]]&amp;SpaceTypesTable[[#This Row],[Lighting Secondary Space Type]]</f>
        <v>ASHRAE 189.1-2009Corridor/TransitionGeneral</v>
      </c>
      <c r="N591">
        <f>VLOOKUP(SpaceTypesTable[[#This Row],[LookupColumn]],InteriorLightingTable[],5,FALSE)</f>
        <v>0.45</v>
      </c>
      <c r="Q591">
        <v>0</v>
      </c>
      <c r="R591">
        <v>0.37</v>
      </c>
      <c r="S591">
        <v>0.2</v>
      </c>
      <c r="T591" t="s">
        <v>1974</v>
      </c>
      <c r="U591" t="s">
        <v>645</v>
      </c>
      <c r="V591" t="s">
        <v>626</v>
      </c>
      <c r="W591" t="s">
        <v>633</v>
      </c>
      <c r="X591" t="str">
        <f>SpaceTypesTable[[#This Row],[Ventilation Standard]]&amp;SpaceTypesTable[[#This Row],[Ventilation Primary Space Type]]&amp;SpaceTypesTable[[#This Row],[Ventilation Secondary Space Type]]</f>
        <v>ASHRAE 62.1-1999EducationCorridors</v>
      </c>
      <c r="Y591">
        <f>VLOOKUP(SpaceTypesTable[[#This Row],[Lookup]],VentilationStandardsTable[],6,FALSE)</f>
        <v>0.1</v>
      </c>
      <c r="Z591">
        <f>VLOOKUP(SpaceTypesTable[[#This Row],[Lookup]],VentilationStandardsTable[],5,FALSE)</f>
        <v>0</v>
      </c>
      <c r="AA591">
        <f>VLOOKUP(SpaceTypesTable[[#This Row],[Lookup]],VentilationStandardsTable[],7,FALSE)</f>
        <v>0</v>
      </c>
      <c r="AB591">
        <v>9.31</v>
      </c>
      <c r="AC591" t="s">
        <v>1996</v>
      </c>
      <c r="AD591" t="s">
        <v>2140</v>
      </c>
      <c r="AE591">
        <v>4.4600000000000001E-2</v>
      </c>
      <c r="AF591" t="s">
        <v>2034</v>
      </c>
      <c r="AH591" t="s">
        <v>1011</v>
      </c>
      <c r="AI591" t="s">
        <v>1011</v>
      </c>
      <c r="AJ591" t="s">
        <v>1011</v>
      </c>
      <c r="AL591">
        <v>0.27</v>
      </c>
      <c r="AM591">
        <v>0</v>
      </c>
      <c r="AN591">
        <v>0.5</v>
      </c>
      <c r="AO591">
        <v>0</v>
      </c>
      <c r="AP591" t="s">
        <v>2096</v>
      </c>
      <c r="AQ591" t="s">
        <v>2107</v>
      </c>
      <c r="AR591" t="s">
        <v>2085</v>
      </c>
      <c r="AU591" t="str">
        <f>IF(SpaceTypesTable[[#This Row],[Peak Flow Rate (gal/h)]]=0,"",SpaceTypesTable[[#This Row],[Peak Flow Rate (gal/h)]]/SpaceTypesTable[[#This Row],[area (ft^2)]])</f>
        <v/>
      </c>
      <c r="BE591" t="str">
        <f>IF(ISBLANK(BD591),"",BD591/(BA591/AZ591))</f>
        <v/>
      </c>
    </row>
    <row r="592" spans="1:57">
      <c r="A592" t="s">
        <v>40</v>
      </c>
      <c r="B592">
        <v>124</v>
      </c>
      <c r="C592" t="s">
        <v>1003</v>
      </c>
      <c r="D592" t="s">
        <v>799</v>
      </c>
      <c r="E592" t="s">
        <v>808</v>
      </c>
      <c r="F592" t="s">
        <v>813</v>
      </c>
      <c r="G592" t="s">
        <v>1041</v>
      </c>
      <c r="K592" t="str">
        <f>SpaceTypesTable[[#This Row],[Lighting Standard]]&amp;SpaceTypesTable[[#This Row],[Lighting Primary Space Type]]&amp;SpaceTypesTable[[#This Row],[Lighting Secondary Space Type]]</f>
        <v/>
      </c>
      <c r="N592">
        <v>0.7</v>
      </c>
      <c r="Q592">
        <v>0</v>
      </c>
      <c r="R592">
        <v>0.37</v>
      </c>
      <c r="S592">
        <v>0.2</v>
      </c>
      <c r="T592" t="s">
        <v>1974</v>
      </c>
      <c r="U592" t="s">
        <v>645</v>
      </c>
      <c r="V592" t="s">
        <v>626</v>
      </c>
      <c r="W592" t="s">
        <v>633</v>
      </c>
      <c r="X592" t="str">
        <f>SpaceTypesTable[[#This Row],[Ventilation Standard]]&amp;SpaceTypesTable[[#This Row],[Ventilation Primary Space Type]]&amp;SpaceTypesTable[[#This Row],[Ventilation Secondary Space Type]]</f>
        <v>ASHRAE 62.1-1999EducationCorridors</v>
      </c>
      <c r="Y592">
        <f>VLOOKUP(SpaceTypesTable[[#This Row],[Lookup]],VentilationStandardsTable[],6,FALSE)</f>
        <v>0.1</v>
      </c>
      <c r="Z592">
        <f>VLOOKUP(SpaceTypesTable[[#This Row],[Lookup]],VentilationStandardsTable[],5,FALSE)</f>
        <v>0</v>
      </c>
      <c r="AA592">
        <f>VLOOKUP(SpaceTypesTable[[#This Row],[Lookup]],VentilationStandardsTable[],7,FALSE)</f>
        <v>0</v>
      </c>
      <c r="AB592">
        <v>9.31</v>
      </c>
      <c r="AC592" t="s">
        <v>1996</v>
      </c>
      <c r="AD592" t="s">
        <v>2140</v>
      </c>
      <c r="AE592">
        <v>0.22320000000000001</v>
      </c>
      <c r="AF592" t="s">
        <v>2034</v>
      </c>
      <c r="AH592" t="s">
        <v>1011</v>
      </c>
      <c r="AI592" t="s">
        <v>1011</v>
      </c>
      <c r="AJ592" t="s">
        <v>1011</v>
      </c>
      <c r="AL592">
        <v>0.37</v>
      </c>
      <c r="AM592">
        <v>0</v>
      </c>
      <c r="AN592">
        <v>0.5</v>
      </c>
      <c r="AO592">
        <v>0</v>
      </c>
      <c r="AP592" t="s">
        <v>2096</v>
      </c>
      <c r="AQ592" t="s">
        <v>2107</v>
      </c>
      <c r="AR592" t="s">
        <v>2085</v>
      </c>
      <c r="AU592" t="str">
        <f>IF(SpaceTypesTable[[#This Row],[Peak Flow Rate (gal/h)]]=0,"",SpaceTypesTable[[#This Row],[Peak Flow Rate (gal/h)]]/SpaceTypesTable[[#This Row],[area (ft^2)]])</f>
        <v/>
      </c>
      <c r="BE592" t="str">
        <f>IF(ISBLANK(BD592),"",BD592/(BA592/AZ592))</f>
        <v/>
      </c>
    </row>
    <row r="593" spans="1:58">
      <c r="C593" t="s">
        <v>1058</v>
      </c>
      <c r="D593" t="s">
        <v>799</v>
      </c>
      <c r="E593" t="s">
        <v>808</v>
      </c>
      <c r="F593" t="s">
        <v>813</v>
      </c>
      <c r="G593" t="s">
        <v>1041</v>
      </c>
      <c r="H593" t="s">
        <v>755</v>
      </c>
      <c r="I593" t="s">
        <v>882</v>
      </c>
      <c r="J593" t="s">
        <v>760</v>
      </c>
      <c r="K593" t="str">
        <f>SpaceTypesTable[[#This Row],[Lighting Standard]]&amp;SpaceTypesTable[[#This Row],[Lighting Primary Space Type]]&amp;SpaceTypesTable[[#This Row],[Lighting Secondary Space Type]]</f>
        <v>ASHRAE 90.1-2007Corridor/TransitionGeneral</v>
      </c>
      <c r="N593">
        <f>VLOOKUP(SpaceTypesTable[[#This Row],[LookupColumn]],InteriorLightingTable[],5,FALSE)</f>
        <v>0.5</v>
      </c>
      <c r="Q593">
        <v>0</v>
      </c>
      <c r="R593">
        <v>0.37</v>
      </c>
      <c r="S593">
        <v>0.2</v>
      </c>
      <c r="T593" t="s">
        <v>1974</v>
      </c>
      <c r="U593" t="s">
        <v>647</v>
      </c>
      <c r="V593" t="s">
        <v>626</v>
      </c>
      <c r="W593" t="s">
        <v>633</v>
      </c>
      <c r="X593" t="str">
        <f>SpaceTypesTable[[#This Row],[Ventilation Standard]]&amp;SpaceTypesTable[[#This Row],[Ventilation Primary Space Type]]&amp;SpaceTypesTable[[#This Row],[Ventilation Secondary Space Type]]</f>
        <v>ASHRAE 62.1-2007EducationCorridors</v>
      </c>
      <c r="Y593" t="e">
        <f>VLOOKUP(SpaceTypesTable[[#This Row],[Lookup]],VentilationStandardsTable[],6,FALSE)</f>
        <v>#N/A</v>
      </c>
      <c r="Z593" t="e">
        <f>VLOOKUP(SpaceTypesTable[[#This Row],[Lookup]],VentilationStandardsTable[],5,FALSE)</f>
        <v>#N/A</v>
      </c>
      <c r="AA593" t="e">
        <f>VLOOKUP(SpaceTypesTable[[#This Row],[Lookup]],VentilationStandardsTable[],7,FALSE)</f>
        <v>#N/A</v>
      </c>
      <c r="AB593">
        <v>9.31</v>
      </c>
      <c r="AC593" t="s">
        <v>1996</v>
      </c>
      <c r="AD593" t="s">
        <v>2140</v>
      </c>
      <c r="AE593">
        <v>4.4600000000000001E-2</v>
      </c>
      <c r="AF593" t="s">
        <v>2034</v>
      </c>
      <c r="AH593" t="s">
        <v>1011</v>
      </c>
      <c r="AI593" t="s">
        <v>1011</v>
      </c>
      <c r="AJ593" t="s">
        <v>1011</v>
      </c>
      <c r="AL593">
        <v>0.27</v>
      </c>
      <c r="AM593">
        <v>0</v>
      </c>
      <c r="AN593">
        <v>0.5</v>
      </c>
      <c r="AO593">
        <v>0</v>
      </c>
      <c r="AP593" t="s">
        <v>2096</v>
      </c>
      <c r="AQ593" t="s">
        <v>2107</v>
      </c>
      <c r="AR593" t="s">
        <v>2085</v>
      </c>
      <c r="AU593" t="str">
        <f>IF(SpaceTypesTable[[#This Row],[Peak Flow Rate (gal/h)]]=0,"",SpaceTypesTable[[#This Row],[Peak Flow Rate (gal/h)]]/SpaceTypesTable[[#This Row],[area (ft^2)]])</f>
        <v/>
      </c>
      <c r="BE593" t="str">
        <f>IF(ISBLANK(BD593),"",BD593/(BA593/AZ593))</f>
        <v/>
      </c>
    </row>
    <row r="594" spans="1:58">
      <c r="A594" t="s">
        <v>305</v>
      </c>
      <c r="B594">
        <v>522</v>
      </c>
      <c r="C594" t="s">
        <v>1002</v>
      </c>
      <c r="D594" t="s">
        <v>799</v>
      </c>
      <c r="E594" t="s">
        <v>808</v>
      </c>
      <c r="F594" t="s">
        <v>842</v>
      </c>
      <c r="G594" t="s">
        <v>1047</v>
      </c>
      <c r="K594" t="str">
        <f>SpaceTypesTable[[#This Row],[Lighting Standard]]&amp;SpaceTypesTable[[#This Row],[Lighting Primary Space Type]]&amp;SpaceTypesTable[[#This Row],[Lighting Secondary Space Type]]</f>
        <v/>
      </c>
      <c r="N594">
        <v>1.06</v>
      </c>
      <c r="Q594">
        <v>0</v>
      </c>
      <c r="R594">
        <v>0.37</v>
      </c>
      <c r="S594">
        <v>0.2</v>
      </c>
      <c r="T594" t="s">
        <v>1974</v>
      </c>
      <c r="U594" t="s">
        <v>645</v>
      </c>
      <c r="V594" t="s">
        <v>601</v>
      </c>
      <c r="W594" t="s">
        <v>608</v>
      </c>
      <c r="X594" t="str">
        <f>SpaceTypesTable[[#This Row],[Ventilation Standard]]&amp;SpaceTypesTable[[#This Row],[Ventilation Primary Space Type]]&amp;SpaceTypesTable[[#This Row],[Ventilation Secondary Space Type]]</f>
        <v>ASHRAE 62.1-1999Sports and AmusementPlaying floors (gymnasium)</v>
      </c>
      <c r="Y594">
        <f>VLOOKUP(SpaceTypesTable[[#This Row],[Lookup]],VentilationStandardsTable[],6,FALSE)</f>
        <v>0</v>
      </c>
      <c r="Z594">
        <f>VLOOKUP(SpaceTypesTable[[#This Row],[Lookup]],VentilationStandardsTable[],5,FALSE)</f>
        <v>20</v>
      </c>
      <c r="AA594">
        <f>VLOOKUP(SpaceTypesTable[[#This Row],[Lookup]],VentilationStandardsTable[],7,FALSE)</f>
        <v>0</v>
      </c>
      <c r="AB594">
        <v>92.94</v>
      </c>
      <c r="AC594" t="s">
        <v>1998</v>
      </c>
      <c r="AD594" t="s">
        <v>2140</v>
      </c>
      <c r="AE594">
        <v>0.22320000000000001</v>
      </c>
      <c r="AF594" t="s">
        <v>2034</v>
      </c>
      <c r="AH594" t="s">
        <v>1011</v>
      </c>
      <c r="AI594" t="s">
        <v>1011</v>
      </c>
      <c r="AJ594" t="s">
        <v>1011</v>
      </c>
      <c r="AL594">
        <v>0.46</v>
      </c>
      <c r="AM594">
        <v>0</v>
      </c>
      <c r="AN594">
        <v>0.5</v>
      </c>
      <c r="AO594">
        <v>0</v>
      </c>
      <c r="AP594" t="s">
        <v>2096</v>
      </c>
      <c r="AQ594" t="s">
        <v>2059</v>
      </c>
      <c r="AR594" t="s">
        <v>2073</v>
      </c>
      <c r="AS594">
        <v>159.5</v>
      </c>
      <c r="AT594">
        <v>21269</v>
      </c>
      <c r="AU594">
        <f>IF(SpaceTypesTable[[#This Row],[Peak Flow Rate (gal/h)]]=0,"",SpaceTypesTable[[#This Row],[Peak Flow Rate (gal/h)]]/SpaceTypesTable[[#This Row],[area (ft^2)]])</f>
        <v>7.4991772062626355E-3</v>
      </c>
      <c r="AV594">
        <v>43.3</v>
      </c>
      <c r="AW594">
        <v>0.2</v>
      </c>
      <c r="AX594">
        <v>0.05</v>
      </c>
      <c r="AY594" t="s">
        <v>2158</v>
      </c>
      <c r="BE594" t="str">
        <f>IF(ISBLANK(BD594),"",BD594/(BA594/AZ594))</f>
        <v/>
      </c>
    </row>
    <row r="595" spans="1:58">
      <c r="A595" t="s">
        <v>179</v>
      </c>
      <c r="B595">
        <v>283</v>
      </c>
      <c r="C595" t="s">
        <v>1001</v>
      </c>
      <c r="D595" t="s">
        <v>799</v>
      </c>
      <c r="E595" t="s">
        <v>808</v>
      </c>
      <c r="F595" t="s">
        <v>842</v>
      </c>
      <c r="G595" t="s">
        <v>1047</v>
      </c>
      <c r="H595" t="s">
        <v>754</v>
      </c>
      <c r="I595" t="s">
        <v>887</v>
      </c>
      <c r="J595" t="s">
        <v>890</v>
      </c>
      <c r="K595" t="str">
        <f>SpaceTypesTable[[#This Row],[Lighting Standard]]&amp;SpaceTypesTable[[#This Row],[Lighting Primary Space Type]]&amp;SpaceTypesTable[[#This Row],[Lighting Secondary Space Type]]</f>
        <v>ASHRAE 90.1-2004Gymnasium/Exercise CenterPlaying Area</v>
      </c>
      <c r="N595">
        <f>VLOOKUP(SpaceTypesTable[[#This Row],[LookupColumn]],InteriorLightingTable[],5,FALSE)</f>
        <v>1.4</v>
      </c>
      <c r="Q595">
        <v>0</v>
      </c>
      <c r="R595">
        <v>0.37</v>
      </c>
      <c r="S595">
        <v>0.2</v>
      </c>
      <c r="T595" t="s">
        <v>1974</v>
      </c>
      <c r="U595" t="s">
        <v>645</v>
      </c>
      <c r="V595" t="s">
        <v>601</v>
      </c>
      <c r="W595" t="s">
        <v>608</v>
      </c>
      <c r="X595" t="str">
        <f>SpaceTypesTable[[#This Row],[Ventilation Standard]]&amp;SpaceTypesTable[[#This Row],[Ventilation Primary Space Type]]&amp;SpaceTypesTable[[#This Row],[Ventilation Secondary Space Type]]</f>
        <v>ASHRAE 62.1-1999Sports and AmusementPlaying floors (gymnasium)</v>
      </c>
      <c r="Y595">
        <f>VLOOKUP(SpaceTypesTable[[#This Row],[Lookup]],VentilationStandardsTable[],6,FALSE)</f>
        <v>0</v>
      </c>
      <c r="Z595">
        <f>VLOOKUP(SpaceTypesTable[[#This Row],[Lookup]],VentilationStandardsTable[],5,FALSE)</f>
        <v>20</v>
      </c>
      <c r="AA595">
        <f>VLOOKUP(SpaceTypesTable[[#This Row],[Lookup]],VentilationStandardsTable[],7,FALSE)</f>
        <v>0</v>
      </c>
      <c r="AB595">
        <v>92.94</v>
      </c>
      <c r="AC595" t="s">
        <v>1998</v>
      </c>
      <c r="AD595" t="s">
        <v>2140</v>
      </c>
      <c r="AE595">
        <v>5.9499999999999997E-2</v>
      </c>
      <c r="AF595" t="s">
        <v>2034</v>
      </c>
      <c r="AH595" t="s">
        <v>1011</v>
      </c>
      <c r="AI595" t="s">
        <v>1011</v>
      </c>
      <c r="AJ595" t="s">
        <v>1011</v>
      </c>
      <c r="AL595">
        <v>0.46</v>
      </c>
      <c r="AM595">
        <v>0</v>
      </c>
      <c r="AN595">
        <v>0.5</v>
      </c>
      <c r="AO595">
        <v>0</v>
      </c>
      <c r="AP595" t="s">
        <v>2096</v>
      </c>
      <c r="AQ595" t="s">
        <v>2059</v>
      </c>
      <c r="AR595" t="s">
        <v>2073</v>
      </c>
      <c r="AS595">
        <v>159.5</v>
      </c>
      <c r="AT595">
        <v>21269</v>
      </c>
      <c r="AU595">
        <f>IF(SpaceTypesTable[[#This Row],[Peak Flow Rate (gal/h)]]=0,"",SpaceTypesTable[[#This Row],[Peak Flow Rate (gal/h)]]/SpaceTypesTable[[#This Row],[area (ft^2)]])</f>
        <v>7.4991772062626355E-3</v>
      </c>
      <c r="AV595">
        <v>43.3</v>
      </c>
      <c r="AW595">
        <v>0.2</v>
      </c>
      <c r="AX595">
        <v>0.05</v>
      </c>
      <c r="AY595" t="s">
        <v>2158</v>
      </c>
      <c r="BE595" t="str">
        <f>IF(ISBLANK(BD595),"",BD595/(BA595/AZ595))</f>
        <v/>
      </c>
    </row>
    <row r="596" spans="1:58">
      <c r="A596" t="s">
        <v>106</v>
      </c>
      <c r="B596">
        <v>174</v>
      </c>
      <c r="C596" t="s">
        <v>1000</v>
      </c>
      <c r="D596" t="s">
        <v>800</v>
      </c>
      <c r="E596" t="s">
        <v>808</v>
      </c>
      <c r="F596" t="s">
        <v>842</v>
      </c>
      <c r="G596" t="s">
        <v>1047</v>
      </c>
      <c r="H596" t="s">
        <v>997</v>
      </c>
      <c r="I596" t="s">
        <v>887</v>
      </c>
      <c r="J596" t="s">
        <v>890</v>
      </c>
      <c r="K596" t="str">
        <f>SpaceTypesTable[[#This Row],[Lighting Standard]]&amp;SpaceTypesTable[[#This Row],[Lighting Primary Space Type]]&amp;SpaceTypesTable[[#This Row],[Lighting Secondary Space Type]]</f>
        <v>ASHRAE 189.1-2009Gymnasium/Exercise CenterPlaying Area</v>
      </c>
      <c r="N596">
        <f>VLOOKUP(SpaceTypesTable[[#This Row],[LookupColumn]],InteriorLightingTable[],5,FALSE)</f>
        <v>1.26</v>
      </c>
      <c r="Q596">
        <v>0</v>
      </c>
      <c r="R596">
        <v>0.37</v>
      </c>
      <c r="S596">
        <v>0.2</v>
      </c>
      <c r="T596" t="s">
        <v>1974</v>
      </c>
      <c r="U596" t="s">
        <v>645</v>
      </c>
      <c r="V596" t="s">
        <v>601</v>
      </c>
      <c r="W596" t="s">
        <v>608</v>
      </c>
      <c r="X596" t="str">
        <f>SpaceTypesTable[[#This Row],[Ventilation Standard]]&amp;SpaceTypesTable[[#This Row],[Ventilation Primary Space Type]]&amp;SpaceTypesTable[[#This Row],[Ventilation Secondary Space Type]]</f>
        <v>ASHRAE 62.1-1999Sports and AmusementPlaying floors (gymnasium)</v>
      </c>
      <c r="Y596">
        <f>VLOOKUP(SpaceTypesTable[[#This Row],[Lookup]],VentilationStandardsTable[],6,FALSE)</f>
        <v>0</v>
      </c>
      <c r="Z596">
        <f>VLOOKUP(SpaceTypesTable[[#This Row],[Lookup]],VentilationStandardsTable[],5,FALSE)</f>
        <v>20</v>
      </c>
      <c r="AA596">
        <f>VLOOKUP(SpaceTypesTable[[#This Row],[Lookup]],VentilationStandardsTable[],7,FALSE)</f>
        <v>0</v>
      </c>
      <c r="AB596">
        <v>92.94</v>
      </c>
      <c r="AC596" t="s">
        <v>1998</v>
      </c>
      <c r="AD596" t="s">
        <v>2140</v>
      </c>
      <c r="AE596">
        <v>5.9499999999999997E-2</v>
      </c>
      <c r="AF596" t="s">
        <v>2034</v>
      </c>
      <c r="AH596" t="s">
        <v>1011</v>
      </c>
      <c r="AI596" t="s">
        <v>1011</v>
      </c>
      <c r="AJ596" t="s">
        <v>1011</v>
      </c>
      <c r="AL596">
        <v>0.34000000000000008</v>
      </c>
      <c r="AM596">
        <v>0</v>
      </c>
      <c r="AN596">
        <v>0.5</v>
      </c>
      <c r="AO596">
        <v>0</v>
      </c>
      <c r="AP596" t="s">
        <v>2096</v>
      </c>
      <c r="AQ596" t="s">
        <v>2059</v>
      </c>
      <c r="AR596" t="s">
        <v>2073</v>
      </c>
      <c r="AS596">
        <v>159.5</v>
      </c>
      <c r="AT596">
        <v>21269</v>
      </c>
      <c r="AU596">
        <f>IF(SpaceTypesTable[[#This Row],[Peak Flow Rate (gal/h)]]=0,"",SpaceTypesTable[[#This Row],[Peak Flow Rate (gal/h)]]/SpaceTypesTable[[#This Row],[area (ft^2)]])</f>
        <v>7.4991772062626355E-3</v>
      </c>
      <c r="AV596">
        <v>43.3</v>
      </c>
      <c r="AW596">
        <v>0.2</v>
      </c>
      <c r="AX596">
        <v>0.05</v>
      </c>
      <c r="AY596" t="s">
        <v>2158</v>
      </c>
      <c r="BE596" t="str">
        <f>IF(ISBLANK(BD596),"",BD596/(BA596/AZ596))</f>
        <v/>
      </c>
    </row>
    <row r="597" spans="1:58">
      <c r="A597" t="s">
        <v>488</v>
      </c>
      <c r="B597">
        <v>233</v>
      </c>
      <c r="C597" t="s">
        <v>1000</v>
      </c>
      <c r="D597" t="s">
        <v>801</v>
      </c>
      <c r="E597" t="s">
        <v>808</v>
      </c>
      <c r="F597" t="s">
        <v>842</v>
      </c>
      <c r="G597" t="s">
        <v>1047</v>
      </c>
      <c r="H597" t="s">
        <v>997</v>
      </c>
      <c r="I597" t="s">
        <v>887</v>
      </c>
      <c r="J597" t="s">
        <v>890</v>
      </c>
      <c r="K597" t="str">
        <f>SpaceTypesTable[[#This Row],[Lighting Standard]]&amp;SpaceTypesTable[[#This Row],[Lighting Primary Space Type]]&amp;SpaceTypesTable[[#This Row],[Lighting Secondary Space Type]]</f>
        <v>ASHRAE 189.1-2009Gymnasium/Exercise CenterPlaying Area</v>
      </c>
      <c r="N597">
        <f>VLOOKUP(SpaceTypesTable[[#This Row],[LookupColumn]],InteriorLightingTable[],5,FALSE)</f>
        <v>1.26</v>
      </c>
      <c r="Q597">
        <v>0</v>
      </c>
      <c r="R597">
        <v>0.37</v>
      </c>
      <c r="S597">
        <v>0.2</v>
      </c>
      <c r="T597" t="s">
        <v>1974</v>
      </c>
      <c r="U597" t="s">
        <v>645</v>
      </c>
      <c r="V597" t="s">
        <v>601</v>
      </c>
      <c r="W597" t="s">
        <v>608</v>
      </c>
      <c r="X597" t="str">
        <f>SpaceTypesTable[[#This Row],[Ventilation Standard]]&amp;SpaceTypesTable[[#This Row],[Ventilation Primary Space Type]]&amp;SpaceTypesTable[[#This Row],[Ventilation Secondary Space Type]]</f>
        <v>ASHRAE 62.1-1999Sports and AmusementPlaying floors (gymnasium)</v>
      </c>
      <c r="Y597">
        <f>VLOOKUP(SpaceTypesTable[[#This Row],[Lookup]],VentilationStandardsTable[],6,FALSE)</f>
        <v>0</v>
      </c>
      <c r="Z597">
        <f>VLOOKUP(SpaceTypesTable[[#This Row],[Lookup]],VentilationStandardsTable[],5,FALSE)</f>
        <v>20</v>
      </c>
      <c r="AA597">
        <f>VLOOKUP(SpaceTypesTable[[#This Row],[Lookup]],VentilationStandardsTable[],7,FALSE)</f>
        <v>0</v>
      </c>
      <c r="AB597">
        <v>92.94</v>
      </c>
      <c r="AC597" t="s">
        <v>1998</v>
      </c>
      <c r="AD597" t="s">
        <v>2140</v>
      </c>
      <c r="AE597">
        <v>4.4600000000000001E-2</v>
      </c>
      <c r="AF597" t="s">
        <v>2034</v>
      </c>
      <c r="AH597" t="s">
        <v>1011</v>
      </c>
      <c r="AI597" t="s">
        <v>1011</v>
      </c>
      <c r="AJ597" t="s">
        <v>1011</v>
      </c>
      <c r="AL597">
        <v>0.34000000000000008</v>
      </c>
      <c r="AM597">
        <v>0</v>
      </c>
      <c r="AN597">
        <v>0.5</v>
      </c>
      <c r="AO597">
        <v>0</v>
      </c>
      <c r="AP597" t="s">
        <v>2096</v>
      </c>
      <c r="AQ597" t="s">
        <v>2059</v>
      </c>
      <c r="AR597" t="s">
        <v>2073</v>
      </c>
      <c r="AS597">
        <v>159.5</v>
      </c>
      <c r="AT597">
        <v>21269</v>
      </c>
      <c r="AU597">
        <f>IF(SpaceTypesTable[[#This Row],[Peak Flow Rate (gal/h)]]=0,"",SpaceTypesTable[[#This Row],[Peak Flow Rate (gal/h)]]/SpaceTypesTable[[#This Row],[area (ft^2)]])</f>
        <v>7.4991772062626355E-3</v>
      </c>
      <c r="AV597">
        <v>43.3</v>
      </c>
      <c r="AW597">
        <v>0.2</v>
      </c>
      <c r="AX597">
        <v>0.05</v>
      </c>
      <c r="AY597" t="s">
        <v>2158</v>
      </c>
      <c r="BE597" t="str">
        <f>IF(ISBLANK(BD597),"",BD597/(BA597/AZ597))</f>
        <v/>
      </c>
    </row>
    <row r="598" spans="1:58">
      <c r="A598" t="s">
        <v>433</v>
      </c>
      <c r="B598">
        <v>343</v>
      </c>
      <c r="C598" t="s">
        <v>1003</v>
      </c>
      <c r="D598" t="s">
        <v>799</v>
      </c>
      <c r="E598" t="s">
        <v>808</v>
      </c>
      <c r="F598" t="s">
        <v>842</v>
      </c>
      <c r="G598" t="s">
        <v>1047</v>
      </c>
      <c r="K598" t="str">
        <f>SpaceTypesTable[[#This Row],[Lighting Standard]]&amp;SpaceTypesTable[[#This Row],[Lighting Primary Space Type]]&amp;SpaceTypesTable[[#This Row],[Lighting Secondary Space Type]]</f>
        <v/>
      </c>
      <c r="N598">
        <v>0.80000000000000016</v>
      </c>
      <c r="Q598">
        <v>0</v>
      </c>
      <c r="R598">
        <v>0.37</v>
      </c>
      <c r="S598">
        <v>0.2</v>
      </c>
      <c r="T598" t="s">
        <v>1974</v>
      </c>
      <c r="U598" t="s">
        <v>645</v>
      </c>
      <c r="V598" t="s">
        <v>601</v>
      </c>
      <c r="W598" t="s">
        <v>608</v>
      </c>
      <c r="X598" t="str">
        <f>SpaceTypesTable[[#This Row],[Ventilation Standard]]&amp;SpaceTypesTable[[#This Row],[Ventilation Primary Space Type]]&amp;SpaceTypesTable[[#This Row],[Ventilation Secondary Space Type]]</f>
        <v>ASHRAE 62.1-1999Sports and AmusementPlaying floors (gymnasium)</v>
      </c>
      <c r="Y598">
        <f>VLOOKUP(SpaceTypesTable[[#This Row],[Lookup]],VentilationStandardsTable[],6,FALSE)</f>
        <v>0</v>
      </c>
      <c r="Z598">
        <f>VLOOKUP(SpaceTypesTable[[#This Row],[Lookup]],VentilationStandardsTable[],5,FALSE)</f>
        <v>20</v>
      </c>
      <c r="AA598">
        <f>VLOOKUP(SpaceTypesTable[[#This Row],[Lookup]],VentilationStandardsTable[],7,FALSE)</f>
        <v>0</v>
      </c>
      <c r="AB598">
        <v>92.94</v>
      </c>
      <c r="AC598" t="s">
        <v>1998</v>
      </c>
      <c r="AD598" t="s">
        <v>2140</v>
      </c>
      <c r="AE598">
        <v>0.22320000000000001</v>
      </c>
      <c r="AF598" t="s">
        <v>2034</v>
      </c>
      <c r="AH598" t="s">
        <v>1011</v>
      </c>
      <c r="AI598" t="s">
        <v>1011</v>
      </c>
      <c r="AJ598" t="s">
        <v>1011</v>
      </c>
      <c r="AL598">
        <v>0.46</v>
      </c>
      <c r="AM598">
        <v>0</v>
      </c>
      <c r="AN598">
        <v>0.5</v>
      </c>
      <c r="AO598">
        <v>0</v>
      </c>
      <c r="AP598" t="s">
        <v>2096</v>
      </c>
      <c r="AQ598" t="s">
        <v>2059</v>
      </c>
      <c r="AR598" t="s">
        <v>2073</v>
      </c>
      <c r="AS598">
        <v>159.5</v>
      </c>
      <c r="AT598">
        <v>21269</v>
      </c>
      <c r="AU598">
        <f>IF(SpaceTypesTable[[#This Row],[Peak Flow Rate (gal/h)]]=0,"",SpaceTypesTable[[#This Row],[Peak Flow Rate (gal/h)]]/SpaceTypesTable[[#This Row],[area (ft^2)]])</f>
        <v>7.4991772062626355E-3</v>
      </c>
      <c r="AV598">
        <v>43.3</v>
      </c>
      <c r="AW598">
        <v>0.2</v>
      </c>
      <c r="AX598">
        <v>0.05</v>
      </c>
      <c r="AY598" t="s">
        <v>2158</v>
      </c>
      <c r="BE598" t="str">
        <f>IF(ISBLANK(BD598),"",BD598/(BA598/AZ598))</f>
        <v/>
      </c>
    </row>
    <row r="599" spans="1:58">
      <c r="C599" t="s">
        <v>1058</v>
      </c>
      <c r="D599" t="s">
        <v>799</v>
      </c>
      <c r="E599" t="s">
        <v>808</v>
      </c>
      <c r="F599" t="s">
        <v>842</v>
      </c>
      <c r="G599" t="s">
        <v>1047</v>
      </c>
      <c r="H599" t="s">
        <v>755</v>
      </c>
      <c r="I599" t="s">
        <v>887</v>
      </c>
      <c r="J599" t="s">
        <v>890</v>
      </c>
      <c r="K599" t="str">
        <f>SpaceTypesTable[[#This Row],[Lighting Standard]]&amp;SpaceTypesTable[[#This Row],[Lighting Primary Space Type]]&amp;SpaceTypesTable[[#This Row],[Lighting Secondary Space Type]]</f>
        <v>ASHRAE 90.1-2007Gymnasium/Exercise CenterPlaying Area</v>
      </c>
      <c r="N599">
        <f>VLOOKUP(SpaceTypesTable[[#This Row],[LookupColumn]],InteriorLightingTable[],5,FALSE)</f>
        <v>1.4</v>
      </c>
      <c r="Q599">
        <v>0</v>
      </c>
      <c r="R599">
        <v>0.37</v>
      </c>
      <c r="S599">
        <v>0.2</v>
      </c>
      <c r="T599" t="s">
        <v>1974</v>
      </c>
      <c r="U599" t="s">
        <v>647</v>
      </c>
      <c r="V599" t="s">
        <v>601</v>
      </c>
      <c r="W599" t="s">
        <v>608</v>
      </c>
      <c r="X599" t="str">
        <f>SpaceTypesTable[[#This Row],[Ventilation Standard]]&amp;SpaceTypesTable[[#This Row],[Ventilation Primary Space Type]]&amp;SpaceTypesTable[[#This Row],[Ventilation Secondary Space Type]]</f>
        <v>ASHRAE 62.1-2007Sports and AmusementPlaying floors (gymnasium)</v>
      </c>
      <c r="Y599" t="e">
        <f>VLOOKUP(SpaceTypesTable[[#This Row],[Lookup]],VentilationStandardsTable[],6,FALSE)</f>
        <v>#N/A</v>
      </c>
      <c r="Z599" t="e">
        <f>VLOOKUP(SpaceTypesTable[[#This Row],[Lookup]],VentilationStandardsTable[],5,FALSE)</f>
        <v>#N/A</v>
      </c>
      <c r="AA599" t="e">
        <f>VLOOKUP(SpaceTypesTable[[#This Row],[Lookup]],VentilationStandardsTable[],7,FALSE)</f>
        <v>#N/A</v>
      </c>
      <c r="AB599">
        <v>92.94</v>
      </c>
      <c r="AC599" t="s">
        <v>1998</v>
      </c>
      <c r="AD599" t="s">
        <v>2140</v>
      </c>
      <c r="AE599">
        <v>4.4600000000000001E-2</v>
      </c>
      <c r="AF599" t="s">
        <v>2034</v>
      </c>
      <c r="AH599" t="s">
        <v>1011</v>
      </c>
      <c r="AI599" t="s">
        <v>1011</v>
      </c>
      <c r="AJ599" t="s">
        <v>1011</v>
      </c>
      <c r="AL599">
        <v>0.34000000000000008</v>
      </c>
      <c r="AM599">
        <v>0</v>
      </c>
      <c r="AN599">
        <v>0.5</v>
      </c>
      <c r="AO599">
        <v>0</v>
      </c>
      <c r="AP599" t="s">
        <v>2096</v>
      </c>
      <c r="AQ599" t="s">
        <v>2059</v>
      </c>
      <c r="AR599" t="s">
        <v>2073</v>
      </c>
      <c r="AS599">
        <v>159.5</v>
      </c>
      <c r="AT599">
        <v>21269</v>
      </c>
      <c r="AU599">
        <f>IF(SpaceTypesTable[[#This Row],[Peak Flow Rate (gal/h)]]=0,"",SpaceTypesTable[[#This Row],[Peak Flow Rate (gal/h)]]/SpaceTypesTable[[#This Row],[area (ft^2)]])</f>
        <v>7.4991772062626355E-3</v>
      </c>
      <c r="AV599">
        <v>43.3</v>
      </c>
      <c r="AW599">
        <v>0.2</v>
      </c>
      <c r="AX599">
        <v>0.05</v>
      </c>
      <c r="AY599" t="s">
        <v>2158</v>
      </c>
      <c r="BE599" t="str">
        <f>IF(ISBLANK(BD599),"",BD599/(BA599/AZ599))</f>
        <v/>
      </c>
    </row>
    <row r="600" spans="1:58">
      <c r="A600" t="s">
        <v>286</v>
      </c>
      <c r="B600">
        <v>439</v>
      </c>
      <c r="C600" t="s">
        <v>1002</v>
      </c>
      <c r="D600" t="s">
        <v>799</v>
      </c>
      <c r="E600" t="s">
        <v>808</v>
      </c>
      <c r="F600" t="s">
        <v>816</v>
      </c>
      <c r="G600" t="s">
        <v>1040</v>
      </c>
      <c r="K600" t="str">
        <f>SpaceTypesTable[[#This Row],[Lighting Standard]]&amp;SpaceTypesTable[[#This Row],[Lighting Primary Space Type]]&amp;SpaceTypesTable[[#This Row],[Lighting Secondary Space Type]]</f>
        <v/>
      </c>
      <c r="N600">
        <v>1.56</v>
      </c>
      <c r="Q600">
        <v>0</v>
      </c>
      <c r="R600">
        <v>0.37</v>
      </c>
      <c r="S600">
        <v>0.2</v>
      </c>
      <c r="T600" t="s">
        <v>1974</v>
      </c>
      <c r="U600" t="s">
        <v>645</v>
      </c>
      <c r="V600" t="s">
        <v>555</v>
      </c>
      <c r="W600" t="s">
        <v>559</v>
      </c>
      <c r="X600" t="str">
        <f>SpaceTypesTable[[#This Row],[Ventilation Standard]]&amp;SpaceTypesTable[[#This Row],[Ventilation Primary Space Type]]&amp;SpaceTypesTable[[#This Row],[Ventilation Secondary Space Type]]</f>
        <v>ASHRAE 62.1-1999Food and Beverage ServiceKitchens (cooking)</v>
      </c>
      <c r="Y600">
        <f>VLOOKUP(SpaceTypesTable[[#This Row],[Lookup]],VentilationStandardsTable[],6,FALSE)</f>
        <v>0</v>
      </c>
      <c r="Z600">
        <f>VLOOKUP(SpaceTypesTable[[#This Row],[Lookup]],VentilationStandardsTable[],5,FALSE)</f>
        <v>15</v>
      </c>
      <c r="AA600">
        <f>VLOOKUP(SpaceTypesTable[[#This Row],[Lookup]],VentilationStandardsTable[],7,FALSE)</f>
        <v>0</v>
      </c>
      <c r="AB600">
        <v>15.48</v>
      </c>
      <c r="AC600" t="s">
        <v>1996</v>
      </c>
      <c r="AD600" t="s">
        <v>2140</v>
      </c>
      <c r="AE600">
        <v>0.22320000000000001</v>
      </c>
      <c r="AF600" t="s">
        <v>2034</v>
      </c>
      <c r="AG600">
        <v>354.9</v>
      </c>
      <c r="AH600">
        <v>0.1</v>
      </c>
      <c r="AI600">
        <v>0.2</v>
      </c>
      <c r="AJ600">
        <v>0.7</v>
      </c>
      <c r="AK600" t="s">
        <v>2041</v>
      </c>
      <c r="AL600">
        <v>20.65</v>
      </c>
      <c r="AM600">
        <v>0.25</v>
      </c>
      <c r="AN600">
        <v>0.3</v>
      </c>
      <c r="AO600">
        <v>0.2</v>
      </c>
      <c r="AP600" t="s">
        <v>2128</v>
      </c>
      <c r="AQ600" t="s">
        <v>2107</v>
      </c>
      <c r="AR600" t="s">
        <v>2085</v>
      </c>
      <c r="AS600">
        <v>133</v>
      </c>
      <c r="AT600">
        <v>2325</v>
      </c>
      <c r="AU600">
        <f>IF(SpaceTypesTable[[#This Row],[Peak Flow Rate (gal/h)]]=0,"",SpaceTypesTable[[#This Row],[Peak Flow Rate (gal/h)]]/SpaceTypesTable[[#This Row],[area (ft^2)]])</f>
        <v>5.7204301075268818E-2</v>
      </c>
      <c r="AV600">
        <v>49</v>
      </c>
      <c r="AW600">
        <v>0.2</v>
      </c>
      <c r="AX600">
        <v>0.05</v>
      </c>
      <c r="AY600" t="s">
        <v>2159</v>
      </c>
      <c r="AZ600">
        <v>0.7</v>
      </c>
      <c r="BA600">
        <v>4000</v>
      </c>
      <c r="BB600">
        <v>0.33800000000000002</v>
      </c>
      <c r="BC600">
        <v>0.5</v>
      </c>
      <c r="BD600">
        <v>694.50231963774752</v>
      </c>
      <c r="BE600">
        <f>IF(ISBLANK(BD600),"",BD600/(BA600/AZ600))</f>
        <v>0.12153790593660581</v>
      </c>
      <c r="BF600" t="s">
        <v>2129</v>
      </c>
    </row>
    <row r="601" spans="1:58">
      <c r="A601" t="s">
        <v>400</v>
      </c>
      <c r="B601">
        <v>385</v>
      </c>
      <c r="C601" t="s">
        <v>1001</v>
      </c>
      <c r="D601" t="s">
        <v>799</v>
      </c>
      <c r="E601" t="s">
        <v>808</v>
      </c>
      <c r="F601" t="s">
        <v>816</v>
      </c>
      <c r="G601" t="s">
        <v>1040</v>
      </c>
      <c r="H601" t="s">
        <v>754</v>
      </c>
      <c r="I601" t="s">
        <v>675</v>
      </c>
      <c r="J601" t="s">
        <v>760</v>
      </c>
      <c r="K601" t="str">
        <f>SpaceTypesTable[[#This Row],[Lighting Standard]]&amp;SpaceTypesTable[[#This Row],[Lighting Primary Space Type]]&amp;SpaceTypesTable[[#This Row],[Lighting Secondary Space Type]]</f>
        <v>ASHRAE 90.1-2004Food PreparationGeneral</v>
      </c>
      <c r="N601">
        <f>VLOOKUP(SpaceTypesTable[[#This Row],[LookupColumn]],InteriorLightingTable[],5,FALSE)</f>
        <v>1.2</v>
      </c>
      <c r="Q601">
        <v>0</v>
      </c>
      <c r="R601">
        <v>0.37</v>
      </c>
      <c r="S601">
        <v>0.2</v>
      </c>
      <c r="T601" t="s">
        <v>1974</v>
      </c>
      <c r="U601" t="s">
        <v>645</v>
      </c>
      <c r="V601" t="s">
        <v>555</v>
      </c>
      <c r="W601" t="s">
        <v>559</v>
      </c>
      <c r="X601" t="str">
        <f>SpaceTypesTable[[#This Row],[Ventilation Standard]]&amp;SpaceTypesTable[[#This Row],[Ventilation Primary Space Type]]&amp;SpaceTypesTable[[#This Row],[Ventilation Secondary Space Type]]</f>
        <v>ASHRAE 62.1-1999Food and Beverage ServiceKitchens (cooking)</v>
      </c>
      <c r="Y601">
        <f>VLOOKUP(SpaceTypesTable[[#This Row],[Lookup]],VentilationStandardsTable[],6,FALSE)</f>
        <v>0</v>
      </c>
      <c r="Z601">
        <f>VLOOKUP(SpaceTypesTable[[#This Row],[Lookup]],VentilationStandardsTable[],5,FALSE)</f>
        <v>15</v>
      </c>
      <c r="AA601">
        <f>VLOOKUP(SpaceTypesTable[[#This Row],[Lookup]],VentilationStandardsTable[],7,FALSE)</f>
        <v>0</v>
      </c>
      <c r="AB601">
        <v>15.48</v>
      </c>
      <c r="AC601" t="s">
        <v>1996</v>
      </c>
      <c r="AD601" t="s">
        <v>2140</v>
      </c>
      <c r="AE601">
        <v>5.9499999999999997E-2</v>
      </c>
      <c r="AF601" t="s">
        <v>2034</v>
      </c>
      <c r="AG601">
        <v>354.9</v>
      </c>
      <c r="AH601">
        <v>0.1</v>
      </c>
      <c r="AI601">
        <v>0.2</v>
      </c>
      <c r="AJ601">
        <v>0.7</v>
      </c>
      <c r="AK601" t="s">
        <v>2041</v>
      </c>
      <c r="AL601">
        <v>20.65</v>
      </c>
      <c r="AM601">
        <v>0.25</v>
      </c>
      <c r="AN601">
        <v>0.3</v>
      </c>
      <c r="AO601">
        <v>0.2</v>
      </c>
      <c r="AP601" t="s">
        <v>2128</v>
      </c>
      <c r="AQ601" t="s">
        <v>2107</v>
      </c>
      <c r="AR601" t="s">
        <v>2085</v>
      </c>
      <c r="AS601">
        <v>133</v>
      </c>
      <c r="AT601">
        <v>2325</v>
      </c>
      <c r="AU601">
        <f>IF(SpaceTypesTable[[#This Row],[Peak Flow Rate (gal/h)]]=0,"",SpaceTypesTable[[#This Row],[Peak Flow Rate (gal/h)]]/SpaceTypesTable[[#This Row],[area (ft^2)]])</f>
        <v>5.7204301075268818E-2</v>
      </c>
      <c r="AV601">
        <v>49</v>
      </c>
      <c r="AW601">
        <v>0.2</v>
      </c>
      <c r="AX601">
        <v>0.05</v>
      </c>
      <c r="AY601" t="s">
        <v>2159</v>
      </c>
      <c r="AZ601">
        <v>0.7</v>
      </c>
      <c r="BA601">
        <v>4000</v>
      </c>
      <c r="BB601">
        <v>0.33800000000000002</v>
      </c>
      <c r="BC601">
        <v>0.5</v>
      </c>
      <c r="BD601">
        <v>694.50231963774752</v>
      </c>
      <c r="BE601">
        <f>IF(ISBLANK(BD601),"",BD601/(BA601/AZ601))</f>
        <v>0.12153790593660581</v>
      </c>
      <c r="BF601" t="s">
        <v>2129</v>
      </c>
    </row>
    <row r="602" spans="1:58">
      <c r="A602" t="s">
        <v>342</v>
      </c>
      <c r="B602">
        <v>349</v>
      </c>
      <c r="C602" t="s">
        <v>1000</v>
      </c>
      <c r="D602" t="s">
        <v>800</v>
      </c>
      <c r="E602" t="s">
        <v>808</v>
      </c>
      <c r="F602" t="s">
        <v>816</v>
      </c>
      <c r="G602" t="s">
        <v>1040</v>
      </c>
      <c r="H602" t="s">
        <v>997</v>
      </c>
      <c r="I602" t="s">
        <v>675</v>
      </c>
      <c r="J602" t="s">
        <v>760</v>
      </c>
      <c r="K602" t="str">
        <f>SpaceTypesTable[[#This Row],[Lighting Standard]]&amp;SpaceTypesTable[[#This Row],[Lighting Primary Space Type]]&amp;SpaceTypesTable[[#This Row],[Lighting Secondary Space Type]]</f>
        <v>ASHRAE 189.1-2009Food PreparationGeneral</v>
      </c>
      <c r="N602">
        <f>VLOOKUP(SpaceTypesTable[[#This Row],[LookupColumn]],InteriorLightingTable[],5,FALSE)</f>
        <v>1.08</v>
      </c>
      <c r="Q602">
        <v>0</v>
      </c>
      <c r="R602">
        <v>0.37</v>
      </c>
      <c r="S602">
        <v>0.2</v>
      </c>
      <c r="T602" t="s">
        <v>1974</v>
      </c>
      <c r="U602" t="s">
        <v>645</v>
      </c>
      <c r="V602" t="s">
        <v>555</v>
      </c>
      <c r="W602" t="s">
        <v>559</v>
      </c>
      <c r="X602" t="str">
        <f>SpaceTypesTable[[#This Row],[Ventilation Standard]]&amp;SpaceTypesTable[[#This Row],[Ventilation Primary Space Type]]&amp;SpaceTypesTable[[#This Row],[Ventilation Secondary Space Type]]</f>
        <v>ASHRAE 62.1-1999Food and Beverage ServiceKitchens (cooking)</v>
      </c>
      <c r="Y602">
        <f>VLOOKUP(SpaceTypesTable[[#This Row],[Lookup]],VentilationStandardsTable[],6,FALSE)</f>
        <v>0</v>
      </c>
      <c r="Z602">
        <f>VLOOKUP(SpaceTypesTable[[#This Row],[Lookup]],VentilationStandardsTable[],5,FALSE)</f>
        <v>15</v>
      </c>
      <c r="AA602">
        <f>VLOOKUP(SpaceTypesTable[[#This Row],[Lookup]],VentilationStandardsTable[],7,FALSE)</f>
        <v>0</v>
      </c>
      <c r="AB602">
        <v>15.48</v>
      </c>
      <c r="AC602" t="s">
        <v>1996</v>
      </c>
      <c r="AD602" t="s">
        <v>2140</v>
      </c>
      <c r="AE602">
        <v>5.9499999999999997E-2</v>
      </c>
      <c r="AF602" t="s">
        <v>2034</v>
      </c>
      <c r="AG602">
        <v>258.60000000000002</v>
      </c>
      <c r="AH602">
        <v>0.1</v>
      </c>
      <c r="AI602">
        <v>0.2</v>
      </c>
      <c r="AJ602">
        <v>0.7</v>
      </c>
      <c r="AK602" t="s">
        <v>2041</v>
      </c>
      <c r="AL602">
        <v>15.05</v>
      </c>
      <c r="AM602">
        <v>0.25</v>
      </c>
      <c r="AN602">
        <v>0.3</v>
      </c>
      <c r="AO602">
        <v>0.2</v>
      </c>
      <c r="AP602" t="s">
        <v>2128</v>
      </c>
      <c r="AQ602" t="s">
        <v>2107</v>
      </c>
      <c r="AR602" t="s">
        <v>2085</v>
      </c>
      <c r="AS602">
        <v>133</v>
      </c>
      <c r="AT602">
        <v>2325</v>
      </c>
      <c r="AU602">
        <f>IF(SpaceTypesTable[[#This Row],[Peak Flow Rate (gal/h)]]=0,"",SpaceTypesTable[[#This Row],[Peak Flow Rate (gal/h)]]/SpaceTypesTable[[#This Row],[area (ft^2)]])</f>
        <v>5.7204301075268818E-2</v>
      </c>
      <c r="AV602">
        <v>49</v>
      </c>
      <c r="AW602">
        <v>0.2</v>
      </c>
      <c r="AX602">
        <v>0.05</v>
      </c>
      <c r="AY602" t="s">
        <v>2159</v>
      </c>
      <c r="AZ602">
        <v>0.7</v>
      </c>
      <c r="BA602">
        <v>4000</v>
      </c>
      <c r="BB602">
        <v>0.33800000000000002</v>
      </c>
      <c r="BC602">
        <v>0.5</v>
      </c>
      <c r="BD602">
        <v>694.50231963774752</v>
      </c>
      <c r="BE602">
        <f>IF(ISBLANK(BD602),"",BD602/(BA602/AZ602))</f>
        <v>0.12153790593660581</v>
      </c>
      <c r="BF602" t="s">
        <v>2129</v>
      </c>
    </row>
    <row r="603" spans="1:58">
      <c r="A603" t="s">
        <v>17</v>
      </c>
      <c r="B603">
        <v>531</v>
      </c>
      <c r="C603" t="s">
        <v>1000</v>
      </c>
      <c r="D603" t="s">
        <v>801</v>
      </c>
      <c r="E603" t="s">
        <v>808</v>
      </c>
      <c r="F603" t="s">
        <v>816</v>
      </c>
      <c r="G603" t="s">
        <v>1040</v>
      </c>
      <c r="H603" t="s">
        <v>997</v>
      </c>
      <c r="I603" t="s">
        <v>675</v>
      </c>
      <c r="J603" t="s">
        <v>760</v>
      </c>
      <c r="K603" t="str">
        <f>SpaceTypesTable[[#This Row],[Lighting Standard]]&amp;SpaceTypesTable[[#This Row],[Lighting Primary Space Type]]&amp;SpaceTypesTable[[#This Row],[Lighting Secondary Space Type]]</f>
        <v>ASHRAE 189.1-2009Food PreparationGeneral</v>
      </c>
      <c r="N603">
        <f>VLOOKUP(SpaceTypesTable[[#This Row],[LookupColumn]],InteriorLightingTable[],5,FALSE)</f>
        <v>1.08</v>
      </c>
      <c r="Q603">
        <v>0</v>
      </c>
      <c r="R603">
        <v>0.37</v>
      </c>
      <c r="S603">
        <v>0.2</v>
      </c>
      <c r="T603" t="s">
        <v>1974</v>
      </c>
      <c r="U603" t="s">
        <v>645</v>
      </c>
      <c r="V603" t="s">
        <v>555</v>
      </c>
      <c r="W603" t="s">
        <v>559</v>
      </c>
      <c r="X603" t="str">
        <f>SpaceTypesTable[[#This Row],[Ventilation Standard]]&amp;SpaceTypesTable[[#This Row],[Ventilation Primary Space Type]]&amp;SpaceTypesTable[[#This Row],[Ventilation Secondary Space Type]]</f>
        <v>ASHRAE 62.1-1999Food and Beverage ServiceKitchens (cooking)</v>
      </c>
      <c r="Y603">
        <f>VLOOKUP(SpaceTypesTable[[#This Row],[Lookup]],VentilationStandardsTable[],6,FALSE)</f>
        <v>0</v>
      </c>
      <c r="Z603">
        <f>VLOOKUP(SpaceTypesTable[[#This Row],[Lookup]],VentilationStandardsTable[],5,FALSE)</f>
        <v>15</v>
      </c>
      <c r="AA603">
        <f>VLOOKUP(SpaceTypesTable[[#This Row],[Lookup]],VentilationStandardsTable[],7,FALSE)</f>
        <v>0</v>
      </c>
      <c r="AB603">
        <v>15.48</v>
      </c>
      <c r="AC603" t="s">
        <v>1996</v>
      </c>
      <c r="AD603" t="s">
        <v>2140</v>
      </c>
      <c r="AE603">
        <v>4.4600000000000001E-2</v>
      </c>
      <c r="AF603" t="s">
        <v>2034</v>
      </c>
      <c r="AG603">
        <v>258.60000000000002</v>
      </c>
      <c r="AH603">
        <v>0.1</v>
      </c>
      <c r="AI603">
        <v>0.2</v>
      </c>
      <c r="AJ603">
        <v>0.7</v>
      </c>
      <c r="AK603" t="s">
        <v>2041</v>
      </c>
      <c r="AL603">
        <v>15.05</v>
      </c>
      <c r="AM603">
        <v>0.25</v>
      </c>
      <c r="AN603">
        <v>0.3</v>
      </c>
      <c r="AO603">
        <v>0.2</v>
      </c>
      <c r="AP603" t="s">
        <v>2128</v>
      </c>
      <c r="AQ603" t="s">
        <v>2107</v>
      </c>
      <c r="AR603" t="s">
        <v>2085</v>
      </c>
      <c r="AS603">
        <v>133</v>
      </c>
      <c r="AT603">
        <v>2325</v>
      </c>
      <c r="AU603">
        <f>IF(SpaceTypesTable[[#This Row],[Peak Flow Rate (gal/h)]]=0,"",SpaceTypesTable[[#This Row],[Peak Flow Rate (gal/h)]]/SpaceTypesTable[[#This Row],[area (ft^2)]])</f>
        <v>5.7204301075268818E-2</v>
      </c>
      <c r="AV603">
        <v>49</v>
      </c>
      <c r="AW603">
        <v>0.2</v>
      </c>
      <c r="AX603">
        <v>0.05</v>
      </c>
      <c r="AY603" t="s">
        <v>2159</v>
      </c>
      <c r="AZ603">
        <v>0.7</v>
      </c>
      <c r="BA603">
        <v>4000</v>
      </c>
      <c r="BB603">
        <v>0.33800000000000002</v>
      </c>
      <c r="BC603">
        <v>0.5</v>
      </c>
      <c r="BD603">
        <v>694.50231963774752</v>
      </c>
      <c r="BE603">
        <f>IF(ISBLANK(BD603),"",BD603/(BA603/AZ603))</f>
        <v>0.12153790593660581</v>
      </c>
      <c r="BF603" t="s">
        <v>2129</v>
      </c>
    </row>
    <row r="604" spans="1:58">
      <c r="A604" t="s">
        <v>72</v>
      </c>
      <c r="B604">
        <v>278</v>
      </c>
      <c r="C604" t="s">
        <v>1003</v>
      </c>
      <c r="D604" t="s">
        <v>799</v>
      </c>
      <c r="E604" t="s">
        <v>808</v>
      </c>
      <c r="F604" t="s">
        <v>816</v>
      </c>
      <c r="G604" t="s">
        <v>1040</v>
      </c>
      <c r="K604" t="str">
        <f>SpaceTypesTable[[#This Row],[Lighting Standard]]&amp;SpaceTypesTable[[#This Row],[Lighting Primary Space Type]]&amp;SpaceTypesTable[[#This Row],[Lighting Secondary Space Type]]</f>
        <v/>
      </c>
      <c r="N604">
        <v>2.2400000000000002</v>
      </c>
      <c r="Q604">
        <v>0</v>
      </c>
      <c r="R604">
        <v>0.37</v>
      </c>
      <c r="S604">
        <v>0.2</v>
      </c>
      <c r="T604" t="s">
        <v>1974</v>
      </c>
      <c r="U604" t="s">
        <v>645</v>
      </c>
      <c r="V604" t="s">
        <v>555</v>
      </c>
      <c r="W604" t="s">
        <v>559</v>
      </c>
      <c r="X604" t="str">
        <f>SpaceTypesTable[[#This Row],[Ventilation Standard]]&amp;SpaceTypesTable[[#This Row],[Ventilation Primary Space Type]]&amp;SpaceTypesTable[[#This Row],[Ventilation Secondary Space Type]]</f>
        <v>ASHRAE 62.1-1999Food and Beverage ServiceKitchens (cooking)</v>
      </c>
      <c r="Y604">
        <f>VLOOKUP(SpaceTypesTable[[#This Row],[Lookup]],VentilationStandardsTable[],6,FALSE)</f>
        <v>0</v>
      </c>
      <c r="Z604">
        <f>VLOOKUP(SpaceTypesTable[[#This Row],[Lookup]],VentilationStandardsTable[],5,FALSE)</f>
        <v>15</v>
      </c>
      <c r="AA604">
        <f>VLOOKUP(SpaceTypesTable[[#This Row],[Lookup]],VentilationStandardsTable[],7,FALSE)</f>
        <v>0</v>
      </c>
      <c r="AB604">
        <v>15.48</v>
      </c>
      <c r="AC604" t="s">
        <v>1996</v>
      </c>
      <c r="AD604" t="s">
        <v>2140</v>
      </c>
      <c r="AE604">
        <v>0.22320000000000001</v>
      </c>
      <c r="AF604" t="s">
        <v>2034</v>
      </c>
      <c r="AG604">
        <v>354.9</v>
      </c>
      <c r="AH604">
        <v>0.1</v>
      </c>
      <c r="AI604">
        <v>0.2</v>
      </c>
      <c r="AJ604">
        <v>0.7</v>
      </c>
      <c r="AK604" t="s">
        <v>2041</v>
      </c>
      <c r="AL604">
        <v>20.65</v>
      </c>
      <c r="AM604">
        <v>0.25</v>
      </c>
      <c r="AN604">
        <v>0.3</v>
      </c>
      <c r="AO604">
        <v>0.2</v>
      </c>
      <c r="AP604" t="s">
        <v>2128</v>
      </c>
      <c r="AQ604" t="s">
        <v>2107</v>
      </c>
      <c r="AR604" t="s">
        <v>2085</v>
      </c>
      <c r="AS604">
        <v>133</v>
      </c>
      <c r="AT604">
        <v>2325</v>
      </c>
      <c r="AU604">
        <f>IF(SpaceTypesTable[[#This Row],[Peak Flow Rate (gal/h)]]=0,"",SpaceTypesTable[[#This Row],[Peak Flow Rate (gal/h)]]/SpaceTypesTable[[#This Row],[area (ft^2)]])</f>
        <v>5.7204301075268818E-2</v>
      </c>
      <c r="AV604">
        <v>49</v>
      </c>
      <c r="AW604">
        <v>0.2</v>
      </c>
      <c r="AX604">
        <v>0.05</v>
      </c>
      <c r="AY604" t="s">
        <v>2159</v>
      </c>
      <c r="AZ604">
        <v>0.7</v>
      </c>
      <c r="BA604">
        <v>4000</v>
      </c>
      <c r="BB604">
        <v>0.33800000000000002</v>
      </c>
      <c r="BC604">
        <v>0.5</v>
      </c>
      <c r="BD604">
        <v>694.50231963774752</v>
      </c>
      <c r="BE604">
        <f>IF(ISBLANK(BD604),"",BD604/(BA604/AZ604))</f>
        <v>0.12153790593660581</v>
      </c>
      <c r="BF604" t="s">
        <v>2129</v>
      </c>
    </row>
    <row r="605" spans="1:58">
      <c r="C605" t="s">
        <v>1058</v>
      </c>
      <c r="D605" t="s">
        <v>799</v>
      </c>
      <c r="E605" t="s">
        <v>808</v>
      </c>
      <c r="F605" t="s">
        <v>816</v>
      </c>
      <c r="G605" t="s">
        <v>1040</v>
      </c>
      <c r="H605" t="s">
        <v>755</v>
      </c>
      <c r="I605" t="s">
        <v>675</v>
      </c>
      <c r="J605" t="s">
        <v>760</v>
      </c>
      <c r="K605" t="str">
        <f>SpaceTypesTable[[#This Row],[Lighting Standard]]&amp;SpaceTypesTable[[#This Row],[Lighting Primary Space Type]]&amp;SpaceTypesTable[[#This Row],[Lighting Secondary Space Type]]</f>
        <v>ASHRAE 90.1-2007Food PreparationGeneral</v>
      </c>
      <c r="N605">
        <f>VLOOKUP(SpaceTypesTable[[#This Row],[LookupColumn]],InteriorLightingTable[],5,FALSE)</f>
        <v>1.2</v>
      </c>
      <c r="Q605">
        <v>0</v>
      </c>
      <c r="R605">
        <v>0.37</v>
      </c>
      <c r="S605">
        <v>0.2</v>
      </c>
      <c r="T605" t="s">
        <v>1974</v>
      </c>
      <c r="U605" t="s">
        <v>647</v>
      </c>
      <c r="V605" t="s">
        <v>555</v>
      </c>
      <c r="W605" t="s">
        <v>559</v>
      </c>
      <c r="X605" t="str">
        <f>SpaceTypesTable[[#This Row],[Ventilation Standard]]&amp;SpaceTypesTable[[#This Row],[Ventilation Primary Space Type]]&amp;SpaceTypesTable[[#This Row],[Ventilation Secondary Space Type]]</f>
        <v>ASHRAE 62.1-2007Food and Beverage ServiceKitchens (cooking)</v>
      </c>
      <c r="Y605" t="e">
        <f>VLOOKUP(SpaceTypesTable[[#This Row],[Lookup]],VentilationStandardsTable[],6,FALSE)</f>
        <v>#N/A</v>
      </c>
      <c r="Z605" t="e">
        <f>VLOOKUP(SpaceTypesTable[[#This Row],[Lookup]],VentilationStandardsTable[],5,FALSE)</f>
        <v>#N/A</v>
      </c>
      <c r="AA605" t="e">
        <f>VLOOKUP(SpaceTypesTable[[#This Row],[Lookup]],VentilationStandardsTable[],7,FALSE)</f>
        <v>#N/A</v>
      </c>
      <c r="AB605">
        <v>15.48</v>
      </c>
      <c r="AC605" t="s">
        <v>1996</v>
      </c>
      <c r="AD605" t="s">
        <v>2140</v>
      </c>
      <c r="AE605">
        <v>4.4600000000000001E-2</v>
      </c>
      <c r="AF605" t="s">
        <v>2034</v>
      </c>
      <c r="AG605">
        <v>258.60000000000002</v>
      </c>
      <c r="AH605">
        <v>0.1</v>
      </c>
      <c r="AI605">
        <v>0.2</v>
      </c>
      <c r="AJ605">
        <v>0.7</v>
      </c>
      <c r="AK605" t="s">
        <v>2041</v>
      </c>
      <c r="AL605">
        <v>15.05</v>
      </c>
      <c r="AM605">
        <v>0.25</v>
      </c>
      <c r="AN605">
        <v>0.3</v>
      </c>
      <c r="AO605">
        <v>0.2</v>
      </c>
      <c r="AP605" t="s">
        <v>2128</v>
      </c>
      <c r="AQ605" t="s">
        <v>2107</v>
      </c>
      <c r="AR605" t="s">
        <v>2085</v>
      </c>
      <c r="AS605">
        <v>133</v>
      </c>
      <c r="AT605">
        <v>2325</v>
      </c>
      <c r="AU605">
        <f>IF(SpaceTypesTable[[#This Row],[Peak Flow Rate (gal/h)]]=0,"",SpaceTypesTable[[#This Row],[Peak Flow Rate (gal/h)]]/SpaceTypesTable[[#This Row],[area (ft^2)]])</f>
        <v>5.7204301075268818E-2</v>
      </c>
      <c r="AV605">
        <v>49</v>
      </c>
      <c r="AW605">
        <v>0.2</v>
      </c>
      <c r="AX605">
        <v>0.05</v>
      </c>
      <c r="AY605" t="s">
        <v>2159</v>
      </c>
      <c r="AZ605">
        <v>0.7</v>
      </c>
      <c r="BA605">
        <v>4000</v>
      </c>
      <c r="BB605">
        <v>0.33800000000000002</v>
      </c>
      <c r="BC605">
        <v>0.5</v>
      </c>
      <c r="BD605">
        <v>694.50231963774752</v>
      </c>
      <c r="BE605">
        <f>IF(ISBLANK(BD605),"",BD605/(BA605/AZ605))</f>
        <v>0.12153790593660581</v>
      </c>
      <c r="BF605" t="s">
        <v>2129</v>
      </c>
    </row>
    <row r="606" spans="1:58">
      <c r="A606" t="s">
        <v>157</v>
      </c>
      <c r="B606">
        <v>549</v>
      </c>
      <c r="C606" t="s">
        <v>1002</v>
      </c>
      <c r="D606" t="s">
        <v>799</v>
      </c>
      <c r="E606" t="s">
        <v>808</v>
      </c>
      <c r="F606" t="s">
        <v>741</v>
      </c>
      <c r="G606" t="s">
        <v>1049</v>
      </c>
      <c r="K606" t="str">
        <f>SpaceTypesTable[[#This Row],[Lighting Standard]]&amp;SpaceTypesTable[[#This Row],[Lighting Primary Space Type]]&amp;SpaceTypesTable[[#This Row],[Lighting Secondary Space Type]]</f>
        <v/>
      </c>
      <c r="N606">
        <v>1.52</v>
      </c>
      <c r="Q606">
        <v>0</v>
      </c>
      <c r="R606">
        <v>0.37</v>
      </c>
      <c r="S606">
        <v>0.2</v>
      </c>
      <c r="T606" t="s">
        <v>1974</v>
      </c>
      <c r="U606" t="s">
        <v>645</v>
      </c>
      <c r="V606" t="s">
        <v>626</v>
      </c>
      <c r="W606" t="s">
        <v>631</v>
      </c>
      <c r="X606" t="str">
        <f>SpaceTypesTable[[#This Row],[Ventilation Standard]]&amp;SpaceTypesTable[[#This Row],[Ventilation Primary Space Type]]&amp;SpaceTypesTable[[#This Row],[Ventilation Secondary Space Type]]</f>
        <v>ASHRAE 62.1-1999EducationLibraries</v>
      </c>
      <c r="Y606">
        <f>VLOOKUP(SpaceTypesTable[[#This Row],[Lookup]],VentilationStandardsTable[],6,FALSE)</f>
        <v>0</v>
      </c>
      <c r="Z606">
        <f>VLOOKUP(SpaceTypesTable[[#This Row],[Lookup]],VentilationStandardsTable[],5,FALSE)</f>
        <v>15</v>
      </c>
      <c r="AA606">
        <f>VLOOKUP(SpaceTypesTable[[#This Row],[Lookup]],VentilationStandardsTable[],7,FALSE)</f>
        <v>0</v>
      </c>
      <c r="AB606">
        <v>21.34</v>
      </c>
      <c r="AC606" t="s">
        <v>1996</v>
      </c>
      <c r="AD606" t="s">
        <v>2140</v>
      </c>
      <c r="AE606">
        <v>0.22320000000000001</v>
      </c>
      <c r="AF606" t="s">
        <v>2034</v>
      </c>
      <c r="AH606" t="s">
        <v>1011</v>
      </c>
      <c r="AI606" t="s">
        <v>1011</v>
      </c>
      <c r="AJ606" t="s">
        <v>1011</v>
      </c>
      <c r="AL606">
        <v>0.93</v>
      </c>
      <c r="AM606">
        <v>0</v>
      </c>
      <c r="AN606">
        <v>0.5</v>
      </c>
      <c r="AO606">
        <v>0</v>
      </c>
      <c r="AP606" t="s">
        <v>2096</v>
      </c>
      <c r="AQ606" t="s">
        <v>2059</v>
      </c>
      <c r="AR606" t="s">
        <v>2073</v>
      </c>
      <c r="AU606" t="str">
        <f>IF(SpaceTypesTable[[#This Row],[Peak Flow Rate (gal/h)]]=0,"",SpaceTypesTable[[#This Row],[Peak Flow Rate (gal/h)]]/SpaceTypesTable[[#This Row],[area (ft^2)]])</f>
        <v/>
      </c>
      <c r="BE606" t="str">
        <f>IF(ISBLANK(BD606),"",BD606/(BA606/AZ606))</f>
        <v/>
      </c>
    </row>
    <row r="607" spans="1:58">
      <c r="A607" t="s">
        <v>128</v>
      </c>
      <c r="B607">
        <v>159</v>
      </c>
      <c r="C607" t="s">
        <v>1001</v>
      </c>
      <c r="D607" t="s">
        <v>799</v>
      </c>
      <c r="E607" t="s">
        <v>808</v>
      </c>
      <c r="F607" t="s">
        <v>741</v>
      </c>
      <c r="G607" t="s">
        <v>1049</v>
      </c>
      <c r="H607" t="s">
        <v>754</v>
      </c>
      <c r="I607" t="s">
        <v>741</v>
      </c>
      <c r="J607" t="s">
        <v>895</v>
      </c>
      <c r="K607" t="str">
        <f>SpaceTypesTable[[#This Row],[Lighting Standard]]&amp;SpaceTypesTable[[#This Row],[Lighting Primary Space Type]]&amp;SpaceTypesTable[[#This Row],[Lighting Secondary Space Type]]</f>
        <v>ASHRAE 90.1-2004LibraryReading Area</v>
      </c>
      <c r="N607">
        <f>VLOOKUP(SpaceTypesTable[[#This Row],[LookupColumn]],InteriorLightingTable[],5,FALSE)</f>
        <v>1.2</v>
      </c>
      <c r="Q607">
        <v>0</v>
      </c>
      <c r="R607">
        <v>0.37</v>
      </c>
      <c r="S607">
        <v>0.2</v>
      </c>
      <c r="T607" t="s">
        <v>1974</v>
      </c>
      <c r="U607" t="s">
        <v>645</v>
      </c>
      <c r="V607" t="s">
        <v>626</v>
      </c>
      <c r="W607" t="s">
        <v>631</v>
      </c>
      <c r="X607" t="str">
        <f>SpaceTypesTable[[#This Row],[Ventilation Standard]]&amp;SpaceTypesTable[[#This Row],[Ventilation Primary Space Type]]&amp;SpaceTypesTable[[#This Row],[Ventilation Secondary Space Type]]</f>
        <v>ASHRAE 62.1-1999EducationLibraries</v>
      </c>
      <c r="Y607">
        <f>VLOOKUP(SpaceTypesTable[[#This Row],[Lookup]],VentilationStandardsTable[],6,FALSE)</f>
        <v>0</v>
      </c>
      <c r="Z607">
        <f>VLOOKUP(SpaceTypesTable[[#This Row],[Lookup]],VentilationStandardsTable[],5,FALSE)</f>
        <v>15</v>
      </c>
      <c r="AA607">
        <f>VLOOKUP(SpaceTypesTable[[#This Row],[Lookup]],VentilationStandardsTable[],7,FALSE)</f>
        <v>0</v>
      </c>
      <c r="AB607">
        <v>21.34</v>
      </c>
      <c r="AC607" t="s">
        <v>1996</v>
      </c>
      <c r="AD607" t="s">
        <v>2140</v>
      </c>
      <c r="AE607">
        <v>5.9499999999999997E-2</v>
      </c>
      <c r="AF607" t="s">
        <v>2034</v>
      </c>
      <c r="AH607" t="s">
        <v>1011</v>
      </c>
      <c r="AI607" t="s">
        <v>1011</v>
      </c>
      <c r="AJ607" t="s">
        <v>1011</v>
      </c>
      <c r="AL607">
        <v>0.93</v>
      </c>
      <c r="AM607">
        <v>0</v>
      </c>
      <c r="AN607">
        <v>0.5</v>
      </c>
      <c r="AO607">
        <v>0</v>
      </c>
      <c r="AP607" t="s">
        <v>2096</v>
      </c>
      <c r="AQ607" t="s">
        <v>2059</v>
      </c>
      <c r="AR607" t="s">
        <v>2073</v>
      </c>
      <c r="AU607" t="str">
        <f>IF(SpaceTypesTable[[#This Row],[Peak Flow Rate (gal/h)]]=0,"",SpaceTypesTable[[#This Row],[Peak Flow Rate (gal/h)]]/SpaceTypesTable[[#This Row],[area (ft^2)]])</f>
        <v/>
      </c>
      <c r="BE607" t="str">
        <f>IF(ISBLANK(BD607),"",BD607/(BA607/AZ607))</f>
        <v/>
      </c>
    </row>
    <row r="608" spans="1:58">
      <c r="A608" t="s">
        <v>449</v>
      </c>
      <c r="B608">
        <v>513</v>
      </c>
      <c r="C608" t="s">
        <v>1000</v>
      </c>
      <c r="D608" t="s">
        <v>800</v>
      </c>
      <c r="E608" t="s">
        <v>808</v>
      </c>
      <c r="F608" t="s">
        <v>741</v>
      </c>
      <c r="G608" t="s">
        <v>1049</v>
      </c>
      <c r="H608" t="s">
        <v>997</v>
      </c>
      <c r="I608" t="s">
        <v>741</v>
      </c>
      <c r="J608" t="s">
        <v>895</v>
      </c>
      <c r="K608" t="str">
        <f>SpaceTypesTable[[#This Row],[Lighting Standard]]&amp;SpaceTypesTable[[#This Row],[Lighting Primary Space Type]]&amp;SpaceTypesTable[[#This Row],[Lighting Secondary Space Type]]</f>
        <v>ASHRAE 189.1-2009LibraryReading Area</v>
      </c>
      <c r="N608">
        <f>VLOOKUP(SpaceTypesTable[[#This Row],[LookupColumn]],InteriorLightingTable[],5,FALSE)</f>
        <v>1.08</v>
      </c>
      <c r="Q608">
        <v>0</v>
      </c>
      <c r="R608">
        <v>0.37</v>
      </c>
      <c r="S608">
        <v>0.2</v>
      </c>
      <c r="T608" t="s">
        <v>1974</v>
      </c>
      <c r="U608" t="s">
        <v>645</v>
      </c>
      <c r="V608" t="s">
        <v>626</v>
      </c>
      <c r="W608" t="s">
        <v>631</v>
      </c>
      <c r="X608" t="str">
        <f>SpaceTypesTable[[#This Row],[Ventilation Standard]]&amp;SpaceTypesTable[[#This Row],[Ventilation Primary Space Type]]&amp;SpaceTypesTable[[#This Row],[Ventilation Secondary Space Type]]</f>
        <v>ASHRAE 62.1-1999EducationLibraries</v>
      </c>
      <c r="Y608">
        <f>VLOOKUP(SpaceTypesTable[[#This Row],[Lookup]],VentilationStandardsTable[],6,FALSE)</f>
        <v>0</v>
      </c>
      <c r="Z608">
        <f>VLOOKUP(SpaceTypesTable[[#This Row],[Lookup]],VentilationStandardsTable[],5,FALSE)</f>
        <v>15</v>
      </c>
      <c r="AA608">
        <f>VLOOKUP(SpaceTypesTable[[#This Row],[Lookup]],VentilationStandardsTable[],7,FALSE)</f>
        <v>0</v>
      </c>
      <c r="AB608">
        <v>21.34</v>
      </c>
      <c r="AC608" t="s">
        <v>1996</v>
      </c>
      <c r="AD608" t="s">
        <v>2140</v>
      </c>
      <c r="AE608">
        <v>5.9499999999999997E-2</v>
      </c>
      <c r="AF608" t="s">
        <v>2034</v>
      </c>
      <c r="AH608" t="s">
        <v>1011</v>
      </c>
      <c r="AI608" t="s">
        <v>1011</v>
      </c>
      <c r="AJ608" t="s">
        <v>1011</v>
      </c>
      <c r="AL608">
        <v>0.68</v>
      </c>
      <c r="AM608">
        <v>0</v>
      </c>
      <c r="AN608">
        <v>0.5</v>
      </c>
      <c r="AO608">
        <v>0</v>
      </c>
      <c r="AP608" t="s">
        <v>2096</v>
      </c>
      <c r="AQ608" t="s">
        <v>2059</v>
      </c>
      <c r="AR608" t="s">
        <v>2073</v>
      </c>
      <c r="AU608" t="str">
        <f>IF(SpaceTypesTable[[#This Row],[Peak Flow Rate (gal/h)]]=0,"",SpaceTypesTable[[#This Row],[Peak Flow Rate (gal/h)]]/SpaceTypesTable[[#This Row],[area (ft^2)]])</f>
        <v/>
      </c>
      <c r="BE608" t="str">
        <f>IF(ISBLANK(BD608),"",BD608/(BA608/AZ608))</f>
        <v/>
      </c>
    </row>
    <row r="609" spans="1:57">
      <c r="A609" t="s">
        <v>318</v>
      </c>
      <c r="B609">
        <v>256</v>
      </c>
      <c r="C609" t="s">
        <v>1000</v>
      </c>
      <c r="D609" t="s">
        <v>801</v>
      </c>
      <c r="E609" t="s">
        <v>808</v>
      </c>
      <c r="F609" t="s">
        <v>741</v>
      </c>
      <c r="G609" t="s">
        <v>1049</v>
      </c>
      <c r="H609" t="s">
        <v>997</v>
      </c>
      <c r="I609" t="s">
        <v>741</v>
      </c>
      <c r="J609" t="s">
        <v>895</v>
      </c>
      <c r="K609" t="str">
        <f>SpaceTypesTable[[#This Row],[Lighting Standard]]&amp;SpaceTypesTable[[#This Row],[Lighting Primary Space Type]]&amp;SpaceTypesTable[[#This Row],[Lighting Secondary Space Type]]</f>
        <v>ASHRAE 189.1-2009LibraryReading Area</v>
      </c>
      <c r="N609">
        <f>VLOOKUP(SpaceTypesTable[[#This Row],[LookupColumn]],InteriorLightingTable[],5,FALSE)</f>
        <v>1.08</v>
      </c>
      <c r="Q609">
        <v>0</v>
      </c>
      <c r="R609">
        <v>0.37</v>
      </c>
      <c r="S609">
        <v>0.2</v>
      </c>
      <c r="T609" t="s">
        <v>1974</v>
      </c>
      <c r="U609" t="s">
        <v>645</v>
      </c>
      <c r="V609" t="s">
        <v>626</v>
      </c>
      <c r="W609" t="s">
        <v>631</v>
      </c>
      <c r="X609" t="str">
        <f>SpaceTypesTable[[#This Row],[Ventilation Standard]]&amp;SpaceTypesTable[[#This Row],[Ventilation Primary Space Type]]&amp;SpaceTypesTable[[#This Row],[Ventilation Secondary Space Type]]</f>
        <v>ASHRAE 62.1-1999EducationLibraries</v>
      </c>
      <c r="Y609">
        <f>VLOOKUP(SpaceTypesTable[[#This Row],[Lookup]],VentilationStandardsTable[],6,FALSE)</f>
        <v>0</v>
      </c>
      <c r="Z609">
        <f>VLOOKUP(SpaceTypesTable[[#This Row],[Lookup]],VentilationStandardsTable[],5,FALSE)</f>
        <v>15</v>
      </c>
      <c r="AA609">
        <f>VLOOKUP(SpaceTypesTable[[#This Row],[Lookup]],VentilationStandardsTable[],7,FALSE)</f>
        <v>0</v>
      </c>
      <c r="AB609">
        <v>21.34</v>
      </c>
      <c r="AC609" t="s">
        <v>1996</v>
      </c>
      <c r="AD609" t="s">
        <v>2140</v>
      </c>
      <c r="AE609">
        <v>4.4600000000000001E-2</v>
      </c>
      <c r="AF609" t="s">
        <v>2034</v>
      </c>
      <c r="AH609" t="s">
        <v>1011</v>
      </c>
      <c r="AI609" t="s">
        <v>1011</v>
      </c>
      <c r="AJ609" t="s">
        <v>1011</v>
      </c>
      <c r="AL609">
        <v>0.68</v>
      </c>
      <c r="AM609">
        <v>0</v>
      </c>
      <c r="AN609">
        <v>0.5</v>
      </c>
      <c r="AO609">
        <v>0</v>
      </c>
      <c r="AP609" t="s">
        <v>2096</v>
      </c>
      <c r="AQ609" t="s">
        <v>2059</v>
      </c>
      <c r="AR609" t="s">
        <v>2073</v>
      </c>
      <c r="AU609" t="str">
        <f>IF(SpaceTypesTable[[#This Row],[Peak Flow Rate (gal/h)]]=0,"",SpaceTypesTable[[#This Row],[Peak Flow Rate (gal/h)]]/SpaceTypesTable[[#This Row],[area (ft^2)]])</f>
        <v/>
      </c>
      <c r="BE609" t="str">
        <f>IF(ISBLANK(BD609),"",BD609/(BA609/AZ609))</f>
        <v/>
      </c>
    </row>
    <row r="610" spans="1:57">
      <c r="A610" t="s">
        <v>222</v>
      </c>
      <c r="B610">
        <v>414</v>
      </c>
      <c r="C610" t="s">
        <v>1003</v>
      </c>
      <c r="D610" t="s">
        <v>799</v>
      </c>
      <c r="E610" t="s">
        <v>808</v>
      </c>
      <c r="F610" t="s">
        <v>741</v>
      </c>
      <c r="G610" t="s">
        <v>1049</v>
      </c>
      <c r="K610" t="str">
        <f>SpaceTypesTable[[#This Row],[Lighting Standard]]&amp;SpaceTypesTable[[#This Row],[Lighting Primary Space Type]]&amp;SpaceTypesTable[[#This Row],[Lighting Secondary Space Type]]</f>
        <v/>
      </c>
      <c r="N610">
        <v>2.9000000000000004</v>
      </c>
      <c r="Q610">
        <v>0</v>
      </c>
      <c r="R610">
        <v>0.37</v>
      </c>
      <c r="S610">
        <v>0.2</v>
      </c>
      <c r="T610" t="s">
        <v>1974</v>
      </c>
      <c r="U610" t="s">
        <v>645</v>
      </c>
      <c r="V610" t="s">
        <v>626</v>
      </c>
      <c r="W610" t="s">
        <v>631</v>
      </c>
      <c r="X610" t="str">
        <f>SpaceTypesTable[[#This Row],[Ventilation Standard]]&amp;SpaceTypesTable[[#This Row],[Ventilation Primary Space Type]]&amp;SpaceTypesTable[[#This Row],[Ventilation Secondary Space Type]]</f>
        <v>ASHRAE 62.1-1999EducationLibraries</v>
      </c>
      <c r="Y610">
        <f>VLOOKUP(SpaceTypesTable[[#This Row],[Lookup]],VentilationStandardsTable[],6,FALSE)</f>
        <v>0</v>
      </c>
      <c r="Z610">
        <f>VLOOKUP(SpaceTypesTable[[#This Row],[Lookup]],VentilationStandardsTable[],5,FALSE)</f>
        <v>15</v>
      </c>
      <c r="AA610">
        <f>VLOOKUP(SpaceTypesTable[[#This Row],[Lookup]],VentilationStandardsTable[],7,FALSE)</f>
        <v>0</v>
      </c>
      <c r="AB610">
        <v>21.34</v>
      </c>
      <c r="AC610" t="s">
        <v>1996</v>
      </c>
      <c r="AD610" t="s">
        <v>2140</v>
      </c>
      <c r="AE610">
        <v>0.22320000000000001</v>
      </c>
      <c r="AF610" t="s">
        <v>2034</v>
      </c>
      <c r="AH610" t="s">
        <v>1011</v>
      </c>
      <c r="AI610" t="s">
        <v>1011</v>
      </c>
      <c r="AJ610" t="s">
        <v>1011</v>
      </c>
      <c r="AL610">
        <v>0.93</v>
      </c>
      <c r="AM610">
        <v>0</v>
      </c>
      <c r="AN610">
        <v>0.5</v>
      </c>
      <c r="AO610">
        <v>0</v>
      </c>
      <c r="AP610" t="s">
        <v>2096</v>
      </c>
      <c r="AQ610" t="s">
        <v>2059</v>
      </c>
      <c r="AR610" t="s">
        <v>2073</v>
      </c>
      <c r="AU610" t="str">
        <f>IF(SpaceTypesTable[[#This Row],[Peak Flow Rate (gal/h)]]=0,"",SpaceTypesTable[[#This Row],[Peak Flow Rate (gal/h)]]/SpaceTypesTable[[#This Row],[area (ft^2)]])</f>
        <v/>
      </c>
      <c r="BE610" t="str">
        <f>IF(ISBLANK(BD610),"",BD610/(BA610/AZ610))</f>
        <v/>
      </c>
    </row>
    <row r="611" spans="1:57">
      <c r="C611" t="s">
        <v>1058</v>
      </c>
      <c r="D611" t="s">
        <v>799</v>
      </c>
      <c r="E611" t="s">
        <v>808</v>
      </c>
      <c r="F611" t="s">
        <v>741</v>
      </c>
      <c r="G611" t="s">
        <v>1049</v>
      </c>
      <c r="H611" t="s">
        <v>755</v>
      </c>
      <c r="I611" t="s">
        <v>741</v>
      </c>
      <c r="J611" t="s">
        <v>895</v>
      </c>
      <c r="K611" t="str">
        <f>SpaceTypesTable[[#This Row],[Lighting Standard]]&amp;SpaceTypesTable[[#This Row],[Lighting Primary Space Type]]&amp;SpaceTypesTable[[#This Row],[Lighting Secondary Space Type]]</f>
        <v>ASHRAE 90.1-2007LibraryReading Area</v>
      </c>
      <c r="N611">
        <f>VLOOKUP(SpaceTypesTable[[#This Row],[LookupColumn]],InteriorLightingTable[],5,FALSE)</f>
        <v>1.2</v>
      </c>
      <c r="Q611">
        <v>0</v>
      </c>
      <c r="R611">
        <v>0.37</v>
      </c>
      <c r="S611">
        <v>0.2</v>
      </c>
      <c r="T611" t="s">
        <v>1974</v>
      </c>
      <c r="U611" t="s">
        <v>647</v>
      </c>
      <c r="V611" t="s">
        <v>626</v>
      </c>
      <c r="W611" t="s">
        <v>631</v>
      </c>
      <c r="X611" t="str">
        <f>SpaceTypesTable[[#This Row],[Ventilation Standard]]&amp;SpaceTypesTable[[#This Row],[Ventilation Primary Space Type]]&amp;SpaceTypesTable[[#This Row],[Ventilation Secondary Space Type]]</f>
        <v>ASHRAE 62.1-2007EducationLibraries</v>
      </c>
      <c r="Y611" t="e">
        <f>VLOOKUP(SpaceTypesTable[[#This Row],[Lookup]],VentilationStandardsTable[],6,FALSE)</f>
        <v>#N/A</v>
      </c>
      <c r="Z611" t="e">
        <f>VLOOKUP(SpaceTypesTable[[#This Row],[Lookup]],VentilationStandardsTable[],5,FALSE)</f>
        <v>#N/A</v>
      </c>
      <c r="AA611" t="e">
        <f>VLOOKUP(SpaceTypesTable[[#This Row],[Lookup]],VentilationStandardsTable[],7,FALSE)</f>
        <v>#N/A</v>
      </c>
      <c r="AB611">
        <v>21.34</v>
      </c>
      <c r="AC611" t="s">
        <v>1996</v>
      </c>
      <c r="AD611" t="s">
        <v>2140</v>
      </c>
      <c r="AE611">
        <v>4.4600000000000001E-2</v>
      </c>
      <c r="AF611" t="s">
        <v>2034</v>
      </c>
      <c r="AH611" t="s">
        <v>1011</v>
      </c>
      <c r="AI611" t="s">
        <v>1011</v>
      </c>
      <c r="AJ611" t="s">
        <v>1011</v>
      </c>
      <c r="AL611">
        <v>0.68</v>
      </c>
      <c r="AM611">
        <v>0</v>
      </c>
      <c r="AN611">
        <v>0.5</v>
      </c>
      <c r="AO611">
        <v>0</v>
      </c>
      <c r="AP611" t="s">
        <v>2096</v>
      </c>
      <c r="AQ611" t="s">
        <v>2059</v>
      </c>
      <c r="AR611" t="s">
        <v>2073</v>
      </c>
      <c r="AU611" t="str">
        <f>IF(SpaceTypesTable[[#This Row],[Peak Flow Rate (gal/h)]]=0,"",SpaceTypesTable[[#This Row],[Peak Flow Rate (gal/h)]]/SpaceTypesTable[[#This Row],[area (ft^2)]])</f>
        <v/>
      </c>
      <c r="BE611" t="str">
        <f>IF(ISBLANK(BD611),"",BD611/(BA611/AZ611))</f>
        <v/>
      </c>
    </row>
    <row r="612" spans="1:57">
      <c r="A612" t="s">
        <v>187</v>
      </c>
      <c r="B612">
        <v>497</v>
      </c>
      <c r="C612" t="s">
        <v>1002</v>
      </c>
      <c r="D612" t="s">
        <v>799</v>
      </c>
      <c r="E612" t="s">
        <v>808</v>
      </c>
      <c r="F612" t="s">
        <v>783</v>
      </c>
      <c r="G612" t="s">
        <v>1051</v>
      </c>
      <c r="K612" t="str">
        <f>SpaceTypesTable[[#This Row],[Lighting Standard]]&amp;SpaceTypesTable[[#This Row],[Lighting Primary Space Type]]&amp;SpaceTypesTable[[#This Row],[Lighting Secondary Space Type]]</f>
        <v/>
      </c>
      <c r="N612">
        <v>1.1200000000000001</v>
      </c>
      <c r="Q612">
        <v>0</v>
      </c>
      <c r="R612">
        <v>0.37</v>
      </c>
      <c r="S612">
        <v>0.2</v>
      </c>
      <c r="T612" t="s">
        <v>1974</v>
      </c>
      <c r="U612" t="s">
        <v>645</v>
      </c>
      <c r="V612" t="s">
        <v>626</v>
      </c>
      <c r="W612" t="s">
        <v>633</v>
      </c>
      <c r="X612" t="str">
        <f>SpaceTypesTable[[#This Row],[Ventilation Standard]]&amp;SpaceTypesTable[[#This Row],[Ventilation Primary Space Type]]&amp;SpaceTypesTable[[#This Row],[Ventilation Secondary Space Type]]</f>
        <v>ASHRAE 62.1-1999EducationCorridors</v>
      </c>
      <c r="Y612">
        <f>VLOOKUP(SpaceTypesTable[[#This Row],[Lookup]],VentilationStandardsTable[],6,FALSE)</f>
        <v>0.1</v>
      </c>
      <c r="Z612">
        <f>VLOOKUP(SpaceTypesTable[[#This Row],[Lookup]],VentilationStandardsTable[],5,FALSE)</f>
        <v>0</v>
      </c>
      <c r="AA612">
        <f>VLOOKUP(SpaceTypesTable[[#This Row],[Lookup]],VentilationStandardsTable[],7,FALSE)</f>
        <v>0</v>
      </c>
      <c r="AB612">
        <v>0</v>
      </c>
      <c r="AC612" t="s">
        <v>1996</v>
      </c>
      <c r="AD612" t="s">
        <v>2140</v>
      </c>
      <c r="AE612">
        <v>0.22320000000000001</v>
      </c>
      <c r="AF612" t="s">
        <v>2034</v>
      </c>
      <c r="AH612" t="s">
        <v>1011</v>
      </c>
      <c r="AI612" t="s">
        <v>1011</v>
      </c>
      <c r="AJ612" t="s">
        <v>1011</v>
      </c>
      <c r="AL612">
        <v>0.37</v>
      </c>
      <c r="AM612">
        <v>0</v>
      </c>
      <c r="AN612">
        <v>0.5</v>
      </c>
      <c r="AO612">
        <v>0</v>
      </c>
      <c r="AP612" t="s">
        <v>2096</v>
      </c>
      <c r="AQ612" t="s">
        <v>2059</v>
      </c>
      <c r="AR612" t="s">
        <v>2073</v>
      </c>
      <c r="AU612" t="str">
        <f>IF(SpaceTypesTable[[#This Row],[Peak Flow Rate (gal/h)]]=0,"",SpaceTypesTable[[#This Row],[Peak Flow Rate (gal/h)]]/SpaceTypesTable[[#This Row],[area (ft^2)]])</f>
        <v/>
      </c>
      <c r="BE612" t="str">
        <f>IF(ISBLANK(BD612),"",BD612/(BA612/AZ612))</f>
        <v/>
      </c>
    </row>
    <row r="613" spans="1:57">
      <c r="A613" t="s">
        <v>64</v>
      </c>
      <c r="B613">
        <v>58</v>
      </c>
      <c r="C613" t="s">
        <v>1001</v>
      </c>
      <c r="D613" t="s">
        <v>799</v>
      </c>
      <c r="E613" t="s">
        <v>808</v>
      </c>
      <c r="F613" t="s">
        <v>783</v>
      </c>
      <c r="G613" t="s">
        <v>1051</v>
      </c>
      <c r="H613" t="s">
        <v>754</v>
      </c>
      <c r="I613" t="s">
        <v>783</v>
      </c>
      <c r="J613" t="s">
        <v>760</v>
      </c>
      <c r="K613" t="str">
        <f>SpaceTypesTable[[#This Row],[Lighting Standard]]&amp;SpaceTypesTable[[#This Row],[Lighting Primary Space Type]]&amp;SpaceTypesTable[[#This Row],[Lighting Secondary Space Type]]</f>
        <v>ASHRAE 90.1-2004LobbyGeneral</v>
      </c>
      <c r="N613">
        <f>VLOOKUP(SpaceTypesTable[[#This Row],[LookupColumn]],InteriorLightingTable[],5,FALSE)</f>
        <v>1.3</v>
      </c>
      <c r="Q613">
        <v>0</v>
      </c>
      <c r="R613">
        <v>0.37</v>
      </c>
      <c r="S613">
        <v>0.2</v>
      </c>
      <c r="T613" t="s">
        <v>1974</v>
      </c>
      <c r="U613" t="s">
        <v>645</v>
      </c>
      <c r="V613" t="s">
        <v>626</v>
      </c>
      <c r="W613" t="s">
        <v>633</v>
      </c>
      <c r="X613" t="str">
        <f>SpaceTypesTable[[#This Row],[Ventilation Standard]]&amp;SpaceTypesTable[[#This Row],[Ventilation Primary Space Type]]&amp;SpaceTypesTable[[#This Row],[Ventilation Secondary Space Type]]</f>
        <v>ASHRAE 62.1-1999EducationCorridors</v>
      </c>
      <c r="Y613">
        <f>VLOOKUP(SpaceTypesTable[[#This Row],[Lookup]],VentilationStandardsTable[],6,FALSE)</f>
        <v>0.1</v>
      </c>
      <c r="Z613">
        <f>VLOOKUP(SpaceTypesTable[[#This Row],[Lookup]],VentilationStandardsTable[],5,FALSE)</f>
        <v>0</v>
      </c>
      <c r="AA613">
        <f>VLOOKUP(SpaceTypesTable[[#This Row],[Lookup]],VentilationStandardsTable[],7,FALSE)</f>
        <v>0</v>
      </c>
      <c r="AB613">
        <v>0</v>
      </c>
      <c r="AC613" t="s">
        <v>1996</v>
      </c>
      <c r="AD613" t="s">
        <v>2140</v>
      </c>
      <c r="AE613">
        <v>5.9499999999999997E-2</v>
      </c>
      <c r="AF613" t="s">
        <v>2034</v>
      </c>
      <c r="AH613" t="s">
        <v>1011</v>
      </c>
      <c r="AI613" t="s">
        <v>1011</v>
      </c>
      <c r="AJ613" t="s">
        <v>1011</v>
      </c>
      <c r="AL613">
        <v>0.37</v>
      </c>
      <c r="AM613">
        <v>0</v>
      </c>
      <c r="AN613">
        <v>0.5</v>
      </c>
      <c r="AO613">
        <v>0</v>
      </c>
      <c r="AP613" t="s">
        <v>2096</v>
      </c>
      <c r="AQ613" t="s">
        <v>2059</v>
      </c>
      <c r="AR613" t="s">
        <v>2073</v>
      </c>
      <c r="AU613" t="str">
        <f>IF(SpaceTypesTable[[#This Row],[Peak Flow Rate (gal/h)]]=0,"",SpaceTypesTable[[#This Row],[Peak Flow Rate (gal/h)]]/SpaceTypesTable[[#This Row],[area (ft^2)]])</f>
        <v/>
      </c>
      <c r="BE613" t="str">
        <f>IF(ISBLANK(BD613),"",BD613/(BA613/AZ613))</f>
        <v/>
      </c>
    </row>
    <row r="614" spans="1:57">
      <c r="A614" t="s">
        <v>483</v>
      </c>
      <c r="B614">
        <v>505</v>
      </c>
      <c r="C614" t="s">
        <v>1000</v>
      </c>
      <c r="D614" t="s">
        <v>800</v>
      </c>
      <c r="E614" t="s">
        <v>808</v>
      </c>
      <c r="F614" t="s">
        <v>783</v>
      </c>
      <c r="G614" t="s">
        <v>1051</v>
      </c>
      <c r="H614" t="s">
        <v>997</v>
      </c>
      <c r="I614" t="s">
        <v>783</v>
      </c>
      <c r="J614" t="s">
        <v>760</v>
      </c>
      <c r="K614" t="str">
        <f>SpaceTypesTable[[#This Row],[Lighting Standard]]&amp;SpaceTypesTable[[#This Row],[Lighting Primary Space Type]]&amp;SpaceTypesTable[[#This Row],[Lighting Secondary Space Type]]</f>
        <v>ASHRAE 189.1-2009LobbyGeneral</v>
      </c>
      <c r="N614">
        <f>VLOOKUP(SpaceTypesTable[[#This Row],[LookupColumn]],InteriorLightingTable[],5,FALSE)</f>
        <v>1.1700000000000002</v>
      </c>
      <c r="Q614">
        <v>0</v>
      </c>
      <c r="R614">
        <v>0.37</v>
      </c>
      <c r="S614">
        <v>0.2</v>
      </c>
      <c r="T614" t="s">
        <v>1974</v>
      </c>
      <c r="U614" t="s">
        <v>645</v>
      </c>
      <c r="V614" t="s">
        <v>626</v>
      </c>
      <c r="W614" t="s">
        <v>633</v>
      </c>
      <c r="X614" t="str">
        <f>SpaceTypesTable[[#This Row],[Ventilation Standard]]&amp;SpaceTypesTable[[#This Row],[Ventilation Primary Space Type]]&amp;SpaceTypesTable[[#This Row],[Ventilation Secondary Space Type]]</f>
        <v>ASHRAE 62.1-1999EducationCorridors</v>
      </c>
      <c r="Y614">
        <f>VLOOKUP(SpaceTypesTable[[#This Row],[Lookup]],VentilationStandardsTable[],6,FALSE)</f>
        <v>0.1</v>
      </c>
      <c r="Z614">
        <f>VLOOKUP(SpaceTypesTable[[#This Row],[Lookup]],VentilationStandardsTable[],5,FALSE)</f>
        <v>0</v>
      </c>
      <c r="AA614">
        <f>VLOOKUP(SpaceTypesTable[[#This Row],[Lookup]],VentilationStandardsTable[],7,FALSE)</f>
        <v>0</v>
      </c>
      <c r="AB614">
        <v>0</v>
      </c>
      <c r="AC614" t="s">
        <v>1996</v>
      </c>
      <c r="AD614" t="s">
        <v>2140</v>
      </c>
      <c r="AE614">
        <v>5.9499999999999997E-2</v>
      </c>
      <c r="AF614" t="s">
        <v>2034</v>
      </c>
      <c r="AH614" t="s">
        <v>1011</v>
      </c>
      <c r="AI614" t="s">
        <v>1011</v>
      </c>
      <c r="AJ614" t="s">
        <v>1011</v>
      </c>
      <c r="AL614">
        <v>0.27</v>
      </c>
      <c r="AM614">
        <v>0</v>
      </c>
      <c r="AN614">
        <v>0.5</v>
      </c>
      <c r="AO614">
        <v>0</v>
      </c>
      <c r="AP614" t="s">
        <v>2096</v>
      </c>
      <c r="AQ614" t="s">
        <v>2059</v>
      </c>
      <c r="AR614" t="s">
        <v>2073</v>
      </c>
      <c r="AU614" t="str">
        <f>IF(SpaceTypesTable[[#This Row],[Peak Flow Rate (gal/h)]]=0,"",SpaceTypesTable[[#This Row],[Peak Flow Rate (gal/h)]]/SpaceTypesTable[[#This Row],[area (ft^2)]])</f>
        <v/>
      </c>
      <c r="BE614" t="str">
        <f>IF(ISBLANK(BD614),"",BD614/(BA614/AZ614))</f>
        <v/>
      </c>
    </row>
    <row r="615" spans="1:57">
      <c r="A615" t="s">
        <v>329</v>
      </c>
      <c r="B615">
        <v>332</v>
      </c>
      <c r="C615" t="s">
        <v>1000</v>
      </c>
      <c r="D615" t="s">
        <v>801</v>
      </c>
      <c r="E615" t="s">
        <v>808</v>
      </c>
      <c r="F615" t="s">
        <v>783</v>
      </c>
      <c r="G615" t="s">
        <v>1051</v>
      </c>
      <c r="H615" t="s">
        <v>997</v>
      </c>
      <c r="I615" t="s">
        <v>783</v>
      </c>
      <c r="J615" t="s">
        <v>760</v>
      </c>
      <c r="K615" t="str">
        <f>SpaceTypesTable[[#This Row],[Lighting Standard]]&amp;SpaceTypesTable[[#This Row],[Lighting Primary Space Type]]&amp;SpaceTypesTable[[#This Row],[Lighting Secondary Space Type]]</f>
        <v>ASHRAE 189.1-2009LobbyGeneral</v>
      </c>
      <c r="N615">
        <f>VLOOKUP(SpaceTypesTable[[#This Row],[LookupColumn]],InteriorLightingTable[],5,FALSE)</f>
        <v>1.1700000000000002</v>
      </c>
      <c r="Q615">
        <v>0</v>
      </c>
      <c r="R615">
        <v>0.37</v>
      </c>
      <c r="S615">
        <v>0.2</v>
      </c>
      <c r="T615" t="s">
        <v>1974</v>
      </c>
      <c r="U615" t="s">
        <v>645</v>
      </c>
      <c r="V615" t="s">
        <v>626</v>
      </c>
      <c r="W615" t="s">
        <v>633</v>
      </c>
      <c r="X615" t="str">
        <f>SpaceTypesTable[[#This Row],[Ventilation Standard]]&amp;SpaceTypesTable[[#This Row],[Ventilation Primary Space Type]]&amp;SpaceTypesTable[[#This Row],[Ventilation Secondary Space Type]]</f>
        <v>ASHRAE 62.1-1999EducationCorridors</v>
      </c>
      <c r="Y615">
        <f>VLOOKUP(SpaceTypesTable[[#This Row],[Lookup]],VentilationStandardsTable[],6,FALSE)</f>
        <v>0.1</v>
      </c>
      <c r="Z615">
        <f>VLOOKUP(SpaceTypesTable[[#This Row],[Lookup]],VentilationStandardsTable[],5,FALSE)</f>
        <v>0</v>
      </c>
      <c r="AA615">
        <f>VLOOKUP(SpaceTypesTable[[#This Row],[Lookup]],VentilationStandardsTable[],7,FALSE)</f>
        <v>0</v>
      </c>
      <c r="AB615">
        <v>0</v>
      </c>
      <c r="AC615" t="s">
        <v>1996</v>
      </c>
      <c r="AD615" t="s">
        <v>2140</v>
      </c>
      <c r="AE615">
        <v>4.4600000000000001E-2</v>
      </c>
      <c r="AF615" t="s">
        <v>2034</v>
      </c>
      <c r="AH615" t="s">
        <v>1011</v>
      </c>
      <c r="AI615" t="s">
        <v>1011</v>
      </c>
      <c r="AJ615" t="s">
        <v>1011</v>
      </c>
      <c r="AL615">
        <v>0.27</v>
      </c>
      <c r="AM615">
        <v>0</v>
      </c>
      <c r="AN615">
        <v>0.5</v>
      </c>
      <c r="AO615">
        <v>0</v>
      </c>
      <c r="AP615" t="s">
        <v>2096</v>
      </c>
      <c r="AQ615" t="s">
        <v>2059</v>
      </c>
      <c r="AR615" t="s">
        <v>2073</v>
      </c>
      <c r="AU615" t="str">
        <f>IF(SpaceTypesTable[[#This Row],[Peak Flow Rate (gal/h)]]=0,"",SpaceTypesTable[[#This Row],[Peak Flow Rate (gal/h)]]/SpaceTypesTable[[#This Row],[area (ft^2)]])</f>
        <v/>
      </c>
      <c r="BE615" t="str">
        <f>IF(ISBLANK(BD615),"",BD615/(BA615/AZ615))</f>
        <v/>
      </c>
    </row>
    <row r="616" spans="1:57">
      <c r="A616" t="s">
        <v>175</v>
      </c>
      <c r="B616">
        <v>241</v>
      </c>
      <c r="C616" t="s">
        <v>1003</v>
      </c>
      <c r="D616" t="s">
        <v>799</v>
      </c>
      <c r="E616" t="s">
        <v>808</v>
      </c>
      <c r="F616" t="s">
        <v>783</v>
      </c>
      <c r="G616" t="s">
        <v>1051</v>
      </c>
      <c r="K616" t="str">
        <f>SpaceTypesTable[[#This Row],[Lighting Standard]]&amp;SpaceTypesTable[[#This Row],[Lighting Primary Space Type]]&amp;SpaceTypesTable[[#This Row],[Lighting Secondary Space Type]]</f>
        <v/>
      </c>
      <c r="N616">
        <v>1.3200000000000003</v>
      </c>
      <c r="Q616">
        <v>0</v>
      </c>
      <c r="R616">
        <v>0.37</v>
      </c>
      <c r="S616">
        <v>0.2</v>
      </c>
      <c r="T616" t="s">
        <v>1974</v>
      </c>
      <c r="U616" t="s">
        <v>645</v>
      </c>
      <c r="V616" t="s">
        <v>626</v>
      </c>
      <c r="W616" t="s">
        <v>633</v>
      </c>
      <c r="X616" t="str">
        <f>SpaceTypesTable[[#This Row],[Ventilation Standard]]&amp;SpaceTypesTable[[#This Row],[Ventilation Primary Space Type]]&amp;SpaceTypesTable[[#This Row],[Ventilation Secondary Space Type]]</f>
        <v>ASHRAE 62.1-1999EducationCorridors</v>
      </c>
      <c r="Y616">
        <f>VLOOKUP(SpaceTypesTable[[#This Row],[Lookup]],VentilationStandardsTable[],6,FALSE)</f>
        <v>0.1</v>
      </c>
      <c r="Z616">
        <f>VLOOKUP(SpaceTypesTable[[#This Row],[Lookup]],VentilationStandardsTable[],5,FALSE)</f>
        <v>0</v>
      </c>
      <c r="AA616">
        <f>VLOOKUP(SpaceTypesTable[[#This Row],[Lookup]],VentilationStandardsTable[],7,FALSE)</f>
        <v>0</v>
      </c>
      <c r="AB616">
        <v>0</v>
      </c>
      <c r="AC616" t="s">
        <v>1996</v>
      </c>
      <c r="AD616" t="s">
        <v>2140</v>
      </c>
      <c r="AE616">
        <v>0.22320000000000001</v>
      </c>
      <c r="AF616" t="s">
        <v>2034</v>
      </c>
      <c r="AH616" t="s">
        <v>1011</v>
      </c>
      <c r="AI616" t="s">
        <v>1011</v>
      </c>
      <c r="AJ616" t="s">
        <v>1011</v>
      </c>
      <c r="AL616">
        <v>0.37</v>
      </c>
      <c r="AM616">
        <v>0</v>
      </c>
      <c r="AN616">
        <v>0.5</v>
      </c>
      <c r="AO616">
        <v>0</v>
      </c>
      <c r="AP616" t="s">
        <v>2096</v>
      </c>
      <c r="AQ616" t="s">
        <v>2059</v>
      </c>
      <c r="AR616" t="s">
        <v>2073</v>
      </c>
      <c r="AU616" t="str">
        <f>IF(SpaceTypesTable[[#This Row],[Peak Flow Rate (gal/h)]]=0,"",SpaceTypesTable[[#This Row],[Peak Flow Rate (gal/h)]]/SpaceTypesTable[[#This Row],[area (ft^2)]])</f>
        <v/>
      </c>
      <c r="BE616" t="str">
        <f>IF(ISBLANK(BD616),"",BD616/(BA616/AZ616))</f>
        <v/>
      </c>
    </row>
    <row r="617" spans="1:57">
      <c r="C617" t="s">
        <v>1058</v>
      </c>
      <c r="D617" t="s">
        <v>799</v>
      </c>
      <c r="E617" t="s">
        <v>808</v>
      </c>
      <c r="F617" t="s">
        <v>783</v>
      </c>
      <c r="G617" t="s">
        <v>1051</v>
      </c>
      <c r="H617" t="s">
        <v>755</v>
      </c>
      <c r="I617" t="s">
        <v>783</v>
      </c>
      <c r="J617" t="s">
        <v>760</v>
      </c>
      <c r="K617" t="str">
        <f>SpaceTypesTable[[#This Row],[Lighting Standard]]&amp;SpaceTypesTable[[#This Row],[Lighting Primary Space Type]]&amp;SpaceTypesTable[[#This Row],[Lighting Secondary Space Type]]</f>
        <v>ASHRAE 90.1-2007LobbyGeneral</v>
      </c>
      <c r="N617">
        <f>VLOOKUP(SpaceTypesTable[[#This Row],[LookupColumn]],InteriorLightingTable[],5,FALSE)</f>
        <v>1.3</v>
      </c>
      <c r="Q617">
        <v>0</v>
      </c>
      <c r="R617">
        <v>0.37</v>
      </c>
      <c r="S617">
        <v>0.2</v>
      </c>
      <c r="T617" t="s">
        <v>1974</v>
      </c>
      <c r="U617" t="s">
        <v>647</v>
      </c>
      <c r="V617" t="s">
        <v>626</v>
      </c>
      <c r="W617" t="s">
        <v>633</v>
      </c>
      <c r="X617" t="str">
        <f>SpaceTypesTable[[#This Row],[Ventilation Standard]]&amp;SpaceTypesTable[[#This Row],[Ventilation Primary Space Type]]&amp;SpaceTypesTable[[#This Row],[Ventilation Secondary Space Type]]</f>
        <v>ASHRAE 62.1-2007EducationCorridors</v>
      </c>
      <c r="Y617" t="e">
        <f>VLOOKUP(SpaceTypesTable[[#This Row],[Lookup]],VentilationStandardsTable[],6,FALSE)</f>
        <v>#N/A</v>
      </c>
      <c r="Z617" t="e">
        <f>VLOOKUP(SpaceTypesTable[[#This Row],[Lookup]],VentilationStandardsTable[],5,FALSE)</f>
        <v>#N/A</v>
      </c>
      <c r="AA617" t="e">
        <f>VLOOKUP(SpaceTypesTable[[#This Row],[Lookup]],VentilationStandardsTable[],7,FALSE)</f>
        <v>#N/A</v>
      </c>
      <c r="AB617">
        <v>0</v>
      </c>
      <c r="AC617" t="s">
        <v>1996</v>
      </c>
      <c r="AD617" t="s">
        <v>2140</v>
      </c>
      <c r="AE617">
        <v>4.4600000000000001E-2</v>
      </c>
      <c r="AF617" t="s">
        <v>2034</v>
      </c>
      <c r="AH617" t="s">
        <v>1011</v>
      </c>
      <c r="AI617" t="s">
        <v>1011</v>
      </c>
      <c r="AJ617" t="s">
        <v>1011</v>
      </c>
      <c r="AL617">
        <v>0.27</v>
      </c>
      <c r="AM617">
        <v>0</v>
      </c>
      <c r="AN617">
        <v>0.5</v>
      </c>
      <c r="AO617">
        <v>0</v>
      </c>
      <c r="AP617" t="s">
        <v>2096</v>
      </c>
      <c r="AQ617" t="s">
        <v>2059</v>
      </c>
      <c r="AR617" t="s">
        <v>2073</v>
      </c>
      <c r="AU617" t="str">
        <f>IF(SpaceTypesTable[[#This Row],[Peak Flow Rate (gal/h)]]=0,"",SpaceTypesTable[[#This Row],[Peak Flow Rate (gal/h)]]/SpaceTypesTable[[#This Row],[area (ft^2)]])</f>
        <v/>
      </c>
      <c r="BE617" t="str">
        <f>IF(ISBLANK(BD617),"",BD617/(BA617/AZ617))</f>
        <v/>
      </c>
    </row>
    <row r="618" spans="1:57">
      <c r="A618" t="s">
        <v>73</v>
      </c>
      <c r="B618">
        <v>326</v>
      </c>
      <c r="C618" t="s">
        <v>1002</v>
      </c>
      <c r="D618" t="s">
        <v>799</v>
      </c>
      <c r="E618" t="s">
        <v>808</v>
      </c>
      <c r="F618" t="s">
        <v>818</v>
      </c>
      <c r="G618" t="s">
        <v>1052</v>
      </c>
      <c r="K618" t="str">
        <f>SpaceTypesTable[[#This Row],[Lighting Standard]]&amp;SpaceTypesTable[[#This Row],[Lighting Primary Space Type]]&amp;SpaceTypesTable[[#This Row],[Lighting Secondary Space Type]]</f>
        <v/>
      </c>
      <c r="N618">
        <v>0.75</v>
      </c>
      <c r="Q618">
        <v>0</v>
      </c>
      <c r="R618">
        <v>0.37</v>
      </c>
      <c r="S618">
        <v>0.2</v>
      </c>
      <c r="T618" t="s">
        <v>1974</v>
      </c>
      <c r="U618" t="s">
        <v>645</v>
      </c>
      <c r="V618" t="s">
        <v>578</v>
      </c>
      <c r="W618" t="s">
        <v>579</v>
      </c>
      <c r="X618" t="str">
        <f>SpaceTypesTable[[#This Row],[Ventilation Standard]]&amp;SpaceTypesTable[[#This Row],[Ventilation Primary Space Type]]&amp;SpaceTypesTable[[#This Row],[Ventilation Secondary Space Type]]</f>
        <v>ASHRAE 62.1-1999Public SpacesCorridors and utilities</v>
      </c>
      <c r="Y618">
        <f>VLOOKUP(SpaceTypesTable[[#This Row],[Lookup]],VentilationStandardsTable[],6,FALSE)</f>
        <v>0.05</v>
      </c>
      <c r="Z618">
        <f>VLOOKUP(SpaceTypesTable[[#This Row],[Lookup]],VentilationStandardsTable[],5,FALSE)</f>
        <v>0</v>
      </c>
      <c r="AA618">
        <f>VLOOKUP(SpaceTypesTable[[#This Row],[Lookup]],VentilationStandardsTable[],7,FALSE)</f>
        <v>0</v>
      </c>
      <c r="AB618">
        <v>0.93</v>
      </c>
      <c r="AC618" t="s">
        <v>1996</v>
      </c>
      <c r="AD618" t="s">
        <v>2140</v>
      </c>
      <c r="AE618">
        <v>0.22320000000000001</v>
      </c>
      <c r="AF618" t="s">
        <v>2034</v>
      </c>
      <c r="AH618" t="s">
        <v>1011</v>
      </c>
      <c r="AI618" t="s">
        <v>1011</v>
      </c>
      <c r="AJ618" t="s">
        <v>1011</v>
      </c>
      <c r="AL618">
        <v>0.37</v>
      </c>
      <c r="AM618">
        <v>0</v>
      </c>
      <c r="AN618">
        <v>0.5</v>
      </c>
      <c r="AO618">
        <v>0</v>
      </c>
      <c r="AP618" t="s">
        <v>2096</v>
      </c>
      <c r="AQ618" t="s">
        <v>2107</v>
      </c>
      <c r="AR618" t="s">
        <v>2085</v>
      </c>
      <c r="AU618" t="str">
        <f>IF(SpaceTypesTable[[#This Row],[Peak Flow Rate (gal/h)]]=0,"",SpaceTypesTable[[#This Row],[Peak Flow Rate (gal/h)]]/SpaceTypesTable[[#This Row],[area (ft^2)]])</f>
        <v/>
      </c>
      <c r="BE618" t="str">
        <f>IF(ISBLANK(BD618),"",BD618/(BA618/AZ618))</f>
        <v/>
      </c>
    </row>
    <row r="619" spans="1:57">
      <c r="A619" t="s">
        <v>303</v>
      </c>
      <c r="B619">
        <v>494</v>
      </c>
      <c r="C619" t="s">
        <v>1001</v>
      </c>
      <c r="D619" t="s">
        <v>799</v>
      </c>
      <c r="E619" t="s">
        <v>808</v>
      </c>
      <c r="F619" t="s">
        <v>818</v>
      </c>
      <c r="G619" t="s">
        <v>1052</v>
      </c>
      <c r="H619" t="s">
        <v>754</v>
      </c>
      <c r="I619" t="s">
        <v>748</v>
      </c>
      <c r="J619" t="s">
        <v>760</v>
      </c>
      <c r="K619" t="str">
        <f>SpaceTypesTable[[#This Row],[Lighting Standard]]&amp;SpaceTypesTable[[#This Row],[Lighting Primary Space Type]]&amp;SpaceTypesTable[[#This Row],[Lighting Secondary Space Type]]</f>
        <v>ASHRAE 90.1-2004Electrical/MechanicalGeneral</v>
      </c>
      <c r="N619">
        <f>VLOOKUP(SpaceTypesTable[[#This Row],[LookupColumn]],InteriorLightingTable[],5,FALSE)</f>
        <v>1.5</v>
      </c>
      <c r="Q619">
        <v>0</v>
      </c>
      <c r="R619">
        <v>0.37</v>
      </c>
      <c r="S619">
        <v>0.2</v>
      </c>
      <c r="T619" t="s">
        <v>1974</v>
      </c>
      <c r="U619" t="s">
        <v>645</v>
      </c>
      <c r="V619" t="s">
        <v>578</v>
      </c>
      <c r="W619" t="s">
        <v>579</v>
      </c>
      <c r="X619" t="str">
        <f>SpaceTypesTable[[#This Row],[Ventilation Standard]]&amp;SpaceTypesTable[[#This Row],[Ventilation Primary Space Type]]&amp;SpaceTypesTable[[#This Row],[Ventilation Secondary Space Type]]</f>
        <v>ASHRAE 62.1-1999Public SpacesCorridors and utilities</v>
      </c>
      <c r="Y619">
        <f>VLOOKUP(SpaceTypesTable[[#This Row],[Lookup]],VentilationStandardsTable[],6,FALSE)</f>
        <v>0.05</v>
      </c>
      <c r="Z619">
        <f>VLOOKUP(SpaceTypesTable[[#This Row],[Lookup]],VentilationStandardsTable[],5,FALSE)</f>
        <v>0</v>
      </c>
      <c r="AA619">
        <f>VLOOKUP(SpaceTypesTable[[#This Row],[Lookup]],VentilationStandardsTable[],7,FALSE)</f>
        <v>0</v>
      </c>
      <c r="AB619">
        <v>0.93</v>
      </c>
      <c r="AC619" t="s">
        <v>1996</v>
      </c>
      <c r="AD619" t="s">
        <v>2140</v>
      </c>
      <c r="AE619">
        <v>5.9499999999999997E-2</v>
      </c>
      <c r="AF619" t="s">
        <v>2034</v>
      </c>
      <c r="AH619" t="s">
        <v>1011</v>
      </c>
      <c r="AI619" t="s">
        <v>1011</v>
      </c>
      <c r="AJ619" t="s">
        <v>1011</v>
      </c>
      <c r="AL619">
        <v>0.37</v>
      </c>
      <c r="AM619">
        <v>0</v>
      </c>
      <c r="AN619">
        <v>0.5</v>
      </c>
      <c r="AO619">
        <v>0</v>
      </c>
      <c r="AP619" t="s">
        <v>2096</v>
      </c>
      <c r="AQ619" t="s">
        <v>2107</v>
      </c>
      <c r="AR619" t="s">
        <v>2085</v>
      </c>
      <c r="AU619" t="str">
        <f>IF(SpaceTypesTable[[#This Row],[Peak Flow Rate (gal/h)]]=0,"",SpaceTypesTable[[#This Row],[Peak Flow Rate (gal/h)]]/SpaceTypesTable[[#This Row],[area (ft^2)]])</f>
        <v/>
      </c>
      <c r="BE619" t="str">
        <f>IF(ISBLANK(BD619),"",BD619/(BA619/AZ619))</f>
        <v/>
      </c>
    </row>
    <row r="620" spans="1:57">
      <c r="A620" t="s">
        <v>225</v>
      </c>
      <c r="B620">
        <v>98</v>
      </c>
      <c r="C620" t="s">
        <v>1000</v>
      </c>
      <c r="D620" t="s">
        <v>800</v>
      </c>
      <c r="E620" t="s">
        <v>808</v>
      </c>
      <c r="F620" t="s">
        <v>818</v>
      </c>
      <c r="G620" t="s">
        <v>1052</v>
      </c>
      <c r="H620" t="s">
        <v>997</v>
      </c>
      <c r="I620" t="s">
        <v>748</v>
      </c>
      <c r="J620" t="s">
        <v>760</v>
      </c>
      <c r="K620" t="str">
        <f>SpaceTypesTable[[#This Row],[Lighting Standard]]&amp;SpaceTypesTable[[#This Row],[Lighting Primary Space Type]]&amp;SpaceTypesTable[[#This Row],[Lighting Secondary Space Type]]</f>
        <v>ASHRAE 189.1-2009Electrical/MechanicalGeneral</v>
      </c>
      <c r="N620">
        <f>VLOOKUP(SpaceTypesTable[[#This Row],[LookupColumn]],InteriorLightingTable[],5,FALSE)</f>
        <v>1.35</v>
      </c>
      <c r="Q620">
        <v>0</v>
      </c>
      <c r="R620">
        <v>0.37</v>
      </c>
      <c r="S620">
        <v>0.2</v>
      </c>
      <c r="T620" t="s">
        <v>1974</v>
      </c>
      <c r="U620" t="s">
        <v>645</v>
      </c>
      <c r="V620" t="s">
        <v>578</v>
      </c>
      <c r="W620" t="s">
        <v>579</v>
      </c>
      <c r="X620" t="str">
        <f>SpaceTypesTable[[#This Row],[Ventilation Standard]]&amp;SpaceTypesTable[[#This Row],[Ventilation Primary Space Type]]&amp;SpaceTypesTable[[#This Row],[Ventilation Secondary Space Type]]</f>
        <v>ASHRAE 62.1-1999Public SpacesCorridors and utilities</v>
      </c>
      <c r="Y620">
        <f>VLOOKUP(SpaceTypesTable[[#This Row],[Lookup]],VentilationStandardsTable[],6,FALSE)</f>
        <v>0.05</v>
      </c>
      <c r="Z620">
        <f>VLOOKUP(SpaceTypesTable[[#This Row],[Lookup]],VentilationStandardsTable[],5,FALSE)</f>
        <v>0</v>
      </c>
      <c r="AA620">
        <f>VLOOKUP(SpaceTypesTable[[#This Row],[Lookup]],VentilationStandardsTable[],7,FALSE)</f>
        <v>0</v>
      </c>
      <c r="AB620">
        <v>0.93</v>
      </c>
      <c r="AC620" t="s">
        <v>1996</v>
      </c>
      <c r="AD620" t="s">
        <v>2140</v>
      </c>
      <c r="AE620">
        <v>5.9499999999999997E-2</v>
      </c>
      <c r="AF620" t="s">
        <v>2034</v>
      </c>
      <c r="AH620" t="s">
        <v>1011</v>
      </c>
      <c r="AI620" t="s">
        <v>1011</v>
      </c>
      <c r="AJ620" t="s">
        <v>1011</v>
      </c>
      <c r="AL620">
        <v>0.27</v>
      </c>
      <c r="AM620">
        <v>0</v>
      </c>
      <c r="AN620">
        <v>0.5</v>
      </c>
      <c r="AO620">
        <v>0</v>
      </c>
      <c r="AP620" t="s">
        <v>2096</v>
      </c>
      <c r="AQ620" t="s">
        <v>2107</v>
      </c>
      <c r="AR620" t="s">
        <v>2085</v>
      </c>
      <c r="AS620" t="s">
        <v>2118</v>
      </c>
      <c r="AU620" t="e">
        <f>IF(SpaceTypesTable[[#This Row],[Peak Flow Rate (gal/h)]]=0,"",SpaceTypesTable[[#This Row],[Peak Flow Rate (gal/h)]]/SpaceTypesTable[[#This Row],[area (ft^2)]])</f>
        <v>#VALUE!</v>
      </c>
      <c r="BE620" t="str">
        <f>IF(ISBLANK(BD620),"",BD620/(BA620/AZ620))</f>
        <v/>
      </c>
    </row>
    <row r="621" spans="1:57">
      <c r="A621" t="s">
        <v>15</v>
      </c>
      <c r="B621">
        <v>263</v>
      </c>
      <c r="C621" t="s">
        <v>1000</v>
      </c>
      <c r="D621" t="s">
        <v>801</v>
      </c>
      <c r="E621" t="s">
        <v>808</v>
      </c>
      <c r="F621" t="s">
        <v>818</v>
      </c>
      <c r="G621" t="s">
        <v>1052</v>
      </c>
      <c r="H621" t="s">
        <v>997</v>
      </c>
      <c r="I621" t="s">
        <v>748</v>
      </c>
      <c r="J621" t="s">
        <v>760</v>
      </c>
      <c r="K621" t="str">
        <f>SpaceTypesTable[[#This Row],[Lighting Standard]]&amp;SpaceTypesTable[[#This Row],[Lighting Primary Space Type]]&amp;SpaceTypesTable[[#This Row],[Lighting Secondary Space Type]]</f>
        <v>ASHRAE 189.1-2009Electrical/MechanicalGeneral</v>
      </c>
      <c r="N621">
        <f>VLOOKUP(SpaceTypesTable[[#This Row],[LookupColumn]],InteriorLightingTable[],5,FALSE)</f>
        <v>1.35</v>
      </c>
      <c r="Q621">
        <v>0</v>
      </c>
      <c r="R621">
        <v>0.37</v>
      </c>
      <c r="S621">
        <v>0.2</v>
      </c>
      <c r="T621" t="s">
        <v>1974</v>
      </c>
      <c r="U621" t="s">
        <v>645</v>
      </c>
      <c r="V621" t="s">
        <v>578</v>
      </c>
      <c r="W621" t="s">
        <v>579</v>
      </c>
      <c r="X621" t="str">
        <f>SpaceTypesTable[[#This Row],[Ventilation Standard]]&amp;SpaceTypesTable[[#This Row],[Ventilation Primary Space Type]]&amp;SpaceTypesTable[[#This Row],[Ventilation Secondary Space Type]]</f>
        <v>ASHRAE 62.1-1999Public SpacesCorridors and utilities</v>
      </c>
      <c r="Y621">
        <f>VLOOKUP(SpaceTypesTable[[#This Row],[Lookup]],VentilationStandardsTable[],6,FALSE)</f>
        <v>0.05</v>
      </c>
      <c r="Z621">
        <f>VLOOKUP(SpaceTypesTable[[#This Row],[Lookup]],VentilationStandardsTable[],5,FALSE)</f>
        <v>0</v>
      </c>
      <c r="AA621">
        <f>VLOOKUP(SpaceTypesTable[[#This Row],[Lookup]],VentilationStandardsTable[],7,FALSE)</f>
        <v>0</v>
      </c>
      <c r="AB621">
        <v>0.93</v>
      </c>
      <c r="AC621" t="s">
        <v>1996</v>
      </c>
      <c r="AD621" t="s">
        <v>2140</v>
      </c>
      <c r="AE621">
        <v>4.4600000000000001E-2</v>
      </c>
      <c r="AF621" t="s">
        <v>2034</v>
      </c>
      <c r="AH621" t="s">
        <v>1011</v>
      </c>
      <c r="AI621" t="s">
        <v>1011</v>
      </c>
      <c r="AJ621" t="s">
        <v>1011</v>
      </c>
      <c r="AL621">
        <v>0.27</v>
      </c>
      <c r="AM621">
        <v>0</v>
      </c>
      <c r="AN621">
        <v>0.5</v>
      </c>
      <c r="AO621">
        <v>0</v>
      </c>
      <c r="AP621" t="s">
        <v>2096</v>
      </c>
      <c r="AQ621" t="s">
        <v>2107</v>
      </c>
      <c r="AR621" t="s">
        <v>2085</v>
      </c>
      <c r="AU621" t="str">
        <f>IF(SpaceTypesTable[[#This Row],[Peak Flow Rate (gal/h)]]=0,"",SpaceTypesTable[[#This Row],[Peak Flow Rate (gal/h)]]/SpaceTypesTable[[#This Row],[area (ft^2)]])</f>
        <v/>
      </c>
      <c r="BE621" t="str">
        <f>IF(ISBLANK(BD621),"",BD621/(BA621/AZ621))</f>
        <v/>
      </c>
    </row>
    <row r="622" spans="1:57">
      <c r="A622" t="s">
        <v>503</v>
      </c>
      <c r="B622">
        <v>232</v>
      </c>
      <c r="C622" t="s">
        <v>1003</v>
      </c>
      <c r="D622" t="s">
        <v>799</v>
      </c>
      <c r="E622" t="s">
        <v>808</v>
      </c>
      <c r="F622" t="s">
        <v>818</v>
      </c>
      <c r="G622" t="s">
        <v>1052</v>
      </c>
      <c r="K622" t="str">
        <f>SpaceTypesTable[[#This Row],[Lighting Standard]]&amp;SpaceTypesTable[[#This Row],[Lighting Primary Space Type]]&amp;SpaceTypesTable[[#This Row],[Lighting Secondary Space Type]]</f>
        <v/>
      </c>
      <c r="N622">
        <v>0.6</v>
      </c>
      <c r="Q622">
        <v>0</v>
      </c>
      <c r="R622">
        <v>0.37</v>
      </c>
      <c r="S622">
        <v>0.2</v>
      </c>
      <c r="T622" t="s">
        <v>1974</v>
      </c>
      <c r="U622" t="s">
        <v>645</v>
      </c>
      <c r="V622" t="s">
        <v>578</v>
      </c>
      <c r="W622" t="s">
        <v>579</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1996</v>
      </c>
      <c r="AD622" t="s">
        <v>2140</v>
      </c>
      <c r="AE622">
        <v>0.22320000000000001</v>
      </c>
      <c r="AF622" t="s">
        <v>2034</v>
      </c>
      <c r="AH622" t="s">
        <v>1011</v>
      </c>
      <c r="AI622" t="s">
        <v>1011</v>
      </c>
      <c r="AJ622" t="s">
        <v>1011</v>
      </c>
      <c r="AL622">
        <v>0.37</v>
      </c>
      <c r="AM622">
        <v>0</v>
      </c>
      <c r="AN622">
        <v>0.5</v>
      </c>
      <c r="AO622">
        <v>0</v>
      </c>
      <c r="AP622" t="s">
        <v>2096</v>
      </c>
      <c r="AQ622" t="s">
        <v>2107</v>
      </c>
      <c r="AR622" t="s">
        <v>2085</v>
      </c>
      <c r="AU622" t="str">
        <f>IF(SpaceTypesTable[[#This Row],[Peak Flow Rate (gal/h)]]=0,"",SpaceTypesTable[[#This Row],[Peak Flow Rate (gal/h)]]/SpaceTypesTable[[#This Row],[area (ft^2)]])</f>
        <v/>
      </c>
      <c r="BE622" t="str">
        <f>IF(ISBLANK(BD622),"",BD622/(BA622/AZ622))</f>
        <v/>
      </c>
    </row>
    <row r="623" spans="1:57">
      <c r="C623" t="s">
        <v>1058</v>
      </c>
      <c r="D623" t="s">
        <v>799</v>
      </c>
      <c r="E623" t="s">
        <v>808</v>
      </c>
      <c r="F623" t="s">
        <v>818</v>
      </c>
      <c r="G623" t="s">
        <v>1052</v>
      </c>
      <c r="H623" t="s">
        <v>755</v>
      </c>
      <c r="I623" t="s">
        <v>748</v>
      </c>
      <c r="J623" t="s">
        <v>760</v>
      </c>
      <c r="K623" t="str">
        <f>SpaceTypesTable[[#This Row],[Lighting Standard]]&amp;SpaceTypesTable[[#This Row],[Lighting Primary Space Type]]&amp;SpaceTypesTable[[#This Row],[Lighting Secondary Space Type]]</f>
        <v>ASHRAE 90.1-2007Electrical/MechanicalGeneral</v>
      </c>
      <c r="N623">
        <f>VLOOKUP(SpaceTypesTable[[#This Row],[LookupColumn]],InteriorLightingTable[],5,FALSE)</f>
        <v>1.5</v>
      </c>
      <c r="Q623">
        <v>0</v>
      </c>
      <c r="R623">
        <v>0.37</v>
      </c>
      <c r="S623">
        <v>0.2</v>
      </c>
      <c r="T623" t="s">
        <v>1974</v>
      </c>
      <c r="U623" t="s">
        <v>647</v>
      </c>
      <c r="V623" t="s">
        <v>578</v>
      </c>
      <c r="W623" t="s">
        <v>579</v>
      </c>
      <c r="X623" t="str">
        <f>SpaceTypesTable[[#This Row],[Ventilation Standard]]&amp;SpaceTypesTable[[#This Row],[Ventilation Primary Space Type]]&amp;SpaceTypesTable[[#This Row],[Ventilation Secondary Space Type]]</f>
        <v>ASHRAE 62.1-2007Public SpacesCorridors and utilities</v>
      </c>
      <c r="Y623" t="e">
        <f>VLOOKUP(SpaceTypesTable[[#This Row],[Lookup]],VentilationStandardsTable[],6,FALSE)</f>
        <v>#N/A</v>
      </c>
      <c r="Z623" t="e">
        <f>VLOOKUP(SpaceTypesTable[[#This Row],[Lookup]],VentilationStandardsTable[],5,FALSE)</f>
        <v>#N/A</v>
      </c>
      <c r="AA623" t="e">
        <f>VLOOKUP(SpaceTypesTable[[#This Row],[Lookup]],VentilationStandardsTable[],7,FALSE)</f>
        <v>#N/A</v>
      </c>
      <c r="AB623">
        <v>0.93</v>
      </c>
      <c r="AC623" t="s">
        <v>1996</v>
      </c>
      <c r="AD623" t="s">
        <v>2140</v>
      </c>
      <c r="AE623">
        <v>4.4600000000000001E-2</v>
      </c>
      <c r="AF623" t="s">
        <v>2034</v>
      </c>
      <c r="AH623" t="s">
        <v>1011</v>
      </c>
      <c r="AI623" t="s">
        <v>1011</v>
      </c>
      <c r="AJ623" t="s">
        <v>1011</v>
      </c>
      <c r="AL623">
        <v>0.27</v>
      </c>
      <c r="AM623">
        <v>0</v>
      </c>
      <c r="AN623">
        <v>0.5</v>
      </c>
      <c r="AO623">
        <v>0</v>
      </c>
      <c r="AP623" t="s">
        <v>2096</v>
      </c>
      <c r="AQ623" t="s">
        <v>2107</v>
      </c>
      <c r="AR623" t="s">
        <v>2085</v>
      </c>
      <c r="AU623" t="str">
        <f>IF(SpaceTypesTable[[#This Row],[Peak Flow Rate (gal/h)]]=0,"",SpaceTypesTable[[#This Row],[Peak Flow Rate (gal/h)]]/SpaceTypesTable[[#This Row],[area (ft^2)]])</f>
        <v/>
      </c>
      <c r="BE623" t="str">
        <f>IF(ISBLANK(BD623),"",BD623/(BA623/AZ623))</f>
        <v/>
      </c>
    </row>
    <row r="624" spans="1:57">
      <c r="A624" t="s">
        <v>387</v>
      </c>
      <c r="B624">
        <v>443</v>
      </c>
      <c r="C624" t="s">
        <v>1002</v>
      </c>
      <c r="D624" t="s">
        <v>799</v>
      </c>
      <c r="E624" t="s">
        <v>808</v>
      </c>
      <c r="F624" t="s">
        <v>759</v>
      </c>
      <c r="G624" t="s">
        <v>1046</v>
      </c>
      <c r="K624" t="str">
        <f>SpaceTypesTable[[#This Row],[Lighting Standard]]&amp;SpaceTypesTable[[#This Row],[Lighting Primary Space Type]]&amp;SpaceTypesTable[[#This Row],[Lighting Secondary Space Type]]</f>
        <v/>
      </c>
      <c r="N624">
        <v>1.87</v>
      </c>
      <c r="Q624">
        <v>0</v>
      </c>
      <c r="R624">
        <v>0.37</v>
      </c>
      <c r="S624">
        <v>0.2</v>
      </c>
      <c r="T624" t="s">
        <v>1974</v>
      </c>
      <c r="U624" t="s">
        <v>645</v>
      </c>
      <c r="V624" t="s">
        <v>574</v>
      </c>
      <c r="W624" t="s">
        <v>977</v>
      </c>
      <c r="X624"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4.6500000000000004</v>
      </c>
      <c r="AC624" t="s">
        <v>1997</v>
      </c>
      <c r="AD624" t="s">
        <v>2140</v>
      </c>
      <c r="AE624">
        <v>0.22320000000000001</v>
      </c>
      <c r="AF624" t="s">
        <v>2034</v>
      </c>
      <c r="AH624" t="s">
        <v>1011</v>
      </c>
      <c r="AI624" t="s">
        <v>1011</v>
      </c>
      <c r="AJ624" t="s">
        <v>1011</v>
      </c>
      <c r="AL624">
        <v>1</v>
      </c>
      <c r="AM624">
        <v>0</v>
      </c>
      <c r="AN624">
        <v>0.5</v>
      </c>
      <c r="AO624">
        <v>0</v>
      </c>
      <c r="AP624" t="s">
        <v>2096</v>
      </c>
      <c r="AQ624" t="s">
        <v>2059</v>
      </c>
      <c r="AR624" t="s">
        <v>2073</v>
      </c>
      <c r="AU624" t="str">
        <f>IF(SpaceTypesTable[[#This Row],[Peak Flow Rate (gal/h)]]=0,"",SpaceTypesTable[[#This Row],[Peak Flow Rate (gal/h)]]/SpaceTypesTable[[#This Row],[area (ft^2)]])</f>
        <v/>
      </c>
      <c r="BE624" t="str">
        <f>IF(ISBLANK(BD624),"",BD624/(BA624/AZ624))</f>
        <v/>
      </c>
    </row>
    <row r="625" spans="1:58">
      <c r="A625" t="s">
        <v>363</v>
      </c>
      <c r="B625">
        <v>521</v>
      </c>
      <c r="C625" t="s">
        <v>1001</v>
      </c>
      <c r="D625" t="s">
        <v>799</v>
      </c>
      <c r="E625" t="s">
        <v>808</v>
      </c>
      <c r="F625" t="s">
        <v>759</v>
      </c>
      <c r="G625" t="s">
        <v>1046</v>
      </c>
      <c r="H625" t="s">
        <v>754</v>
      </c>
      <c r="I625" t="s">
        <v>892</v>
      </c>
      <c r="J625" t="s">
        <v>760</v>
      </c>
      <c r="K625" t="str">
        <f>SpaceTypesTable[[#This Row],[Lighting Standard]]&amp;SpaceTypesTable[[#This Row],[Lighting Primary Space Type]]&amp;SpaceTypesTable[[#This Row],[Lighting Secondary Space Type]]</f>
        <v>ASHRAE 90.1-2004Office-EnclosedGeneral</v>
      </c>
      <c r="N625">
        <f>VLOOKUP(SpaceTypesTable[[#This Row],[LookupColumn]],InteriorLightingTable[],5,FALSE)</f>
        <v>1.1000000000000001</v>
      </c>
      <c r="Q625">
        <v>0</v>
      </c>
      <c r="R625">
        <v>0.37</v>
      </c>
      <c r="S625">
        <v>0.2</v>
      </c>
      <c r="T625" t="s">
        <v>1974</v>
      </c>
      <c r="U625" t="s">
        <v>645</v>
      </c>
      <c r="V625" t="s">
        <v>574</v>
      </c>
      <c r="W625" t="s">
        <v>977</v>
      </c>
      <c r="X625"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4.6500000000000004</v>
      </c>
      <c r="AC625" t="s">
        <v>1997</v>
      </c>
      <c r="AD625" t="s">
        <v>2140</v>
      </c>
      <c r="AE625">
        <v>5.9499999999999997E-2</v>
      </c>
      <c r="AF625" t="s">
        <v>2034</v>
      </c>
      <c r="AH625" t="s">
        <v>1011</v>
      </c>
      <c r="AI625" t="s">
        <v>1011</v>
      </c>
      <c r="AJ625" t="s">
        <v>1011</v>
      </c>
      <c r="AL625">
        <v>1</v>
      </c>
      <c r="AM625">
        <v>0</v>
      </c>
      <c r="AN625">
        <v>0.5</v>
      </c>
      <c r="AO625">
        <v>0</v>
      </c>
      <c r="AP625" t="s">
        <v>2096</v>
      </c>
      <c r="AQ625" t="s">
        <v>2059</v>
      </c>
      <c r="AR625" t="s">
        <v>2073</v>
      </c>
      <c r="BE625" t="str">
        <f>IF(ISBLANK(BD625),"",BD625/(BA625/AZ625))</f>
        <v/>
      </c>
    </row>
    <row r="626" spans="1:58">
      <c r="A626" t="s">
        <v>394</v>
      </c>
      <c r="B626">
        <v>334</v>
      </c>
      <c r="C626" t="s">
        <v>1000</v>
      </c>
      <c r="D626" t="s">
        <v>800</v>
      </c>
      <c r="E626" t="s">
        <v>808</v>
      </c>
      <c r="F626" t="s">
        <v>759</v>
      </c>
      <c r="G626" t="s">
        <v>1046</v>
      </c>
      <c r="H626" t="s">
        <v>997</v>
      </c>
      <c r="I626" t="s">
        <v>892</v>
      </c>
      <c r="J626" t="s">
        <v>760</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0.37</v>
      </c>
      <c r="S626">
        <v>0.2</v>
      </c>
      <c r="T626" t="s">
        <v>1974</v>
      </c>
      <c r="U626" t="s">
        <v>645</v>
      </c>
      <c r="V626" t="s">
        <v>574</v>
      </c>
      <c r="W626" t="s">
        <v>977</v>
      </c>
      <c r="X626"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4.6500000000000004</v>
      </c>
      <c r="AC626" t="s">
        <v>1997</v>
      </c>
      <c r="AD626" t="s">
        <v>2140</v>
      </c>
      <c r="AE626">
        <v>5.9499999999999997E-2</v>
      </c>
      <c r="AF626" t="s">
        <v>2034</v>
      </c>
      <c r="AH626" t="s">
        <v>1011</v>
      </c>
      <c r="AI626" t="s">
        <v>1011</v>
      </c>
      <c r="AJ626" t="s">
        <v>1011</v>
      </c>
      <c r="AL626">
        <v>0.73</v>
      </c>
      <c r="AM626">
        <v>0</v>
      </c>
      <c r="AN626">
        <v>0.5</v>
      </c>
      <c r="AO626">
        <v>0</v>
      </c>
      <c r="AP626" t="s">
        <v>2096</v>
      </c>
      <c r="AQ626" t="s">
        <v>2059</v>
      </c>
      <c r="AR626" t="s">
        <v>2073</v>
      </c>
      <c r="AU626" t="str">
        <f>IF(SpaceTypesTable[[#This Row],[Peak Flow Rate (gal/h)]]=0,"",SpaceTypesTable[[#This Row],[Peak Flow Rate (gal/h)]]/SpaceTypesTable[[#This Row],[area (ft^2)]])</f>
        <v/>
      </c>
      <c r="BE626" t="str">
        <f>IF(ISBLANK(BD626),"",BD626/(BA626/AZ626))</f>
        <v/>
      </c>
    </row>
    <row r="627" spans="1:58">
      <c r="A627" t="s">
        <v>153</v>
      </c>
      <c r="B627">
        <v>469</v>
      </c>
      <c r="C627" t="s">
        <v>1000</v>
      </c>
      <c r="D627" t="s">
        <v>801</v>
      </c>
      <c r="E627" t="s">
        <v>808</v>
      </c>
      <c r="F627" t="s">
        <v>759</v>
      </c>
      <c r="G627" t="s">
        <v>1046</v>
      </c>
      <c r="H627" t="s">
        <v>997</v>
      </c>
      <c r="I627" t="s">
        <v>892</v>
      </c>
      <c r="J627" t="s">
        <v>760</v>
      </c>
      <c r="K627" t="str">
        <f>SpaceTypesTable[[#This Row],[Lighting Standard]]&amp;SpaceTypesTable[[#This Row],[Lighting Primary Space Type]]&amp;SpaceTypesTable[[#This Row],[Lighting Secondary Space Type]]</f>
        <v>ASHRAE 189.1-2009Office-EnclosedGeneral</v>
      </c>
      <c r="N627">
        <f>VLOOKUP(SpaceTypesTable[[#This Row],[LookupColumn]],InteriorLightingTable[],5,FALSE)</f>
        <v>0.9900000000000001</v>
      </c>
      <c r="Q627">
        <v>0</v>
      </c>
      <c r="R627">
        <v>0.37</v>
      </c>
      <c r="S627">
        <v>0.2</v>
      </c>
      <c r="T627" t="s">
        <v>1974</v>
      </c>
      <c r="U627" t="s">
        <v>645</v>
      </c>
      <c r="V627" t="s">
        <v>574</v>
      </c>
      <c r="W627" t="s">
        <v>977</v>
      </c>
      <c r="X627"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4.6500000000000004</v>
      </c>
      <c r="AC627" t="s">
        <v>1997</v>
      </c>
      <c r="AD627" t="s">
        <v>2140</v>
      </c>
      <c r="AE627">
        <v>4.4600000000000001E-2</v>
      </c>
      <c r="AF627" t="s">
        <v>2034</v>
      </c>
      <c r="AH627" t="s">
        <v>1011</v>
      </c>
      <c r="AI627" t="s">
        <v>1011</v>
      </c>
      <c r="AJ627" t="s">
        <v>1011</v>
      </c>
      <c r="AL627">
        <v>0.73</v>
      </c>
      <c r="AM627">
        <v>0</v>
      </c>
      <c r="AN627">
        <v>0.5</v>
      </c>
      <c r="AO627">
        <v>0</v>
      </c>
      <c r="AP627" t="s">
        <v>2096</v>
      </c>
      <c r="AQ627" t="s">
        <v>2059</v>
      </c>
      <c r="AR627" t="s">
        <v>2073</v>
      </c>
      <c r="AU627" t="str">
        <f>IF(SpaceTypesTable[[#This Row],[Peak Flow Rate (gal/h)]]=0,"",SpaceTypesTable[[#This Row],[Peak Flow Rate (gal/h)]]/SpaceTypesTable[[#This Row],[area (ft^2)]])</f>
        <v/>
      </c>
      <c r="BE627" t="str">
        <f>IF(ISBLANK(BD627),"",BD627/(BA627/AZ627))</f>
        <v/>
      </c>
    </row>
    <row r="628" spans="1:58">
      <c r="A628" t="s">
        <v>514</v>
      </c>
      <c r="B628">
        <v>336</v>
      </c>
      <c r="C628" t="s">
        <v>1003</v>
      </c>
      <c r="D628" t="s">
        <v>799</v>
      </c>
      <c r="E628" t="s">
        <v>808</v>
      </c>
      <c r="F628" t="s">
        <v>759</v>
      </c>
      <c r="G628" t="s">
        <v>1046</v>
      </c>
      <c r="K628" t="str">
        <f>SpaceTypesTable[[#This Row],[Lighting Standard]]&amp;SpaceTypesTable[[#This Row],[Lighting Primary Space Type]]&amp;SpaceTypesTable[[#This Row],[Lighting Secondary Space Type]]</f>
        <v/>
      </c>
      <c r="N628">
        <v>2.9000000000000004</v>
      </c>
      <c r="Q628">
        <v>0</v>
      </c>
      <c r="R628">
        <v>0.37</v>
      </c>
      <c r="S628">
        <v>0.2</v>
      </c>
      <c r="T628" t="s">
        <v>1974</v>
      </c>
      <c r="U628" t="s">
        <v>645</v>
      </c>
      <c r="V628" t="s">
        <v>574</v>
      </c>
      <c r="W628" t="s">
        <v>977</v>
      </c>
      <c r="X628" t="str">
        <f>SpaceTypesTable[[#This Row],[Ventilation Standard]]&amp;SpaceTypesTable[[#This Row],[Ventilation Primary Space Type]]&amp;SpaceTypesTable[[#This Row],[Ventilation Secondary Space Type]]</f>
        <v>ASHRAE 62.1-1999OfficesOffice Space</v>
      </c>
      <c r="Y628">
        <f>VLOOKUP(SpaceTypesTable[[#This Row],[Lookup]],VentilationStandardsTable[],6,FALSE)</f>
        <v>0</v>
      </c>
      <c r="Z628">
        <f>VLOOKUP(SpaceTypesTable[[#This Row],[Lookup]],VentilationStandardsTable[],5,FALSE)</f>
        <v>20</v>
      </c>
      <c r="AA628">
        <f>VLOOKUP(SpaceTypesTable[[#This Row],[Lookup]],VentilationStandardsTable[],7,FALSE)</f>
        <v>0</v>
      </c>
      <c r="AB628">
        <v>4.6500000000000004</v>
      </c>
      <c r="AC628" t="s">
        <v>1997</v>
      </c>
      <c r="AD628" t="s">
        <v>2140</v>
      </c>
      <c r="AE628">
        <v>0.22320000000000001</v>
      </c>
      <c r="AF628" t="s">
        <v>2034</v>
      </c>
      <c r="AH628" t="s">
        <v>1011</v>
      </c>
      <c r="AI628" t="s">
        <v>1011</v>
      </c>
      <c r="AJ628" t="s">
        <v>1011</v>
      </c>
      <c r="AL628">
        <v>1</v>
      </c>
      <c r="AM628">
        <v>0</v>
      </c>
      <c r="AN628">
        <v>0.5</v>
      </c>
      <c r="AO628">
        <v>0</v>
      </c>
      <c r="AP628" t="s">
        <v>2096</v>
      </c>
      <c r="AQ628" t="s">
        <v>2059</v>
      </c>
      <c r="AR628" t="s">
        <v>2073</v>
      </c>
      <c r="AU628" t="str">
        <f>IF(SpaceTypesTable[[#This Row],[Peak Flow Rate (gal/h)]]=0,"",SpaceTypesTable[[#This Row],[Peak Flow Rate (gal/h)]]/SpaceTypesTable[[#This Row],[area (ft^2)]])</f>
        <v/>
      </c>
      <c r="BE628" t="str">
        <f>IF(ISBLANK(BD628),"",BD628/(BA628/AZ628))</f>
        <v/>
      </c>
    </row>
    <row r="629" spans="1:58">
      <c r="C629" t="s">
        <v>1058</v>
      </c>
      <c r="D629" t="s">
        <v>799</v>
      </c>
      <c r="E629" t="s">
        <v>808</v>
      </c>
      <c r="F629" t="s">
        <v>759</v>
      </c>
      <c r="G629" t="s">
        <v>1046</v>
      </c>
      <c r="H629" t="s">
        <v>755</v>
      </c>
      <c r="I629" t="s">
        <v>892</v>
      </c>
      <c r="J629" t="s">
        <v>760</v>
      </c>
      <c r="K629" t="str">
        <f>SpaceTypesTable[[#This Row],[Lighting Standard]]&amp;SpaceTypesTable[[#This Row],[Lighting Primary Space Type]]&amp;SpaceTypesTable[[#This Row],[Lighting Secondary Space Type]]</f>
        <v>ASHRAE 90.1-2007Office-EnclosedGeneral</v>
      </c>
      <c r="N629">
        <f>VLOOKUP(SpaceTypesTable[[#This Row],[LookupColumn]],InteriorLightingTable[],5,FALSE)</f>
        <v>1.1000000000000001</v>
      </c>
      <c r="Q629">
        <v>0</v>
      </c>
      <c r="R629">
        <v>0.37</v>
      </c>
      <c r="S629">
        <v>0.2</v>
      </c>
      <c r="T629" t="s">
        <v>1974</v>
      </c>
      <c r="U629" t="s">
        <v>647</v>
      </c>
      <c r="V629" t="s">
        <v>574</v>
      </c>
      <c r="W629" t="s">
        <v>977</v>
      </c>
      <c r="X629" t="str">
        <f>SpaceTypesTable[[#This Row],[Ventilation Standard]]&amp;SpaceTypesTable[[#This Row],[Ventilation Primary Space Type]]&amp;SpaceTypesTable[[#This Row],[Ventilation Secondary Space Type]]</f>
        <v>ASHRAE 62.1-2007OfficesOffice Space</v>
      </c>
      <c r="Y629" t="e">
        <f>VLOOKUP(SpaceTypesTable[[#This Row],[Lookup]],VentilationStandardsTable[],6,FALSE)</f>
        <v>#N/A</v>
      </c>
      <c r="Z629" t="e">
        <f>VLOOKUP(SpaceTypesTable[[#This Row],[Lookup]],VentilationStandardsTable[],5,FALSE)</f>
        <v>#N/A</v>
      </c>
      <c r="AA629" t="e">
        <f>VLOOKUP(SpaceTypesTable[[#This Row],[Lookup]],VentilationStandardsTable[],7,FALSE)</f>
        <v>#N/A</v>
      </c>
      <c r="AB629">
        <v>4.6500000000000004</v>
      </c>
      <c r="AC629" t="s">
        <v>1997</v>
      </c>
      <c r="AD629" t="s">
        <v>2140</v>
      </c>
      <c r="AE629">
        <v>4.4600000000000001E-2</v>
      </c>
      <c r="AF629" t="s">
        <v>2034</v>
      </c>
      <c r="AH629" t="s">
        <v>1011</v>
      </c>
      <c r="AI629" t="s">
        <v>1011</v>
      </c>
      <c r="AJ629" t="s">
        <v>1011</v>
      </c>
      <c r="AL629">
        <v>0.73</v>
      </c>
      <c r="AM629">
        <v>0</v>
      </c>
      <c r="AN629">
        <v>0.5</v>
      </c>
      <c r="AO629">
        <v>0</v>
      </c>
      <c r="AP629" t="s">
        <v>2096</v>
      </c>
      <c r="AQ629" t="s">
        <v>2059</v>
      </c>
      <c r="AR629" t="s">
        <v>2073</v>
      </c>
      <c r="AU629" t="str">
        <f>IF(SpaceTypesTable[[#This Row],[Peak Flow Rate (gal/h)]]=0,"",SpaceTypesTable[[#This Row],[Peak Flow Rate (gal/h)]]/SpaceTypesTable[[#This Row],[area (ft^2)]])</f>
        <v/>
      </c>
      <c r="BE629" t="str">
        <f>IF(ISBLANK(BD629),"",BD629/(BA629/AZ629))</f>
        <v/>
      </c>
    </row>
    <row r="630" spans="1:58">
      <c r="A630" t="s">
        <v>506</v>
      </c>
      <c r="B630">
        <v>436</v>
      </c>
      <c r="C630" t="s">
        <v>1002</v>
      </c>
      <c r="D630" t="s">
        <v>799</v>
      </c>
      <c r="E630" t="s">
        <v>808</v>
      </c>
      <c r="F630" t="s">
        <v>789</v>
      </c>
      <c r="G630" t="s">
        <v>1054</v>
      </c>
      <c r="K630" t="str">
        <f>SpaceTypesTable[[#This Row],[Lighting Standard]]&amp;SpaceTypesTable[[#This Row],[Lighting Primary Space Type]]&amp;SpaceTypesTable[[#This Row],[Lighting Secondary Space Type]]</f>
        <v/>
      </c>
      <c r="N630">
        <v>0.89000000000000012</v>
      </c>
      <c r="Q630">
        <v>0</v>
      </c>
      <c r="R630">
        <v>0.37</v>
      </c>
      <c r="S630">
        <v>0.2</v>
      </c>
      <c r="T630" t="s">
        <v>1974</v>
      </c>
      <c r="U630" t="s">
        <v>645</v>
      </c>
      <c r="V630" t="s">
        <v>578</v>
      </c>
      <c r="W630" t="s">
        <v>580</v>
      </c>
      <c r="X630" t="str">
        <f>SpaceTypesTable[[#This Row],[Ventilation Standard]]&amp;SpaceTypesTable[[#This Row],[Ventilation Primary Space Type]]&amp;SpaceTypesTable[[#This Row],[Ventilation Secondary Space Type]]</f>
        <v>ASHRAE 62.1-1999Public SpacesPublic restrooms (Assume 12 toilet/625 ft^2)</v>
      </c>
      <c r="Y630">
        <f>VLOOKUP(SpaceTypesTable[[#This Row],[Lookup]],VentilationStandardsTable[],6,FALSE)</f>
        <v>0.96</v>
      </c>
      <c r="Z630">
        <f>VLOOKUP(SpaceTypesTable[[#This Row],[Lookup]],VentilationStandardsTable[],5,FALSE)</f>
        <v>0</v>
      </c>
      <c r="AA630">
        <f>VLOOKUP(SpaceTypesTable[[#This Row],[Lookup]],VentilationStandardsTable[],7,FALSE)</f>
        <v>0</v>
      </c>
      <c r="AB630">
        <v>9.2899999999999991</v>
      </c>
      <c r="AC630" t="s">
        <v>1996</v>
      </c>
      <c r="AD630" t="s">
        <v>2140</v>
      </c>
      <c r="AE630">
        <v>0.22320000000000001</v>
      </c>
      <c r="AF630" t="s">
        <v>2034</v>
      </c>
      <c r="AH630" t="s">
        <v>1011</v>
      </c>
      <c r="AI630" t="s">
        <v>1011</v>
      </c>
      <c r="AJ630" t="s">
        <v>1011</v>
      </c>
      <c r="AL630">
        <v>0.37</v>
      </c>
      <c r="AM630">
        <v>0</v>
      </c>
      <c r="AN630">
        <v>0.5</v>
      </c>
      <c r="AO630">
        <v>0</v>
      </c>
      <c r="AP630" t="s">
        <v>2096</v>
      </c>
      <c r="AQ630" t="s">
        <v>2107</v>
      </c>
      <c r="AR630" t="s">
        <v>2085</v>
      </c>
      <c r="AS630">
        <v>52.2</v>
      </c>
      <c r="AT630">
        <v>2260</v>
      </c>
      <c r="AU630">
        <f>IF(SpaceTypesTable[[#This Row],[Peak Flow Rate (gal/h)]]=0,"",SpaceTypesTable[[#This Row],[Peak Flow Rate (gal/h)]]/SpaceTypesTable[[#This Row],[area (ft^2)]])</f>
        <v>2.3097345132743363E-2</v>
      </c>
      <c r="AV630">
        <v>43.3</v>
      </c>
      <c r="AW630">
        <v>0.2</v>
      </c>
      <c r="AX630">
        <v>0.05</v>
      </c>
      <c r="AY630" t="s">
        <v>2159</v>
      </c>
      <c r="AZ630">
        <v>0.2812153843741127</v>
      </c>
      <c r="BA630">
        <v>635.66459793154741</v>
      </c>
      <c r="BB630">
        <v>0.33800000000000002</v>
      </c>
      <c r="BC630">
        <v>0.5</v>
      </c>
      <c r="BD630">
        <v>110.36763444376396</v>
      </c>
      <c r="BE630">
        <f>IF(ISBLANK(BD630),"",BD630/(BA630/AZ630))</f>
        <v>4.8826184191410514E-2</v>
      </c>
    </row>
    <row r="631" spans="1:58">
      <c r="A631" t="s">
        <v>155</v>
      </c>
      <c r="B631">
        <v>275</v>
      </c>
      <c r="C631" t="s">
        <v>1001</v>
      </c>
      <c r="D631" t="s">
        <v>799</v>
      </c>
      <c r="E631" t="s">
        <v>808</v>
      </c>
      <c r="F631" t="s">
        <v>789</v>
      </c>
      <c r="G631" t="s">
        <v>1054</v>
      </c>
      <c r="H631" t="s">
        <v>754</v>
      </c>
      <c r="I631" t="s">
        <v>896</v>
      </c>
      <c r="J631" t="s">
        <v>760</v>
      </c>
      <c r="K631" t="str">
        <f>SpaceTypesTable[[#This Row],[Lighting Standard]]&amp;SpaceTypesTable[[#This Row],[Lighting Primary Space Type]]&amp;SpaceTypesTable[[#This Row],[Lighting Secondary Space Type]]</f>
        <v>ASHRAE 90.1-2004RestroomsGeneral</v>
      </c>
      <c r="N631">
        <f>VLOOKUP(SpaceTypesTable[[#This Row],[LookupColumn]],InteriorLightingTable[],5,FALSE)</f>
        <v>0.9</v>
      </c>
      <c r="Q631">
        <v>0</v>
      </c>
      <c r="R631">
        <v>0.37</v>
      </c>
      <c r="S631">
        <v>0.2</v>
      </c>
      <c r="T631" t="s">
        <v>1974</v>
      </c>
      <c r="U631" t="s">
        <v>645</v>
      </c>
      <c r="V631" t="s">
        <v>578</v>
      </c>
      <c r="W631" t="s">
        <v>580</v>
      </c>
      <c r="X631" t="str">
        <f>SpaceTypesTable[[#This Row],[Ventilation Standard]]&amp;SpaceTypesTable[[#This Row],[Ventilation Primary Space Type]]&amp;SpaceTypesTable[[#This Row],[Ventilation Secondary Space Type]]</f>
        <v>ASHRAE 62.1-1999Public SpacesPublic restrooms (Assume 12 toilet/625 ft^2)</v>
      </c>
      <c r="Y631">
        <f>VLOOKUP(SpaceTypesTable[[#This Row],[Lookup]],VentilationStandardsTable[],6,FALSE)</f>
        <v>0.96</v>
      </c>
      <c r="Z631">
        <f>VLOOKUP(SpaceTypesTable[[#This Row],[Lookup]],VentilationStandardsTable[],5,FALSE)</f>
        <v>0</v>
      </c>
      <c r="AA631">
        <f>VLOOKUP(SpaceTypesTable[[#This Row],[Lookup]],VentilationStandardsTable[],7,FALSE)</f>
        <v>0</v>
      </c>
      <c r="AB631">
        <v>9.2899999999999991</v>
      </c>
      <c r="AC631" t="s">
        <v>1996</v>
      </c>
      <c r="AD631" t="s">
        <v>2140</v>
      </c>
      <c r="AE631">
        <v>5.9499999999999997E-2</v>
      </c>
      <c r="AF631" t="s">
        <v>2034</v>
      </c>
      <c r="AH631" t="s">
        <v>1011</v>
      </c>
      <c r="AI631" t="s">
        <v>1011</v>
      </c>
      <c r="AJ631" t="s">
        <v>1011</v>
      </c>
      <c r="AL631">
        <v>0.37</v>
      </c>
      <c r="AM631">
        <v>0</v>
      </c>
      <c r="AN631">
        <v>0.5</v>
      </c>
      <c r="AO631">
        <v>0</v>
      </c>
      <c r="AP631" t="s">
        <v>2096</v>
      </c>
      <c r="AQ631" t="s">
        <v>2107</v>
      </c>
      <c r="AR631" t="s">
        <v>2085</v>
      </c>
      <c r="AS631">
        <v>52.2</v>
      </c>
      <c r="AT631">
        <v>2260</v>
      </c>
      <c r="AU631">
        <f>IF(SpaceTypesTable[[#This Row],[Peak Flow Rate (gal/h)]]=0,"",SpaceTypesTable[[#This Row],[Peak Flow Rate (gal/h)]]/SpaceTypesTable[[#This Row],[area (ft^2)]])</f>
        <v>2.3097345132743363E-2</v>
      </c>
      <c r="AV631">
        <v>43.3</v>
      </c>
      <c r="AW631">
        <v>0.2</v>
      </c>
      <c r="AX631">
        <v>0.05</v>
      </c>
      <c r="AY631" t="s">
        <v>2159</v>
      </c>
      <c r="AZ631">
        <v>0.2812153843741127</v>
      </c>
      <c r="BA631">
        <v>635.66459793154741</v>
      </c>
      <c r="BB631">
        <v>0.33800000000000002</v>
      </c>
      <c r="BC631">
        <v>0.5</v>
      </c>
      <c r="BD631">
        <v>110.36763444376396</v>
      </c>
      <c r="BE631">
        <f>IF(ISBLANK(BD631),"",BD631/(BA631/AZ631))</f>
        <v>4.8826184191410514E-2</v>
      </c>
    </row>
    <row r="632" spans="1:58">
      <c r="A632" t="s">
        <v>150</v>
      </c>
      <c r="B632">
        <v>504</v>
      </c>
      <c r="C632" t="s">
        <v>1000</v>
      </c>
      <c r="D632" t="s">
        <v>800</v>
      </c>
      <c r="E632" t="s">
        <v>808</v>
      </c>
      <c r="F632" t="s">
        <v>789</v>
      </c>
      <c r="G632" t="s">
        <v>1054</v>
      </c>
      <c r="H632" t="s">
        <v>997</v>
      </c>
      <c r="I632" t="s">
        <v>896</v>
      </c>
      <c r="J632" t="s">
        <v>760</v>
      </c>
      <c r="K632" t="str">
        <f>SpaceTypesTable[[#This Row],[Lighting Standard]]&amp;SpaceTypesTable[[#This Row],[Lighting Primary Space Type]]&amp;SpaceTypesTable[[#This Row],[Lighting Secondary Space Type]]</f>
        <v>ASHRAE 189.1-2009RestroomsGeneral</v>
      </c>
      <c r="N632">
        <f>VLOOKUP(SpaceTypesTable[[#This Row],[LookupColumn]],InteriorLightingTable[],5,FALSE)</f>
        <v>0.81</v>
      </c>
      <c r="Q632">
        <v>0</v>
      </c>
      <c r="R632">
        <v>0.37</v>
      </c>
      <c r="S632">
        <v>0.2</v>
      </c>
      <c r="T632" t="s">
        <v>1974</v>
      </c>
      <c r="U632" t="s">
        <v>645</v>
      </c>
      <c r="V632" t="s">
        <v>578</v>
      </c>
      <c r="W632" t="s">
        <v>580</v>
      </c>
      <c r="X632" t="str">
        <f>SpaceTypesTable[[#This Row],[Ventilation Standard]]&amp;SpaceTypesTable[[#This Row],[Ventilation Primary Space Type]]&amp;SpaceTypesTable[[#This Row],[Ventilation Secondary Space Type]]</f>
        <v>ASHRAE 62.1-1999Public SpacesPublic restrooms (Assume 12 toilet/625 ft^2)</v>
      </c>
      <c r="Y632">
        <f>VLOOKUP(SpaceTypesTable[[#This Row],[Lookup]],VentilationStandardsTable[],6,FALSE)</f>
        <v>0.96</v>
      </c>
      <c r="Z632">
        <f>VLOOKUP(SpaceTypesTable[[#This Row],[Lookup]],VentilationStandardsTable[],5,FALSE)</f>
        <v>0</v>
      </c>
      <c r="AA632">
        <f>VLOOKUP(SpaceTypesTable[[#This Row],[Lookup]],VentilationStandardsTable[],7,FALSE)</f>
        <v>0</v>
      </c>
      <c r="AB632">
        <v>9.2899999999999991</v>
      </c>
      <c r="AC632" t="s">
        <v>1996</v>
      </c>
      <c r="AD632" t="s">
        <v>2140</v>
      </c>
      <c r="AE632">
        <v>5.9499999999999997E-2</v>
      </c>
      <c r="AF632" t="s">
        <v>2034</v>
      </c>
      <c r="AH632" t="s">
        <v>1011</v>
      </c>
      <c r="AI632" t="s">
        <v>1011</v>
      </c>
      <c r="AJ632" t="s">
        <v>1011</v>
      </c>
      <c r="AL632">
        <v>0.27</v>
      </c>
      <c r="AM632">
        <v>0</v>
      </c>
      <c r="AN632">
        <v>0.5</v>
      </c>
      <c r="AO632">
        <v>0</v>
      </c>
      <c r="AP632" t="s">
        <v>2096</v>
      </c>
      <c r="AQ632" t="s">
        <v>2107</v>
      </c>
      <c r="AR632" t="s">
        <v>2085</v>
      </c>
      <c r="AS632">
        <v>52.2</v>
      </c>
      <c r="AT632">
        <v>2260</v>
      </c>
      <c r="AU632">
        <f>IF(SpaceTypesTable[[#This Row],[Peak Flow Rate (gal/h)]]=0,"",SpaceTypesTable[[#This Row],[Peak Flow Rate (gal/h)]]/SpaceTypesTable[[#This Row],[area (ft^2)]])</f>
        <v>2.3097345132743363E-2</v>
      </c>
      <c r="AV632">
        <v>43.3</v>
      </c>
      <c r="AW632">
        <v>0.2</v>
      </c>
      <c r="AX632">
        <v>0.05</v>
      </c>
      <c r="AY632" t="s">
        <v>2159</v>
      </c>
      <c r="AZ632">
        <v>0.2812153843741127</v>
      </c>
      <c r="BA632">
        <v>635.66459793154741</v>
      </c>
      <c r="BB632">
        <v>0.33800000000000002</v>
      </c>
      <c r="BC632">
        <v>0.5</v>
      </c>
      <c r="BD632">
        <v>110.36763444376396</v>
      </c>
      <c r="BE632">
        <f>IF(ISBLANK(BD632),"",BD632/(BA632/AZ632))</f>
        <v>4.8826184191410514E-2</v>
      </c>
    </row>
    <row r="633" spans="1:58">
      <c r="A633" t="s">
        <v>323</v>
      </c>
      <c r="B633">
        <v>94</v>
      </c>
      <c r="C633" t="s">
        <v>1000</v>
      </c>
      <c r="D633" t="s">
        <v>801</v>
      </c>
      <c r="E633" t="s">
        <v>808</v>
      </c>
      <c r="F633" t="s">
        <v>789</v>
      </c>
      <c r="G633" t="s">
        <v>1054</v>
      </c>
      <c r="H633" t="s">
        <v>997</v>
      </c>
      <c r="I633" t="s">
        <v>896</v>
      </c>
      <c r="J633" t="s">
        <v>760</v>
      </c>
      <c r="K633" t="str">
        <f>SpaceTypesTable[[#This Row],[Lighting Standard]]&amp;SpaceTypesTable[[#This Row],[Lighting Primary Space Type]]&amp;SpaceTypesTable[[#This Row],[Lighting Secondary Space Type]]</f>
        <v>ASHRAE 189.1-2009RestroomsGeneral</v>
      </c>
      <c r="N633">
        <f>VLOOKUP(SpaceTypesTable[[#This Row],[LookupColumn]],InteriorLightingTable[],5,FALSE)</f>
        <v>0.81</v>
      </c>
      <c r="Q633">
        <v>0</v>
      </c>
      <c r="R633">
        <v>0.37</v>
      </c>
      <c r="S633">
        <v>0.2</v>
      </c>
      <c r="T633" t="s">
        <v>1974</v>
      </c>
      <c r="U633" t="s">
        <v>645</v>
      </c>
      <c r="V633" t="s">
        <v>578</v>
      </c>
      <c r="W633" t="s">
        <v>580</v>
      </c>
      <c r="X633" t="str">
        <f>SpaceTypesTable[[#This Row],[Ventilation Standard]]&amp;SpaceTypesTable[[#This Row],[Ventilation Primary Space Type]]&amp;SpaceTypesTable[[#This Row],[Ventilation Secondary Space Type]]</f>
        <v>ASHRAE 62.1-1999Public SpacesPublic restrooms (Assume 12 toilet/625 ft^2)</v>
      </c>
      <c r="Y633">
        <f>VLOOKUP(SpaceTypesTable[[#This Row],[Lookup]],VentilationStandardsTable[],6,FALSE)</f>
        <v>0.96</v>
      </c>
      <c r="Z633">
        <f>VLOOKUP(SpaceTypesTable[[#This Row],[Lookup]],VentilationStandardsTable[],5,FALSE)</f>
        <v>0</v>
      </c>
      <c r="AA633">
        <f>VLOOKUP(SpaceTypesTable[[#This Row],[Lookup]],VentilationStandardsTable[],7,FALSE)</f>
        <v>0</v>
      </c>
      <c r="AB633">
        <v>9.2899999999999991</v>
      </c>
      <c r="AC633" t="s">
        <v>1996</v>
      </c>
      <c r="AD633" t="s">
        <v>2140</v>
      </c>
      <c r="AE633">
        <v>4.4600000000000001E-2</v>
      </c>
      <c r="AF633" t="s">
        <v>2034</v>
      </c>
      <c r="AH633" t="s">
        <v>1011</v>
      </c>
      <c r="AI633" t="s">
        <v>1011</v>
      </c>
      <c r="AJ633" t="s">
        <v>1011</v>
      </c>
      <c r="AL633">
        <v>0.27</v>
      </c>
      <c r="AM633">
        <v>0</v>
      </c>
      <c r="AN633">
        <v>0.5</v>
      </c>
      <c r="AO633">
        <v>0</v>
      </c>
      <c r="AP633" t="s">
        <v>2096</v>
      </c>
      <c r="AQ633" t="s">
        <v>2107</v>
      </c>
      <c r="AR633" t="s">
        <v>2085</v>
      </c>
      <c r="AS633">
        <v>52.2</v>
      </c>
      <c r="AT633">
        <v>2260</v>
      </c>
      <c r="AU633">
        <f>IF(SpaceTypesTable[[#This Row],[Peak Flow Rate (gal/h)]]=0,"",SpaceTypesTable[[#This Row],[Peak Flow Rate (gal/h)]]/SpaceTypesTable[[#This Row],[area (ft^2)]])</f>
        <v>2.3097345132743363E-2</v>
      </c>
      <c r="AV633">
        <v>43.3</v>
      </c>
      <c r="AW633">
        <v>0.2</v>
      </c>
      <c r="AX633">
        <v>0.05</v>
      </c>
      <c r="AY633" t="s">
        <v>2159</v>
      </c>
      <c r="AZ633">
        <v>0.2812153843741127</v>
      </c>
      <c r="BA633">
        <v>635.66459793154741</v>
      </c>
      <c r="BB633">
        <v>0.33800000000000002</v>
      </c>
      <c r="BC633">
        <v>0.5</v>
      </c>
      <c r="BD633">
        <v>110.36763444376396</v>
      </c>
      <c r="BE633">
        <f>IF(ISBLANK(BD633),"",BD633/(BA633/AZ633))</f>
        <v>4.8826184191410514E-2</v>
      </c>
    </row>
    <row r="634" spans="1:58">
      <c r="A634" t="s">
        <v>445</v>
      </c>
      <c r="B634">
        <v>181</v>
      </c>
      <c r="C634" t="s">
        <v>1003</v>
      </c>
      <c r="D634" t="s">
        <v>799</v>
      </c>
      <c r="E634" t="s">
        <v>808</v>
      </c>
      <c r="F634" t="s">
        <v>789</v>
      </c>
      <c r="G634" t="s">
        <v>1054</v>
      </c>
      <c r="K634" t="str">
        <f>SpaceTypesTable[[#This Row],[Lighting Standard]]&amp;SpaceTypesTable[[#This Row],[Lighting Primary Space Type]]&amp;SpaceTypesTable[[#This Row],[Lighting Secondary Space Type]]</f>
        <v/>
      </c>
      <c r="N634">
        <v>1.08</v>
      </c>
      <c r="Q634">
        <v>0</v>
      </c>
      <c r="R634">
        <v>0.37</v>
      </c>
      <c r="S634">
        <v>0.2</v>
      </c>
      <c r="T634" t="s">
        <v>1974</v>
      </c>
      <c r="U634" t="s">
        <v>645</v>
      </c>
      <c r="V634" t="s">
        <v>578</v>
      </c>
      <c r="W634" t="s">
        <v>580</v>
      </c>
      <c r="X634" t="str">
        <f>SpaceTypesTable[[#This Row],[Ventilation Standard]]&amp;SpaceTypesTable[[#This Row],[Ventilation Primary Space Type]]&amp;SpaceTypesTable[[#This Row],[Ventilation Secondary Space Type]]</f>
        <v>ASHRAE 62.1-1999Public SpacesPublic restrooms (Assume 12 toilet/625 ft^2)</v>
      </c>
      <c r="Y634">
        <f>VLOOKUP(SpaceTypesTable[[#This Row],[Lookup]],VentilationStandardsTable[],6,FALSE)</f>
        <v>0.96</v>
      </c>
      <c r="Z634">
        <f>VLOOKUP(SpaceTypesTable[[#This Row],[Lookup]],VentilationStandardsTable[],5,FALSE)</f>
        <v>0</v>
      </c>
      <c r="AA634">
        <f>VLOOKUP(SpaceTypesTable[[#This Row],[Lookup]],VentilationStandardsTable[],7,FALSE)</f>
        <v>0</v>
      </c>
      <c r="AB634">
        <v>9.2899999999999991</v>
      </c>
      <c r="AC634" t="s">
        <v>1996</v>
      </c>
      <c r="AD634" t="s">
        <v>2140</v>
      </c>
      <c r="AE634">
        <v>0.22320000000000001</v>
      </c>
      <c r="AF634" t="s">
        <v>2034</v>
      </c>
      <c r="AH634" t="s">
        <v>1011</v>
      </c>
      <c r="AI634" t="s">
        <v>1011</v>
      </c>
      <c r="AJ634" t="s">
        <v>1011</v>
      </c>
      <c r="AL634">
        <v>0.37</v>
      </c>
      <c r="AM634">
        <v>0</v>
      </c>
      <c r="AN634">
        <v>0.5</v>
      </c>
      <c r="AO634">
        <v>0</v>
      </c>
      <c r="AP634" t="s">
        <v>2096</v>
      </c>
      <c r="AQ634" t="s">
        <v>2107</v>
      </c>
      <c r="AR634" t="s">
        <v>2085</v>
      </c>
      <c r="AS634">
        <v>52.2</v>
      </c>
      <c r="AT634">
        <v>2260</v>
      </c>
      <c r="AU634">
        <f>IF(SpaceTypesTable[[#This Row],[Peak Flow Rate (gal/h)]]=0,"",SpaceTypesTable[[#This Row],[Peak Flow Rate (gal/h)]]/SpaceTypesTable[[#This Row],[area (ft^2)]])</f>
        <v>2.3097345132743363E-2</v>
      </c>
      <c r="AV634">
        <v>43.3</v>
      </c>
      <c r="AW634">
        <v>0.2</v>
      </c>
      <c r="AX634">
        <v>0.05</v>
      </c>
      <c r="AY634" t="s">
        <v>2159</v>
      </c>
      <c r="AZ634">
        <v>0.2812153843741127</v>
      </c>
      <c r="BA634">
        <v>635.66459793154741</v>
      </c>
      <c r="BB634">
        <v>0.33800000000000002</v>
      </c>
      <c r="BC634">
        <v>0.5</v>
      </c>
      <c r="BD634">
        <v>110.36763444376396</v>
      </c>
      <c r="BE634">
        <f>IF(ISBLANK(BD634),"",BD634/(BA634/AZ634))</f>
        <v>4.8826184191410514E-2</v>
      </c>
    </row>
    <row r="635" spans="1:58">
      <c r="C635" t="s">
        <v>1058</v>
      </c>
      <c r="D635" t="s">
        <v>799</v>
      </c>
      <c r="E635" t="s">
        <v>808</v>
      </c>
      <c r="F635" t="s">
        <v>789</v>
      </c>
      <c r="G635" t="s">
        <v>1054</v>
      </c>
      <c r="H635" t="s">
        <v>755</v>
      </c>
      <c r="I635" t="s">
        <v>896</v>
      </c>
      <c r="J635" t="s">
        <v>760</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
        <v>1974</v>
      </c>
      <c r="U635" t="s">
        <v>647</v>
      </c>
      <c r="V635" t="s">
        <v>578</v>
      </c>
      <c r="W635" t="s">
        <v>580</v>
      </c>
      <c r="X635" t="str">
        <f>SpaceTypesTable[[#This Row],[Ventilation Standard]]&amp;SpaceTypesTable[[#This Row],[Ventilation Primary Space Type]]&amp;SpaceTypesTable[[#This Row],[Ventilation Secondary Space Type]]</f>
        <v>ASHRAE 62.1-2007Public SpacesPublic restrooms (Assume 12 toilet/625 ft^2)</v>
      </c>
      <c r="Y635" t="e">
        <f>VLOOKUP(SpaceTypesTable[[#This Row],[Lookup]],VentilationStandardsTable[],6,FALSE)</f>
        <v>#N/A</v>
      </c>
      <c r="Z635" t="e">
        <f>VLOOKUP(SpaceTypesTable[[#This Row],[Lookup]],VentilationStandardsTable[],5,FALSE)</f>
        <v>#N/A</v>
      </c>
      <c r="AA635" t="e">
        <f>VLOOKUP(SpaceTypesTable[[#This Row],[Lookup]],VentilationStandardsTable[],7,FALSE)</f>
        <v>#N/A</v>
      </c>
      <c r="AB635">
        <v>9.2899999999999991</v>
      </c>
      <c r="AC635" t="s">
        <v>1996</v>
      </c>
      <c r="AD635" t="s">
        <v>2140</v>
      </c>
      <c r="AE635">
        <v>4.4600000000000001E-2</v>
      </c>
      <c r="AF635" t="s">
        <v>2034</v>
      </c>
      <c r="AH635" t="s">
        <v>1011</v>
      </c>
      <c r="AI635" t="s">
        <v>1011</v>
      </c>
      <c r="AJ635" t="s">
        <v>1011</v>
      </c>
      <c r="AL635">
        <v>0.27</v>
      </c>
      <c r="AM635">
        <v>0</v>
      </c>
      <c r="AN635">
        <v>0.5</v>
      </c>
      <c r="AO635">
        <v>0</v>
      </c>
      <c r="AP635" t="s">
        <v>2096</v>
      </c>
      <c r="AQ635" t="s">
        <v>2107</v>
      </c>
      <c r="AR635" t="s">
        <v>2085</v>
      </c>
      <c r="AS635">
        <v>52.2</v>
      </c>
      <c r="AT635">
        <v>2260</v>
      </c>
      <c r="AU635">
        <f>IF(SpaceTypesTable[[#This Row],[Peak Flow Rate (gal/h)]]=0,"",SpaceTypesTable[[#This Row],[Peak Flow Rate (gal/h)]]/SpaceTypesTable[[#This Row],[area (ft^2)]])</f>
        <v>2.3097345132743363E-2</v>
      </c>
      <c r="AV635">
        <v>43.3</v>
      </c>
      <c r="AW635">
        <v>0.2</v>
      </c>
      <c r="AX635">
        <v>0.05</v>
      </c>
      <c r="AY635" t="s">
        <v>2159</v>
      </c>
      <c r="AZ635">
        <v>0.2812153843741127</v>
      </c>
      <c r="BA635">
        <v>635.66459793154741</v>
      </c>
      <c r="BB635">
        <v>0.33800000000000002</v>
      </c>
      <c r="BC635">
        <v>0.5</v>
      </c>
      <c r="BD635">
        <v>110.36763444376396</v>
      </c>
      <c r="BE635">
        <f>IF(ISBLANK(BD635),"",BD635/(BA635/AZ635))</f>
        <v>4.8826184191410514E-2</v>
      </c>
    </row>
    <row r="636" spans="1:58">
      <c r="A636" t="s">
        <v>529</v>
      </c>
      <c r="B636">
        <v>234</v>
      </c>
      <c r="C636" t="s">
        <v>1002</v>
      </c>
      <c r="D636" t="s">
        <v>799</v>
      </c>
      <c r="E636" t="s">
        <v>803</v>
      </c>
      <c r="F636" t="s">
        <v>813</v>
      </c>
      <c r="G636" t="s">
        <v>1041</v>
      </c>
      <c r="K636" t="str">
        <f>SpaceTypesTable[[#This Row],[Lighting Standard]]&amp;SpaceTypesTable[[#This Row],[Lighting Primary Space Type]]&amp;SpaceTypesTable[[#This Row],[Lighting Secondary Space Type]]</f>
        <v/>
      </c>
      <c r="N636">
        <v>0.88</v>
      </c>
      <c r="Q636">
        <v>0</v>
      </c>
      <c r="R636">
        <v>0.7</v>
      </c>
      <c r="S636">
        <v>0.2</v>
      </c>
      <c r="T636" t="s">
        <v>1975</v>
      </c>
      <c r="U636" t="s">
        <v>645</v>
      </c>
      <c r="V636" t="s">
        <v>578</v>
      </c>
      <c r="W636" t="s">
        <v>579</v>
      </c>
      <c r="X636" t="str">
        <f>SpaceTypesTable[[#This Row],[Ventilation Standard]]&amp;SpaceTypesTable[[#This Row],[Ventilation Primary Space Type]]&amp;SpaceTypesTable[[#This Row],[Ventilation Secondary Space Type]]</f>
        <v>ASHRAE 62.1-1999Public SpacesCorridors and utilities</v>
      </c>
      <c r="Y636">
        <f>VLOOKUP(SpaceTypesTable[[#This Row],[Lookup]],VentilationStandardsTable[],6,FALSE)</f>
        <v>0.05</v>
      </c>
      <c r="Z636">
        <f>VLOOKUP(SpaceTypesTable[[#This Row],[Lookup]],VentilationStandardsTable[],5,FALSE)</f>
        <v>0</v>
      </c>
      <c r="AA636">
        <f>VLOOKUP(SpaceTypesTable[[#This Row],[Lookup]],VentilationStandardsTable[],7,FALSE)</f>
        <v>0</v>
      </c>
      <c r="AB636">
        <v>0</v>
      </c>
      <c r="AC636" t="s">
        <v>1989</v>
      </c>
      <c r="AD636" t="s">
        <v>2141</v>
      </c>
      <c r="AE636">
        <v>0.22320000000000001</v>
      </c>
      <c r="AF636" t="s">
        <v>2035</v>
      </c>
      <c r="AH636" t="s">
        <v>1011</v>
      </c>
      <c r="AI636" t="s">
        <v>1011</v>
      </c>
      <c r="AJ636" t="s">
        <v>1011</v>
      </c>
      <c r="AL636">
        <v>0</v>
      </c>
      <c r="AM636">
        <v>0</v>
      </c>
      <c r="AN636">
        <v>0.5</v>
      </c>
      <c r="AO636">
        <v>0</v>
      </c>
      <c r="AP636" t="s">
        <v>2097</v>
      </c>
      <c r="AQ636" t="s">
        <v>2060</v>
      </c>
      <c r="AR636" t="s">
        <v>2074</v>
      </c>
      <c r="AU636" t="str">
        <f>IF(SpaceTypesTable[[#This Row],[Peak Flow Rate (gal/h)]]=0,"",SpaceTypesTable[[#This Row],[Peak Flow Rate (gal/h)]]/SpaceTypesTable[[#This Row],[area (ft^2)]])</f>
        <v/>
      </c>
      <c r="BE636" t="str">
        <f>IF(ISBLANK(BD636),"",BD636/(BA636/AZ636))</f>
        <v/>
      </c>
    </row>
    <row r="637" spans="1:58">
      <c r="A637" t="s">
        <v>149</v>
      </c>
      <c r="B637">
        <v>259</v>
      </c>
      <c r="C637" t="s">
        <v>1001</v>
      </c>
      <c r="D637" t="s">
        <v>799</v>
      </c>
      <c r="E637" t="s">
        <v>803</v>
      </c>
      <c r="F637" t="s">
        <v>813</v>
      </c>
      <c r="G637" t="s">
        <v>1041</v>
      </c>
      <c r="H637" t="s">
        <v>754</v>
      </c>
      <c r="I637" t="s">
        <v>882</v>
      </c>
      <c r="J637" t="s">
        <v>760</v>
      </c>
      <c r="K637" t="str">
        <f>SpaceTypesTable[[#This Row],[Lighting Standard]]&amp;SpaceTypesTable[[#This Row],[Lighting Primary Space Type]]&amp;SpaceTypesTable[[#This Row],[Lighting Secondary Space Type]]</f>
        <v>ASHRAE 90.1-2004Corridor/TransitionGeneral</v>
      </c>
      <c r="N637">
        <f>VLOOKUP(SpaceTypesTable[[#This Row],[LookupColumn]],InteriorLightingTable[],5,FALSE)</f>
        <v>0.5</v>
      </c>
      <c r="Q637">
        <v>0</v>
      </c>
      <c r="R637">
        <v>0.7</v>
      </c>
      <c r="S637">
        <v>0.2</v>
      </c>
      <c r="T637" t="s">
        <v>1975</v>
      </c>
      <c r="U637" t="s">
        <v>645</v>
      </c>
      <c r="V637" t="s">
        <v>578</v>
      </c>
      <c r="W637" t="s">
        <v>579</v>
      </c>
      <c r="X637" t="str">
        <f>SpaceTypesTable[[#This Row],[Ventilation Standard]]&amp;SpaceTypesTable[[#This Row],[Ventilation Primary Space Type]]&amp;SpaceTypesTable[[#This Row],[Ventilation Secondary Space Type]]</f>
        <v>ASHRAE 62.1-1999Public SpacesCorridors and utilities</v>
      </c>
      <c r="Y637">
        <f>VLOOKUP(SpaceTypesTable[[#This Row],[Lookup]],VentilationStandardsTable[],6,FALSE)</f>
        <v>0.05</v>
      </c>
      <c r="Z637">
        <f>VLOOKUP(SpaceTypesTable[[#This Row],[Lookup]],VentilationStandardsTable[],5,FALSE)</f>
        <v>0</v>
      </c>
      <c r="AA637">
        <f>VLOOKUP(SpaceTypesTable[[#This Row],[Lookup]],VentilationStandardsTable[],7,FALSE)</f>
        <v>0</v>
      </c>
      <c r="AB637">
        <v>0</v>
      </c>
      <c r="AC637" t="s">
        <v>1989</v>
      </c>
      <c r="AD637" t="s">
        <v>2141</v>
      </c>
      <c r="AE637">
        <v>5.9499999999999997E-2</v>
      </c>
      <c r="AF637" t="s">
        <v>2035</v>
      </c>
      <c r="AH637" t="s">
        <v>1011</v>
      </c>
      <c r="AI637" t="s">
        <v>1011</v>
      </c>
      <c r="AJ637" t="s">
        <v>1011</v>
      </c>
      <c r="AL637">
        <v>0</v>
      </c>
      <c r="AM637">
        <v>0</v>
      </c>
      <c r="AN637">
        <v>0.5</v>
      </c>
      <c r="AO637">
        <v>0</v>
      </c>
      <c r="AP637" t="s">
        <v>2097</v>
      </c>
      <c r="AQ637" t="s">
        <v>2060</v>
      </c>
      <c r="AR637" t="s">
        <v>2074</v>
      </c>
      <c r="AU637" t="str">
        <f>IF(SpaceTypesTable[[#This Row],[Peak Flow Rate (gal/h)]]=0,"",SpaceTypesTable[[#This Row],[Peak Flow Rate (gal/h)]]/SpaceTypesTable[[#This Row],[area (ft^2)]])</f>
        <v/>
      </c>
      <c r="BE637" t="str">
        <f>IF(ISBLANK(BD637),"",BD637/(BA637/AZ637))</f>
        <v/>
      </c>
    </row>
    <row r="638" spans="1:58">
      <c r="A638" t="s">
        <v>460</v>
      </c>
      <c r="B638">
        <v>3</v>
      </c>
      <c r="C638" t="s">
        <v>1000</v>
      </c>
      <c r="D638" t="s">
        <v>800</v>
      </c>
      <c r="E638" t="s">
        <v>803</v>
      </c>
      <c r="F638" t="s">
        <v>813</v>
      </c>
      <c r="G638" t="s">
        <v>1041</v>
      </c>
      <c r="H638" t="s">
        <v>997</v>
      </c>
      <c r="I638" t="s">
        <v>882</v>
      </c>
      <c r="J638" t="s">
        <v>760</v>
      </c>
      <c r="K638" t="str">
        <f>SpaceTypesTable[[#This Row],[Lighting Standard]]&amp;SpaceTypesTable[[#This Row],[Lighting Primary Space Type]]&amp;SpaceTypesTable[[#This Row],[Lighting Secondary Space Type]]</f>
        <v>ASHRAE 189.1-2009Corridor/TransitionGeneral</v>
      </c>
      <c r="N638">
        <f>VLOOKUP(SpaceTypesTable[[#This Row],[LookupColumn]],InteriorLightingTable[],5,FALSE)</f>
        <v>0.45</v>
      </c>
      <c r="Q638">
        <v>0</v>
      </c>
      <c r="R638">
        <v>0.7</v>
      </c>
      <c r="S638">
        <v>0.2</v>
      </c>
      <c r="T638" t="s">
        <v>1975</v>
      </c>
      <c r="U638" t="s">
        <v>645</v>
      </c>
      <c r="V638" t="s">
        <v>578</v>
      </c>
      <c r="W638" t="s">
        <v>579</v>
      </c>
      <c r="X638" t="str">
        <f>SpaceTypesTable[[#This Row],[Ventilation Standard]]&amp;SpaceTypesTable[[#This Row],[Ventilation Primary Space Type]]&amp;SpaceTypesTable[[#This Row],[Ventilation Secondary Space Type]]</f>
        <v>ASHRAE 62.1-1999Public SpacesCorridors and utilities</v>
      </c>
      <c r="Y638">
        <f>VLOOKUP(SpaceTypesTable[[#This Row],[Lookup]],VentilationStandardsTable[],6,FALSE)</f>
        <v>0.05</v>
      </c>
      <c r="Z638">
        <f>VLOOKUP(SpaceTypesTable[[#This Row],[Lookup]],VentilationStandardsTable[],5,FALSE)</f>
        <v>0</v>
      </c>
      <c r="AA638">
        <f>VLOOKUP(SpaceTypesTable[[#This Row],[Lookup]],VentilationStandardsTable[],7,FALSE)</f>
        <v>0</v>
      </c>
      <c r="AB638">
        <v>0</v>
      </c>
      <c r="AC638" t="s">
        <v>1989</v>
      </c>
      <c r="AD638" t="s">
        <v>2141</v>
      </c>
      <c r="AE638">
        <v>5.9499999999999997E-2</v>
      </c>
      <c r="AF638" t="s">
        <v>2035</v>
      </c>
      <c r="AH638" t="s">
        <v>1011</v>
      </c>
      <c r="AI638" t="s">
        <v>1011</v>
      </c>
      <c r="AJ638" t="s">
        <v>1011</v>
      </c>
      <c r="AL638">
        <v>0</v>
      </c>
      <c r="AM638">
        <v>0</v>
      </c>
      <c r="AN638">
        <v>0.5</v>
      </c>
      <c r="AO638">
        <v>0</v>
      </c>
      <c r="AP638" t="s">
        <v>2097</v>
      </c>
      <c r="AQ638" t="s">
        <v>2060</v>
      </c>
      <c r="AR638" t="s">
        <v>2074</v>
      </c>
      <c r="AU638" t="str">
        <f>IF(SpaceTypesTable[[#This Row],[Peak Flow Rate (gal/h)]]=0,"",SpaceTypesTable[[#This Row],[Peak Flow Rate (gal/h)]]/SpaceTypesTable[[#This Row],[area (ft^2)]])</f>
        <v/>
      </c>
      <c r="BE638" t="str">
        <f>IF(ISBLANK(BD638),"",BD638/(BA638/AZ638))</f>
        <v/>
      </c>
    </row>
    <row r="639" spans="1:58">
      <c r="A639" t="s">
        <v>505</v>
      </c>
      <c r="B639">
        <v>261</v>
      </c>
      <c r="C639" t="s">
        <v>1000</v>
      </c>
      <c r="D639" t="s">
        <v>801</v>
      </c>
      <c r="E639" t="s">
        <v>803</v>
      </c>
      <c r="F639" t="s">
        <v>813</v>
      </c>
      <c r="G639" t="s">
        <v>1041</v>
      </c>
      <c r="H639" t="s">
        <v>997</v>
      </c>
      <c r="I639" t="s">
        <v>882</v>
      </c>
      <c r="J639" t="s">
        <v>760</v>
      </c>
      <c r="K639" t="str">
        <f>SpaceTypesTable[[#This Row],[Lighting Standard]]&amp;SpaceTypesTable[[#This Row],[Lighting Primary Space Type]]&amp;SpaceTypesTable[[#This Row],[Lighting Secondary Space Type]]</f>
        <v>ASHRAE 189.1-2009Corridor/TransitionGeneral</v>
      </c>
      <c r="N639">
        <f>VLOOKUP(SpaceTypesTable[[#This Row],[LookupColumn]],InteriorLightingTable[],5,FALSE)</f>
        <v>0.45</v>
      </c>
      <c r="Q639">
        <v>0</v>
      </c>
      <c r="R639">
        <v>0.7</v>
      </c>
      <c r="S639">
        <v>0.2</v>
      </c>
      <c r="T639" t="s">
        <v>1975</v>
      </c>
      <c r="U639" t="s">
        <v>645</v>
      </c>
      <c r="V639" t="s">
        <v>578</v>
      </c>
      <c r="W639" t="s">
        <v>579</v>
      </c>
      <c r="X639" t="str">
        <f>SpaceTypesTable[[#This Row],[Ventilation Standard]]&amp;SpaceTypesTable[[#This Row],[Ventilation Primary Space Type]]&amp;SpaceTypesTable[[#This Row],[Ventilation Secondary Space Type]]</f>
        <v>ASHRAE 62.1-1999Public SpacesCorridors and utilities</v>
      </c>
      <c r="Y639">
        <f>VLOOKUP(SpaceTypesTable[[#This Row],[Lookup]],VentilationStandardsTable[],6,FALSE)</f>
        <v>0.05</v>
      </c>
      <c r="Z639">
        <f>VLOOKUP(SpaceTypesTable[[#This Row],[Lookup]],VentilationStandardsTable[],5,FALSE)</f>
        <v>0</v>
      </c>
      <c r="AA639">
        <f>VLOOKUP(SpaceTypesTable[[#This Row],[Lookup]],VentilationStandardsTable[],7,FALSE)</f>
        <v>0</v>
      </c>
      <c r="AB639">
        <v>0</v>
      </c>
      <c r="AC639" t="s">
        <v>1989</v>
      </c>
      <c r="AD639" t="s">
        <v>2141</v>
      </c>
      <c r="AE639">
        <v>4.4600000000000001E-2</v>
      </c>
      <c r="AF639" t="s">
        <v>2035</v>
      </c>
      <c r="AH639" t="s">
        <v>1011</v>
      </c>
      <c r="AI639" t="s">
        <v>1011</v>
      </c>
      <c r="AJ639" t="s">
        <v>1011</v>
      </c>
      <c r="AL639">
        <v>0</v>
      </c>
      <c r="AM639">
        <v>0</v>
      </c>
      <c r="AN639">
        <v>0.5</v>
      </c>
      <c r="AO639">
        <v>0</v>
      </c>
      <c r="AP639" t="s">
        <v>2097</v>
      </c>
      <c r="AQ639" t="s">
        <v>2060</v>
      </c>
      <c r="AR639" t="s">
        <v>2074</v>
      </c>
      <c r="AU639" t="str">
        <f>IF(SpaceTypesTable[[#This Row],[Peak Flow Rate (gal/h)]]=0,"",SpaceTypesTable[[#This Row],[Peak Flow Rate (gal/h)]]/SpaceTypesTable[[#This Row],[area (ft^2)]])</f>
        <v/>
      </c>
      <c r="BE639" t="str">
        <f>IF(ISBLANK(BD639),"",BD639/(BA639/AZ639))</f>
        <v/>
      </c>
    </row>
    <row r="640" spans="1:58">
      <c r="A640" t="s">
        <v>301</v>
      </c>
      <c r="B640">
        <v>35</v>
      </c>
      <c r="C640" t="s">
        <v>1003</v>
      </c>
      <c r="D640" t="s">
        <v>799</v>
      </c>
      <c r="E640" t="s">
        <v>803</v>
      </c>
      <c r="F640" t="s">
        <v>813</v>
      </c>
      <c r="G640" t="s">
        <v>1041</v>
      </c>
      <c r="K640" t="str">
        <f>SpaceTypesTable[[#This Row],[Lighting Standard]]&amp;SpaceTypesTable[[#This Row],[Lighting Primary Space Type]]&amp;SpaceTypesTable[[#This Row],[Lighting Secondary Space Type]]</f>
        <v/>
      </c>
      <c r="N640">
        <v>0.88</v>
      </c>
      <c r="Q640">
        <v>0</v>
      </c>
      <c r="R640">
        <v>0.7</v>
      </c>
      <c r="S640">
        <v>0.2</v>
      </c>
      <c r="T640" t="s">
        <v>1975</v>
      </c>
      <c r="U640" t="s">
        <v>645</v>
      </c>
      <c r="V640" t="s">
        <v>578</v>
      </c>
      <c r="W640" t="s">
        <v>579</v>
      </c>
      <c r="X640" t="str">
        <f>SpaceTypesTable[[#This Row],[Ventilation Standard]]&amp;SpaceTypesTable[[#This Row],[Ventilation Primary Space Type]]&amp;SpaceTypesTable[[#This Row],[Ventilation Secondary Space Type]]</f>
        <v>ASHRAE 62.1-1999Public SpacesCorridors and utilities</v>
      </c>
      <c r="Y640">
        <f>VLOOKUP(SpaceTypesTable[[#This Row],[Lookup]],VentilationStandardsTable[],6,FALSE)</f>
        <v>0.05</v>
      </c>
      <c r="Z640">
        <f>VLOOKUP(SpaceTypesTable[[#This Row],[Lookup]],VentilationStandardsTable[],5,FALSE)</f>
        <v>0</v>
      </c>
      <c r="AA640">
        <f>VLOOKUP(SpaceTypesTable[[#This Row],[Lookup]],VentilationStandardsTable[],7,FALSE)</f>
        <v>0</v>
      </c>
      <c r="AB640">
        <v>0</v>
      </c>
      <c r="AC640" t="s">
        <v>1989</v>
      </c>
      <c r="AD640" t="s">
        <v>2141</v>
      </c>
      <c r="AE640">
        <v>0.22320000000000001</v>
      </c>
      <c r="AF640" t="s">
        <v>2035</v>
      </c>
      <c r="AH640" t="s">
        <v>1011</v>
      </c>
      <c r="AI640" t="s">
        <v>1011</v>
      </c>
      <c r="AJ640" t="s">
        <v>1011</v>
      </c>
      <c r="AL640">
        <v>0</v>
      </c>
      <c r="AM640">
        <v>0</v>
      </c>
      <c r="AN640">
        <v>0.5</v>
      </c>
      <c r="AO640">
        <v>0</v>
      </c>
      <c r="AP640" t="s">
        <v>2097</v>
      </c>
      <c r="AQ640" t="s">
        <v>2060</v>
      </c>
      <c r="AR640" t="s">
        <v>2074</v>
      </c>
      <c r="AU640" t="str">
        <f>IF(SpaceTypesTable[[#This Row],[Peak Flow Rate (gal/h)]]=0,"",SpaceTypesTable[[#This Row],[Peak Flow Rate (gal/h)]]/SpaceTypesTable[[#This Row],[area (ft^2)]])</f>
        <v/>
      </c>
      <c r="BE640" t="str">
        <f>IF(ISBLANK(BD640),"",BD640/(BA640/AZ640))</f>
        <v/>
      </c>
    </row>
    <row r="641" spans="1:57">
      <c r="C641" t="s">
        <v>1058</v>
      </c>
      <c r="D641" t="s">
        <v>799</v>
      </c>
      <c r="E641" t="s">
        <v>803</v>
      </c>
      <c r="F641" t="s">
        <v>813</v>
      </c>
      <c r="G641" t="s">
        <v>1041</v>
      </c>
      <c r="H641" t="s">
        <v>755</v>
      </c>
      <c r="I641" t="s">
        <v>882</v>
      </c>
      <c r="J641" t="s">
        <v>760</v>
      </c>
      <c r="K641" t="str">
        <f>SpaceTypesTable[[#This Row],[Lighting Standard]]&amp;SpaceTypesTable[[#This Row],[Lighting Primary Space Type]]&amp;SpaceTypesTable[[#This Row],[Lighting Secondary Space Type]]</f>
        <v>ASHRAE 90.1-2007Corridor/TransitionGeneral</v>
      </c>
      <c r="N641">
        <f>VLOOKUP(SpaceTypesTable[[#This Row],[LookupColumn]],InteriorLightingTable[],5,FALSE)</f>
        <v>0.5</v>
      </c>
      <c r="Q641">
        <v>0</v>
      </c>
      <c r="R641">
        <v>0.7</v>
      </c>
      <c r="S641">
        <v>0.2</v>
      </c>
      <c r="T641" t="s">
        <v>1975</v>
      </c>
      <c r="U641" t="s">
        <v>647</v>
      </c>
      <c r="V641" t="s">
        <v>578</v>
      </c>
      <c r="W641" t="s">
        <v>579</v>
      </c>
      <c r="X641" t="str">
        <f>SpaceTypesTable[[#This Row],[Ventilation Standard]]&amp;SpaceTypesTable[[#This Row],[Ventilation Primary Space Type]]&amp;SpaceTypesTable[[#This Row],[Ventilation Secondary Space Type]]</f>
        <v>ASHRAE 62.1-2007Public SpacesCorridors and utilities</v>
      </c>
      <c r="Y641" t="e">
        <f>VLOOKUP(SpaceTypesTable[[#This Row],[Lookup]],VentilationStandardsTable[],6,FALSE)</f>
        <v>#N/A</v>
      </c>
      <c r="Z641" t="e">
        <f>VLOOKUP(SpaceTypesTable[[#This Row],[Lookup]],VentilationStandardsTable[],5,FALSE)</f>
        <v>#N/A</v>
      </c>
      <c r="AA641" t="e">
        <f>VLOOKUP(SpaceTypesTable[[#This Row],[Lookup]],VentilationStandardsTable[],7,FALSE)</f>
        <v>#N/A</v>
      </c>
      <c r="AB641">
        <v>0</v>
      </c>
      <c r="AC641" t="s">
        <v>1989</v>
      </c>
      <c r="AD641" t="s">
        <v>2141</v>
      </c>
      <c r="AE641">
        <v>4.4600000000000001E-2</v>
      </c>
      <c r="AF641" t="s">
        <v>2035</v>
      </c>
      <c r="AH641" t="s">
        <v>1011</v>
      </c>
      <c r="AI641" t="s">
        <v>1011</v>
      </c>
      <c r="AJ641" t="s">
        <v>1011</v>
      </c>
      <c r="AL641">
        <v>0</v>
      </c>
      <c r="AM641">
        <v>0</v>
      </c>
      <c r="AN641">
        <v>0.5</v>
      </c>
      <c r="AO641">
        <v>0</v>
      </c>
      <c r="AP641" t="s">
        <v>2097</v>
      </c>
      <c r="AQ641" t="s">
        <v>2060</v>
      </c>
      <c r="AR641" t="s">
        <v>2074</v>
      </c>
      <c r="AU641" t="str">
        <f>IF(SpaceTypesTable[[#This Row],[Peak Flow Rate (gal/h)]]=0,"",SpaceTypesTable[[#This Row],[Peak Flow Rate (gal/h)]]/SpaceTypesTable[[#This Row],[area (ft^2)]])</f>
        <v/>
      </c>
      <c r="BE641" t="str">
        <f>IF(ISBLANK(BD641),"",BD641/(BA641/AZ641))</f>
        <v/>
      </c>
    </row>
    <row r="642" spans="1:57">
      <c r="A642" t="s">
        <v>24</v>
      </c>
      <c r="B642">
        <v>269</v>
      </c>
      <c r="C642" t="s">
        <v>1002</v>
      </c>
      <c r="D642" t="s">
        <v>799</v>
      </c>
      <c r="E642" t="s">
        <v>803</v>
      </c>
      <c r="F642" t="s">
        <v>855</v>
      </c>
      <c r="G642" t="s">
        <v>1047</v>
      </c>
      <c r="K642" t="str">
        <f>SpaceTypesTable[[#This Row],[Lighting Standard]]&amp;SpaceTypesTable[[#This Row],[Lighting Primary Space Type]]&amp;SpaceTypesTable[[#This Row],[Lighting Secondary Space Type]]</f>
        <v/>
      </c>
      <c r="N642">
        <v>1.37</v>
      </c>
      <c r="Q642">
        <v>0</v>
      </c>
      <c r="R642">
        <v>0.7</v>
      </c>
      <c r="S642">
        <v>0.2</v>
      </c>
      <c r="T642" t="s">
        <v>1976</v>
      </c>
      <c r="U642" t="s">
        <v>645</v>
      </c>
      <c r="V642" t="s">
        <v>601</v>
      </c>
      <c r="W642" t="s">
        <v>608</v>
      </c>
      <c r="X642" t="str">
        <f>SpaceTypesTable[[#This Row],[Ventilation Standard]]&amp;SpaceTypesTable[[#This Row],[Ventilation Primary Space Type]]&amp;SpaceTypesTable[[#This Row],[Ventilation Secondary Space Type]]</f>
        <v>ASHRAE 62.1-1999Sports and AmusementPlaying floors (gymnasium)</v>
      </c>
      <c r="Y642">
        <f>VLOOKUP(SpaceTypesTable[[#This Row],[Lookup]],VentilationStandardsTable[],6,FALSE)</f>
        <v>0</v>
      </c>
      <c r="Z642">
        <f>VLOOKUP(SpaceTypesTable[[#This Row],[Lookup]],VentilationStandardsTable[],5,FALSE)</f>
        <v>20</v>
      </c>
      <c r="AA642">
        <f>VLOOKUP(SpaceTypesTable[[#This Row],[Lookup]],VentilationStandardsTable[],7,FALSE)</f>
        <v>0</v>
      </c>
      <c r="AB642">
        <v>30</v>
      </c>
      <c r="AC642" t="s">
        <v>1995</v>
      </c>
      <c r="AD642" t="s">
        <v>2141</v>
      </c>
      <c r="AE642">
        <v>0.22320000000000001</v>
      </c>
      <c r="AF642" t="s">
        <v>2035</v>
      </c>
      <c r="AH642" t="s">
        <v>1011</v>
      </c>
      <c r="AI642" t="s">
        <v>1011</v>
      </c>
      <c r="AJ642" t="s">
        <v>1011</v>
      </c>
      <c r="AL642">
        <v>1.07</v>
      </c>
      <c r="AM642">
        <v>0</v>
      </c>
      <c r="AN642">
        <v>0.5</v>
      </c>
      <c r="AO642">
        <v>0</v>
      </c>
      <c r="AP642" t="s">
        <v>2145</v>
      </c>
      <c r="AQ642" t="s">
        <v>2060</v>
      </c>
      <c r="AR642" t="s">
        <v>2074</v>
      </c>
      <c r="AU642" t="str">
        <f>IF(SpaceTypesTable[[#This Row],[Peak Flow Rate (gal/h)]]=0,"",SpaceTypesTable[[#This Row],[Peak Flow Rate (gal/h)]]/SpaceTypesTable[[#This Row],[area (ft^2)]])</f>
        <v/>
      </c>
      <c r="BE642" t="str">
        <f>IF(ISBLANK(BD642),"",BD642/(BA642/AZ642))</f>
        <v/>
      </c>
    </row>
    <row r="643" spans="1:57">
      <c r="A643" t="s">
        <v>408</v>
      </c>
      <c r="B643">
        <v>399</v>
      </c>
      <c r="C643" t="s">
        <v>1001</v>
      </c>
      <c r="D643" t="s">
        <v>799</v>
      </c>
      <c r="E643" t="s">
        <v>803</v>
      </c>
      <c r="F643" t="s">
        <v>855</v>
      </c>
      <c r="G643" t="s">
        <v>1047</v>
      </c>
      <c r="H643" t="s">
        <v>754</v>
      </c>
      <c r="I643" t="s">
        <v>887</v>
      </c>
      <c r="J643" t="s">
        <v>781</v>
      </c>
      <c r="K643" t="str">
        <f>SpaceTypesTable[[#This Row],[Lighting Standard]]&amp;SpaceTypesTable[[#This Row],[Lighting Primary Space Type]]&amp;SpaceTypesTable[[#This Row],[Lighting Secondary Space Type]]</f>
        <v>ASHRAE 90.1-2004Gymnasium/Exercise CenterExercise Area</v>
      </c>
      <c r="N643">
        <f>VLOOKUP(SpaceTypesTable[[#This Row],[LookupColumn]],InteriorLightingTable[],5,FALSE)</f>
        <v>0.9</v>
      </c>
      <c r="Q643">
        <v>0</v>
      </c>
      <c r="R643">
        <v>0.7</v>
      </c>
      <c r="S643">
        <v>0.2</v>
      </c>
      <c r="T643" t="s">
        <v>1976</v>
      </c>
      <c r="U643" t="s">
        <v>645</v>
      </c>
      <c r="V643" t="s">
        <v>601</v>
      </c>
      <c r="W643" t="s">
        <v>608</v>
      </c>
      <c r="X643" t="str">
        <f>SpaceTypesTable[[#This Row],[Ventilation Standard]]&amp;SpaceTypesTable[[#This Row],[Ventilation Primary Space Type]]&amp;SpaceTypesTable[[#This Row],[Ventilation Secondary Space Type]]</f>
        <v>ASHRAE 62.1-1999Sports and AmusementPlaying floors (gymnasium)</v>
      </c>
      <c r="Y643">
        <f>VLOOKUP(SpaceTypesTable[[#This Row],[Lookup]],VentilationStandardsTable[],6,FALSE)</f>
        <v>0</v>
      </c>
      <c r="Z643">
        <f>VLOOKUP(SpaceTypesTable[[#This Row],[Lookup]],VentilationStandardsTable[],5,FALSE)</f>
        <v>20</v>
      </c>
      <c r="AA643">
        <f>VLOOKUP(SpaceTypesTable[[#This Row],[Lookup]],VentilationStandardsTable[],7,FALSE)</f>
        <v>0</v>
      </c>
      <c r="AB643">
        <v>30</v>
      </c>
      <c r="AC643" t="s">
        <v>1995</v>
      </c>
      <c r="AD643" t="s">
        <v>2141</v>
      </c>
      <c r="AE643">
        <v>5.9499999999999997E-2</v>
      </c>
      <c r="AF643" t="s">
        <v>2035</v>
      </c>
      <c r="AH643" t="s">
        <v>1011</v>
      </c>
      <c r="AI643" t="s">
        <v>1011</v>
      </c>
      <c r="AJ643" t="s">
        <v>1011</v>
      </c>
      <c r="AL643">
        <v>1.07</v>
      </c>
      <c r="AM643">
        <v>0</v>
      </c>
      <c r="AN643">
        <v>0.5</v>
      </c>
      <c r="AO643">
        <v>0</v>
      </c>
      <c r="AP643" t="s">
        <v>2145</v>
      </c>
      <c r="AQ643" t="s">
        <v>2060</v>
      </c>
      <c r="AR643" t="s">
        <v>2074</v>
      </c>
      <c r="AU643" t="str">
        <f>IF(SpaceTypesTable[[#This Row],[Peak Flow Rate (gal/h)]]=0,"",SpaceTypesTable[[#This Row],[Peak Flow Rate (gal/h)]]/SpaceTypesTable[[#This Row],[area (ft^2)]])</f>
        <v/>
      </c>
      <c r="BE643" t="str">
        <f>IF(ISBLANK(BD643),"",BD643/(BA643/AZ643))</f>
        <v/>
      </c>
    </row>
    <row r="644" spans="1:57">
      <c r="A644" t="s">
        <v>334</v>
      </c>
      <c r="B644">
        <v>89</v>
      </c>
      <c r="C644" t="s">
        <v>1000</v>
      </c>
      <c r="D644" t="s">
        <v>800</v>
      </c>
      <c r="E644" t="s">
        <v>803</v>
      </c>
      <c r="F644" t="s">
        <v>855</v>
      </c>
      <c r="G644" t="s">
        <v>1047</v>
      </c>
      <c r="H644" t="s">
        <v>997</v>
      </c>
      <c r="I644" t="s">
        <v>887</v>
      </c>
      <c r="J644" t="s">
        <v>781</v>
      </c>
      <c r="K644" t="str">
        <f>SpaceTypesTable[[#This Row],[Lighting Standard]]&amp;SpaceTypesTable[[#This Row],[Lighting Primary Space Type]]&amp;SpaceTypesTable[[#This Row],[Lighting Secondary Space Type]]</f>
        <v>ASHRAE 189.1-2009Gymnasium/Exercise CenterExercise Area</v>
      </c>
      <c r="N644">
        <f>VLOOKUP(SpaceTypesTable[[#This Row],[LookupColumn]],InteriorLightingTable[],5,FALSE)</f>
        <v>0.81</v>
      </c>
      <c r="Q644">
        <v>0</v>
      </c>
      <c r="R644">
        <v>0.7</v>
      </c>
      <c r="S644">
        <v>0.2</v>
      </c>
      <c r="T644" t="s">
        <v>1976</v>
      </c>
      <c r="U644" t="s">
        <v>645</v>
      </c>
      <c r="V644" t="s">
        <v>601</v>
      </c>
      <c r="W644" t="s">
        <v>608</v>
      </c>
      <c r="X644" t="str">
        <f>SpaceTypesTable[[#This Row],[Ventilation Standard]]&amp;SpaceTypesTable[[#This Row],[Ventilation Primary Space Type]]&amp;SpaceTypesTable[[#This Row],[Ventilation Secondary Space Type]]</f>
        <v>ASHRAE 62.1-1999Sports and AmusementPlaying floors (gymnasium)</v>
      </c>
      <c r="Y644">
        <f>VLOOKUP(SpaceTypesTable[[#This Row],[Lookup]],VentilationStandardsTable[],6,FALSE)</f>
        <v>0</v>
      </c>
      <c r="Z644">
        <f>VLOOKUP(SpaceTypesTable[[#This Row],[Lookup]],VentilationStandardsTable[],5,FALSE)</f>
        <v>20</v>
      </c>
      <c r="AA644">
        <f>VLOOKUP(SpaceTypesTable[[#This Row],[Lookup]],VentilationStandardsTable[],7,FALSE)</f>
        <v>0</v>
      </c>
      <c r="AB644">
        <v>30</v>
      </c>
      <c r="AC644" t="s">
        <v>1995</v>
      </c>
      <c r="AD644" t="s">
        <v>2141</v>
      </c>
      <c r="AE644">
        <v>5.9499999999999997E-2</v>
      </c>
      <c r="AF644" t="s">
        <v>2035</v>
      </c>
      <c r="AH644" t="s">
        <v>1011</v>
      </c>
      <c r="AI644" t="s">
        <v>1011</v>
      </c>
      <c r="AJ644" t="s">
        <v>1011</v>
      </c>
      <c r="AL644">
        <v>0.55000000000000004</v>
      </c>
      <c r="AM644">
        <v>0</v>
      </c>
      <c r="AN644">
        <v>0.5</v>
      </c>
      <c r="AO644">
        <v>0</v>
      </c>
      <c r="AP644" t="s">
        <v>2145</v>
      </c>
      <c r="AQ644" t="s">
        <v>2060</v>
      </c>
      <c r="AR644" t="s">
        <v>2074</v>
      </c>
      <c r="AU644" t="str">
        <f>IF(SpaceTypesTable[[#This Row],[Peak Flow Rate (gal/h)]]=0,"",SpaceTypesTable[[#This Row],[Peak Flow Rate (gal/h)]]/SpaceTypesTable[[#This Row],[area (ft^2)]])</f>
        <v/>
      </c>
      <c r="BE644" t="str">
        <f>IF(ISBLANK(BD644),"",BD644/(BA644/AZ644))</f>
        <v/>
      </c>
    </row>
    <row r="645" spans="1:57">
      <c r="A645" t="s">
        <v>482</v>
      </c>
      <c r="B645">
        <v>167</v>
      </c>
      <c r="C645" t="s">
        <v>1000</v>
      </c>
      <c r="D645" t="s">
        <v>801</v>
      </c>
      <c r="E645" t="s">
        <v>803</v>
      </c>
      <c r="F645" t="s">
        <v>855</v>
      </c>
      <c r="G645" t="s">
        <v>1047</v>
      </c>
      <c r="H645" t="s">
        <v>997</v>
      </c>
      <c r="I645" t="s">
        <v>887</v>
      </c>
      <c r="J645" t="s">
        <v>781</v>
      </c>
      <c r="K645" t="str">
        <f>SpaceTypesTable[[#This Row],[Lighting Standard]]&amp;SpaceTypesTable[[#This Row],[Lighting Primary Space Type]]&amp;SpaceTypesTable[[#This Row],[Lighting Secondary Space Type]]</f>
        <v>ASHRAE 189.1-2009Gymnasium/Exercise CenterExercise Area</v>
      </c>
      <c r="N645">
        <f>VLOOKUP(SpaceTypesTable[[#This Row],[LookupColumn]],InteriorLightingTable[],5,FALSE)</f>
        <v>0.81</v>
      </c>
      <c r="Q645">
        <v>0</v>
      </c>
      <c r="R645">
        <v>0.7</v>
      </c>
      <c r="S645">
        <v>0.2</v>
      </c>
      <c r="T645" t="s">
        <v>1976</v>
      </c>
      <c r="U645" t="s">
        <v>645</v>
      </c>
      <c r="V645" t="s">
        <v>601</v>
      </c>
      <c r="W645" t="s">
        <v>608</v>
      </c>
      <c r="X645" t="str">
        <f>SpaceTypesTable[[#This Row],[Ventilation Standard]]&amp;SpaceTypesTable[[#This Row],[Ventilation Primary Space Type]]&amp;SpaceTypesTable[[#This Row],[Ventilation Secondary Space Type]]</f>
        <v>ASHRAE 62.1-1999Sports and AmusementPlaying floors (gymnasium)</v>
      </c>
      <c r="Y645">
        <f>VLOOKUP(SpaceTypesTable[[#This Row],[Lookup]],VentilationStandardsTable[],6,FALSE)</f>
        <v>0</v>
      </c>
      <c r="Z645">
        <f>VLOOKUP(SpaceTypesTable[[#This Row],[Lookup]],VentilationStandardsTable[],5,FALSE)</f>
        <v>20</v>
      </c>
      <c r="AA645">
        <f>VLOOKUP(SpaceTypesTable[[#This Row],[Lookup]],VentilationStandardsTable[],7,FALSE)</f>
        <v>0</v>
      </c>
      <c r="AB645">
        <v>30</v>
      </c>
      <c r="AC645" t="s">
        <v>1995</v>
      </c>
      <c r="AD645" t="s">
        <v>2141</v>
      </c>
      <c r="AE645">
        <v>4.4600000000000001E-2</v>
      </c>
      <c r="AF645" t="s">
        <v>2035</v>
      </c>
      <c r="AH645" t="s">
        <v>1011</v>
      </c>
      <c r="AI645" t="s">
        <v>1011</v>
      </c>
      <c r="AJ645" t="s">
        <v>1011</v>
      </c>
      <c r="AL645">
        <v>0.55000000000000004</v>
      </c>
      <c r="AM645">
        <v>0</v>
      </c>
      <c r="AN645">
        <v>0.5</v>
      </c>
      <c r="AO645">
        <v>0</v>
      </c>
      <c r="AP645" t="s">
        <v>2145</v>
      </c>
      <c r="AQ645" t="s">
        <v>2060</v>
      </c>
      <c r="AR645" t="s">
        <v>2074</v>
      </c>
      <c r="AU645" t="str">
        <f>IF(SpaceTypesTable[[#This Row],[Peak Flow Rate (gal/h)]]=0,"",SpaceTypesTable[[#This Row],[Peak Flow Rate (gal/h)]]/SpaceTypesTable[[#This Row],[area (ft^2)]])</f>
        <v/>
      </c>
      <c r="BE645" t="str">
        <f>IF(ISBLANK(BD645),"",BD645/(BA645/AZ645))</f>
        <v/>
      </c>
    </row>
    <row r="646" spans="1:57">
      <c r="A646" t="s">
        <v>466</v>
      </c>
      <c r="B646">
        <v>500</v>
      </c>
      <c r="C646" t="s">
        <v>1003</v>
      </c>
      <c r="D646" t="s">
        <v>799</v>
      </c>
      <c r="E646" t="s">
        <v>803</v>
      </c>
      <c r="F646" t="s">
        <v>855</v>
      </c>
      <c r="G646" t="s">
        <v>1047</v>
      </c>
      <c r="K646" t="str">
        <f>SpaceTypesTable[[#This Row],[Lighting Standard]]&amp;SpaceTypesTable[[#This Row],[Lighting Primary Space Type]]&amp;SpaceTypesTable[[#This Row],[Lighting Secondary Space Type]]</f>
        <v/>
      </c>
      <c r="N646">
        <v>1.37</v>
      </c>
      <c r="Q646">
        <v>0</v>
      </c>
      <c r="R646">
        <v>0.7</v>
      </c>
      <c r="S646">
        <v>0.2</v>
      </c>
      <c r="T646" t="s">
        <v>1976</v>
      </c>
      <c r="U646" t="s">
        <v>645</v>
      </c>
      <c r="V646" t="s">
        <v>601</v>
      </c>
      <c r="W646" t="s">
        <v>608</v>
      </c>
      <c r="X646" t="str">
        <f>SpaceTypesTable[[#This Row],[Ventilation Standard]]&amp;SpaceTypesTable[[#This Row],[Ventilation Primary Space Type]]&amp;SpaceTypesTable[[#This Row],[Ventilation Secondary Space Type]]</f>
        <v>ASHRAE 62.1-1999Sports and AmusementPlaying floors (gymnasium)</v>
      </c>
      <c r="Y646">
        <f>VLOOKUP(SpaceTypesTable[[#This Row],[Lookup]],VentilationStandardsTable[],6,FALSE)</f>
        <v>0</v>
      </c>
      <c r="Z646">
        <f>VLOOKUP(SpaceTypesTable[[#This Row],[Lookup]],VentilationStandardsTable[],5,FALSE)</f>
        <v>20</v>
      </c>
      <c r="AA646">
        <f>VLOOKUP(SpaceTypesTable[[#This Row],[Lookup]],VentilationStandardsTable[],7,FALSE)</f>
        <v>0</v>
      </c>
      <c r="AB646">
        <v>30</v>
      </c>
      <c r="AC646" t="s">
        <v>1995</v>
      </c>
      <c r="AD646" t="s">
        <v>2141</v>
      </c>
      <c r="AE646">
        <v>0.22320000000000001</v>
      </c>
      <c r="AF646" t="s">
        <v>2035</v>
      </c>
      <c r="AH646" t="s">
        <v>1011</v>
      </c>
      <c r="AI646" t="s">
        <v>1011</v>
      </c>
      <c r="AJ646" t="s">
        <v>1011</v>
      </c>
      <c r="AL646">
        <v>1.07</v>
      </c>
      <c r="AM646">
        <v>0</v>
      </c>
      <c r="AN646">
        <v>0.5</v>
      </c>
      <c r="AO646">
        <v>0</v>
      </c>
      <c r="AP646" t="s">
        <v>2145</v>
      </c>
      <c r="AQ646" t="s">
        <v>2060</v>
      </c>
      <c r="AR646" t="s">
        <v>2074</v>
      </c>
      <c r="AU646" t="str">
        <f>IF(SpaceTypesTable[[#This Row],[Peak Flow Rate (gal/h)]]=0,"",SpaceTypesTable[[#This Row],[Peak Flow Rate (gal/h)]]/SpaceTypesTable[[#This Row],[area (ft^2)]])</f>
        <v/>
      </c>
      <c r="BE646" t="str">
        <f>IF(ISBLANK(BD646),"",BD646/(BA646/AZ646))</f>
        <v/>
      </c>
    </row>
    <row r="647" spans="1:57">
      <c r="C647" t="s">
        <v>1058</v>
      </c>
      <c r="D647" t="s">
        <v>799</v>
      </c>
      <c r="E647" t="s">
        <v>803</v>
      </c>
      <c r="F647" t="s">
        <v>855</v>
      </c>
      <c r="G647" t="s">
        <v>1047</v>
      </c>
      <c r="H647" t="s">
        <v>755</v>
      </c>
      <c r="I647" t="s">
        <v>887</v>
      </c>
      <c r="J647" t="s">
        <v>781</v>
      </c>
      <c r="K647" t="str">
        <f>SpaceTypesTable[[#This Row],[Lighting Standard]]&amp;SpaceTypesTable[[#This Row],[Lighting Primary Space Type]]&amp;SpaceTypesTable[[#This Row],[Lighting Secondary Space Type]]</f>
        <v>ASHRAE 90.1-2007Gymnasium/Exercise CenterExercise Area</v>
      </c>
      <c r="N647">
        <f>VLOOKUP(SpaceTypesTable[[#This Row],[LookupColumn]],InteriorLightingTable[],5,FALSE)</f>
        <v>0.9</v>
      </c>
      <c r="Q647">
        <v>0</v>
      </c>
      <c r="R647">
        <v>0.7</v>
      </c>
      <c r="S647">
        <v>0.2</v>
      </c>
      <c r="T647" t="s">
        <v>1976</v>
      </c>
      <c r="U647" t="s">
        <v>647</v>
      </c>
      <c r="V647" t="s">
        <v>601</v>
      </c>
      <c r="W647" t="s">
        <v>608</v>
      </c>
      <c r="X647" t="str">
        <f>SpaceTypesTable[[#This Row],[Ventilation Standard]]&amp;SpaceTypesTable[[#This Row],[Ventilation Primary Space Type]]&amp;SpaceTypesTable[[#This Row],[Ventilation Secondary Space Type]]</f>
        <v>ASHRAE 62.1-2007Sports and AmusementPlaying floors (gymnasium)</v>
      </c>
      <c r="Y647" t="e">
        <f>VLOOKUP(SpaceTypesTable[[#This Row],[Lookup]],VentilationStandardsTable[],6,FALSE)</f>
        <v>#N/A</v>
      </c>
      <c r="Z647" t="e">
        <f>VLOOKUP(SpaceTypesTable[[#This Row],[Lookup]],VentilationStandardsTable[],5,FALSE)</f>
        <v>#N/A</v>
      </c>
      <c r="AA647" t="e">
        <f>VLOOKUP(SpaceTypesTable[[#This Row],[Lookup]],VentilationStandardsTable[],7,FALSE)</f>
        <v>#N/A</v>
      </c>
      <c r="AB647">
        <v>30</v>
      </c>
      <c r="AC647" t="s">
        <v>1995</v>
      </c>
      <c r="AD647" t="s">
        <v>2141</v>
      </c>
      <c r="AE647">
        <v>4.4600000000000001E-2</v>
      </c>
      <c r="AF647" t="s">
        <v>2035</v>
      </c>
      <c r="AH647" t="s">
        <v>1011</v>
      </c>
      <c r="AI647" t="s">
        <v>1011</v>
      </c>
      <c r="AJ647" t="s">
        <v>1011</v>
      </c>
      <c r="AL647">
        <v>0.55000000000000004</v>
      </c>
      <c r="AM647">
        <v>0</v>
      </c>
      <c r="AN647">
        <v>0.5</v>
      </c>
      <c r="AO647">
        <v>0</v>
      </c>
      <c r="AP647" t="s">
        <v>2145</v>
      </c>
      <c r="AQ647" t="s">
        <v>2060</v>
      </c>
      <c r="AR647" t="s">
        <v>2074</v>
      </c>
      <c r="AU647" t="str">
        <f>IF(SpaceTypesTable[[#This Row],[Peak Flow Rate (gal/h)]]=0,"",SpaceTypesTable[[#This Row],[Peak Flow Rate (gal/h)]]/SpaceTypesTable[[#This Row],[area (ft^2)]])</f>
        <v/>
      </c>
      <c r="BE647" t="str">
        <f>IF(ISBLANK(BD647),"",BD647/(BA647/AZ647))</f>
        <v/>
      </c>
    </row>
    <row r="648" spans="1:57">
      <c r="A648" t="s">
        <v>531</v>
      </c>
      <c r="B648">
        <v>262</v>
      </c>
      <c r="C648" t="s">
        <v>1002</v>
      </c>
      <c r="D648" t="s">
        <v>799</v>
      </c>
      <c r="E648" t="s">
        <v>803</v>
      </c>
      <c r="F648" t="s">
        <v>868</v>
      </c>
      <c r="G648" t="s">
        <v>1051</v>
      </c>
      <c r="K648" t="str">
        <f>SpaceTypesTable[[#This Row],[Lighting Standard]]&amp;SpaceTypesTable[[#This Row],[Lighting Primary Space Type]]&amp;SpaceTypesTable[[#This Row],[Lighting Secondary Space Type]]</f>
        <v/>
      </c>
      <c r="N648">
        <v>1.31</v>
      </c>
      <c r="Q648">
        <v>0</v>
      </c>
      <c r="R648">
        <v>0.7</v>
      </c>
      <c r="S648">
        <v>0.2</v>
      </c>
      <c r="T648" t="s">
        <v>1975</v>
      </c>
      <c r="U648" t="s">
        <v>645</v>
      </c>
      <c r="V648" t="s">
        <v>954</v>
      </c>
      <c r="W648" t="s">
        <v>569</v>
      </c>
      <c r="X648" t="str">
        <f>SpaceTypesTable[[#This Row],[Ventilation Standard]]&amp;SpaceTypesTable[[#This Row],[Ventilation Primary Space Type]]&amp;SpaceTypesTable[[#This Row],[Ventilation Secondary Space Type]]</f>
        <v>ASHRAE 62.1-1999Hotels, Motels, Resorts, DormitoriesLobbies</v>
      </c>
      <c r="Y648">
        <f>VLOOKUP(SpaceTypesTable[[#This Row],[Lookup]],VentilationStandardsTable[],6,FALSE)</f>
        <v>0</v>
      </c>
      <c r="Z648">
        <f>VLOOKUP(SpaceTypesTable[[#This Row],[Lookup]],VentilationStandardsTable[],5,FALSE)</f>
        <v>15</v>
      </c>
      <c r="AA648">
        <f>VLOOKUP(SpaceTypesTable[[#This Row],[Lookup]],VentilationStandardsTable[],7,FALSE)</f>
        <v>0</v>
      </c>
      <c r="AB648">
        <v>30</v>
      </c>
      <c r="AC648" t="s">
        <v>1989</v>
      </c>
      <c r="AD648" t="s">
        <v>2141</v>
      </c>
      <c r="AE648">
        <v>0.22320000000000001</v>
      </c>
      <c r="AF648" t="s">
        <v>2035</v>
      </c>
      <c r="AH648" t="s">
        <v>1011</v>
      </c>
      <c r="AI648" t="s">
        <v>1011</v>
      </c>
      <c r="AJ648" t="s">
        <v>1011</v>
      </c>
      <c r="AL648">
        <v>1.43</v>
      </c>
      <c r="AM648">
        <v>0</v>
      </c>
      <c r="AN648">
        <v>0.5</v>
      </c>
      <c r="AO648">
        <v>0</v>
      </c>
      <c r="AP648" t="s">
        <v>2097</v>
      </c>
      <c r="AQ648" t="s">
        <v>2060</v>
      </c>
      <c r="AR648" t="s">
        <v>2074</v>
      </c>
      <c r="AU648" t="str">
        <f>IF(SpaceTypesTable[[#This Row],[Peak Flow Rate (gal/h)]]=0,"",SpaceTypesTable[[#This Row],[Peak Flow Rate (gal/h)]]/SpaceTypesTable[[#This Row],[area (ft^2)]])</f>
        <v/>
      </c>
      <c r="BE648" t="str">
        <f>IF(ISBLANK(BD648),"",BD648/(BA648/AZ648))</f>
        <v/>
      </c>
    </row>
    <row r="649" spans="1:57">
      <c r="A649" t="s">
        <v>324</v>
      </c>
      <c r="B649">
        <v>180</v>
      </c>
      <c r="C649" t="s">
        <v>1001</v>
      </c>
      <c r="D649" t="s">
        <v>799</v>
      </c>
      <c r="E649" t="s">
        <v>803</v>
      </c>
      <c r="F649" t="s">
        <v>868</v>
      </c>
      <c r="G649" t="s">
        <v>1051</v>
      </c>
      <c r="H649" t="s">
        <v>754</v>
      </c>
      <c r="I649" t="s">
        <v>889</v>
      </c>
      <c r="J649" t="s">
        <v>760</v>
      </c>
      <c r="K649" t="str">
        <f>SpaceTypesTable[[#This Row],[Lighting Standard]]&amp;SpaceTypesTable[[#This Row],[Lighting Primary Space Type]]&amp;SpaceTypesTable[[#This Row],[Lighting Secondary Space Type]]</f>
        <v>ASHRAE 90.1-2004Lounge/RecreationGeneral</v>
      </c>
      <c r="N649">
        <f>VLOOKUP(SpaceTypesTable[[#This Row],[LookupColumn]],InteriorLightingTable[],5,FALSE)</f>
        <v>1.2</v>
      </c>
      <c r="Q649">
        <v>0</v>
      </c>
      <c r="R649">
        <v>0.7</v>
      </c>
      <c r="S649">
        <v>0.2</v>
      </c>
      <c r="T649" t="s">
        <v>1975</v>
      </c>
      <c r="U649" t="s">
        <v>645</v>
      </c>
      <c r="V649" t="s">
        <v>954</v>
      </c>
      <c r="W649" t="s">
        <v>569</v>
      </c>
      <c r="X649" t="str">
        <f>SpaceTypesTable[[#This Row],[Ventilation Standard]]&amp;SpaceTypesTable[[#This Row],[Ventilation Primary Space Type]]&amp;SpaceTypesTable[[#This Row],[Ventilation Secondary Space Type]]</f>
        <v>ASHRAE 62.1-1999Hotels, Motels, Resorts, DormitoriesLobbies</v>
      </c>
      <c r="Y649">
        <f>VLOOKUP(SpaceTypesTable[[#This Row],[Lookup]],VentilationStandardsTable[],6,FALSE)</f>
        <v>0</v>
      </c>
      <c r="Z649">
        <f>VLOOKUP(SpaceTypesTable[[#This Row],[Lookup]],VentilationStandardsTable[],5,FALSE)</f>
        <v>15</v>
      </c>
      <c r="AA649">
        <f>VLOOKUP(SpaceTypesTable[[#This Row],[Lookup]],VentilationStandardsTable[],7,FALSE)</f>
        <v>0</v>
      </c>
      <c r="AB649">
        <v>30</v>
      </c>
      <c r="AC649" t="s">
        <v>1989</v>
      </c>
      <c r="AD649" t="s">
        <v>2141</v>
      </c>
      <c r="AE649">
        <v>5.9499999999999997E-2</v>
      </c>
      <c r="AF649" t="s">
        <v>2035</v>
      </c>
      <c r="AH649" t="s">
        <v>1011</v>
      </c>
      <c r="AI649" t="s">
        <v>1011</v>
      </c>
      <c r="AJ649" t="s">
        <v>1011</v>
      </c>
      <c r="AL649">
        <v>1.43</v>
      </c>
      <c r="AM649">
        <v>0</v>
      </c>
      <c r="AN649">
        <v>0.5</v>
      </c>
      <c r="AO649">
        <v>0</v>
      </c>
      <c r="AP649" t="s">
        <v>2097</v>
      </c>
      <c r="AQ649" t="s">
        <v>2060</v>
      </c>
      <c r="AR649" t="s">
        <v>2074</v>
      </c>
      <c r="AU649" t="str">
        <f>IF(SpaceTypesTable[[#This Row],[Peak Flow Rate (gal/h)]]=0,"",SpaceTypesTable[[#This Row],[Peak Flow Rate (gal/h)]]/SpaceTypesTable[[#This Row],[area (ft^2)]])</f>
        <v/>
      </c>
      <c r="BE649" t="str">
        <f>IF(ISBLANK(BD649),"",BD649/(BA649/AZ649))</f>
        <v/>
      </c>
    </row>
    <row r="650" spans="1:57">
      <c r="A650" t="s">
        <v>338</v>
      </c>
      <c r="B650">
        <v>557</v>
      </c>
      <c r="C650" t="s">
        <v>1000</v>
      </c>
      <c r="D650" t="s">
        <v>800</v>
      </c>
      <c r="E650" t="s">
        <v>803</v>
      </c>
      <c r="F650" t="s">
        <v>868</v>
      </c>
      <c r="G650" t="s">
        <v>1051</v>
      </c>
      <c r="H650" t="s">
        <v>997</v>
      </c>
      <c r="I650" t="s">
        <v>889</v>
      </c>
      <c r="J650" t="s">
        <v>760</v>
      </c>
      <c r="K650" t="str">
        <f>SpaceTypesTable[[#This Row],[Lighting Standard]]&amp;SpaceTypesTable[[#This Row],[Lighting Primary Space Type]]&amp;SpaceTypesTable[[#This Row],[Lighting Secondary Space Type]]</f>
        <v>ASHRAE 189.1-2009Lounge/RecreationGeneral</v>
      </c>
      <c r="N650">
        <f>VLOOKUP(SpaceTypesTable[[#This Row],[LookupColumn]],InteriorLightingTable[],5,FALSE)</f>
        <v>1.08</v>
      </c>
      <c r="Q650">
        <v>0</v>
      </c>
      <c r="R650">
        <v>0.7</v>
      </c>
      <c r="S650">
        <v>0.2</v>
      </c>
      <c r="T650" t="s">
        <v>1975</v>
      </c>
      <c r="U650" t="s">
        <v>645</v>
      </c>
      <c r="V650" t="s">
        <v>954</v>
      </c>
      <c r="W650" t="s">
        <v>569</v>
      </c>
      <c r="X650" t="str">
        <f>SpaceTypesTable[[#This Row],[Ventilation Standard]]&amp;SpaceTypesTable[[#This Row],[Ventilation Primary Space Type]]&amp;SpaceTypesTable[[#This Row],[Ventilation Secondary Space Type]]</f>
        <v>ASHRAE 62.1-1999Hotels, Motels, Resorts, DormitoriesLobbies</v>
      </c>
      <c r="Y650">
        <f>VLOOKUP(SpaceTypesTable[[#This Row],[Lookup]],VentilationStandardsTable[],6,FALSE)</f>
        <v>0</v>
      </c>
      <c r="Z650">
        <f>VLOOKUP(SpaceTypesTable[[#This Row],[Lookup]],VentilationStandardsTable[],5,FALSE)</f>
        <v>15</v>
      </c>
      <c r="AA650">
        <f>VLOOKUP(SpaceTypesTable[[#This Row],[Lookup]],VentilationStandardsTable[],7,FALSE)</f>
        <v>0</v>
      </c>
      <c r="AB650">
        <v>30</v>
      </c>
      <c r="AC650" t="s">
        <v>1989</v>
      </c>
      <c r="AD650" t="s">
        <v>2141</v>
      </c>
      <c r="AE650">
        <v>5.9499999999999997E-2</v>
      </c>
      <c r="AF650" t="s">
        <v>2035</v>
      </c>
      <c r="AH650" t="s">
        <v>1011</v>
      </c>
      <c r="AI650" t="s">
        <v>1011</v>
      </c>
      <c r="AJ650" t="s">
        <v>1011</v>
      </c>
      <c r="AL650">
        <v>0.73</v>
      </c>
      <c r="AM650">
        <v>0</v>
      </c>
      <c r="AN650">
        <v>0.5</v>
      </c>
      <c r="AO650">
        <v>0</v>
      </c>
      <c r="AP650" t="s">
        <v>2097</v>
      </c>
      <c r="AQ650" t="s">
        <v>2060</v>
      </c>
      <c r="AR650" t="s">
        <v>2074</v>
      </c>
      <c r="AU650" t="str">
        <f>IF(SpaceTypesTable[[#This Row],[Peak Flow Rate (gal/h)]]=0,"",SpaceTypesTable[[#This Row],[Peak Flow Rate (gal/h)]]/SpaceTypesTable[[#This Row],[area (ft^2)]])</f>
        <v/>
      </c>
      <c r="BE650" t="str">
        <f>IF(ISBLANK(BD650),"",BD650/(BA650/AZ650))</f>
        <v/>
      </c>
    </row>
    <row r="651" spans="1:57">
      <c r="A651" t="s">
        <v>163</v>
      </c>
      <c r="B651">
        <v>540</v>
      </c>
      <c r="C651" t="s">
        <v>1000</v>
      </c>
      <c r="D651" t="s">
        <v>801</v>
      </c>
      <c r="E651" t="s">
        <v>803</v>
      </c>
      <c r="F651" t="s">
        <v>868</v>
      </c>
      <c r="G651" t="s">
        <v>1051</v>
      </c>
      <c r="H651" t="s">
        <v>997</v>
      </c>
      <c r="I651" t="s">
        <v>889</v>
      </c>
      <c r="J651" t="s">
        <v>760</v>
      </c>
      <c r="K651" t="str">
        <f>SpaceTypesTable[[#This Row],[Lighting Standard]]&amp;SpaceTypesTable[[#This Row],[Lighting Primary Space Type]]&amp;SpaceTypesTable[[#This Row],[Lighting Secondary Space Type]]</f>
        <v>ASHRAE 189.1-2009Lounge/RecreationGeneral</v>
      </c>
      <c r="N651">
        <f>VLOOKUP(SpaceTypesTable[[#This Row],[LookupColumn]],InteriorLightingTable[],5,FALSE)</f>
        <v>1.08</v>
      </c>
      <c r="Q651">
        <v>0</v>
      </c>
      <c r="R651">
        <v>0.7</v>
      </c>
      <c r="S651">
        <v>0.2</v>
      </c>
      <c r="T651" t="s">
        <v>1975</v>
      </c>
      <c r="U651" t="s">
        <v>645</v>
      </c>
      <c r="V651" t="s">
        <v>954</v>
      </c>
      <c r="W651" t="s">
        <v>569</v>
      </c>
      <c r="X651" t="str">
        <f>SpaceTypesTable[[#This Row],[Ventilation Standard]]&amp;SpaceTypesTable[[#This Row],[Ventilation Primary Space Type]]&amp;SpaceTypesTable[[#This Row],[Ventilation Secondary Space Type]]</f>
        <v>ASHRAE 62.1-1999Hotels, Motels, Resorts, DormitoriesLobbies</v>
      </c>
      <c r="Y651">
        <f>VLOOKUP(SpaceTypesTable[[#This Row],[Lookup]],VentilationStandardsTable[],6,FALSE)</f>
        <v>0</v>
      </c>
      <c r="Z651">
        <f>VLOOKUP(SpaceTypesTable[[#This Row],[Lookup]],VentilationStandardsTable[],5,FALSE)</f>
        <v>15</v>
      </c>
      <c r="AA651">
        <f>VLOOKUP(SpaceTypesTable[[#This Row],[Lookup]],VentilationStandardsTable[],7,FALSE)</f>
        <v>0</v>
      </c>
      <c r="AB651">
        <v>30</v>
      </c>
      <c r="AC651" t="s">
        <v>1989</v>
      </c>
      <c r="AD651" t="s">
        <v>2141</v>
      </c>
      <c r="AE651">
        <v>4.4600000000000001E-2</v>
      </c>
      <c r="AF651" t="s">
        <v>2035</v>
      </c>
      <c r="AH651" t="s">
        <v>1011</v>
      </c>
      <c r="AI651" t="s">
        <v>1011</v>
      </c>
      <c r="AJ651" t="s">
        <v>1011</v>
      </c>
      <c r="AL651">
        <v>0.73</v>
      </c>
      <c r="AM651">
        <v>0</v>
      </c>
      <c r="AN651">
        <v>0.5</v>
      </c>
      <c r="AO651">
        <v>0</v>
      </c>
      <c r="AP651" t="s">
        <v>2097</v>
      </c>
      <c r="AQ651" t="s">
        <v>2060</v>
      </c>
      <c r="AR651" t="s">
        <v>2074</v>
      </c>
      <c r="AU651" t="str">
        <f>IF(SpaceTypesTable[[#This Row],[Peak Flow Rate (gal/h)]]=0,"",SpaceTypesTable[[#This Row],[Peak Flow Rate (gal/h)]]/SpaceTypesTable[[#This Row],[area (ft^2)]])</f>
        <v/>
      </c>
      <c r="BE651" t="str">
        <f>IF(ISBLANK(BD651),"",BD651/(BA651/AZ651))</f>
        <v/>
      </c>
    </row>
    <row r="652" spans="1:57">
      <c r="A652" t="s">
        <v>340</v>
      </c>
      <c r="B652">
        <v>387</v>
      </c>
      <c r="C652" t="s">
        <v>1003</v>
      </c>
      <c r="D652" t="s">
        <v>799</v>
      </c>
      <c r="E652" t="s">
        <v>803</v>
      </c>
      <c r="F652" t="s">
        <v>868</v>
      </c>
      <c r="G652" t="s">
        <v>1051</v>
      </c>
      <c r="K652" t="str">
        <f>SpaceTypesTable[[#This Row],[Lighting Standard]]&amp;SpaceTypesTable[[#This Row],[Lighting Primary Space Type]]&amp;SpaceTypesTable[[#This Row],[Lighting Secondary Space Type]]</f>
        <v/>
      </c>
      <c r="N652">
        <v>1.31</v>
      </c>
      <c r="Q652">
        <v>0</v>
      </c>
      <c r="R652">
        <v>0.7</v>
      </c>
      <c r="S652">
        <v>0.2</v>
      </c>
      <c r="T652" t="s">
        <v>1975</v>
      </c>
      <c r="U652" t="s">
        <v>645</v>
      </c>
      <c r="V652" t="s">
        <v>954</v>
      </c>
      <c r="W652" t="s">
        <v>569</v>
      </c>
      <c r="X652" t="str">
        <f>SpaceTypesTable[[#This Row],[Ventilation Standard]]&amp;SpaceTypesTable[[#This Row],[Ventilation Primary Space Type]]&amp;SpaceTypesTable[[#This Row],[Ventilation Secondary Space Type]]</f>
        <v>ASHRAE 62.1-1999Hotels, Motels, Resorts, DormitoriesLobbies</v>
      </c>
      <c r="Y652">
        <f>VLOOKUP(SpaceTypesTable[[#This Row],[Lookup]],VentilationStandardsTable[],6,FALSE)</f>
        <v>0</v>
      </c>
      <c r="Z652">
        <f>VLOOKUP(SpaceTypesTable[[#This Row],[Lookup]],VentilationStandardsTable[],5,FALSE)</f>
        <v>15</v>
      </c>
      <c r="AA652">
        <f>VLOOKUP(SpaceTypesTable[[#This Row],[Lookup]],VentilationStandardsTable[],7,FALSE)</f>
        <v>0</v>
      </c>
      <c r="AB652">
        <v>30</v>
      </c>
      <c r="AC652" t="s">
        <v>1989</v>
      </c>
      <c r="AD652" t="s">
        <v>2141</v>
      </c>
      <c r="AE652">
        <v>0.22320000000000001</v>
      </c>
      <c r="AF652" t="s">
        <v>2035</v>
      </c>
      <c r="AH652" t="s">
        <v>1011</v>
      </c>
      <c r="AI652" t="s">
        <v>1011</v>
      </c>
      <c r="AJ652" t="s">
        <v>1011</v>
      </c>
      <c r="AL652">
        <v>1.43</v>
      </c>
      <c r="AM652">
        <v>0</v>
      </c>
      <c r="AN652">
        <v>0.5</v>
      </c>
      <c r="AO652">
        <v>0</v>
      </c>
      <c r="AP652" t="s">
        <v>2097</v>
      </c>
      <c r="AQ652" t="s">
        <v>2060</v>
      </c>
      <c r="AR652" t="s">
        <v>2074</v>
      </c>
      <c r="AU652" t="str">
        <f>IF(SpaceTypesTable[[#This Row],[Peak Flow Rate (gal/h)]]=0,"",SpaceTypesTable[[#This Row],[Peak Flow Rate (gal/h)]]/SpaceTypesTable[[#This Row],[area (ft^2)]])</f>
        <v/>
      </c>
      <c r="BE652" t="str">
        <f>IF(ISBLANK(BD652),"",BD652/(BA652/AZ652))</f>
        <v/>
      </c>
    </row>
    <row r="653" spans="1:57">
      <c r="C653" t="s">
        <v>1058</v>
      </c>
      <c r="D653" t="s">
        <v>799</v>
      </c>
      <c r="E653" t="s">
        <v>803</v>
      </c>
      <c r="F653" t="s">
        <v>868</v>
      </c>
      <c r="G653" t="s">
        <v>1051</v>
      </c>
      <c r="H653" t="s">
        <v>755</v>
      </c>
      <c r="I653" t="s">
        <v>889</v>
      </c>
      <c r="J653" t="s">
        <v>760</v>
      </c>
      <c r="K653" t="str">
        <f>SpaceTypesTable[[#This Row],[Lighting Standard]]&amp;SpaceTypesTable[[#This Row],[Lighting Primary Space Type]]&amp;SpaceTypesTable[[#This Row],[Lighting Secondary Space Type]]</f>
        <v>ASHRAE 90.1-2007Lounge/RecreationGeneral</v>
      </c>
      <c r="N653">
        <f>VLOOKUP(SpaceTypesTable[[#This Row],[LookupColumn]],InteriorLightingTable[],5,FALSE)</f>
        <v>1.2</v>
      </c>
      <c r="Q653">
        <v>0</v>
      </c>
      <c r="R653">
        <v>0.7</v>
      </c>
      <c r="S653">
        <v>0.2</v>
      </c>
      <c r="T653" t="s">
        <v>1975</v>
      </c>
      <c r="U653" t="s">
        <v>647</v>
      </c>
      <c r="V653" t="s">
        <v>954</v>
      </c>
      <c r="W653" t="s">
        <v>569</v>
      </c>
      <c r="X653" t="str">
        <f>SpaceTypesTable[[#This Row],[Ventilation Standard]]&amp;SpaceTypesTable[[#This Row],[Ventilation Primary Space Type]]&amp;SpaceTypesTable[[#This Row],[Ventilation Secondary Space Type]]</f>
        <v>ASHRAE 62.1-2007Hotels, Motels, Resorts, DormitoriesLobbies</v>
      </c>
      <c r="Y653" t="e">
        <f>VLOOKUP(SpaceTypesTable[[#This Row],[Lookup]],VentilationStandardsTable[],6,FALSE)</f>
        <v>#N/A</v>
      </c>
      <c r="Z653" t="e">
        <f>VLOOKUP(SpaceTypesTable[[#This Row],[Lookup]],VentilationStandardsTable[],5,FALSE)</f>
        <v>#N/A</v>
      </c>
      <c r="AA653" t="e">
        <f>VLOOKUP(SpaceTypesTable[[#This Row],[Lookup]],VentilationStandardsTable[],7,FALSE)</f>
        <v>#N/A</v>
      </c>
      <c r="AB653">
        <v>30</v>
      </c>
      <c r="AC653" t="s">
        <v>1989</v>
      </c>
      <c r="AD653" t="s">
        <v>2141</v>
      </c>
      <c r="AE653">
        <v>4.4600000000000001E-2</v>
      </c>
      <c r="AF653" t="s">
        <v>2035</v>
      </c>
      <c r="AH653" t="s">
        <v>1011</v>
      </c>
      <c r="AI653" t="s">
        <v>1011</v>
      </c>
      <c r="AJ653" t="s">
        <v>1011</v>
      </c>
      <c r="AL653">
        <v>0.73</v>
      </c>
      <c r="AM653">
        <v>0</v>
      </c>
      <c r="AN653">
        <v>0.5</v>
      </c>
      <c r="AO653">
        <v>0</v>
      </c>
      <c r="AP653" t="s">
        <v>2097</v>
      </c>
      <c r="AQ653" t="s">
        <v>2060</v>
      </c>
      <c r="AR653" t="s">
        <v>2074</v>
      </c>
      <c r="AU653" t="str">
        <f>IF(SpaceTypesTable[[#This Row],[Peak Flow Rate (gal/h)]]=0,"",SpaceTypesTable[[#This Row],[Peak Flow Rate (gal/h)]]/SpaceTypesTable[[#This Row],[area (ft^2)]])</f>
        <v/>
      </c>
      <c r="BE653" t="str">
        <f>IF(ISBLANK(BD653),"",BD653/(BA653/AZ653))</f>
        <v/>
      </c>
    </row>
    <row r="654" spans="1:57">
      <c r="A654" t="s">
        <v>231</v>
      </c>
      <c r="B654">
        <v>250</v>
      </c>
      <c r="C654" t="s">
        <v>1002</v>
      </c>
      <c r="D654" t="s">
        <v>799</v>
      </c>
      <c r="E654" t="s">
        <v>803</v>
      </c>
      <c r="F654" t="s">
        <v>846</v>
      </c>
      <c r="G654" t="s">
        <v>1044</v>
      </c>
      <c r="K654" t="str">
        <f>SpaceTypesTable[[#This Row],[Lighting Standard]]&amp;SpaceTypesTable[[#This Row],[Lighting Primary Space Type]]&amp;SpaceTypesTable[[#This Row],[Lighting Secondary Space Type]]</f>
        <v/>
      </c>
      <c r="N654">
        <v>1.92</v>
      </c>
      <c r="Q654">
        <v>0</v>
      </c>
      <c r="R654">
        <v>0.7</v>
      </c>
      <c r="S654">
        <v>0.2</v>
      </c>
      <c r="T654" t="s">
        <v>1977</v>
      </c>
      <c r="U654" t="s">
        <v>645</v>
      </c>
      <c r="V654" t="s">
        <v>954</v>
      </c>
      <c r="W654" t="s">
        <v>569</v>
      </c>
      <c r="X654" t="str">
        <f>SpaceTypesTable[[#This Row],[Ventilation Standard]]&amp;SpaceTypesTable[[#This Row],[Ventilation Primary Space Type]]&amp;SpaceTypesTable[[#This Row],[Ventilation Secondary Space Type]]</f>
        <v>ASHRAE 62.1-1999Hotels, Motels, Resorts, DormitoriesLobbies</v>
      </c>
      <c r="Y654">
        <f>VLOOKUP(SpaceTypesTable[[#This Row],[Lookup]],VentilationStandardsTable[],6,FALSE)</f>
        <v>0</v>
      </c>
      <c r="Z654">
        <f>VLOOKUP(SpaceTypesTable[[#This Row],[Lookup]],VentilationStandardsTable[],5,FALSE)</f>
        <v>15</v>
      </c>
      <c r="AA654">
        <f>VLOOKUP(SpaceTypesTable[[#This Row],[Lookup]],VentilationStandardsTable[],7,FALSE)</f>
        <v>0</v>
      </c>
      <c r="AB654">
        <v>4.2699999999999996</v>
      </c>
      <c r="AC654" t="s">
        <v>1994</v>
      </c>
      <c r="AD654" t="s">
        <v>2141</v>
      </c>
      <c r="AE654">
        <v>0.22320000000000001</v>
      </c>
      <c r="AF654" t="s">
        <v>2035</v>
      </c>
      <c r="AH654" t="s">
        <v>1011</v>
      </c>
      <c r="AI654" t="s">
        <v>1011</v>
      </c>
      <c r="AJ654" t="s">
        <v>1011</v>
      </c>
      <c r="AL654">
        <v>1.33</v>
      </c>
      <c r="AM654">
        <v>0</v>
      </c>
      <c r="AN654">
        <v>0.5</v>
      </c>
      <c r="AO654">
        <v>0</v>
      </c>
      <c r="AP654" t="s">
        <v>2111</v>
      </c>
      <c r="AQ654" t="s">
        <v>2060</v>
      </c>
      <c r="AR654" t="s">
        <v>2074</v>
      </c>
      <c r="AS654">
        <v>1.75</v>
      </c>
      <c r="AT654">
        <v>351</v>
      </c>
      <c r="AU654">
        <f>IF(SpaceTypesTable[[#This Row],[Peak Flow Rate (gal/h)]]=0,"",SpaceTypesTable[[#This Row],[Peak Flow Rate (gal/h)]]/SpaceTypesTable[[#This Row],[area (ft^2)]])</f>
        <v>4.9857549857549857E-3</v>
      </c>
      <c r="AV654">
        <v>43.3</v>
      </c>
      <c r="AW654">
        <v>0.2</v>
      </c>
      <c r="AX654">
        <v>0.05</v>
      </c>
      <c r="AY654" t="s">
        <v>2164</v>
      </c>
      <c r="BE654" t="str">
        <f>IF(ISBLANK(BD654),"",BD654/(BA654/AZ654))</f>
        <v/>
      </c>
    </row>
    <row r="655" spans="1:57">
      <c r="A655" t="s">
        <v>237</v>
      </c>
      <c r="B655">
        <v>528</v>
      </c>
      <c r="C655" t="s">
        <v>1001</v>
      </c>
      <c r="D655" t="s">
        <v>799</v>
      </c>
      <c r="E655" t="s">
        <v>803</v>
      </c>
      <c r="F655" t="s">
        <v>846</v>
      </c>
      <c r="G655" t="s">
        <v>1044</v>
      </c>
      <c r="H655" t="s">
        <v>754</v>
      </c>
      <c r="I655" t="s">
        <v>761</v>
      </c>
      <c r="J655" t="s">
        <v>762</v>
      </c>
      <c r="K655" t="str">
        <f>SpaceTypesTable[[#This Row],[Lighting Standard]]&amp;SpaceTypesTable[[#This Row],[Lighting Primary Space Type]]&amp;SpaceTypesTable[[#This Row],[Lighting Secondary Space Type]]</f>
        <v>ASHRAE 90.1-2004Hotel/MotelGuest Rooms</v>
      </c>
      <c r="N655">
        <f>VLOOKUP(SpaceTypesTable[[#This Row],[LookupColumn]],InteriorLightingTable[],5,FALSE)</f>
        <v>1.1000000000000001</v>
      </c>
      <c r="Q655">
        <v>0</v>
      </c>
      <c r="R655">
        <v>0.7</v>
      </c>
      <c r="S655">
        <v>0.2</v>
      </c>
      <c r="T655" t="s">
        <v>1977</v>
      </c>
      <c r="U655" t="s">
        <v>645</v>
      </c>
      <c r="V655" t="s">
        <v>954</v>
      </c>
      <c r="W655" t="s">
        <v>572</v>
      </c>
      <c r="X655" t="str">
        <f>SpaceTypesTable[[#This Row],[Ventilation Standard]]&amp;SpaceTypesTable[[#This Row],[Ventilation Primary Space Type]]&amp;SpaceTypesTable[[#This Row],[Ventilation Secondary Space Type]]</f>
        <v>ASHRAE 62.1-1999Hotels, Motels, Resorts, DormitoriesDormitory sleeping areas</v>
      </c>
      <c r="Y655">
        <f>VLOOKUP(SpaceTypesTable[[#This Row],[Lookup]],VentilationStandardsTable[],6,FALSE)</f>
        <v>0</v>
      </c>
      <c r="Z655">
        <f>VLOOKUP(SpaceTypesTable[[#This Row],[Lookup]],VentilationStandardsTable[],5,FALSE)</f>
        <v>15</v>
      </c>
      <c r="AA655">
        <f>VLOOKUP(SpaceTypesTable[[#This Row],[Lookup]],VentilationStandardsTable[],7,FALSE)</f>
        <v>0</v>
      </c>
      <c r="AB655">
        <v>4.2699999999999996</v>
      </c>
      <c r="AC655" t="s">
        <v>1994</v>
      </c>
      <c r="AD655" t="s">
        <v>2141</v>
      </c>
      <c r="AE655">
        <v>5.9499999999999997E-2</v>
      </c>
      <c r="AF655" t="s">
        <v>2035</v>
      </c>
      <c r="AH655" t="s">
        <v>1011</v>
      </c>
      <c r="AI655" t="s">
        <v>1011</v>
      </c>
      <c r="AJ655" t="s">
        <v>1011</v>
      </c>
      <c r="AL655">
        <v>1.33</v>
      </c>
      <c r="AM655">
        <v>0</v>
      </c>
      <c r="AN655">
        <v>0.5</v>
      </c>
      <c r="AO655">
        <v>0</v>
      </c>
      <c r="AP655" t="s">
        <v>2111</v>
      </c>
      <c r="AQ655" t="s">
        <v>2060</v>
      </c>
      <c r="AR655" t="s">
        <v>2074</v>
      </c>
      <c r="AS655">
        <v>1.75</v>
      </c>
      <c r="AT655">
        <v>351</v>
      </c>
      <c r="AU655">
        <f>IF(SpaceTypesTable[[#This Row],[Peak Flow Rate (gal/h)]]=0,"",SpaceTypesTable[[#This Row],[Peak Flow Rate (gal/h)]]/SpaceTypesTable[[#This Row],[area (ft^2)]])</f>
        <v>4.9857549857549857E-3</v>
      </c>
      <c r="AV655">
        <v>43.3</v>
      </c>
      <c r="AW655">
        <v>0.2</v>
      </c>
      <c r="AX655">
        <v>0.05</v>
      </c>
      <c r="AY655" t="s">
        <v>2164</v>
      </c>
      <c r="BE655" t="str">
        <f>IF(ISBLANK(BD655),"",BD655/(BA655/AZ655))</f>
        <v/>
      </c>
    </row>
    <row r="656" spans="1:57">
      <c r="A656" t="s">
        <v>54</v>
      </c>
      <c r="B656">
        <v>254</v>
      </c>
      <c r="C656" t="s">
        <v>1000</v>
      </c>
      <c r="D656" t="s">
        <v>800</v>
      </c>
      <c r="E656" t="s">
        <v>803</v>
      </c>
      <c r="F656" t="s">
        <v>846</v>
      </c>
      <c r="G656" t="s">
        <v>1044</v>
      </c>
      <c r="H656" t="s">
        <v>997</v>
      </c>
      <c r="I656" t="s">
        <v>761</v>
      </c>
      <c r="J656" t="s">
        <v>762</v>
      </c>
      <c r="K656" t="str">
        <f>SpaceTypesTable[[#This Row],[Lighting Standard]]&amp;SpaceTypesTable[[#This Row],[Lighting Primary Space Type]]&amp;SpaceTypesTable[[#This Row],[Lighting Secondary Space Type]]</f>
        <v>ASHRAE 189.1-2009Hotel/MotelGuest Rooms</v>
      </c>
      <c r="N656">
        <f>VLOOKUP(SpaceTypesTable[[#This Row],[LookupColumn]],InteriorLightingTable[],5,FALSE)</f>
        <v>0.9900000000000001</v>
      </c>
      <c r="Q656">
        <v>0</v>
      </c>
      <c r="R656">
        <v>0.7</v>
      </c>
      <c r="S656">
        <v>0.2</v>
      </c>
      <c r="T656" t="s">
        <v>1977</v>
      </c>
      <c r="U656" t="s">
        <v>645</v>
      </c>
      <c r="V656" t="s">
        <v>954</v>
      </c>
      <c r="W656" t="s">
        <v>569</v>
      </c>
      <c r="X656" t="str">
        <f>SpaceTypesTable[[#This Row],[Ventilation Standard]]&amp;SpaceTypesTable[[#This Row],[Ventilation Primary Space Type]]&amp;SpaceTypesTable[[#This Row],[Ventilation Secondary Space Type]]</f>
        <v>ASHRAE 62.1-1999Hotels, Motels, Resorts, DormitoriesLobbies</v>
      </c>
      <c r="Y656">
        <f>VLOOKUP(SpaceTypesTable[[#This Row],[Lookup]],VentilationStandardsTable[],6,FALSE)</f>
        <v>0</v>
      </c>
      <c r="Z656">
        <f>VLOOKUP(SpaceTypesTable[[#This Row],[Lookup]],VentilationStandardsTable[],5,FALSE)</f>
        <v>15</v>
      </c>
      <c r="AA656">
        <f>VLOOKUP(SpaceTypesTable[[#This Row],[Lookup]],VentilationStandardsTable[],7,FALSE)</f>
        <v>0</v>
      </c>
      <c r="AB656">
        <v>4.2699999999999996</v>
      </c>
      <c r="AC656" t="s">
        <v>1994</v>
      </c>
      <c r="AD656" t="s">
        <v>2141</v>
      </c>
      <c r="AE656">
        <v>5.9499999999999997E-2</v>
      </c>
      <c r="AF656" t="s">
        <v>2035</v>
      </c>
      <c r="AH656" t="s">
        <v>1011</v>
      </c>
      <c r="AI656" t="s">
        <v>1011</v>
      </c>
      <c r="AJ656" t="s">
        <v>1011</v>
      </c>
      <c r="AL656">
        <v>0.68</v>
      </c>
      <c r="AM656">
        <v>0</v>
      </c>
      <c r="AN656">
        <v>0.5</v>
      </c>
      <c r="AO656">
        <v>0</v>
      </c>
      <c r="AP656" t="s">
        <v>2111</v>
      </c>
      <c r="AQ656" t="s">
        <v>2060</v>
      </c>
      <c r="AR656" t="s">
        <v>2074</v>
      </c>
      <c r="AS656">
        <v>1.75</v>
      </c>
      <c r="AT656">
        <v>351</v>
      </c>
      <c r="AU656">
        <f>IF(SpaceTypesTable[[#This Row],[Peak Flow Rate (gal/h)]]=0,"",SpaceTypesTable[[#This Row],[Peak Flow Rate (gal/h)]]/SpaceTypesTable[[#This Row],[area (ft^2)]])</f>
        <v>4.9857549857549857E-3</v>
      </c>
      <c r="AV656">
        <v>43.3</v>
      </c>
      <c r="AW656">
        <v>0.2</v>
      </c>
      <c r="AX656">
        <v>0.05</v>
      </c>
      <c r="AY656" t="s">
        <v>2164</v>
      </c>
      <c r="BE656" t="str">
        <f>IF(ISBLANK(BD656),"",BD656/(BA656/AZ656))</f>
        <v/>
      </c>
    </row>
    <row r="657" spans="1:57">
      <c r="A657" t="s">
        <v>243</v>
      </c>
      <c r="B657">
        <v>372</v>
      </c>
      <c r="C657" t="s">
        <v>1000</v>
      </c>
      <c r="D657" t="s">
        <v>801</v>
      </c>
      <c r="E657" t="s">
        <v>803</v>
      </c>
      <c r="F657" t="s">
        <v>846</v>
      </c>
      <c r="G657" t="s">
        <v>1044</v>
      </c>
      <c r="H657" t="s">
        <v>997</v>
      </c>
      <c r="I657" t="s">
        <v>761</v>
      </c>
      <c r="J657" t="s">
        <v>762</v>
      </c>
      <c r="K657" t="str">
        <f>SpaceTypesTable[[#This Row],[Lighting Standard]]&amp;SpaceTypesTable[[#This Row],[Lighting Primary Space Type]]&amp;SpaceTypesTable[[#This Row],[Lighting Secondary Space Type]]</f>
        <v>ASHRAE 189.1-2009Hotel/MotelGuest Rooms</v>
      </c>
      <c r="N657">
        <f>VLOOKUP(SpaceTypesTable[[#This Row],[LookupColumn]],InteriorLightingTable[],5,FALSE)</f>
        <v>0.9900000000000001</v>
      </c>
      <c r="Q657">
        <v>0</v>
      </c>
      <c r="R657">
        <v>0.7</v>
      </c>
      <c r="S657">
        <v>0.2</v>
      </c>
      <c r="T657" t="s">
        <v>1977</v>
      </c>
      <c r="U657" t="s">
        <v>645</v>
      </c>
      <c r="V657" t="s">
        <v>954</v>
      </c>
      <c r="W657" t="s">
        <v>569</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4.2699999999999996</v>
      </c>
      <c r="AC657" t="s">
        <v>1994</v>
      </c>
      <c r="AD657" t="s">
        <v>2141</v>
      </c>
      <c r="AE657">
        <v>4.4600000000000001E-2</v>
      </c>
      <c r="AF657" t="s">
        <v>2035</v>
      </c>
      <c r="AH657" t="s">
        <v>1011</v>
      </c>
      <c r="AI657" t="s">
        <v>1011</v>
      </c>
      <c r="AJ657" t="s">
        <v>1011</v>
      </c>
      <c r="AL657">
        <v>0.68</v>
      </c>
      <c r="AM657">
        <v>0</v>
      </c>
      <c r="AN657">
        <v>0.5</v>
      </c>
      <c r="AO657">
        <v>0</v>
      </c>
      <c r="AP657" t="s">
        <v>2111</v>
      </c>
      <c r="AQ657" t="s">
        <v>2060</v>
      </c>
      <c r="AR657" t="s">
        <v>2074</v>
      </c>
      <c r="AS657">
        <v>1.75</v>
      </c>
      <c r="AT657">
        <v>351</v>
      </c>
      <c r="AU657">
        <f>IF(SpaceTypesTable[[#This Row],[Peak Flow Rate (gal/h)]]=0,"",SpaceTypesTable[[#This Row],[Peak Flow Rate (gal/h)]]/SpaceTypesTable[[#This Row],[area (ft^2)]])</f>
        <v>4.9857549857549857E-3</v>
      </c>
      <c r="AV657">
        <v>43.3</v>
      </c>
      <c r="AW657">
        <v>0.2</v>
      </c>
      <c r="AX657">
        <v>0.05</v>
      </c>
      <c r="AY657" t="s">
        <v>2164</v>
      </c>
      <c r="BE657" t="str">
        <f>IF(ISBLANK(BD657),"",BD657/(BA657/AZ657))</f>
        <v/>
      </c>
    </row>
    <row r="658" spans="1:57">
      <c r="A658" t="s">
        <v>184</v>
      </c>
      <c r="B658">
        <v>520</v>
      </c>
      <c r="C658" t="s">
        <v>1003</v>
      </c>
      <c r="D658" t="s">
        <v>799</v>
      </c>
      <c r="E658" t="s">
        <v>803</v>
      </c>
      <c r="F658" t="s">
        <v>846</v>
      </c>
      <c r="G658" t="s">
        <v>1044</v>
      </c>
      <c r="K658" t="str">
        <f>SpaceTypesTable[[#This Row],[Lighting Standard]]&amp;SpaceTypesTable[[#This Row],[Lighting Primary Space Type]]&amp;SpaceTypesTable[[#This Row],[Lighting Secondary Space Type]]</f>
        <v/>
      </c>
      <c r="N658">
        <v>1.92</v>
      </c>
      <c r="Q658">
        <v>0</v>
      </c>
      <c r="R658">
        <v>0.7</v>
      </c>
      <c r="S658">
        <v>0.2</v>
      </c>
      <c r="T658" t="s">
        <v>1977</v>
      </c>
      <c r="U658" t="s">
        <v>645</v>
      </c>
      <c r="V658" t="s">
        <v>954</v>
      </c>
      <c r="W658" t="s">
        <v>569</v>
      </c>
      <c r="X658" t="str">
        <f>SpaceTypesTable[[#This Row],[Ventilation Standard]]&amp;SpaceTypesTable[[#This Row],[Ventilation Primary Space Type]]&amp;SpaceTypesTable[[#This Row],[Ventilation Secondary Space Type]]</f>
        <v>ASHRAE 62.1-1999Hotels, Motels, Resorts, DormitoriesLobbies</v>
      </c>
      <c r="Y658">
        <f>VLOOKUP(SpaceTypesTable[[#This Row],[Lookup]],VentilationStandardsTable[],6,FALSE)</f>
        <v>0</v>
      </c>
      <c r="Z658">
        <f>VLOOKUP(SpaceTypesTable[[#This Row],[Lookup]],VentilationStandardsTable[],5,FALSE)</f>
        <v>15</v>
      </c>
      <c r="AA658">
        <f>VLOOKUP(SpaceTypesTable[[#This Row],[Lookup]],VentilationStandardsTable[],7,FALSE)</f>
        <v>0</v>
      </c>
      <c r="AB658">
        <v>4.2699999999999996</v>
      </c>
      <c r="AC658" t="s">
        <v>1994</v>
      </c>
      <c r="AD658" t="s">
        <v>2141</v>
      </c>
      <c r="AE658">
        <v>0.22320000000000001</v>
      </c>
      <c r="AF658" t="s">
        <v>2035</v>
      </c>
      <c r="AH658" t="s">
        <v>1011</v>
      </c>
      <c r="AI658" t="s">
        <v>1011</v>
      </c>
      <c r="AJ658" t="s">
        <v>1011</v>
      </c>
      <c r="AL658">
        <v>1.33</v>
      </c>
      <c r="AM658">
        <v>0</v>
      </c>
      <c r="AN658">
        <v>0.5</v>
      </c>
      <c r="AO658">
        <v>0</v>
      </c>
      <c r="AP658" t="s">
        <v>2111</v>
      </c>
      <c r="AQ658" t="s">
        <v>2060</v>
      </c>
      <c r="AR658" t="s">
        <v>2074</v>
      </c>
      <c r="AS658">
        <v>1.75</v>
      </c>
      <c r="AT658">
        <v>351</v>
      </c>
      <c r="AU658">
        <f>IF(SpaceTypesTable[[#This Row],[Peak Flow Rate (gal/h)]]=0,"",SpaceTypesTable[[#This Row],[Peak Flow Rate (gal/h)]]/SpaceTypesTable[[#This Row],[area (ft^2)]])</f>
        <v>4.9857549857549857E-3</v>
      </c>
      <c r="AV658">
        <v>43.3</v>
      </c>
      <c r="AW658">
        <v>0.2</v>
      </c>
      <c r="AX658">
        <v>0.05</v>
      </c>
      <c r="AY658" t="s">
        <v>2164</v>
      </c>
      <c r="BE658" t="str">
        <f>IF(ISBLANK(BD658),"",BD658/(BA658/AZ658))</f>
        <v/>
      </c>
    </row>
    <row r="659" spans="1:57">
      <c r="C659" t="s">
        <v>1058</v>
      </c>
      <c r="D659" t="s">
        <v>799</v>
      </c>
      <c r="E659" t="s">
        <v>803</v>
      </c>
      <c r="F659" t="s">
        <v>846</v>
      </c>
      <c r="G659" t="s">
        <v>1044</v>
      </c>
      <c r="H659" t="s">
        <v>755</v>
      </c>
      <c r="I659" t="s">
        <v>761</v>
      </c>
      <c r="J659" t="s">
        <v>762</v>
      </c>
      <c r="K659" t="str">
        <f>SpaceTypesTable[[#This Row],[Lighting Standard]]&amp;SpaceTypesTable[[#This Row],[Lighting Primary Space Type]]&amp;SpaceTypesTable[[#This Row],[Lighting Secondary Space Type]]</f>
        <v>ASHRAE 90.1-2007Hotel/MotelGuest Rooms</v>
      </c>
      <c r="N659">
        <f>VLOOKUP(SpaceTypesTable[[#This Row],[LookupColumn]],InteriorLightingTable[],5,FALSE)</f>
        <v>1.1000000000000001</v>
      </c>
      <c r="Q659">
        <v>0</v>
      </c>
      <c r="R659">
        <v>0.7</v>
      </c>
      <c r="S659">
        <v>0.2</v>
      </c>
      <c r="T659" t="s">
        <v>1977</v>
      </c>
      <c r="U659" t="s">
        <v>647</v>
      </c>
      <c r="V659" t="s">
        <v>954</v>
      </c>
      <c r="W659" t="s">
        <v>569</v>
      </c>
      <c r="X659" t="str">
        <f>SpaceTypesTable[[#This Row],[Ventilation Standard]]&amp;SpaceTypesTable[[#This Row],[Ventilation Primary Space Type]]&amp;SpaceTypesTable[[#This Row],[Ventilation Secondary Space Type]]</f>
        <v>ASHRAE 62.1-2007Hotels, Motels, Resorts, DormitoriesLobbies</v>
      </c>
      <c r="Y659" t="e">
        <f>VLOOKUP(SpaceTypesTable[[#This Row],[Lookup]],VentilationStandardsTable[],6,FALSE)</f>
        <v>#N/A</v>
      </c>
      <c r="Z659" t="e">
        <f>VLOOKUP(SpaceTypesTable[[#This Row],[Lookup]],VentilationStandardsTable[],5,FALSE)</f>
        <v>#N/A</v>
      </c>
      <c r="AA659" t="e">
        <f>VLOOKUP(SpaceTypesTable[[#This Row],[Lookup]],VentilationStandardsTable[],7,FALSE)</f>
        <v>#N/A</v>
      </c>
      <c r="AB659">
        <v>4.2699999999999996</v>
      </c>
      <c r="AC659" t="s">
        <v>1994</v>
      </c>
      <c r="AD659" t="s">
        <v>2141</v>
      </c>
      <c r="AE659">
        <v>4.4600000000000001E-2</v>
      </c>
      <c r="AF659" t="s">
        <v>2035</v>
      </c>
      <c r="AH659" t="s">
        <v>1011</v>
      </c>
      <c r="AI659" t="s">
        <v>1011</v>
      </c>
      <c r="AJ659" t="s">
        <v>1011</v>
      </c>
      <c r="AL659">
        <v>0.68</v>
      </c>
      <c r="AM659">
        <v>0</v>
      </c>
      <c r="AN659">
        <v>0.5</v>
      </c>
      <c r="AO659">
        <v>0</v>
      </c>
      <c r="AP659" t="s">
        <v>2111</v>
      </c>
      <c r="AQ659" t="s">
        <v>2060</v>
      </c>
      <c r="AR659" t="s">
        <v>2074</v>
      </c>
      <c r="AS659">
        <v>1.75</v>
      </c>
      <c r="AT659">
        <v>351</v>
      </c>
      <c r="AU659">
        <f>IF(SpaceTypesTable[[#This Row],[Peak Flow Rate (gal/h)]]=0,"",SpaceTypesTable[[#This Row],[Peak Flow Rate (gal/h)]]/SpaceTypesTable[[#This Row],[area (ft^2)]])</f>
        <v>4.9857549857549857E-3</v>
      </c>
      <c r="AV659">
        <v>43.3</v>
      </c>
      <c r="AW659">
        <v>0.2</v>
      </c>
      <c r="AX659">
        <v>0.05</v>
      </c>
      <c r="AY659" t="s">
        <v>2164</v>
      </c>
      <c r="BE659" t="str">
        <f>IF(ISBLANK(BD659),"",BD659/(BA659/AZ659))</f>
        <v/>
      </c>
    </row>
    <row r="660" spans="1:57">
      <c r="A660" t="s">
        <v>515</v>
      </c>
      <c r="B660">
        <v>132</v>
      </c>
      <c r="C660" t="s">
        <v>1002</v>
      </c>
      <c r="D660" t="s">
        <v>799</v>
      </c>
      <c r="E660" t="s">
        <v>803</v>
      </c>
      <c r="F660" t="s">
        <v>844</v>
      </c>
      <c r="G660" t="s">
        <v>1050</v>
      </c>
      <c r="K660" t="str">
        <f>SpaceTypesTable[[#This Row],[Lighting Standard]]&amp;SpaceTypesTable[[#This Row],[Lighting Primary Space Type]]&amp;SpaceTypesTable[[#This Row],[Lighting Secondary Space Type]]</f>
        <v/>
      </c>
      <c r="N660">
        <v>1.04</v>
      </c>
      <c r="Q660">
        <v>0</v>
      </c>
      <c r="R660">
        <v>0.7</v>
      </c>
      <c r="S660">
        <v>0.2</v>
      </c>
      <c r="T660" t="s">
        <v>1978</v>
      </c>
      <c r="U660" t="s">
        <v>645</v>
      </c>
      <c r="V660" t="s">
        <v>549</v>
      </c>
      <c r="W660" t="s">
        <v>976</v>
      </c>
      <c r="X660" t="str">
        <f>SpaceTypesTable[[#This Row],[Ventilation Standard]]&amp;SpaceTypesTable[[#This Row],[Ventilation Primary Space Type]]&amp;SpaceTypesTable[[#This Row],[Ventilation Secondary Space Type]]</f>
        <v>ASHRAE 62.1-1999Dry Cleaners, LaundriesCommercial Laundry</v>
      </c>
      <c r="Y660">
        <f>VLOOKUP(SpaceTypesTable[[#This Row],[Lookup]],VentilationStandardsTable[],6,FALSE)</f>
        <v>0</v>
      </c>
      <c r="Z660">
        <f>VLOOKUP(SpaceTypesTable[[#This Row],[Lookup]],VentilationStandardsTable[],5,FALSE)</f>
        <v>25</v>
      </c>
      <c r="AA660">
        <f>VLOOKUP(SpaceTypesTable[[#This Row],[Lookup]],VentilationStandardsTable[],7,FALSE)</f>
        <v>0</v>
      </c>
      <c r="AB660">
        <v>10</v>
      </c>
      <c r="AC660" t="s">
        <v>1993</v>
      </c>
      <c r="AD660" t="s">
        <v>2141</v>
      </c>
      <c r="AE660">
        <v>0.22320000000000001</v>
      </c>
      <c r="AF660" t="s">
        <v>2035</v>
      </c>
      <c r="AG660">
        <v>58.4</v>
      </c>
      <c r="AH660" t="s">
        <v>1011</v>
      </c>
      <c r="AI660" t="s">
        <v>1011</v>
      </c>
      <c r="AJ660" t="s">
        <v>1011</v>
      </c>
      <c r="AK660" t="s">
        <v>2040</v>
      </c>
      <c r="AL660">
        <v>2.0299999999999998</v>
      </c>
      <c r="AM660">
        <v>0</v>
      </c>
      <c r="AN660">
        <v>0.5</v>
      </c>
      <c r="AO660">
        <v>0</v>
      </c>
      <c r="AP660" t="s">
        <v>2149</v>
      </c>
      <c r="AQ660" t="s">
        <v>2060</v>
      </c>
      <c r="AR660" t="s">
        <v>2074</v>
      </c>
      <c r="AS660">
        <v>67.5</v>
      </c>
      <c r="AT660">
        <v>1053</v>
      </c>
      <c r="AU660">
        <f>IF(SpaceTypesTable[[#This Row],[Peak Flow Rate (gal/h)]]=0,"",SpaceTypesTable[[#This Row],[Peak Flow Rate (gal/h)]]/SpaceTypesTable[[#This Row],[area (ft^2)]])</f>
        <v>6.4102564102564097E-2</v>
      </c>
      <c r="AV660">
        <v>60</v>
      </c>
      <c r="AW660">
        <v>0.2</v>
      </c>
      <c r="AX660">
        <v>0.05</v>
      </c>
      <c r="AY660" t="s">
        <v>2165</v>
      </c>
      <c r="BE660" t="str">
        <f>IF(ISBLANK(BD660),"",BD660/(BA660/AZ660))</f>
        <v/>
      </c>
    </row>
    <row r="661" spans="1:57">
      <c r="A661" t="s">
        <v>288</v>
      </c>
      <c r="B661">
        <v>489</v>
      </c>
      <c r="C661" t="s">
        <v>1001</v>
      </c>
      <c r="D661" t="s">
        <v>799</v>
      </c>
      <c r="E661" t="s">
        <v>803</v>
      </c>
      <c r="F661" t="s">
        <v>844</v>
      </c>
      <c r="G661" t="s">
        <v>1050</v>
      </c>
      <c r="H661" t="s">
        <v>754</v>
      </c>
      <c r="I661" t="s">
        <v>776</v>
      </c>
      <c r="J661" t="s">
        <v>894</v>
      </c>
      <c r="K661" t="str">
        <f>SpaceTypesTable[[#This Row],[Lighting Standard]]&amp;SpaceTypesTable[[#This Row],[Lighting Primary Space Type]]&amp;SpaceTypesTable[[#This Row],[Lighting Secondary Space Type]]</f>
        <v>ASHRAE 90.1-2004HospitalLaundry-Washing</v>
      </c>
      <c r="N661">
        <f>VLOOKUP(SpaceTypesTable[[#This Row],[LookupColumn]],InteriorLightingTable[],5,FALSE)</f>
        <v>0.6</v>
      </c>
      <c r="Q661">
        <v>0</v>
      </c>
      <c r="R661">
        <v>0.7</v>
      </c>
      <c r="S661">
        <v>0.2</v>
      </c>
      <c r="T661" t="s">
        <v>1978</v>
      </c>
      <c r="U661" t="s">
        <v>645</v>
      </c>
      <c r="V661" t="s">
        <v>549</v>
      </c>
      <c r="W661" t="s">
        <v>976</v>
      </c>
      <c r="X661" t="str">
        <f>SpaceTypesTable[[#This Row],[Ventilation Standard]]&amp;SpaceTypesTable[[#This Row],[Ventilation Primary Space Type]]&amp;SpaceTypesTable[[#This Row],[Ventilation Secondary Space Type]]</f>
        <v>ASHRAE 62.1-1999Dry Cleaners, LaundriesCommercial Laundry</v>
      </c>
      <c r="Y661">
        <f>VLOOKUP(SpaceTypesTable[[#This Row],[Lookup]],VentilationStandardsTable[],6,FALSE)</f>
        <v>0</v>
      </c>
      <c r="Z661">
        <f>VLOOKUP(SpaceTypesTable[[#This Row],[Lookup]],VentilationStandardsTable[],5,FALSE)</f>
        <v>25</v>
      </c>
      <c r="AA661">
        <f>VLOOKUP(SpaceTypesTable[[#This Row],[Lookup]],VentilationStandardsTable[],7,FALSE)</f>
        <v>0</v>
      </c>
      <c r="AB661">
        <v>10</v>
      </c>
      <c r="AC661" t="s">
        <v>1993</v>
      </c>
      <c r="AD661" t="s">
        <v>2141</v>
      </c>
      <c r="AE661">
        <v>5.9499999999999997E-2</v>
      </c>
      <c r="AF661" t="s">
        <v>2035</v>
      </c>
      <c r="AG661">
        <v>58.4</v>
      </c>
      <c r="AH661" t="s">
        <v>1011</v>
      </c>
      <c r="AI661" t="s">
        <v>1011</v>
      </c>
      <c r="AJ661" t="s">
        <v>1011</v>
      </c>
      <c r="AK661" t="s">
        <v>2040</v>
      </c>
      <c r="AL661">
        <v>2.0299999999999998</v>
      </c>
      <c r="AM661">
        <v>0</v>
      </c>
      <c r="AN661">
        <v>0.5</v>
      </c>
      <c r="AO661">
        <v>0</v>
      </c>
      <c r="AP661" t="s">
        <v>2149</v>
      </c>
      <c r="AQ661" t="s">
        <v>2060</v>
      </c>
      <c r="AR661" t="s">
        <v>2074</v>
      </c>
      <c r="AS661">
        <v>67.5</v>
      </c>
      <c r="AT661">
        <v>1053</v>
      </c>
      <c r="AU661">
        <f>IF(SpaceTypesTable[[#This Row],[Peak Flow Rate (gal/h)]]=0,"",SpaceTypesTable[[#This Row],[Peak Flow Rate (gal/h)]]/SpaceTypesTable[[#This Row],[area (ft^2)]])</f>
        <v>6.4102564102564097E-2</v>
      </c>
      <c r="AV661">
        <v>60</v>
      </c>
      <c r="AW661">
        <v>0.2</v>
      </c>
      <c r="AX661">
        <v>0.05</v>
      </c>
      <c r="AY661" t="s">
        <v>2165</v>
      </c>
      <c r="BE661" t="str">
        <f>IF(ISBLANK(BD661),"",BD661/(BA661/AZ661))</f>
        <v/>
      </c>
    </row>
    <row r="662" spans="1:57">
      <c r="A662" t="s">
        <v>517</v>
      </c>
      <c r="B662">
        <v>340</v>
      </c>
      <c r="C662" t="s">
        <v>1000</v>
      </c>
      <c r="D662" t="s">
        <v>800</v>
      </c>
      <c r="E662" t="s">
        <v>803</v>
      </c>
      <c r="F662" t="s">
        <v>844</v>
      </c>
      <c r="G662" t="s">
        <v>1050</v>
      </c>
      <c r="H662" t="s">
        <v>997</v>
      </c>
      <c r="I662" t="s">
        <v>776</v>
      </c>
      <c r="J662" t="s">
        <v>894</v>
      </c>
      <c r="K662" t="str">
        <f>SpaceTypesTable[[#This Row],[Lighting Standard]]&amp;SpaceTypesTable[[#This Row],[Lighting Primary Space Type]]&amp;SpaceTypesTable[[#This Row],[Lighting Secondary Space Type]]</f>
        <v>ASHRAE 189.1-2009HospitalLaundry-Washing</v>
      </c>
      <c r="N662">
        <f>VLOOKUP(SpaceTypesTable[[#This Row],[LookupColumn]],InteriorLightingTable[],5,FALSE)</f>
        <v>0.54</v>
      </c>
      <c r="Q662">
        <v>0</v>
      </c>
      <c r="R662">
        <v>0.7</v>
      </c>
      <c r="S662">
        <v>0.2</v>
      </c>
      <c r="T662" t="s">
        <v>1978</v>
      </c>
      <c r="U662" t="s">
        <v>645</v>
      </c>
      <c r="V662" t="s">
        <v>549</v>
      </c>
      <c r="W662" t="s">
        <v>976</v>
      </c>
      <c r="X662" t="str">
        <f>SpaceTypesTable[[#This Row],[Ventilation Standard]]&amp;SpaceTypesTable[[#This Row],[Ventilation Primary Space Type]]&amp;SpaceTypesTable[[#This Row],[Ventilation Secondary Space Type]]</f>
        <v>ASHRAE 62.1-1999Dry Cleaners, LaundriesCommercial Laundry</v>
      </c>
      <c r="Y662">
        <f>VLOOKUP(SpaceTypesTable[[#This Row],[Lookup]],VentilationStandardsTable[],6,FALSE)</f>
        <v>0</v>
      </c>
      <c r="Z662">
        <f>VLOOKUP(SpaceTypesTable[[#This Row],[Lookup]],VentilationStandardsTable[],5,FALSE)</f>
        <v>25</v>
      </c>
      <c r="AA662">
        <f>VLOOKUP(SpaceTypesTable[[#This Row],[Lookup]],VentilationStandardsTable[],7,FALSE)</f>
        <v>0</v>
      </c>
      <c r="AB662">
        <v>10</v>
      </c>
      <c r="AC662" t="s">
        <v>1993</v>
      </c>
      <c r="AD662" t="s">
        <v>2141</v>
      </c>
      <c r="AE662">
        <v>5.9499999999999997E-2</v>
      </c>
      <c r="AF662" t="s">
        <v>2035</v>
      </c>
      <c r="AG662">
        <v>42.6</v>
      </c>
      <c r="AH662" t="s">
        <v>1011</v>
      </c>
      <c r="AI662" t="s">
        <v>1011</v>
      </c>
      <c r="AJ662" t="s">
        <v>1011</v>
      </c>
      <c r="AK662" t="s">
        <v>2040</v>
      </c>
      <c r="AL662">
        <v>1.0400004477788662</v>
      </c>
      <c r="AM662">
        <v>0</v>
      </c>
      <c r="AN662">
        <v>0.5</v>
      </c>
      <c r="AO662">
        <v>0</v>
      </c>
      <c r="AP662" t="s">
        <v>2149</v>
      </c>
      <c r="AQ662" t="s">
        <v>2060</v>
      </c>
      <c r="AR662" t="s">
        <v>2074</v>
      </c>
      <c r="AS662">
        <v>67.5</v>
      </c>
      <c r="AT662">
        <v>1053</v>
      </c>
      <c r="AU662">
        <f>IF(SpaceTypesTable[[#This Row],[Peak Flow Rate (gal/h)]]=0,"",SpaceTypesTable[[#This Row],[Peak Flow Rate (gal/h)]]/SpaceTypesTable[[#This Row],[area (ft^2)]])</f>
        <v>6.4102564102564097E-2</v>
      </c>
      <c r="AV662">
        <v>60</v>
      </c>
      <c r="AW662">
        <v>0.2</v>
      </c>
      <c r="AX662">
        <v>0.05</v>
      </c>
      <c r="AY662" t="s">
        <v>2165</v>
      </c>
      <c r="BE662" t="str">
        <f>IF(ISBLANK(BD662),"",BD662/(BA662/AZ662))</f>
        <v/>
      </c>
    </row>
    <row r="663" spans="1:57">
      <c r="A663" t="s">
        <v>85</v>
      </c>
      <c r="B663">
        <v>312</v>
      </c>
      <c r="C663" t="s">
        <v>1000</v>
      </c>
      <c r="D663" t="s">
        <v>801</v>
      </c>
      <c r="E663" t="s">
        <v>803</v>
      </c>
      <c r="F663" t="s">
        <v>844</v>
      </c>
      <c r="G663" t="s">
        <v>1050</v>
      </c>
      <c r="H663" t="s">
        <v>997</v>
      </c>
      <c r="I663" t="s">
        <v>776</v>
      </c>
      <c r="J663" t="s">
        <v>894</v>
      </c>
      <c r="K663" t="str">
        <f>SpaceTypesTable[[#This Row],[Lighting Standard]]&amp;SpaceTypesTable[[#This Row],[Lighting Primary Space Type]]&amp;SpaceTypesTable[[#This Row],[Lighting Secondary Space Type]]</f>
        <v>ASHRAE 189.1-2009HospitalLaundry-Washing</v>
      </c>
      <c r="N663">
        <f>VLOOKUP(SpaceTypesTable[[#This Row],[LookupColumn]],InteriorLightingTable[],5,FALSE)</f>
        <v>0.54</v>
      </c>
      <c r="Q663">
        <v>0</v>
      </c>
      <c r="R663">
        <v>0.7</v>
      </c>
      <c r="S663">
        <v>0.2</v>
      </c>
      <c r="T663" t="s">
        <v>1978</v>
      </c>
      <c r="U663" t="s">
        <v>645</v>
      </c>
      <c r="V663" t="s">
        <v>549</v>
      </c>
      <c r="W663" t="s">
        <v>976</v>
      </c>
      <c r="X663" t="str">
        <f>SpaceTypesTable[[#This Row],[Ventilation Standard]]&amp;SpaceTypesTable[[#This Row],[Ventilation Primary Space Type]]&amp;SpaceTypesTable[[#This Row],[Ventilation Secondary Space Type]]</f>
        <v>ASHRAE 62.1-1999Dry Cleaners, LaundriesCommercial Laundry</v>
      </c>
      <c r="Y663">
        <f>VLOOKUP(SpaceTypesTable[[#This Row],[Lookup]],VentilationStandardsTable[],6,FALSE)</f>
        <v>0</v>
      </c>
      <c r="Z663">
        <f>VLOOKUP(SpaceTypesTable[[#This Row],[Lookup]],VentilationStandardsTable[],5,FALSE)</f>
        <v>25</v>
      </c>
      <c r="AA663">
        <f>VLOOKUP(SpaceTypesTable[[#This Row],[Lookup]],VentilationStandardsTable[],7,FALSE)</f>
        <v>0</v>
      </c>
      <c r="AB663">
        <v>10</v>
      </c>
      <c r="AC663" t="s">
        <v>1993</v>
      </c>
      <c r="AD663" t="s">
        <v>2141</v>
      </c>
      <c r="AE663">
        <v>4.4600000000000001E-2</v>
      </c>
      <c r="AF663" t="s">
        <v>2035</v>
      </c>
      <c r="AG663">
        <v>42.6</v>
      </c>
      <c r="AH663" t="s">
        <v>1011</v>
      </c>
      <c r="AI663" t="s">
        <v>1011</v>
      </c>
      <c r="AJ663" t="s">
        <v>1011</v>
      </c>
      <c r="AK663" t="s">
        <v>2040</v>
      </c>
      <c r="AL663">
        <v>1.0400004477788662</v>
      </c>
      <c r="AM663">
        <v>0</v>
      </c>
      <c r="AN663">
        <v>0.5</v>
      </c>
      <c r="AO663">
        <v>0</v>
      </c>
      <c r="AP663" t="s">
        <v>2149</v>
      </c>
      <c r="AQ663" t="s">
        <v>2060</v>
      </c>
      <c r="AR663" t="s">
        <v>2074</v>
      </c>
      <c r="AS663">
        <v>67.5</v>
      </c>
      <c r="AT663">
        <v>1053</v>
      </c>
      <c r="AU663">
        <f>IF(SpaceTypesTable[[#This Row],[Peak Flow Rate (gal/h)]]=0,"",SpaceTypesTable[[#This Row],[Peak Flow Rate (gal/h)]]/SpaceTypesTable[[#This Row],[area (ft^2)]])</f>
        <v>6.4102564102564097E-2</v>
      </c>
      <c r="AV663">
        <v>60</v>
      </c>
      <c r="AW663">
        <v>0.2</v>
      </c>
      <c r="AX663">
        <v>0.05</v>
      </c>
      <c r="AY663" t="s">
        <v>2165</v>
      </c>
      <c r="BE663" t="str">
        <f>IF(ISBLANK(BD663),"",BD663/(BA663/AZ663))</f>
        <v/>
      </c>
    </row>
    <row r="664" spans="1:57">
      <c r="A664" t="s">
        <v>35</v>
      </c>
      <c r="B664">
        <v>427</v>
      </c>
      <c r="C664" t="s">
        <v>1003</v>
      </c>
      <c r="D664" t="s">
        <v>799</v>
      </c>
      <c r="E664" t="s">
        <v>803</v>
      </c>
      <c r="F664" t="s">
        <v>844</v>
      </c>
      <c r="G664" t="s">
        <v>1050</v>
      </c>
      <c r="K664" t="str">
        <f>SpaceTypesTable[[#This Row],[Lighting Standard]]&amp;SpaceTypesTable[[#This Row],[Lighting Primary Space Type]]&amp;SpaceTypesTable[[#This Row],[Lighting Secondary Space Type]]</f>
        <v/>
      </c>
      <c r="N664">
        <v>1.04</v>
      </c>
      <c r="Q664">
        <v>0</v>
      </c>
      <c r="R664">
        <v>0.7</v>
      </c>
      <c r="S664">
        <v>0.2</v>
      </c>
      <c r="T664" t="s">
        <v>1978</v>
      </c>
      <c r="U664" t="s">
        <v>645</v>
      </c>
      <c r="V664" t="s">
        <v>549</v>
      </c>
      <c r="W664" t="s">
        <v>976</v>
      </c>
      <c r="X664" t="str">
        <f>SpaceTypesTable[[#This Row],[Ventilation Standard]]&amp;SpaceTypesTable[[#This Row],[Ventilation Primary Space Type]]&amp;SpaceTypesTable[[#This Row],[Ventilation Secondary Space Type]]</f>
        <v>ASHRAE 62.1-1999Dry Cleaners, LaundriesCommercial Laundry</v>
      </c>
      <c r="Y664">
        <f>VLOOKUP(SpaceTypesTable[[#This Row],[Lookup]],VentilationStandardsTable[],6,FALSE)</f>
        <v>0</v>
      </c>
      <c r="Z664">
        <f>VLOOKUP(SpaceTypesTable[[#This Row],[Lookup]],VentilationStandardsTable[],5,FALSE)</f>
        <v>25</v>
      </c>
      <c r="AA664">
        <f>VLOOKUP(SpaceTypesTable[[#This Row],[Lookup]],VentilationStandardsTable[],7,FALSE)</f>
        <v>0</v>
      </c>
      <c r="AB664">
        <v>10</v>
      </c>
      <c r="AC664" t="s">
        <v>1993</v>
      </c>
      <c r="AD664" t="s">
        <v>2141</v>
      </c>
      <c r="AE664">
        <v>0.22320000000000001</v>
      </c>
      <c r="AF664" t="s">
        <v>2035</v>
      </c>
      <c r="AG664">
        <v>58.4</v>
      </c>
      <c r="AH664" t="s">
        <v>1011</v>
      </c>
      <c r="AI664" t="s">
        <v>1011</v>
      </c>
      <c r="AJ664" t="s">
        <v>1011</v>
      </c>
      <c r="AK664" t="s">
        <v>2040</v>
      </c>
      <c r="AL664">
        <v>2.0299999999999998</v>
      </c>
      <c r="AM664">
        <v>0</v>
      </c>
      <c r="AN664">
        <v>0.5</v>
      </c>
      <c r="AO664">
        <v>0</v>
      </c>
      <c r="AP664" t="s">
        <v>2149</v>
      </c>
      <c r="AQ664" t="s">
        <v>2060</v>
      </c>
      <c r="AR664" t="s">
        <v>2074</v>
      </c>
      <c r="AS664">
        <v>67.5</v>
      </c>
      <c r="AT664">
        <v>1053</v>
      </c>
      <c r="AU664">
        <f>IF(SpaceTypesTable[[#This Row],[Peak Flow Rate (gal/h)]]=0,"",SpaceTypesTable[[#This Row],[Peak Flow Rate (gal/h)]]/SpaceTypesTable[[#This Row],[area (ft^2)]])</f>
        <v>6.4102564102564097E-2</v>
      </c>
      <c r="AV664">
        <v>60</v>
      </c>
      <c r="AW664">
        <v>0.2</v>
      </c>
      <c r="AX664">
        <v>0.05</v>
      </c>
      <c r="AY664" t="s">
        <v>2165</v>
      </c>
      <c r="BE664" t="str">
        <f>IF(ISBLANK(BD664),"",BD664/(BA664/AZ664))</f>
        <v/>
      </c>
    </row>
    <row r="665" spans="1:57">
      <c r="C665" t="s">
        <v>1058</v>
      </c>
      <c r="D665" t="s">
        <v>799</v>
      </c>
      <c r="E665" t="s">
        <v>803</v>
      </c>
      <c r="F665" t="s">
        <v>844</v>
      </c>
      <c r="G665" t="s">
        <v>1050</v>
      </c>
      <c r="H665" t="s">
        <v>755</v>
      </c>
      <c r="I665" t="s">
        <v>776</v>
      </c>
      <c r="J665" t="s">
        <v>894</v>
      </c>
      <c r="K665" t="str">
        <f>SpaceTypesTable[[#This Row],[Lighting Standard]]&amp;SpaceTypesTable[[#This Row],[Lighting Primary Space Type]]&amp;SpaceTypesTable[[#This Row],[Lighting Secondary Space Type]]</f>
        <v>ASHRAE 90.1-2007HospitalLaundry-Washing</v>
      </c>
      <c r="N665">
        <f>VLOOKUP(SpaceTypesTable[[#This Row],[LookupColumn]],InteriorLightingTable[],5,FALSE)</f>
        <v>0.6</v>
      </c>
      <c r="Q665">
        <v>0</v>
      </c>
      <c r="R665">
        <v>0.7</v>
      </c>
      <c r="S665">
        <v>0.2</v>
      </c>
      <c r="T665" t="s">
        <v>1978</v>
      </c>
      <c r="U665" t="s">
        <v>647</v>
      </c>
      <c r="V665" t="s">
        <v>549</v>
      </c>
      <c r="W665" t="s">
        <v>976</v>
      </c>
      <c r="X665" t="str">
        <f>SpaceTypesTable[[#This Row],[Ventilation Standard]]&amp;SpaceTypesTable[[#This Row],[Ventilation Primary Space Type]]&amp;SpaceTypesTable[[#This Row],[Ventilation Secondary Space Type]]</f>
        <v>ASHRAE 62.1-2007Dry Cleaners, LaundriesCommercial Laundry</v>
      </c>
      <c r="Y665" t="e">
        <f>VLOOKUP(SpaceTypesTable[[#This Row],[Lookup]],VentilationStandardsTable[],6,FALSE)</f>
        <v>#N/A</v>
      </c>
      <c r="Z665" t="e">
        <f>VLOOKUP(SpaceTypesTable[[#This Row],[Lookup]],VentilationStandardsTable[],5,FALSE)</f>
        <v>#N/A</v>
      </c>
      <c r="AA665" t="e">
        <f>VLOOKUP(SpaceTypesTable[[#This Row],[Lookup]],VentilationStandardsTable[],7,FALSE)</f>
        <v>#N/A</v>
      </c>
      <c r="AB665">
        <v>10</v>
      </c>
      <c r="AC665" t="s">
        <v>1993</v>
      </c>
      <c r="AD665" t="s">
        <v>2141</v>
      </c>
      <c r="AE665">
        <v>4.4600000000000001E-2</v>
      </c>
      <c r="AF665" t="s">
        <v>2035</v>
      </c>
      <c r="AG665">
        <v>42.6</v>
      </c>
      <c r="AH665" t="s">
        <v>1011</v>
      </c>
      <c r="AI665" t="s">
        <v>1011</v>
      </c>
      <c r="AJ665" t="s">
        <v>1011</v>
      </c>
      <c r="AK665" t="s">
        <v>2040</v>
      </c>
      <c r="AL665">
        <v>1.0400004477788662</v>
      </c>
      <c r="AM665">
        <v>0</v>
      </c>
      <c r="AN665">
        <v>0.5</v>
      </c>
      <c r="AO665">
        <v>0</v>
      </c>
      <c r="AP665" t="s">
        <v>2149</v>
      </c>
      <c r="AQ665" t="s">
        <v>2060</v>
      </c>
      <c r="AR665" t="s">
        <v>2074</v>
      </c>
      <c r="AS665">
        <v>67.5</v>
      </c>
      <c r="AT665">
        <v>1053</v>
      </c>
      <c r="AU665">
        <f>IF(SpaceTypesTable[[#This Row],[Peak Flow Rate (gal/h)]]=0,"",SpaceTypesTable[[#This Row],[Peak Flow Rate (gal/h)]]/SpaceTypesTable[[#This Row],[area (ft^2)]])</f>
        <v>6.4102564102564097E-2</v>
      </c>
      <c r="AV665">
        <v>60</v>
      </c>
      <c r="AW665">
        <v>0.2</v>
      </c>
      <c r="AX665">
        <v>0.05</v>
      </c>
      <c r="AY665" t="s">
        <v>2165</v>
      </c>
      <c r="BE665" t="str">
        <f>IF(ISBLANK(BD665),"",BD665/(BA665/AZ665))</f>
        <v/>
      </c>
    </row>
    <row r="666" spans="1:57">
      <c r="A666" t="s">
        <v>26</v>
      </c>
      <c r="B666">
        <v>309</v>
      </c>
      <c r="C666" t="s">
        <v>1002</v>
      </c>
      <c r="D666" t="s">
        <v>799</v>
      </c>
      <c r="E666" t="s">
        <v>803</v>
      </c>
      <c r="F666" t="s">
        <v>818</v>
      </c>
      <c r="G666" t="s">
        <v>1052</v>
      </c>
      <c r="K666" t="str">
        <f>SpaceTypesTable[[#This Row],[Lighting Standard]]&amp;SpaceTypesTable[[#This Row],[Lighting Primary Space Type]]&amp;SpaceTypesTable[[#This Row],[Lighting Secondary Space Type]]</f>
        <v/>
      </c>
      <c r="N666">
        <v>0.96</v>
      </c>
      <c r="Q666">
        <v>0</v>
      </c>
      <c r="R666">
        <v>0.7</v>
      </c>
      <c r="S666">
        <v>0.2</v>
      </c>
      <c r="T666" t="s">
        <v>1975</v>
      </c>
      <c r="U666" t="s">
        <v>645</v>
      </c>
      <c r="V666" t="s">
        <v>578</v>
      </c>
      <c r="W666" t="s">
        <v>579</v>
      </c>
      <c r="X666"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0</v>
      </c>
      <c r="AC666" t="s">
        <v>1989</v>
      </c>
      <c r="AD666" t="s">
        <v>2141</v>
      </c>
      <c r="AE666">
        <v>0.22320000000000001</v>
      </c>
      <c r="AF666" t="s">
        <v>2035</v>
      </c>
      <c r="AH666">
        <v>0</v>
      </c>
      <c r="AI666">
        <v>0.2</v>
      </c>
      <c r="AJ666">
        <v>0.5</v>
      </c>
      <c r="AL666">
        <v>0</v>
      </c>
      <c r="AM666">
        <v>0</v>
      </c>
      <c r="AN666">
        <v>0.2</v>
      </c>
      <c r="AO666">
        <v>0</v>
      </c>
      <c r="AP666" t="s">
        <v>2097</v>
      </c>
      <c r="AQ666" t="s">
        <v>2060</v>
      </c>
      <c r="AR666" t="s">
        <v>2074</v>
      </c>
      <c r="AU666" t="str">
        <f>IF(SpaceTypesTable[[#This Row],[Peak Flow Rate (gal/h)]]=0,"",SpaceTypesTable[[#This Row],[Peak Flow Rate (gal/h)]]/SpaceTypesTable[[#This Row],[area (ft^2)]])</f>
        <v/>
      </c>
      <c r="BE666" t="str">
        <f>IF(ISBLANK(BD666),"",BD666/(BA666/AZ666))</f>
        <v/>
      </c>
    </row>
    <row r="667" spans="1:57">
      <c r="A667" t="s">
        <v>477</v>
      </c>
      <c r="B667">
        <v>432</v>
      </c>
      <c r="C667" t="s">
        <v>1001</v>
      </c>
      <c r="D667" t="s">
        <v>799</v>
      </c>
      <c r="E667" t="s">
        <v>803</v>
      </c>
      <c r="F667" t="s">
        <v>818</v>
      </c>
      <c r="G667" t="s">
        <v>1052</v>
      </c>
      <c r="H667" t="s">
        <v>754</v>
      </c>
      <c r="I667" t="s">
        <v>748</v>
      </c>
      <c r="J667" t="s">
        <v>760</v>
      </c>
      <c r="K667" t="str">
        <f>SpaceTypesTable[[#This Row],[Lighting Standard]]&amp;SpaceTypesTable[[#This Row],[Lighting Primary Space Type]]&amp;SpaceTypesTable[[#This Row],[Lighting Secondary Space Type]]</f>
        <v>ASHRAE 90.1-2004Electrical/MechanicalGeneral</v>
      </c>
      <c r="N667">
        <f>VLOOKUP(SpaceTypesTable[[#This Row],[LookupColumn]],InteriorLightingTable[],5,FALSE)</f>
        <v>1.5</v>
      </c>
      <c r="Q667">
        <v>0</v>
      </c>
      <c r="R667">
        <v>0.7</v>
      </c>
      <c r="S667">
        <v>0.2</v>
      </c>
      <c r="T667" t="s">
        <v>1975</v>
      </c>
      <c r="U667" t="s">
        <v>645</v>
      </c>
      <c r="V667" t="s">
        <v>578</v>
      </c>
      <c r="W667" t="s">
        <v>579</v>
      </c>
      <c r="X667"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0</v>
      </c>
      <c r="AC667" t="s">
        <v>1989</v>
      </c>
      <c r="AD667" t="s">
        <v>2141</v>
      </c>
      <c r="AE667">
        <v>5.9499999999999997E-2</v>
      </c>
      <c r="AF667" t="s">
        <v>2035</v>
      </c>
      <c r="AH667">
        <v>0</v>
      </c>
      <c r="AI667">
        <v>0.2</v>
      </c>
      <c r="AJ667">
        <v>0.5</v>
      </c>
      <c r="AL667">
        <v>0</v>
      </c>
      <c r="AM667">
        <v>0</v>
      </c>
      <c r="AN667">
        <v>0.2</v>
      </c>
      <c r="AO667">
        <v>0</v>
      </c>
      <c r="AP667" t="s">
        <v>2097</v>
      </c>
      <c r="AQ667" t="s">
        <v>2060</v>
      </c>
      <c r="AR667" t="s">
        <v>2074</v>
      </c>
      <c r="AU667" t="str">
        <f>IF(SpaceTypesTable[[#This Row],[Peak Flow Rate (gal/h)]]=0,"",SpaceTypesTable[[#This Row],[Peak Flow Rate (gal/h)]]/SpaceTypesTable[[#This Row],[area (ft^2)]])</f>
        <v/>
      </c>
      <c r="BE667" t="str">
        <f>IF(ISBLANK(BD667),"",BD667/(BA667/AZ667))</f>
        <v/>
      </c>
    </row>
    <row r="668" spans="1:57">
      <c r="A668" t="s">
        <v>345</v>
      </c>
      <c r="B668">
        <v>394</v>
      </c>
      <c r="C668" t="s">
        <v>1000</v>
      </c>
      <c r="D668" t="s">
        <v>800</v>
      </c>
      <c r="E668" t="s">
        <v>803</v>
      </c>
      <c r="F668" t="s">
        <v>818</v>
      </c>
      <c r="G668" t="s">
        <v>1052</v>
      </c>
      <c r="H668" t="s">
        <v>997</v>
      </c>
      <c r="I668" t="s">
        <v>748</v>
      </c>
      <c r="J668" t="s">
        <v>760</v>
      </c>
      <c r="K668" t="str">
        <f>SpaceTypesTable[[#This Row],[Lighting Standard]]&amp;SpaceTypesTable[[#This Row],[Lighting Primary Space Type]]&amp;SpaceTypesTable[[#This Row],[Lighting Secondary Space Type]]</f>
        <v>ASHRAE 189.1-2009Electrical/MechanicalGeneral</v>
      </c>
      <c r="N668">
        <f>VLOOKUP(SpaceTypesTable[[#This Row],[LookupColumn]],InteriorLightingTable[],5,FALSE)</f>
        <v>1.35</v>
      </c>
      <c r="Q668">
        <v>0</v>
      </c>
      <c r="R668">
        <v>0.7</v>
      </c>
      <c r="S668">
        <v>0.2</v>
      </c>
      <c r="T668" t="s">
        <v>1975</v>
      </c>
      <c r="U668" t="s">
        <v>645</v>
      </c>
      <c r="V668" t="s">
        <v>578</v>
      </c>
      <c r="W668" t="s">
        <v>579</v>
      </c>
      <c r="X668"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0</v>
      </c>
      <c r="AC668" t="s">
        <v>1989</v>
      </c>
      <c r="AD668" t="s">
        <v>2141</v>
      </c>
      <c r="AE668">
        <v>5.9499999999999997E-2</v>
      </c>
      <c r="AF668" t="s">
        <v>2035</v>
      </c>
      <c r="AH668">
        <v>0</v>
      </c>
      <c r="AI668">
        <v>0.2</v>
      </c>
      <c r="AJ668">
        <v>0.5</v>
      </c>
      <c r="AL668">
        <v>0</v>
      </c>
      <c r="AM668">
        <v>0</v>
      </c>
      <c r="AN668">
        <v>0.2</v>
      </c>
      <c r="AO668">
        <v>0</v>
      </c>
      <c r="AP668" t="s">
        <v>2097</v>
      </c>
      <c r="AQ668" t="s">
        <v>2060</v>
      </c>
      <c r="AR668" t="s">
        <v>2074</v>
      </c>
      <c r="AU668" t="str">
        <f>IF(SpaceTypesTable[[#This Row],[Peak Flow Rate (gal/h)]]=0,"",SpaceTypesTable[[#This Row],[Peak Flow Rate (gal/h)]]/SpaceTypesTable[[#This Row],[area (ft^2)]])</f>
        <v/>
      </c>
      <c r="BE668" t="str">
        <f>IF(ISBLANK(BD668),"",BD668/(BA668/AZ668))</f>
        <v/>
      </c>
    </row>
    <row r="669" spans="1:57">
      <c r="A669" t="s">
        <v>349</v>
      </c>
      <c r="B669">
        <v>404</v>
      </c>
      <c r="C669" t="s">
        <v>1000</v>
      </c>
      <c r="D669" t="s">
        <v>801</v>
      </c>
      <c r="E669" t="s">
        <v>803</v>
      </c>
      <c r="F669" t="s">
        <v>818</v>
      </c>
      <c r="G669" t="s">
        <v>1052</v>
      </c>
      <c r="H669" t="s">
        <v>997</v>
      </c>
      <c r="I669" t="s">
        <v>748</v>
      </c>
      <c r="J669" t="s">
        <v>760</v>
      </c>
      <c r="K669" t="str">
        <f>SpaceTypesTable[[#This Row],[Lighting Standard]]&amp;SpaceTypesTable[[#This Row],[Lighting Primary Space Type]]&amp;SpaceTypesTable[[#This Row],[Lighting Secondary Space Type]]</f>
        <v>ASHRAE 189.1-2009Electrical/MechanicalGeneral</v>
      </c>
      <c r="N669">
        <f>VLOOKUP(SpaceTypesTable[[#This Row],[LookupColumn]],InteriorLightingTable[],5,FALSE)</f>
        <v>1.35</v>
      </c>
      <c r="Q669">
        <v>0</v>
      </c>
      <c r="R669">
        <v>0.7</v>
      </c>
      <c r="S669">
        <v>0.2</v>
      </c>
      <c r="T669" t="s">
        <v>1975</v>
      </c>
      <c r="U669" t="s">
        <v>645</v>
      </c>
      <c r="V669" t="s">
        <v>578</v>
      </c>
      <c r="W669" t="s">
        <v>579</v>
      </c>
      <c r="X669" t="str">
        <f>SpaceTypesTable[[#This Row],[Ventilation Standard]]&amp;SpaceTypesTable[[#This Row],[Ventilation Primary Space Type]]&amp;SpaceTypesTable[[#This Row],[Ventilation Secondary Space Type]]</f>
        <v>ASHRAE 62.1-1999Public SpacesCorridors and utilities</v>
      </c>
      <c r="Y669">
        <f>VLOOKUP(SpaceTypesTable[[#This Row],[Lookup]],VentilationStandardsTable[],6,FALSE)</f>
        <v>0.05</v>
      </c>
      <c r="Z669">
        <f>VLOOKUP(SpaceTypesTable[[#This Row],[Lookup]],VentilationStandardsTable[],5,FALSE)</f>
        <v>0</v>
      </c>
      <c r="AA669">
        <f>VLOOKUP(SpaceTypesTable[[#This Row],[Lookup]],VentilationStandardsTable[],7,FALSE)</f>
        <v>0</v>
      </c>
      <c r="AB669">
        <v>0</v>
      </c>
      <c r="AC669" t="s">
        <v>1989</v>
      </c>
      <c r="AD669" t="s">
        <v>2141</v>
      </c>
      <c r="AE669">
        <v>4.4600000000000001E-2</v>
      </c>
      <c r="AF669" t="s">
        <v>2035</v>
      </c>
      <c r="AH669">
        <v>0</v>
      </c>
      <c r="AI669">
        <v>0.2</v>
      </c>
      <c r="AJ669">
        <v>0.5</v>
      </c>
      <c r="AL669">
        <v>0</v>
      </c>
      <c r="AM669">
        <v>0</v>
      </c>
      <c r="AN669">
        <v>0.2</v>
      </c>
      <c r="AO669">
        <v>0</v>
      </c>
      <c r="AP669" t="s">
        <v>2097</v>
      </c>
      <c r="AQ669" t="s">
        <v>2060</v>
      </c>
      <c r="AR669" t="s">
        <v>2074</v>
      </c>
      <c r="AU669" t="str">
        <f>IF(SpaceTypesTable[[#This Row],[Peak Flow Rate (gal/h)]]=0,"",SpaceTypesTable[[#This Row],[Peak Flow Rate (gal/h)]]/SpaceTypesTable[[#This Row],[area (ft^2)]])</f>
        <v/>
      </c>
      <c r="BE669" t="str">
        <f>IF(ISBLANK(BD669),"",BD669/(BA669/AZ669))</f>
        <v/>
      </c>
    </row>
    <row r="670" spans="1:57">
      <c r="A670" t="s">
        <v>81</v>
      </c>
      <c r="B670">
        <v>316</v>
      </c>
      <c r="C670" t="s">
        <v>1003</v>
      </c>
      <c r="D670" t="s">
        <v>799</v>
      </c>
      <c r="E670" t="s">
        <v>803</v>
      </c>
      <c r="F670" t="s">
        <v>818</v>
      </c>
      <c r="G670" t="s">
        <v>1052</v>
      </c>
      <c r="K670" t="str">
        <f>SpaceTypesTable[[#This Row],[Lighting Standard]]&amp;SpaceTypesTable[[#This Row],[Lighting Primary Space Type]]&amp;SpaceTypesTable[[#This Row],[Lighting Secondary Space Type]]</f>
        <v/>
      </c>
      <c r="N670">
        <v>0.96</v>
      </c>
      <c r="Q670">
        <v>0</v>
      </c>
      <c r="R670">
        <v>0.7</v>
      </c>
      <c r="S670">
        <v>0.2</v>
      </c>
      <c r="T670" t="s">
        <v>1975</v>
      </c>
      <c r="U670" t="s">
        <v>645</v>
      </c>
      <c r="V670" t="s">
        <v>578</v>
      </c>
      <c r="W670" t="s">
        <v>579</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1989</v>
      </c>
      <c r="AD670" t="s">
        <v>2141</v>
      </c>
      <c r="AE670">
        <v>0.22320000000000001</v>
      </c>
      <c r="AF670" t="s">
        <v>2035</v>
      </c>
      <c r="AH670">
        <v>0</v>
      </c>
      <c r="AI670">
        <v>0.2</v>
      </c>
      <c r="AJ670">
        <v>0.5</v>
      </c>
      <c r="AL670">
        <v>0</v>
      </c>
      <c r="AM670">
        <v>0</v>
      </c>
      <c r="AN670">
        <v>0.2</v>
      </c>
      <c r="AO670">
        <v>0</v>
      </c>
      <c r="AP670" t="s">
        <v>2097</v>
      </c>
      <c r="AQ670" t="s">
        <v>2060</v>
      </c>
      <c r="AR670" t="s">
        <v>2074</v>
      </c>
      <c r="AU670" t="str">
        <f>IF(SpaceTypesTable[[#This Row],[Peak Flow Rate (gal/h)]]=0,"",SpaceTypesTable[[#This Row],[Peak Flow Rate (gal/h)]]/SpaceTypesTable[[#This Row],[area (ft^2)]])</f>
        <v/>
      </c>
      <c r="BE670" t="str">
        <f>IF(ISBLANK(BD670),"",BD670/(BA670/AZ670))</f>
        <v/>
      </c>
    </row>
    <row r="671" spans="1:57">
      <c r="C671" t="s">
        <v>1058</v>
      </c>
      <c r="D671" t="s">
        <v>799</v>
      </c>
      <c r="E671" t="s">
        <v>803</v>
      </c>
      <c r="F671" t="s">
        <v>818</v>
      </c>
      <c r="G671" t="s">
        <v>1052</v>
      </c>
      <c r="H671" t="s">
        <v>755</v>
      </c>
      <c r="I671" t="s">
        <v>748</v>
      </c>
      <c r="J671" t="s">
        <v>760</v>
      </c>
      <c r="K671" t="str">
        <f>SpaceTypesTable[[#This Row],[Lighting Standard]]&amp;SpaceTypesTable[[#This Row],[Lighting Primary Space Type]]&amp;SpaceTypesTable[[#This Row],[Lighting Secondary Space Type]]</f>
        <v>ASHRAE 90.1-2007Electrical/MechanicalGeneral</v>
      </c>
      <c r="N671">
        <f>VLOOKUP(SpaceTypesTable[[#This Row],[LookupColumn]],InteriorLightingTable[],5,FALSE)</f>
        <v>1.5</v>
      </c>
      <c r="Q671">
        <v>0</v>
      </c>
      <c r="R671">
        <v>0.7</v>
      </c>
      <c r="S671">
        <v>0.2</v>
      </c>
      <c r="T671" t="s">
        <v>1975</v>
      </c>
      <c r="U671" t="s">
        <v>647</v>
      </c>
      <c r="V671" t="s">
        <v>578</v>
      </c>
      <c r="W671" t="s">
        <v>579</v>
      </c>
      <c r="X671" t="str">
        <f>SpaceTypesTable[[#This Row],[Ventilation Standard]]&amp;SpaceTypesTable[[#This Row],[Ventilation Primary Space Type]]&amp;SpaceTypesTable[[#This Row],[Ventilation Secondary Space Type]]</f>
        <v>ASHRAE 62.1-2007Public SpacesCorridors and utilities</v>
      </c>
      <c r="Y671" t="e">
        <f>VLOOKUP(SpaceTypesTable[[#This Row],[Lookup]],VentilationStandardsTable[],6,FALSE)</f>
        <v>#N/A</v>
      </c>
      <c r="Z671" t="e">
        <f>VLOOKUP(SpaceTypesTable[[#This Row],[Lookup]],VentilationStandardsTable[],5,FALSE)</f>
        <v>#N/A</v>
      </c>
      <c r="AA671" t="e">
        <f>VLOOKUP(SpaceTypesTable[[#This Row],[Lookup]],VentilationStandardsTable[],7,FALSE)</f>
        <v>#N/A</v>
      </c>
      <c r="AB671">
        <v>0</v>
      </c>
      <c r="AC671" t="s">
        <v>1989</v>
      </c>
      <c r="AD671" t="s">
        <v>2141</v>
      </c>
      <c r="AE671">
        <v>4.4600000000000001E-2</v>
      </c>
      <c r="AF671" t="s">
        <v>2035</v>
      </c>
      <c r="AH671">
        <v>0</v>
      </c>
      <c r="AI671">
        <v>0.2</v>
      </c>
      <c r="AJ671">
        <v>0.5</v>
      </c>
      <c r="AL671">
        <v>0</v>
      </c>
      <c r="AM671">
        <v>0</v>
      </c>
      <c r="AN671">
        <v>0.2</v>
      </c>
      <c r="AO671">
        <v>0</v>
      </c>
      <c r="AP671" t="s">
        <v>2097</v>
      </c>
      <c r="AQ671" t="s">
        <v>2060</v>
      </c>
      <c r="AR671" t="s">
        <v>2074</v>
      </c>
      <c r="AU671" t="str">
        <f>IF(SpaceTypesTable[[#This Row],[Peak Flow Rate (gal/h)]]=0,"",SpaceTypesTable[[#This Row],[Peak Flow Rate (gal/h)]]/SpaceTypesTable[[#This Row],[area (ft^2)]])</f>
        <v/>
      </c>
      <c r="BE671" t="str">
        <f>IF(ISBLANK(BD671),"",BD671/(BA671/AZ671))</f>
        <v/>
      </c>
    </row>
    <row r="672" spans="1:57">
      <c r="A672" t="s">
        <v>467</v>
      </c>
      <c r="B672">
        <v>40</v>
      </c>
      <c r="C672" t="s">
        <v>1002</v>
      </c>
      <c r="D672" t="s">
        <v>799</v>
      </c>
      <c r="E672" t="s">
        <v>803</v>
      </c>
      <c r="F672" t="s">
        <v>835</v>
      </c>
      <c r="G672" t="s">
        <v>1049</v>
      </c>
      <c r="K672" t="str">
        <f>SpaceTypesTable[[#This Row],[Lighting Standard]]&amp;SpaceTypesTable[[#This Row],[Lighting Primary Space Type]]&amp;SpaceTypesTable[[#This Row],[Lighting Secondary Space Type]]</f>
        <v/>
      </c>
      <c r="N672">
        <v>2.13</v>
      </c>
      <c r="Q672">
        <v>0</v>
      </c>
      <c r="R672">
        <v>0.7</v>
      </c>
      <c r="S672">
        <v>0.2</v>
      </c>
      <c r="T672" t="s">
        <v>1979</v>
      </c>
      <c r="U672" t="s">
        <v>645</v>
      </c>
      <c r="V672" t="s">
        <v>954</v>
      </c>
      <c r="W672" t="s">
        <v>570</v>
      </c>
      <c r="X672" t="str">
        <f>SpaceTypesTable[[#This Row],[Ventilation Standard]]&amp;SpaceTypesTable[[#This Row],[Ventilation Primary Space Type]]&amp;SpaceTypesTable[[#This Row],[Ventilation Secondary Space Type]]</f>
        <v>ASHRAE 62.1-1999Hotels, Motels, Resorts, DormitoriesConference rooms</v>
      </c>
      <c r="Y672">
        <f>VLOOKUP(SpaceTypesTable[[#This Row],[Lookup]],VentilationStandardsTable[],6,FALSE)</f>
        <v>0</v>
      </c>
      <c r="Z672">
        <f>VLOOKUP(SpaceTypesTable[[#This Row],[Lookup]],VentilationStandardsTable[],5,FALSE)</f>
        <v>20</v>
      </c>
      <c r="AA672">
        <f>VLOOKUP(SpaceTypesTable[[#This Row],[Lookup]],VentilationStandardsTable[],7,FALSE)</f>
        <v>0</v>
      </c>
      <c r="AB672">
        <v>50</v>
      </c>
      <c r="AC672" t="s">
        <v>1992</v>
      </c>
      <c r="AD672" t="s">
        <v>2141</v>
      </c>
      <c r="AE672">
        <v>0.22320000000000001</v>
      </c>
      <c r="AF672" t="s">
        <v>2035</v>
      </c>
      <c r="AH672" t="s">
        <v>1011</v>
      </c>
      <c r="AI672" t="s">
        <v>1011</v>
      </c>
      <c r="AJ672" t="s">
        <v>1011</v>
      </c>
      <c r="AL672">
        <v>1.2</v>
      </c>
      <c r="AM672">
        <v>0</v>
      </c>
      <c r="AN672">
        <v>0.5</v>
      </c>
      <c r="AO672">
        <v>0</v>
      </c>
      <c r="AP672" t="s">
        <v>2146</v>
      </c>
      <c r="AQ672" t="s">
        <v>2060</v>
      </c>
      <c r="AR672" t="s">
        <v>2074</v>
      </c>
      <c r="AU672" t="str">
        <f>IF(SpaceTypesTable[[#This Row],[Peak Flow Rate (gal/h)]]=0,"",SpaceTypesTable[[#This Row],[Peak Flow Rate (gal/h)]]/SpaceTypesTable[[#This Row],[area (ft^2)]])</f>
        <v/>
      </c>
      <c r="BE672" t="str">
        <f>IF(ISBLANK(BD672),"",BD672/(BA672/AZ672))</f>
        <v/>
      </c>
    </row>
    <row r="673" spans="1:58">
      <c r="A673" t="s">
        <v>16</v>
      </c>
      <c r="B673">
        <v>198</v>
      </c>
      <c r="C673" t="s">
        <v>1001</v>
      </c>
      <c r="D673" t="s">
        <v>799</v>
      </c>
      <c r="E673" t="s">
        <v>803</v>
      </c>
      <c r="F673" t="s">
        <v>835</v>
      </c>
      <c r="G673" t="s">
        <v>1049</v>
      </c>
      <c r="H673" t="s">
        <v>754</v>
      </c>
      <c r="I673" t="s">
        <v>877</v>
      </c>
      <c r="J673" t="s">
        <v>760</v>
      </c>
      <c r="K673" t="str">
        <f>SpaceTypesTable[[#This Row],[Lighting Standard]]&amp;SpaceTypesTable[[#This Row],[Lighting Primary Space Type]]&amp;SpaceTypesTable[[#This Row],[Lighting Secondary Space Type]]</f>
        <v>ASHRAE 90.1-2004Conference/Meeting/MultipurposeGeneral</v>
      </c>
      <c r="N673">
        <f>VLOOKUP(SpaceTypesTable[[#This Row],[LookupColumn]],InteriorLightingTable[],5,FALSE)</f>
        <v>1.3</v>
      </c>
      <c r="Q673">
        <v>0</v>
      </c>
      <c r="R673">
        <v>0.7</v>
      </c>
      <c r="S673">
        <v>0.2</v>
      </c>
      <c r="T673" t="s">
        <v>1979</v>
      </c>
      <c r="U673" t="s">
        <v>645</v>
      </c>
      <c r="V673" t="s">
        <v>954</v>
      </c>
      <c r="W673" t="s">
        <v>570</v>
      </c>
      <c r="X673" t="str">
        <f>SpaceTypesTable[[#This Row],[Ventilation Standard]]&amp;SpaceTypesTable[[#This Row],[Ventilation Primary Space Type]]&amp;SpaceTypesTable[[#This Row],[Ventilation Secondary Space Type]]</f>
        <v>ASHRAE 62.1-1999Hotels, Motels, Resorts, DormitoriesConference rooms</v>
      </c>
      <c r="Y673">
        <f>VLOOKUP(SpaceTypesTable[[#This Row],[Lookup]],VentilationStandardsTable[],6,FALSE)</f>
        <v>0</v>
      </c>
      <c r="Z673">
        <f>VLOOKUP(SpaceTypesTable[[#This Row],[Lookup]],VentilationStandardsTable[],5,FALSE)</f>
        <v>20</v>
      </c>
      <c r="AA673">
        <f>VLOOKUP(SpaceTypesTable[[#This Row],[Lookup]],VentilationStandardsTable[],7,FALSE)</f>
        <v>0</v>
      </c>
      <c r="AB673">
        <v>50</v>
      </c>
      <c r="AC673" t="s">
        <v>1992</v>
      </c>
      <c r="AD673" t="s">
        <v>2141</v>
      </c>
      <c r="AE673">
        <v>5.9499999999999997E-2</v>
      </c>
      <c r="AF673" t="s">
        <v>2035</v>
      </c>
      <c r="AH673" t="s">
        <v>1011</v>
      </c>
      <c r="AI673" t="s">
        <v>1011</v>
      </c>
      <c r="AJ673" t="s">
        <v>1011</v>
      </c>
      <c r="AL673">
        <v>1.2</v>
      </c>
      <c r="AM673">
        <v>0</v>
      </c>
      <c r="AN673">
        <v>0.5</v>
      </c>
      <c r="AO673">
        <v>0</v>
      </c>
      <c r="AP673" t="s">
        <v>2146</v>
      </c>
      <c r="AQ673" t="s">
        <v>2060</v>
      </c>
      <c r="AR673" t="s">
        <v>2074</v>
      </c>
      <c r="AU673" t="str">
        <f>IF(SpaceTypesTable[[#This Row],[Peak Flow Rate (gal/h)]]=0,"",SpaceTypesTable[[#This Row],[Peak Flow Rate (gal/h)]]/SpaceTypesTable[[#This Row],[area (ft^2)]])</f>
        <v/>
      </c>
      <c r="BE673" t="str">
        <f>IF(ISBLANK(BD673),"",BD673/(BA673/AZ673))</f>
        <v/>
      </c>
    </row>
    <row r="674" spans="1:58">
      <c r="A674" t="s">
        <v>96</v>
      </c>
      <c r="B674">
        <v>356</v>
      </c>
      <c r="C674" t="s">
        <v>1000</v>
      </c>
      <c r="D674" t="s">
        <v>800</v>
      </c>
      <c r="E674" t="s">
        <v>803</v>
      </c>
      <c r="F674" t="s">
        <v>835</v>
      </c>
      <c r="G674" t="s">
        <v>1049</v>
      </c>
      <c r="H674" t="s">
        <v>997</v>
      </c>
      <c r="I674" t="s">
        <v>877</v>
      </c>
      <c r="J674" t="s">
        <v>760</v>
      </c>
      <c r="K674" t="str">
        <f>SpaceTypesTable[[#This Row],[Lighting Standard]]&amp;SpaceTypesTable[[#This Row],[Lighting Primary Space Type]]&amp;SpaceTypesTable[[#This Row],[Lighting Secondary Space Type]]</f>
        <v>ASHRAE 189.1-2009Conference/Meeting/MultipurposeGeneral</v>
      </c>
      <c r="N674">
        <f>VLOOKUP(SpaceTypesTable[[#This Row],[LookupColumn]],InteriorLightingTable[],5,FALSE)</f>
        <v>1.1700000000000002</v>
      </c>
      <c r="Q674">
        <v>0</v>
      </c>
      <c r="R674">
        <v>0.7</v>
      </c>
      <c r="S674">
        <v>0.2</v>
      </c>
      <c r="T674" t="s">
        <v>1979</v>
      </c>
      <c r="U674" t="s">
        <v>645</v>
      </c>
      <c r="V674" t="s">
        <v>954</v>
      </c>
      <c r="W674" t="s">
        <v>570</v>
      </c>
      <c r="X674" t="str">
        <f>SpaceTypesTable[[#This Row],[Ventilation Standard]]&amp;SpaceTypesTable[[#This Row],[Ventilation Primary Space Type]]&amp;SpaceTypesTable[[#This Row],[Ventilation Secondary Space Type]]</f>
        <v>ASHRAE 62.1-1999Hotels, Motels, Resorts, DormitoriesConference rooms</v>
      </c>
      <c r="Y674">
        <f>VLOOKUP(SpaceTypesTable[[#This Row],[Lookup]],VentilationStandardsTable[],6,FALSE)</f>
        <v>0</v>
      </c>
      <c r="Z674">
        <f>VLOOKUP(SpaceTypesTable[[#This Row],[Lookup]],VentilationStandardsTable[],5,FALSE)</f>
        <v>20</v>
      </c>
      <c r="AA674">
        <f>VLOOKUP(SpaceTypesTable[[#This Row],[Lookup]],VentilationStandardsTable[],7,FALSE)</f>
        <v>0</v>
      </c>
      <c r="AB674">
        <v>50</v>
      </c>
      <c r="AC674" t="s">
        <v>1992</v>
      </c>
      <c r="AD674" t="s">
        <v>2141</v>
      </c>
      <c r="AE674">
        <v>5.9499999999999997E-2</v>
      </c>
      <c r="AF674" t="s">
        <v>2035</v>
      </c>
      <c r="AH674" t="s">
        <v>1011</v>
      </c>
      <c r="AI674" t="s">
        <v>1011</v>
      </c>
      <c r="AJ674" t="s">
        <v>1011</v>
      </c>
      <c r="AL674">
        <v>0.61</v>
      </c>
      <c r="AM674">
        <v>0</v>
      </c>
      <c r="AN674">
        <v>0.5</v>
      </c>
      <c r="AO674">
        <v>0</v>
      </c>
      <c r="AP674" t="s">
        <v>2146</v>
      </c>
      <c r="AQ674" t="s">
        <v>2060</v>
      </c>
      <c r="AR674" t="s">
        <v>2074</v>
      </c>
      <c r="AU674" t="str">
        <f>IF(SpaceTypesTable[[#This Row],[Peak Flow Rate (gal/h)]]=0,"",SpaceTypesTable[[#This Row],[Peak Flow Rate (gal/h)]]/SpaceTypesTable[[#This Row],[area (ft^2)]])</f>
        <v/>
      </c>
      <c r="BE674" t="str">
        <f>IF(ISBLANK(BD674),"",BD674/(BA674/AZ674))</f>
        <v/>
      </c>
    </row>
    <row r="675" spans="1:58">
      <c r="A675" t="s">
        <v>119</v>
      </c>
      <c r="B675">
        <v>406</v>
      </c>
      <c r="C675" t="s">
        <v>1000</v>
      </c>
      <c r="D675" t="s">
        <v>801</v>
      </c>
      <c r="E675" t="s">
        <v>803</v>
      </c>
      <c r="F675" t="s">
        <v>835</v>
      </c>
      <c r="G675" t="s">
        <v>1049</v>
      </c>
      <c r="H675" t="s">
        <v>997</v>
      </c>
      <c r="I675" t="s">
        <v>877</v>
      </c>
      <c r="J675" t="s">
        <v>760</v>
      </c>
      <c r="K675" t="str">
        <f>SpaceTypesTable[[#This Row],[Lighting Standard]]&amp;SpaceTypesTable[[#This Row],[Lighting Primary Space Type]]&amp;SpaceTypesTable[[#This Row],[Lighting Secondary Space Type]]</f>
        <v>ASHRAE 189.1-2009Conference/Meeting/MultipurposeGeneral</v>
      </c>
      <c r="N675">
        <f>VLOOKUP(SpaceTypesTable[[#This Row],[LookupColumn]],InteriorLightingTable[],5,FALSE)</f>
        <v>1.1700000000000002</v>
      </c>
      <c r="Q675">
        <v>0</v>
      </c>
      <c r="R675">
        <v>0.7</v>
      </c>
      <c r="S675">
        <v>0.2</v>
      </c>
      <c r="T675" t="s">
        <v>1979</v>
      </c>
      <c r="U675" t="s">
        <v>645</v>
      </c>
      <c r="V675" t="s">
        <v>954</v>
      </c>
      <c r="W675" t="s">
        <v>570</v>
      </c>
      <c r="X675" t="str">
        <f>SpaceTypesTable[[#This Row],[Ventilation Standard]]&amp;SpaceTypesTable[[#This Row],[Ventilation Primary Space Type]]&amp;SpaceTypesTable[[#This Row],[Ventilation Secondary Space Type]]</f>
        <v>ASHRAE 62.1-1999Hotels, Motels, Resorts, DormitoriesConference rooms</v>
      </c>
      <c r="Y675">
        <f>VLOOKUP(SpaceTypesTable[[#This Row],[Lookup]],VentilationStandardsTable[],6,FALSE)</f>
        <v>0</v>
      </c>
      <c r="Z675">
        <f>VLOOKUP(SpaceTypesTable[[#This Row],[Lookup]],VentilationStandardsTable[],5,FALSE)</f>
        <v>20</v>
      </c>
      <c r="AA675">
        <f>VLOOKUP(SpaceTypesTable[[#This Row],[Lookup]],VentilationStandardsTable[],7,FALSE)</f>
        <v>0</v>
      </c>
      <c r="AB675">
        <v>50</v>
      </c>
      <c r="AC675" t="s">
        <v>1992</v>
      </c>
      <c r="AD675" t="s">
        <v>2141</v>
      </c>
      <c r="AE675">
        <v>4.4600000000000001E-2</v>
      </c>
      <c r="AF675" t="s">
        <v>2035</v>
      </c>
      <c r="AH675" t="s">
        <v>1011</v>
      </c>
      <c r="AI675" t="s">
        <v>1011</v>
      </c>
      <c r="AJ675" t="s">
        <v>1011</v>
      </c>
      <c r="AL675">
        <v>0.61</v>
      </c>
      <c r="AM675">
        <v>0</v>
      </c>
      <c r="AN675">
        <v>0.5</v>
      </c>
      <c r="AO675">
        <v>0</v>
      </c>
      <c r="AP675" t="s">
        <v>2146</v>
      </c>
      <c r="AQ675" t="s">
        <v>2060</v>
      </c>
      <c r="AR675" t="s">
        <v>2074</v>
      </c>
      <c r="AU675" t="str">
        <f>IF(SpaceTypesTable[[#This Row],[Peak Flow Rate (gal/h)]]=0,"",SpaceTypesTable[[#This Row],[Peak Flow Rate (gal/h)]]/SpaceTypesTable[[#This Row],[area (ft^2)]])</f>
        <v/>
      </c>
      <c r="BE675" t="str">
        <f>IF(ISBLANK(BD675),"",BD675/(BA675/AZ675))</f>
        <v/>
      </c>
    </row>
    <row r="676" spans="1:58">
      <c r="A676" t="s">
        <v>378</v>
      </c>
      <c r="B676">
        <v>267</v>
      </c>
      <c r="C676" t="s">
        <v>1003</v>
      </c>
      <c r="D676" t="s">
        <v>799</v>
      </c>
      <c r="E676" t="s">
        <v>803</v>
      </c>
      <c r="F676" t="s">
        <v>835</v>
      </c>
      <c r="G676" t="s">
        <v>1049</v>
      </c>
      <c r="K676" t="str">
        <f>SpaceTypesTable[[#This Row],[Lighting Standard]]&amp;SpaceTypesTable[[#This Row],[Lighting Primary Space Type]]&amp;SpaceTypesTable[[#This Row],[Lighting Secondary Space Type]]</f>
        <v/>
      </c>
      <c r="N676">
        <v>2.13</v>
      </c>
      <c r="Q676">
        <v>0</v>
      </c>
      <c r="R676">
        <v>0.7</v>
      </c>
      <c r="S676">
        <v>0.2</v>
      </c>
      <c r="T676" t="s">
        <v>1979</v>
      </c>
      <c r="U676" t="s">
        <v>645</v>
      </c>
      <c r="V676" t="s">
        <v>954</v>
      </c>
      <c r="W676" t="s">
        <v>570</v>
      </c>
      <c r="X676" t="str">
        <f>SpaceTypesTable[[#This Row],[Ventilation Standard]]&amp;SpaceTypesTable[[#This Row],[Ventilation Primary Space Type]]&amp;SpaceTypesTable[[#This Row],[Ventilation Secondary Space Type]]</f>
        <v>ASHRAE 62.1-1999Hotels, Motels, Resorts, DormitoriesConference rooms</v>
      </c>
      <c r="Y676">
        <f>VLOOKUP(SpaceTypesTable[[#This Row],[Lookup]],VentilationStandardsTable[],6,FALSE)</f>
        <v>0</v>
      </c>
      <c r="Z676">
        <f>VLOOKUP(SpaceTypesTable[[#This Row],[Lookup]],VentilationStandardsTable[],5,FALSE)</f>
        <v>20</v>
      </c>
      <c r="AA676">
        <f>VLOOKUP(SpaceTypesTable[[#This Row],[Lookup]],VentilationStandardsTable[],7,FALSE)</f>
        <v>0</v>
      </c>
      <c r="AB676">
        <v>50</v>
      </c>
      <c r="AC676" t="s">
        <v>1992</v>
      </c>
      <c r="AD676" t="s">
        <v>2141</v>
      </c>
      <c r="AE676">
        <v>0.22320000000000001</v>
      </c>
      <c r="AF676" t="s">
        <v>2035</v>
      </c>
      <c r="AH676" t="s">
        <v>1011</v>
      </c>
      <c r="AI676" t="s">
        <v>1011</v>
      </c>
      <c r="AJ676" t="s">
        <v>1011</v>
      </c>
      <c r="AL676">
        <v>1.2</v>
      </c>
      <c r="AM676">
        <v>0</v>
      </c>
      <c r="AN676">
        <v>0.5</v>
      </c>
      <c r="AO676">
        <v>0</v>
      </c>
      <c r="AP676" t="s">
        <v>2146</v>
      </c>
      <c r="AQ676" t="s">
        <v>2060</v>
      </c>
      <c r="AR676" t="s">
        <v>2074</v>
      </c>
      <c r="AU676" t="str">
        <f>IF(SpaceTypesTable[[#This Row],[Peak Flow Rate (gal/h)]]=0,"",SpaceTypesTable[[#This Row],[Peak Flow Rate (gal/h)]]/SpaceTypesTable[[#This Row],[area (ft^2)]])</f>
        <v/>
      </c>
      <c r="BE676" t="str">
        <f>IF(ISBLANK(BD676),"",BD676/(BA676/AZ676))</f>
        <v/>
      </c>
    </row>
    <row r="677" spans="1:58">
      <c r="C677" t="s">
        <v>1058</v>
      </c>
      <c r="D677" t="s">
        <v>799</v>
      </c>
      <c r="E677" t="s">
        <v>803</v>
      </c>
      <c r="F677" t="s">
        <v>835</v>
      </c>
      <c r="G677" t="s">
        <v>1049</v>
      </c>
      <c r="H677" t="s">
        <v>755</v>
      </c>
      <c r="I677" t="s">
        <v>877</v>
      </c>
      <c r="J677" t="s">
        <v>760</v>
      </c>
      <c r="K677" t="str">
        <f>SpaceTypesTable[[#This Row],[Lighting Standard]]&amp;SpaceTypesTable[[#This Row],[Lighting Primary Space Type]]&amp;SpaceTypesTable[[#This Row],[Lighting Secondary Space Type]]</f>
        <v>ASHRAE 90.1-2007Conference/Meeting/MultipurposeGeneral</v>
      </c>
      <c r="N677">
        <f>VLOOKUP(SpaceTypesTable[[#This Row],[LookupColumn]],InteriorLightingTable[],5,FALSE)</f>
        <v>1.3</v>
      </c>
      <c r="Q677">
        <v>0</v>
      </c>
      <c r="R677">
        <v>0.7</v>
      </c>
      <c r="S677">
        <v>0.2</v>
      </c>
      <c r="T677" t="s">
        <v>1979</v>
      </c>
      <c r="U677" t="s">
        <v>647</v>
      </c>
      <c r="V677" t="s">
        <v>954</v>
      </c>
      <c r="W677" t="s">
        <v>570</v>
      </c>
      <c r="X677" t="str">
        <f>SpaceTypesTable[[#This Row],[Ventilation Standard]]&amp;SpaceTypesTable[[#This Row],[Ventilation Primary Space Type]]&amp;SpaceTypesTable[[#This Row],[Ventilation Secondary Space Type]]</f>
        <v>ASHRAE 62.1-2007Hotels, Motels, Resorts, DormitoriesConference rooms</v>
      </c>
      <c r="Y677" t="e">
        <f>VLOOKUP(SpaceTypesTable[[#This Row],[Lookup]],VentilationStandardsTable[],6,FALSE)</f>
        <v>#N/A</v>
      </c>
      <c r="Z677" t="e">
        <f>VLOOKUP(SpaceTypesTable[[#This Row],[Lookup]],VentilationStandardsTable[],5,FALSE)</f>
        <v>#N/A</v>
      </c>
      <c r="AA677" t="e">
        <f>VLOOKUP(SpaceTypesTable[[#This Row],[Lookup]],VentilationStandardsTable[],7,FALSE)</f>
        <v>#N/A</v>
      </c>
      <c r="AB677">
        <v>50</v>
      </c>
      <c r="AC677" t="s">
        <v>1992</v>
      </c>
      <c r="AD677" t="s">
        <v>2141</v>
      </c>
      <c r="AE677">
        <v>4.4600000000000001E-2</v>
      </c>
      <c r="AF677" t="s">
        <v>2035</v>
      </c>
      <c r="AH677" t="s">
        <v>1011</v>
      </c>
      <c r="AI677" t="s">
        <v>1011</v>
      </c>
      <c r="AJ677" t="s">
        <v>1011</v>
      </c>
      <c r="AL677">
        <v>0.61</v>
      </c>
      <c r="AM677">
        <v>0</v>
      </c>
      <c r="AN677">
        <v>0.5</v>
      </c>
      <c r="AO677">
        <v>0</v>
      </c>
      <c r="AP677" t="s">
        <v>2146</v>
      </c>
      <c r="AQ677" t="s">
        <v>2060</v>
      </c>
      <c r="AR677" t="s">
        <v>2074</v>
      </c>
      <c r="AU677" t="str">
        <f>IF(SpaceTypesTable[[#This Row],[Peak Flow Rate (gal/h)]]=0,"",SpaceTypesTable[[#This Row],[Peak Flow Rate (gal/h)]]/SpaceTypesTable[[#This Row],[area (ft^2)]])</f>
        <v/>
      </c>
      <c r="BE677" t="str">
        <f>IF(ISBLANK(BD677),"",BD677/(BA677/AZ677))</f>
        <v/>
      </c>
    </row>
    <row r="678" spans="1:58">
      <c r="A678" t="s">
        <v>33</v>
      </c>
      <c r="B678">
        <v>21</v>
      </c>
      <c r="C678" t="s">
        <v>1002</v>
      </c>
      <c r="D678" t="s">
        <v>799</v>
      </c>
      <c r="E678" t="s">
        <v>803</v>
      </c>
      <c r="F678" t="s">
        <v>759</v>
      </c>
      <c r="G678" t="s">
        <v>1046</v>
      </c>
      <c r="K678" t="str">
        <f>SpaceTypesTable[[#This Row],[Lighting Standard]]&amp;SpaceTypesTable[[#This Row],[Lighting Primary Space Type]]&amp;SpaceTypesTable[[#This Row],[Lighting Secondary Space Type]]</f>
        <v/>
      </c>
      <c r="N678">
        <v>2.0099999999999998</v>
      </c>
      <c r="Q678">
        <v>0</v>
      </c>
      <c r="R678">
        <v>0.7</v>
      </c>
      <c r="S678">
        <v>0.2</v>
      </c>
      <c r="T678" t="s">
        <v>1980</v>
      </c>
      <c r="U678" t="s">
        <v>645</v>
      </c>
      <c r="V678" t="s">
        <v>574</v>
      </c>
      <c r="W678" t="s">
        <v>977</v>
      </c>
      <c r="X678" t="str">
        <f>SpaceTypesTable[[#This Row],[Ventilation Standard]]&amp;SpaceTypesTable[[#This Row],[Ventilation Primary Space Type]]&amp;SpaceTypesTable[[#This Row],[Ventilation Secondary Space Type]]</f>
        <v>ASHRAE 62.1-1999OfficesOffice Space</v>
      </c>
      <c r="Y678">
        <f>VLOOKUP(SpaceTypesTable[[#This Row],[Lookup]],VentilationStandardsTable[],6,FALSE)</f>
        <v>0</v>
      </c>
      <c r="Z678">
        <f>VLOOKUP(SpaceTypesTable[[#This Row],[Lookup]],VentilationStandardsTable[],5,FALSE)</f>
        <v>20</v>
      </c>
      <c r="AA678">
        <f>VLOOKUP(SpaceTypesTable[[#This Row],[Lookup]],VentilationStandardsTable[],7,FALSE)</f>
        <v>0</v>
      </c>
      <c r="AB678">
        <v>7.14</v>
      </c>
      <c r="AC678" t="s">
        <v>1991</v>
      </c>
      <c r="AD678" t="s">
        <v>2141</v>
      </c>
      <c r="AE678">
        <v>0.22320000000000001</v>
      </c>
      <c r="AF678" t="s">
        <v>2035</v>
      </c>
      <c r="AH678" t="s">
        <v>1011</v>
      </c>
      <c r="AI678" t="s">
        <v>1011</v>
      </c>
      <c r="AJ678" t="s">
        <v>1011</v>
      </c>
      <c r="AL678">
        <v>1.2</v>
      </c>
      <c r="AM678">
        <v>0</v>
      </c>
      <c r="AN678">
        <v>0.5</v>
      </c>
      <c r="AO678">
        <v>0</v>
      </c>
      <c r="AP678" t="s">
        <v>2116</v>
      </c>
      <c r="AQ678" t="s">
        <v>2060</v>
      </c>
      <c r="AR678" t="s">
        <v>2074</v>
      </c>
      <c r="AU678" t="str">
        <f>IF(SpaceTypesTable[[#This Row],[Peak Flow Rate (gal/h)]]=0,"",SpaceTypesTable[[#This Row],[Peak Flow Rate (gal/h)]]/SpaceTypesTable[[#This Row],[area (ft^2)]])</f>
        <v/>
      </c>
      <c r="BE678" t="str">
        <f>IF(ISBLANK(BD678),"",BD678/(BA678/AZ678))</f>
        <v/>
      </c>
    </row>
    <row r="679" spans="1:58">
      <c r="A679" t="s">
        <v>504</v>
      </c>
      <c r="B679">
        <v>93</v>
      </c>
      <c r="C679" t="s">
        <v>1001</v>
      </c>
      <c r="D679" t="s">
        <v>799</v>
      </c>
      <c r="E679" t="s">
        <v>803</v>
      </c>
      <c r="F679" t="s">
        <v>759</v>
      </c>
      <c r="G679" t="s">
        <v>1046</v>
      </c>
      <c r="H679" t="s">
        <v>754</v>
      </c>
      <c r="I679" t="s">
        <v>892</v>
      </c>
      <c r="J679" t="s">
        <v>760</v>
      </c>
      <c r="K679" t="str">
        <f>SpaceTypesTable[[#This Row],[Lighting Standard]]&amp;SpaceTypesTable[[#This Row],[Lighting Primary Space Type]]&amp;SpaceTypesTable[[#This Row],[Lighting Secondary Space Type]]</f>
        <v>ASHRAE 90.1-2004Office-EnclosedGeneral</v>
      </c>
      <c r="N679">
        <f>VLOOKUP(SpaceTypesTable[[#This Row],[LookupColumn]],InteriorLightingTable[],5,FALSE)</f>
        <v>1.1000000000000001</v>
      </c>
      <c r="Q679">
        <v>0</v>
      </c>
      <c r="R679">
        <v>0.7</v>
      </c>
      <c r="S679">
        <v>0.2</v>
      </c>
      <c r="T679" t="s">
        <v>1980</v>
      </c>
      <c r="U679" t="s">
        <v>645</v>
      </c>
      <c r="V679" t="s">
        <v>574</v>
      </c>
      <c r="W679" t="s">
        <v>977</v>
      </c>
      <c r="X679" t="str">
        <f>SpaceTypesTable[[#This Row],[Ventilation Standard]]&amp;SpaceTypesTable[[#This Row],[Ventilation Primary Space Type]]&amp;SpaceTypesTable[[#This Row],[Ventilation Secondary Space Type]]</f>
        <v>ASHRAE 62.1-1999OfficesOffice Space</v>
      </c>
      <c r="Y679">
        <f>VLOOKUP(SpaceTypesTable[[#This Row],[Lookup]],VentilationStandardsTable[],6,FALSE)</f>
        <v>0</v>
      </c>
      <c r="Z679">
        <f>VLOOKUP(SpaceTypesTable[[#This Row],[Lookup]],VentilationStandardsTable[],5,FALSE)</f>
        <v>20</v>
      </c>
      <c r="AA679">
        <f>VLOOKUP(SpaceTypesTable[[#This Row],[Lookup]],VentilationStandardsTable[],7,FALSE)</f>
        <v>0</v>
      </c>
      <c r="AB679">
        <v>7.14</v>
      </c>
      <c r="AC679" t="s">
        <v>1991</v>
      </c>
      <c r="AD679" t="s">
        <v>2141</v>
      </c>
      <c r="AE679">
        <v>5.9499999999999997E-2</v>
      </c>
      <c r="AF679" t="s">
        <v>2035</v>
      </c>
      <c r="AH679" t="s">
        <v>1011</v>
      </c>
      <c r="AI679" t="s">
        <v>1011</v>
      </c>
      <c r="AJ679" t="s">
        <v>1011</v>
      </c>
      <c r="AL679">
        <v>1.2</v>
      </c>
      <c r="AM679">
        <v>0</v>
      </c>
      <c r="AN679">
        <v>0.5</v>
      </c>
      <c r="AO679">
        <v>0</v>
      </c>
      <c r="AP679" t="s">
        <v>2116</v>
      </c>
      <c r="AQ679" t="s">
        <v>2060</v>
      </c>
      <c r="AR679" t="s">
        <v>2074</v>
      </c>
      <c r="AU679" t="str">
        <f>IF(SpaceTypesTable[[#This Row],[Peak Flow Rate (gal/h)]]=0,"",SpaceTypesTable[[#This Row],[Peak Flow Rate (gal/h)]]/SpaceTypesTable[[#This Row],[area (ft^2)]])</f>
        <v/>
      </c>
      <c r="BE679" t="str">
        <f>IF(ISBLANK(BD679),"",BD679/(BA679/AZ679))</f>
        <v/>
      </c>
    </row>
    <row r="680" spans="1:58">
      <c r="A680" t="s">
        <v>253</v>
      </c>
      <c r="B680">
        <v>381</v>
      </c>
      <c r="C680" t="s">
        <v>1000</v>
      </c>
      <c r="D680" t="s">
        <v>800</v>
      </c>
      <c r="E680" t="s">
        <v>803</v>
      </c>
      <c r="F680" t="s">
        <v>759</v>
      </c>
      <c r="G680" t="s">
        <v>1046</v>
      </c>
      <c r="H680" t="s">
        <v>997</v>
      </c>
      <c r="I680" t="s">
        <v>892</v>
      </c>
      <c r="J680" t="s">
        <v>760</v>
      </c>
      <c r="K680" t="str">
        <f>SpaceTypesTable[[#This Row],[Lighting Standard]]&amp;SpaceTypesTable[[#This Row],[Lighting Primary Space Type]]&amp;SpaceTypesTable[[#This Row],[Lighting Secondary Space Type]]</f>
        <v>ASHRAE 189.1-2009Office-EnclosedGeneral</v>
      </c>
      <c r="N680">
        <f>VLOOKUP(SpaceTypesTable[[#This Row],[LookupColumn]],InteriorLightingTable[],5,FALSE)</f>
        <v>0.9900000000000001</v>
      </c>
      <c r="Q680">
        <v>0</v>
      </c>
      <c r="R680">
        <v>0.7</v>
      </c>
      <c r="S680">
        <v>0.2</v>
      </c>
      <c r="T680" t="s">
        <v>1980</v>
      </c>
      <c r="U680" t="s">
        <v>645</v>
      </c>
      <c r="V680" t="s">
        <v>574</v>
      </c>
      <c r="W680" t="s">
        <v>977</v>
      </c>
      <c r="X680" t="str">
        <f>SpaceTypesTable[[#This Row],[Ventilation Standard]]&amp;SpaceTypesTable[[#This Row],[Ventilation Primary Space Type]]&amp;SpaceTypesTable[[#This Row],[Ventilation Secondary Space Type]]</f>
        <v>ASHRAE 62.1-1999OfficesOffice Space</v>
      </c>
      <c r="Y680">
        <f>VLOOKUP(SpaceTypesTable[[#This Row],[Lookup]],VentilationStandardsTable[],6,FALSE)</f>
        <v>0</v>
      </c>
      <c r="Z680">
        <f>VLOOKUP(SpaceTypesTable[[#This Row],[Lookup]],VentilationStandardsTable[],5,FALSE)</f>
        <v>20</v>
      </c>
      <c r="AA680">
        <f>VLOOKUP(SpaceTypesTable[[#This Row],[Lookup]],VentilationStandardsTable[],7,FALSE)</f>
        <v>0</v>
      </c>
      <c r="AB680">
        <v>7.14</v>
      </c>
      <c r="AC680" t="s">
        <v>1991</v>
      </c>
      <c r="AD680" t="s">
        <v>2141</v>
      </c>
      <c r="AE680">
        <v>5.9499999999999997E-2</v>
      </c>
      <c r="AF680" t="s">
        <v>2035</v>
      </c>
      <c r="AH680" t="s">
        <v>1011</v>
      </c>
      <c r="AI680" t="s">
        <v>1011</v>
      </c>
      <c r="AJ680" t="s">
        <v>1011</v>
      </c>
      <c r="AL680">
        <v>0.61</v>
      </c>
      <c r="AM680">
        <v>0</v>
      </c>
      <c r="AN680">
        <v>0.5</v>
      </c>
      <c r="AO680">
        <v>0</v>
      </c>
      <c r="AP680" t="s">
        <v>2116</v>
      </c>
      <c r="AQ680" t="s">
        <v>2060</v>
      </c>
      <c r="AR680" t="s">
        <v>2074</v>
      </c>
      <c r="AU680" t="str">
        <f>IF(SpaceTypesTable[[#This Row],[Peak Flow Rate (gal/h)]]=0,"",SpaceTypesTable[[#This Row],[Peak Flow Rate (gal/h)]]/SpaceTypesTable[[#This Row],[area (ft^2)]])</f>
        <v/>
      </c>
      <c r="BE680" t="str">
        <f>IF(ISBLANK(BD680),"",BD680/(BA680/AZ680))</f>
        <v/>
      </c>
    </row>
    <row r="681" spans="1:58">
      <c r="A681" t="s">
        <v>182</v>
      </c>
      <c r="B681">
        <v>491</v>
      </c>
      <c r="C681" t="s">
        <v>1000</v>
      </c>
      <c r="D681" t="s">
        <v>801</v>
      </c>
      <c r="E681" t="s">
        <v>803</v>
      </c>
      <c r="F681" t="s">
        <v>759</v>
      </c>
      <c r="G681" t="s">
        <v>1046</v>
      </c>
      <c r="H681" t="s">
        <v>997</v>
      </c>
      <c r="I681" t="s">
        <v>892</v>
      </c>
      <c r="J681" t="s">
        <v>760</v>
      </c>
      <c r="K681" t="str">
        <f>SpaceTypesTable[[#This Row],[Lighting Standard]]&amp;SpaceTypesTable[[#This Row],[Lighting Primary Space Type]]&amp;SpaceTypesTable[[#This Row],[Lighting Secondary Space Type]]</f>
        <v>ASHRAE 189.1-2009Office-EnclosedGeneral</v>
      </c>
      <c r="N681">
        <f>VLOOKUP(SpaceTypesTable[[#This Row],[LookupColumn]],InteriorLightingTable[],5,FALSE)</f>
        <v>0.9900000000000001</v>
      </c>
      <c r="Q681">
        <v>0</v>
      </c>
      <c r="R681">
        <v>0.7</v>
      </c>
      <c r="S681">
        <v>0.2</v>
      </c>
      <c r="T681" t="s">
        <v>1980</v>
      </c>
      <c r="U681" t="s">
        <v>645</v>
      </c>
      <c r="V681" t="s">
        <v>574</v>
      </c>
      <c r="W681" t="s">
        <v>977</v>
      </c>
      <c r="X681" t="str">
        <f>SpaceTypesTable[[#This Row],[Ventilation Standard]]&amp;SpaceTypesTable[[#This Row],[Ventilation Primary Space Type]]&amp;SpaceTypesTable[[#This Row],[Ventilation Secondary Space Type]]</f>
        <v>ASHRAE 62.1-1999OfficesOffice Space</v>
      </c>
      <c r="Y681">
        <f>VLOOKUP(SpaceTypesTable[[#This Row],[Lookup]],VentilationStandardsTable[],6,FALSE)</f>
        <v>0</v>
      </c>
      <c r="Z681">
        <f>VLOOKUP(SpaceTypesTable[[#This Row],[Lookup]],VentilationStandardsTable[],5,FALSE)</f>
        <v>20</v>
      </c>
      <c r="AA681">
        <f>VLOOKUP(SpaceTypesTable[[#This Row],[Lookup]],VentilationStandardsTable[],7,FALSE)</f>
        <v>0</v>
      </c>
      <c r="AB681">
        <v>7.14</v>
      </c>
      <c r="AC681" t="s">
        <v>1991</v>
      </c>
      <c r="AD681" t="s">
        <v>2141</v>
      </c>
      <c r="AE681">
        <v>4.4600000000000001E-2</v>
      </c>
      <c r="AF681" t="s">
        <v>2035</v>
      </c>
      <c r="AH681" t="s">
        <v>1011</v>
      </c>
      <c r="AI681" t="s">
        <v>1011</v>
      </c>
      <c r="AJ681" t="s">
        <v>1011</v>
      </c>
      <c r="AL681">
        <v>0.61</v>
      </c>
      <c r="AM681">
        <v>0</v>
      </c>
      <c r="AN681">
        <v>0.5</v>
      </c>
      <c r="AO681">
        <v>0</v>
      </c>
      <c r="AP681" t="s">
        <v>2116</v>
      </c>
      <c r="AQ681" t="s">
        <v>2060</v>
      </c>
      <c r="AR681" t="s">
        <v>2074</v>
      </c>
      <c r="AU681" t="str">
        <f>IF(SpaceTypesTable[[#This Row],[Peak Flow Rate (gal/h)]]=0,"",SpaceTypesTable[[#This Row],[Peak Flow Rate (gal/h)]]/SpaceTypesTable[[#This Row],[area (ft^2)]])</f>
        <v/>
      </c>
      <c r="BE681" t="str">
        <f>IF(ISBLANK(BD681),"",BD681/(BA681/AZ681))</f>
        <v/>
      </c>
    </row>
    <row r="682" spans="1:58">
      <c r="A682" t="s">
        <v>151</v>
      </c>
      <c r="B682">
        <v>186</v>
      </c>
      <c r="C682" t="s">
        <v>1003</v>
      </c>
      <c r="D682" t="s">
        <v>799</v>
      </c>
      <c r="E682" t="s">
        <v>803</v>
      </c>
      <c r="F682" t="s">
        <v>759</v>
      </c>
      <c r="G682" t="s">
        <v>1046</v>
      </c>
      <c r="K682" t="str">
        <f>SpaceTypesTable[[#This Row],[Lighting Standard]]&amp;SpaceTypesTable[[#This Row],[Lighting Primary Space Type]]&amp;SpaceTypesTable[[#This Row],[Lighting Secondary Space Type]]</f>
        <v/>
      </c>
      <c r="N682">
        <v>2.0099999999999998</v>
      </c>
      <c r="Q682">
        <v>0</v>
      </c>
      <c r="R682">
        <v>0.7</v>
      </c>
      <c r="S682">
        <v>0.2</v>
      </c>
      <c r="T682" t="s">
        <v>1980</v>
      </c>
      <c r="U682" t="s">
        <v>645</v>
      </c>
      <c r="V682" t="s">
        <v>574</v>
      </c>
      <c r="W682" t="s">
        <v>977</v>
      </c>
      <c r="X682" t="str">
        <f>SpaceTypesTable[[#This Row],[Ventilation Standard]]&amp;SpaceTypesTable[[#This Row],[Ventilation Primary Space Type]]&amp;SpaceTypesTable[[#This Row],[Ventilation Secondary Space Type]]</f>
        <v>ASHRAE 62.1-1999OfficesOffice Space</v>
      </c>
      <c r="Y682">
        <f>VLOOKUP(SpaceTypesTable[[#This Row],[Lookup]],VentilationStandardsTable[],6,FALSE)</f>
        <v>0</v>
      </c>
      <c r="Z682">
        <f>VLOOKUP(SpaceTypesTable[[#This Row],[Lookup]],VentilationStandardsTable[],5,FALSE)</f>
        <v>20</v>
      </c>
      <c r="AA682">
        <f>VLOOKUP(SpaceTypesTable[[#This Row],[Lookup]],VentilationStandardsTable[],7,FALSE)</f>
        <v>0</v>
      </c>
      <c r="AB682">
        <v>7.14</v>
      </c>
      <c r="AC682" t="s">
        <v>1991</v>
      </c>
      <c r="AD682" t="s">
        <v>2141</v>
      </c>
      <c r="AE682">
        <v>0.22320000000000001</v>
      </c>
      <c r="AF682" t="s">
        <v>2035</v>
      </c>
      <c r="AH682" t="s">
        <v>1011</v>
      </c>
      <c r="AI682" t="s">
        <v>1011</v>
      </c>
      <c r="AJ682" t="s">
        <v>1011</v>
      </c>
      <c r="AL682">
        <v>1.2</v>
      </c>
      <c r="AM682">
        <v>0</v>
      </c>
      <c r="AN682">
        <v>0.5</v>
      </c>
      <c r="AO682">
        <v>0</v>
      </c>
      <c r="AP682" t="s">
        <v>2116</v>
      </c>
      <c r="AQ682" t="s">
        <v>2060</v>
      </c>
      <c r="AR682" t="s">
        <v>2074</v>
      </c>
      <c r="AU682" t="str">
        <f>IF(SpaceTypesTable[[#This Row],[Peak Flow Rate (gal/h)]]=0,"",SpaceTypesTable[[#This Row],[Peak Flow Rate (gal/h)]]/SpaceTypesTable[[#This Row],[area (ft^2)]])</f>
        <v/>
      </c>
      <c r="BE682" t="str">
        <f>IF(ISBLANK(BD682),"",BD682/(BA682/AZ682))</f>
        <v/>
      </c>
    </row>
    <row r="683" spans="1:58">
      <c r="C683" t="s">
        <v>1058</v>
      </c>
      <c r="D683" t="s">
        <v>799</v>
      </c>
      <c r="E683" t="s">
        <v>803</v>
      </c>
      <c r="F683" t="s">
        <v>759</v>
      </c>
      <c r="G683" t="s">
        <v>1046</v>
      </c>
      <c r="H683" t="s">
        <v>755</v>
      </c>
      <c r="I683" t="s">
        <v>892</v>
      </c>
      <c r="J683" t="s">
        <v>760</v>
      </c>
      <c r="K683" t="str">
        <f>SpaceTypesTable[[#This Row],[Lighting Standard]]&amp;SpaceTypesTable[[#This Row],[Lighting Primary Space Type]]&amp;SpaceTypesTable[[#This Row],[Lighting Secondary Space Type]]</f>
        <v>ASHRAE 90.1-2007Office-EnclosedGeneral</v>
      </c>
      <c r="N683">
        <f>VLOOKUP(SpaceTypesTable[[#This Row],[LookupColumn]],InteriorLightingTable[],5,FALSE)</f>
        <v>1.1000000000000001</v>
      </c>
      <c r="Q683">
        <v>0</v>
      </c>
      <c r="R683">
        <v>0.7</v>
      </c>
      <c r="S683">
        <v>0.2</v>
      </c>
      <c r="T683" t="s">
        <v>1980</v>
      </c>
      <c r="U683" t="s">
        <v>647</v>
      </c>
      <c r="V683" t="s">
        <v>574</v>
      </c>
      <c r="W683" t="s">
        <v>977</v>
      </c>
      <c r="X683" t="str">
        <f>SpaceTypesTable[[#This Row],[Ventilation Standard]]&amp;SpaceTypesTable[[#This Row],[Ventilation Primary Space Type]]&amp;SpaceTypesTable[[#This Row],[Ventilation Secondary Space Type]]</f>
        <v>ASHRAE 62.1-2007OfficesOffice Space</v>
      </c>
      <c r="Y683" t="e">
        <f>VLOOKUP(SpaceTypesTable[[#This Row],[Lookup]],VentilationStandardsTable[],6,FALSE)</f>
        <v>#N/A</v>
      </c>
      <c r="Z683" t="e">
        <f>VLOOKUP(SpaceTypesTable[[#This Row],[Lookup]],VentilationStandardsTable[],5,FALSE)</f>
        <v>#N/A</v>
      </c>
      <c r="AA683" t="e">
        <f>VLOOKUP(SpaceTypesTable[[#This Row],[Lookup]],VentilationStandardsTable[],7,FALSE)</f>
        <v>#N/A</v>
      </c>
      <c r="AB683">
        <v>7.14</v>
      </c>
      <c r="AC683" t="s">
        <v>1991</v>
      </c>
      <c r="AD683" t="s">
        <v>2141</v>
      </c>
      <c r="AE683">
        <v>4.4600000000000001E-2</v>
      </c>
      <c r="AF683" t="s">
        <v>2035</v>
      </c>
      <c r="AH683" t="s">
        <v>1011</v>
      </c>
      <c r="AI683" t="s">
        <v>1011</v>
      </c>
      <c r="AJ683" t="s">
        <v>1011</v>
      </c>
      <c r="AL683">
        <v>0.61</v>
      </c>
      <c r="AM683">
        <v>0</v>
      </c>
      <c r="AN683">
        <v>0.5</v>
      </c>
      <c r="AO683">
        <v>0</v>
      </c>
      <c r="AP683" t="s">
        <v>2116</v>
      </c>
      <c r="AQ683" t="s">
        <v>2060</v>
      </c>
      <c r="AR683" t="s">
        <v>2074</v>
      </c>
      <c r="AU683" t="str">
        <f>IF(SpaceTypesTable[[#This Row],[Peak Flow Rate (gal/h)]]=0,"",SpaceTypesTable[[#This Row],[Peak Flow Rate (gal/h)]]/SpaceTypesTable[[#This Row],[area (ft^2)]])</f>
        <v/>
      </c>
      <c r="BE683" t="str">
        <f>IF(ISBLANK(BD683),"",BD683/(BA683/AZ683))</f>
        <v/>
      </c>
    </row>
    <row r="684" spans="1:58">
      <c r="A684" t="s">
        <v>46</v>
      </c>
      <c r="B684">
        <v>377</v>
      </c>
      <c r="C684" t="s">
        <v>1002</v>
      </c>
      <c r="D684" t="s">
        <v>799</v>
      </c>
      <c r="E684" t="s">
        <v>803</v>
      </c>
      <c r="F684" t="s">
        <v>812</v>
      </c>
      <c r="G684" t="s">
        <v>1054</v>
      </c>
      <c r="K684" t="str">
        <f>SpaceTypesTable[[#This Row],[Lighting Standard]]&amp;SpaceTypesTable[[#This Row],[Lighting Primary Space Type]]&amp;SpaceTypesTable[[#This Row],[Lighting Secondary Space Type]]</f>
        <v/>
      </c>
      <c r="N684">
        <v>1.1000000000000001</v>
      </c>
      <c r="Q684">
        <v>0</v>
      </c>
      <c r="R684">
        <v>0.7</v>
      </c>
      <c r="S684">
        <v>0.2</v>
      </c>
      <c r="T684" t="s">
        <v>1975</v>
      </c>
      <c r="U684" t="s">
        <v>645</v>
      </c>
      <c r="V684" t="s">
        <v>578</v>
      </c>
      <c r="W684" t="s">
        <v>580</v>
      </c>
      <c r="X684" t="str">
        <f>SpaceTypesTable[[#This Row],[Ventilation Standard]]&amp;SpaceTypesTable[[#This Row],[Ventilation Primary Space Type]]&amp;SpaceTypesTable[[#This Row],[Ventilation Secondary Space Type]]</f>
        <v>ASHRAE 62.1-1999Public SpacesPublic restrooms (Assume 12 toilet/625 ft^2)</v>
      </c>
      <c r="Y684">
        <f>VLOOKUP(SpaceTypesTable[[#This Row],[Lookup]],VentilationStandardsTable[],6,FALSE)</f>
        <v>0.96</v>
      </c>
      <c r="Z684">
        <f>VLOOKUP(SpaceTypesTable[[#This Row],[Lookup]],VentilationStandardsTable[],5,FALSE)</f>
        <v>0</v>
      </c>
      <c r="AA684">
        <f>VLOOKUP(SpaceTypesTable[[#This Row],[Lookup]],VentilationStandardsTable[],7,FALSE)</f>
        <v>0</v>
      </c>
      <c r="AB684">
        <v>2.85</v>
      </c>
      <c r="AC684" t="s">
        <v>1989</v>
      </c>
      <c r="AD684" t="s">
        <v>2141</v>
      </c>
      <c r="AE684">
        <v>0.22320000000000001</v>
      </c>
      <c r="AF684" t="s">
        <v>2035</v>
      </c>
      <c r="AH684" t="s">
        <v>1011</v>
      </c>
      <c r="AI684" t="s">
        <v>1011</v>
      </c>
      <c r="AJ684" t="s">
        <v>1011</v>
      </c>
      <c r="AL684">
        <v>1</v>
      </c>
      <c r="AM684">
        <v>0</v>
      </c>
      <c r="AN684">
        <v>0.5</v>
      </c>
      <c r="AO684">
        <v>0</v>
      </c>
      <c r="AP684" t="s">
        <v>2097</v>
      </c>
      <c r="AQ684" t="s">
        <v>2060</v>
      </c>
      <c r="AR684" t="s">
        <v>2074</v>
      </c>
      <c r="AU684" t="str">
        <f>IF(SpaceTypesTable[[#This Row],[Peak Flow Rate (gal/h)]]=0,"",SpaceTypesTable[[#This Row],[Peak Flow Rate (gal/h)]]/SpaceTypesTable[[#This Row],[area (ft^2)]])</f>
        <v/>
      </c>
      <c r="AZ684">
        <v>1.1395661442066429</v>
      </c>
      <c r="BA684">
        <v>400</v>
      </c>
      <c r="BB684">
        <v>0.33800000000000002</v>
      </c>
      <c r="BC684">
        <v>0.5</v>
      </c>
      <c r="BD684">
        <v>69.450231963774755</v>
      </c>
      <c r="BE684">
        <f>IF(ISBLANK(BD684),"",BD684/(BA684/AZ684))</f>
        <v>0.19785783263303935</v>
      </c>
    </row>
    <row r="685" spans="1:58">
      <c r="A685" t="s">
        <v>208</v>
      </c>
      <c r="B685">
        <v>366</v>
      </c>
      <c r="C685" t="s">
        <v>1001</v>
      </c>
      <c r="D685" t="s">
        <v>799</v>
      </c>
      <c r="E685" t="s">
        <v>803</v>
      </c>
      <c r="F685" t="s">
        <v>812</v>
      </c>
      <c r="G685" t="s">
        <v>1054</v>
      </c>
      <c r="H685" t="s">
        <v>754</v>
      </c>
      <c r="I685" t="s">
        <v>896</v>
      </c>
      <c r="J685" t="s">
        <v>760</v>
      </c>
      <c r="K685" t="str">
        <f>SpaceTypesTable[[#This Row],[Lighting Standard]]&amp;SpaceTypesTable[[#This Row],[Lighting Primary Space Type]]&amp;SpaceTypesTable[[#This Row],[Lighting Secondary Space Type]]</f>
        <v>ASHRAE 90.1-2004RestroomsGeneral</v>
      </c>
      <c r="N685">
        <f>VLOOKUP(SpaceTypesTable[[#This Row],[LookupColumn]],InteriorLightingTable[],5,FALSE)</f>
        <v>0.9</v>
      </c>
      <c r="Q685">
        <v>0</v>
      </c>
      <c r="R685">
        <v>0.7</v>
      </c>
      <c r="S685">
        <v>0.2</v>
      </c>
      <c r="T685" t="s">
        <v>1975</v>
      </c>
      <c r="U685" t="s">
        <v>645</v>
      </c>
      <c r="V685" t="s">
        <v>578</v>
      </c>
      <c r="W685" t="s">
        <v>580</v>
      </c>
      <c r="X685" t="str">
        <f>SpaceTypesTable[[#This Row],[Ventilation Standard]]&amp;SpaceTypesTable[[#This Row],[Ventilation Primary Space Type]]&amp;SpaceTypesTable[[#This Row],[Ventilation Secondary Space Type]]</f>
        <v>ASHRAE 62.1-1999Public SpacesPublic restrooms (Assume 12 toilet/625 ft^2)</v>
      </c>
      <c r="Y685">
        <f>VLOOKUP(SpaceTypesTable[[#This Row],[Lookup]],VentilationStandardsTable[],6,FALSE)</f>
        <v>0.96</v>
      </c>
      <c r="Z685">
        <f>VLOOKUP(SpaceTypesTable[[#This Row],[Lookup]],VentilationStandardsTable[],5,FALSE)</f>
        <v>0</v>
      </c>
      <c r="AA685">
        <f>VLOOKUP(SpaceTypesTable[[#This Row],[Lookup]],VentilationStandardsTable[],7,FALSE)</f>
        <v>0</v>
      </c>
      <c r="AB685">
        <v>2.85</v>
      </c>
      <c r="AC685" t="s">
        <v>1989</v>
      </c>
      <c r="AD685" t="s">
        <v>2141</v>
      </c>
      <c r="AE685">
        <v>5.9499999999999997E-2</v>
      </c>
      <c r="AF685" t="s">
        <v>2035</v>
      </c>
      <c r="AH685" t="s">
        <v>1011</v>
      </c>
      <c r="AI685" t="s">
        <v>1011</v>
      </c>
      <c r="AJ685" t="s">
        <v>1011</v>
      </c>
      <c r="AL685">
        <v>1</v>
      </c>
      <c r="AM685">
        <v>0</v>
      </c>
      <c r="AN685">
        <v>0.5</v>
      </c>
      <c r="AO685">
        <v>0</v>
      </c>
      <c r="AP685" t="s">
        <v>2097</v>
      </c>
      <c r="AQ685" t="s">
        <v>2060</v>
      </c>
      <c r="AR685" t="s">
        <v>2074</v>
      </c>
      <c r="AU685" t="str">
        <f>IF(SpaceTypesTable[[#This Row],[Peak Flow Rate (gal/h)]]=0,"",SpaceTypesTable[[#This Row],[Peak Flow Rate (gal/h)]]/SpaceTypesTable[[#This Row],[area (ft^2)]])</f>
        <v/>
      </c>
      <c r="AZ685">
        <v>1.1395661442066429</v>
      </c>
      <c r="BA685">
        <v>400</v>
      </c>
      <c r="BB685">
        <v>0.33800000000000002</v>
      </c>
      <c r="BC685">
        <v>0.5</v>
      </c>
      <c r="BD685">
        <v>69.450231963774755</v>
      </c>
      <c r="BE685">
        <f>IF(ISBLANK(BD685),"",BD685/(BA685/AZ685))</f>
        <v>0.19785783263303935</v>
      </c>
    </row>
    <row r="686" spans="1:58">
      <c r="A686" t="s">
        <v>248</v>
      </c>
      <c r="B686">
        <v>2</v>
      </c>
      <c r="C686" t="s">
        <v>1000</v>
      </c>
      <c r="D686" t="s">
        <v>800</v>
      </c>
      <c r="E686" t="s">
        <v>803</v>
      </c>
      <c r="F686" t="s">
        <v>812</v>
      </c>
      <c r="G686" t="s">
        <v>1054</v>
      </c>
      <c r="H686" t="s">
        <v>997</v>
      </c>
      <c r="I686" t="s">
        <v>896</v>
      </c>
      <c r="J686" t="s">
        <v>760</v>
      </c>
      <c r="K686" t="str">
        <f>SpaceTypesTable[[#This Row],[Lighting Standard]]&amp;SpaceTypesTable[[#This Row],[Lighting Primary Space Type]]&amp;SpaceTypesTable[[#This Row],[Lighting Secondary Space Type]]</f>
        <v>ASHRAE 189.1-2009RestroomsGeneral</v>
      </c>
      <c r="N686">
        <f>VLOOKUP(SpaceTypesTable[[#This Row],[LookupColumn]],InteriorLightingTable[],5,FALSE)</f>
        <v>0.81</v>
      </c>
      <c r="Q686">
        <v>0</v>
      </c>
      <c r="R686">
        <v>0.7</v>
      </c>
      <c r="S686">
        <v>0.2</v>
      </c>
      <c r="T686" t="s">
        <v>1975</v>
      </c>
      <c r="U686" t="s">
        <v>645</v>
      </c>
      <c r="V686" t="s">
        <v>578</v>
      </c>
      <c r="W686" t="s">
        <v>580</v>
      </c>
      <c r="X686" t="str">
        <f>SpaceTypesTable[[#This Row],[Ventilation Standard]]&amp;SpaceTypesTable[[#This Row],[Ventilation Primary Space Type]]&amp;SpaceTypesTable[[#This Row],[Ventilation Secondary Space Type]]</f>
        <v>ASHRAE 62.1-1999Public SpacesPublic restrooms (Assume 12 toilet/625 ft^2)</v>
      </c>
      <c r="Y686">
        <f>VLOOKUP(SpaceTypesTable[[#This Row],[Lookup]],VentilationStandardsTable[],6,FALSE)</f>
        <v>0.96</v>
      </c>
      <c r="Z686">
        <f>VLOOKUP(SpaceTypesTable[[#This Row],[Lookup]],VentilationStandardsTable[],5,FALSE)</f>
        <v>0</v>
      </c>
      <c r="AA686">
        <f>VLOOKUP(SpaceTypesTable[[#This Row],[Lookup]],VentilationStandardsTable[],7,FALSE)</f>
        <v>0</v>
      </c>
      <c r="AB686">
        <v>2.85</v>
      </c>
      <c r="AC686" t="s">
        <v>1989</v>
      </c>
      <c r="AD686" t="s">
        <v>2141</v>
      </c>
      <c r="AE686">
        <v>5.9499999999999997E-2</v>
      </c>
      <c r="AF686" t="s">
        <v>2035</v>
      </c>
      <c r="AH686" t="s">
        <v>1011</v>
      </c>
      <c r="AI686" t="s">
        <v>1011</v>
      </c>
      <c r="AJ686" t="s">
        <v>1011</v>
      </c>
      <c r="AL686">
        <v>0.51</v>
      </c>
      <c r="AM686">
        <v>0</v>
      </c>
      <c r="AN686">
        <v>0.5</v>
      </c>
      <c r="AO686">
        <v>0</v>
      </c>
      <c r="AP686" t="s">
        <v>2097</v>
      </c>
      <c r="AQ686" t="s">
        <v>2060</v>
      </c>
      <c r="AR686" t="s">
        <v>2074</v>
      </c>
      <c r="AU686" t="str">
        <f>IF(SpaceTypesTable[[#This Row],[Peak Flow Rate (gal/h)]]=0,"",SpaceTypesTable[[#This Row],[Peak Flow Rate (gal/h)]]/SpaceTypesTable[[#This Row],[area (ft^2)]])</f>
        <v/>
      </c>
      <c r="AZ686">
        <v>1.1395661442066429</v>
      </c>
      <c r="BA686">
        <v>400</v>
      </c>
      <c r="BB686">
        <v>0.33800000000000002</v>
      </c>
      <c r="BC686">
        <v>0.5</v>
      </c>
      <c r="BD686">
        <v>69.450231963774755</v>
      </c>
      <c r="BE686">
        <f>IF(ISBLANK(BD686),"",BD686/(BA686/AZ686))</f>
        <v>0.19785783263303935</v>
      </c>
    </row>
    <row r="687" spans="1:58">
      <c r="A687" t="s">
        <v>428</v>
      </c>
      <c r="B687">
        <v>430</v>
      </c>
      <c r="C687" t="s">
        <v>1000</v>
      </c>
      <c r="D687" t="s">
        <v>801</v>
      </c>
      <c r="E687" t="s">
        <v>803</v>
      </c>
      <c r="F687" t="s">
        <v>812</v>
      </c>
      <c r="G687" t="s">
        <v>1054</v>
      </c>
      <c r="H687" t="s">
        <v>997</v>
      </c>
      <c r="I687" t="s">
        <v>896</v>
      </c>
      <c r="J687" t="s">
        <v>760</v>
      </c>
      <c r="K687" t="str">
        <f>SpaceTypesTable[[#This Row],[Lighting Standard]]&amp;SpaceTypesTable[[#This Row],[Lighting Primary Space Type]]&amp;SpaceTypesTable[[#This Row],[Lighting Secondary Space Type]]</f>
        <v>ASHRAE 189.1-2009RestroomsGeneral</v>
      </c>
      <c r="N687">
        <f>VLOOKUP(SpaceTypesTable[[#This Row],[LookupColumn]],InteriorLightingTable[],5,FALSE)</f>
        <v>0.81</v>
      </c>
      <c r="Q687">
        <v>0</v>
      </c>
      <c r="R687">
        <v>0.7</v>
      </c>
      <c r="S687">
        <v>0.2</v>
      </c>
      <c r="T687" t="s">
        <v>1975</v>
      </c>
      <c r="U687" t="s">
        <v>645</v>
      </c>
      <c r="V687" t="s">
        <v>578</v>
      </c>
      <c r="W687" t="s">
        <v>580</v>
      </c>
      <c r="X687" t="str">
        <f>SpaceTypesTable[[#This Row],[Ventilation Standard]]&amp;SpaceTypesTable[[#This Row],[Ventilation Primary Space Type]]&amp;SpaceTypesTable[[#This Row],[Ventilation Secondary Space Type]]</f>
        <v>ASHRAE 62.1-1999Public SpacesPublic restrooms (Assume 12 toilet/625 ft^2)</v>
      </c>
      <c r="Y687">
        <f>VLOOKUP(SpaceTypesTable[[#This Row],[Lookup]],VentilationStandardsTable[],6,FALSE)</f>
        <v>0.96</v>
      </c>
      <c r="Z687">
        <f>VLOOKUP(SpaceTypesTable[[#This Row],[Lookup]],VentilationStandardsTable[],5,FALSE)</f>
        <v>0</v>
      </c>
      <c r="AA687">
        <f>VLOOKUP(SpaceTypesTable[[#This Row],[Lookup]],VentilationStandardsTable[],7,FALSE)</f>
        <v>0</v>
      </c>
      <c r="AB687">
        <v>2.85</v>
      </c>
      <c r="AC687" t="s">
        <v>1989</v>
      </c>
      <c r="AD687" t="s">
        <v>2141</v>
      </c>
      <c r="AE687">
        <v>4.4600000000000001E-2</v>
      </c>
      <c r="AF687" t="s">
        <v>2035</v>
      </c>
      <c r="AH687" t="s">
        <v>1011</v>
      </c>
      <c r="AI687" t="s">
        <v>1011</v>
      </c>
      <c r="AJ687" t="s">
        <v>1011</v>
      </c>
      <c r="AL687">
        <v>0.51</v>
      </c>
      <c r="AM687">
        <v>0</v>
      </c>
      <c r="AN687">
        <v>0.5</v>
      </c>
      <c r="AO687">
        <v>0</v>
      </c>
      <c r="AP687" t="s">
        <v>2097</v>
      </c>
      <c r="AQ687" t="s">
        <v>2060</v>
      </c>
      <c r="AR687" t="s">
        <v>2074</v>
      </c>
      <c r="AU687" t="str">
        <f>IF(SpaceTypesTable[[#This Row],[Peak Flow Rate (gal/h)]]=0,"",SpaceTypesTable[[#This Row],[Peak Flow Rate (gal/h)]]/SpaceTypesTable[[#This Row],[area (ft^2)]])</f>
        <v/>
      </c>
      <c r="AZ687">
        <v>1.1395661442066429</v>
      </c>
      <c r="BA687">
        <v>400</v>
      </c>
      <c r="BB687">
        <v>0.33800000000000002</v>
      </c>
      <c r="BC687">
        <v>0.5</v>
      </c>
      <c r="BD687">
        <v>69.450231963774755</v>
      </c>
      <c r="BE687">
        <f>IF(ISBLANK(BD687),"",BD687/(BA687/AZ687))</f>
        <v>0.19785783263303935</v>
      </c>
    </row>
    <row r="688" spans="1:58">
      <c r="A688" t="s">
        <v>194</v>
      </c>
      <c r="B688">
        <v>202</v>
      </c>
      <c r="C688" t="s">
        <v>1003</v>
      </c>
      <c r="D688" t="s">
        <v>799</v>
      </c>
      <c r="E688" t="s">
        <v>803</v>
      </c>
      <c r="F688" t="s">
        <v>812</v>
      </c>
      <c r="G688" t="s">
        <v>1054</v>
      </c>
      <c r="K688" t="str">
        <f>SpaceTypesTable[[#This Row],[Lighting Standard]]&amp;SpaceTypesTable[[#This Row],[Lighting Primary Space Type]]&amp;SpaceTypesTable[[#This Row],[Lighting Secondary Space Type]]</f>
        <v/>
      </c>
      <c r="N688">
        <v>1.1000000000000001</v>
      </c>
      <c r="Q688">
        <v>0</v>
      </c>
      <c r="R688">
        <v>0.7</v>
      </c>
      <c r="S688">
        <v>0.2</v>
      </c>
      <c r="T688" t="s">
        <v>1975</v>
      </c>
      <c r="U688" t="s">
        <v>645</v>
      </c>
      <c r="V688" t="s">
        <v>578</v>
      </c>
      <c r="W688" t="s">
        <v>580</v>
      </c>
      <c r="X688" t="str">
        <f>SpaceTypesTable[[#This Row],[Ventilation Standard]]&amp;SpaceTypesTable[[#This Row],[Ventilation Primary Space Type]]&amp;SpaceTypesTable[[#This Row],[Ventilation Secondary Space Type]]</f>
        <v>ASHRAE 62.1-1999Public SpacesPublic restrooms (Assume 12 toilet/625 ft^2)</v>
      </c>
      <c r="Y688">
        <f>VLOOKUP(SpaceTypesTable[[#This Row],[Lookup]],VentilationStandardsTable[],6,FALSE)</f>
        <v>0.96</v>
      </c>
      <c r="Z688">
        <f>VLOOKUP(SpaceTypesTable[[#This Row],[Lookup]],VentilationStandardsTable[],5,FALSE)</f>
        <v>0</v>
      </c>
      <c r="AA688">
        <f>VLOOKUP(SpaceTypesTable[[#This Row],[Lookup]],VentilationStandardsTable[],7,FALSE)</f>
        <v>0</v>
      </c>
      <c r="AB688">
        <v>2.85</v>
      </c>
      <c r="AC688" t="s">
        <v>1989</v>
      </c>
      <c r="AD688" t="s">
        <v>2141</v>
      </c>
      <c r="AE688">
        <v>0.22320000000000001</v>
      </c>
      <c r="AF688" t="s">
        <v>2035</v>
      </c>
      <c r="AH688" t="s">
        <v>1011</v>
      </c>
      <c r="AI688" t="s">
        <v>1011</v>
      </c>
      <c r="AJ688" t="s">
        <v>1011</v>
      </c>
      <c r="AL688">
        <v>1</v>
      </c>
      <c r="AM688">
        <v>0</v>
      </c>
      <c r="AN688">
        <v>0.5</v>
      </c>
      <c r="AO688">
        <v>0</v>
      </c>
      <c r="AP688" t="s">
        <v>2097</v>
      </c>
      <c r="AQ688" t="s">
        <v>2060</v>
      </c>
      <c r="AR688" t="s">
        <v>2074</v>
      </c>
      <c r="AU688" t="str">
        <f>IF(SpaceTypesTable[[#This Row],[Peak Flow Rate (gal/h)]]=0,"",SpaceTypesTable[[#This Row],[Peak Flow Rate (gal/h)]]/SpaceTypesTable[[#This Row],[area (ft^2)]])</f>
        <v/>
      </c>
      <c r="AZ688">
        <v>1.1395661442066429</v>
      </c>
      <c r="BA688">
        <v>400</v>
      </c>
      <c r="BB688">
        <v>0.33800000000000002</v>
      </c>
      <c r="BC688">
        <v>0.5</v>
      </c>
      <c r="BD688">
        <v>69.450231963774755</v>
      </c>
      <c r="BE688">
        <f>IF(ISBLANK(BD688),"",BD688/(BA688/AZ688))</f>
        <v>0.19785783263303935</v>
      </c>
    </row>
    <row r="689" spans="1:57">
      <c r="C689" t="s">
        <v>1058</v>
      </c>
      <c r="D689" t="s">
        <v>799</v>
      </c>
      <c r="E689" t="s">
        <v>803</v>
      </c>
      <c r="F689" t="s">
        <v>812</v>
      </c>
      <c r="G689" t="s">
        <v>1054</v>
      </c>
      <c r="H689" t="s">
        <v>755</v>
      </c>
      <c r="I689" t="s">
        <v>896</v>
      </c>
      <c r="J689" t="s">
        <v>760</v>
      </c>
      <c r="K689" t="str">
        <f>SpaceTypesTable[[#This Row],[Lighting Standard]]&amp;SpaceTypesTable[[#This Row],[Lighting Primary Space Type]]&amp;SpaceTypesTable[[#This Row],[Lighting Secondary Space Type]]</f>
        <v>ASHRAE 90.1-2007RestroomsGeneral</v>
      </c>
      <c r="N689">
        <f>VLOOKUP(SpaceTypesTable[[#This Row],[LookupColumn]],InteriorLightingTable[],5,FALSE)</f>
        <v>0.9</v>
      </c>
      <c r="Q689">
        <v>0</v>
      </c>
      <c r="R689">
        <v>0.7</v>
      </c>
      <c r="S689">
        <v>0.2</v>
      </c>
      <c r="T689" t="s">
        <v>1975</v>
      </c>
      <c r="U689" t="s">
        <v>647</v>
      </c>
      <c r="V689" t="s">
        <v>578</v>
      </c>
      <c r="W689" t="s">
        <v>580</v>
      </c>
      <c r="X689" t="str">
        <f>SpaceTypesTable[[#This Row],[Ventilation Standard]]&amp;SpaceTypesTable[[#This Row],[Ventilation Primary Space Type]]&amp;SpaceTypesTable[[#This Row],[Ventilation Secondary Space Type]]</f>
        <v>ASHRAE 62.1-2007Public SpacesPublic restrooms (Assume 12 toilet/625 ft^2)</v>
      </c>
      <c r="Y689" t="e">
        <f>VLOOKUP(SpaceTypesTable[[#This Row],[Lookup]],VentilationStandardsTable[],6,FALSE)</f>
        <v>#N/A</v>
      </c>
      <c r="Z689" t="e">
        <f>VLOOKUP(SpaceTypesTable[[#This Row],[Lookup]],VentilationStandardsTable[],5,FALSE)</f>
        <v>#N/A</v>
      </c>
      <c r="AA689" t="e">
        <f>VLOOKUP(SpaceTypesTable[[#This Row],[Lookup]],VentilationStandardsTable[],7,FALSE)</f>
        <v>#N/A</v>
      </c>
      <c r="AB689">
        <v>2.85</v>
      </c>
      <c r="AC689" t="s">
        <v>1989</v>
      </c>
      <c r="AD689" t="s">
        <v>2141</v>
      </c>
      <c r="AE689">
        <v>4.4600000000000001E-2</v>
      </c>
      <c r="AF689" t="s">
        <v>2035</v>
      </c>
      <c r="AH689" t="s">
        <v>1011</v>
      </c>
      <c r="AI689" t="s">
        <v>1011</v>
      </c>
      <c r="AJ689" t="s">
        <v>1011</v>
      </c>
      <c r="AL689">
        <v>0.51</v>
      </c>
      <c r="AM689">
        <v>0</v>
      </c>
      <c r="AN689">
        <v>0.5</v>
      </c>
      <c r="AO689">
        <v>0</v>
      </c>
      <c r="AP689" t="s">
        <v>2097</v>
      </c>
      <c r="AQ689" t="s">
        <v>2060</v>
      </c>
      <c r="AR689" t="s">
        <v>2074</v>
      </c>
      <c r="AU689" t="str">
        <f>IF(SpaceTypesTable[[#This Row],[Peak Flow Rate (gal/h)]]=0,"",SpaceTypesTable[[#This Row],[Peak Flow Rate (gal/h)]]/SpaceTypesTable[[#This Row],[area (ft^2)]])</f>
        <v/>
      </c>
      <c r="AZ689">
        <v>1.1395661442066429</v>
      </c>
      <c r="BA689">
        <v>400</v>
      </c>
      <c r="BB689">
        <v>0.33800000000000002</v>
      </c>
      <c r="BC689">
        <v>0.5</v>
      </c>
      <c r="BD689">
        <v>69.450231963774755</v>
      </c>
      <c r="BE689">
        <f>IF(ISBLANK(BD689),"",BD689/(BA689/AZ689))</f>
        <v>0.19785783263303935</v>
      </c>
    </row>
    <row r="690" spans="1:57">
      <c r="A690" t="s">
        <v>50</v>
      </c>
      <c r="B690">
        <v>498</v>
      </c>
      <c r="C690" t="s">
        <v>1002</v>
      </c>
      <c r="D690" t="s">
        <v>799</v>
      </c>
      <c r="E690" t="s">
        <v>803</v>
      </c>
      <c r="F690" t="s">
        <v>861</v>
      </c>
      <c r="G690" t="s">
        <v>1039</v>
      </c>
      <c r="K690" t="str">
        <f>SpaceTypesTable[[#This Row],[Lighting Standard]]&amp;SpaceTypesTable[[#This Row],[Lighting Primary Space Type]]&amp;SpaceTypesTable[[#This Row],[Lighting Secondary Space Type]]</f>
        <v/>
      </c>
      <c r="N690">
        <v>1.65</v>
      </c>
      <c r="Q690">
        <v>0</v>
      </c>
      <c r="R690">
        <v>0.7</v>
      </c>
      <c r="S690">
        <v>0.2</v>
      </c>
      <c r="T690" t="s">
        <v>1981</v>
      </c>
      <c r="U690" t="s">
        <v>645</v>
      </c>
      <c r="V690" t="s">
        <v>954</v>
      </c>
      <c r="W690" t="s">
        <v>569</v>
      </c>
      <c r="X690" t="str">
        <f>SpaceTypesTable[[#This Row],[Ventilation Standard]]&amp;SpaceTypesTable[[#This Row],[Ventilation Primary Space Type]]&amp;SpaceTypesTable[[#This Row],[Ventilation Secondary Space Type]]</f>
        <v>ASHRAE 62.1-1999Hotels, Motels, Resorts, DormitoriesLobbies</v>
      </c>
      <c r="Y690">
        <f>VLOOKUP(SpaceTypesTable[[#This Row],[Lookup]],VentilationStandardsTable[],6,FALSE)</f>
        <v>0</v>
      </c>
      <c r="Z690">
        <f>VLOOKUP(SpaceTypesTable[[#This Row],[Lookup]],VentilationStandardsTable[],5,FALSE)</f>
        <v>15</v>
      </c>
      <c r="AA690">
        <f>VLOOKUP(SpaceTypesTable[[#This Row],[Lookup]],VentilationStandardsTable[],7,FALSE)</f>
        <v>0</v>
      </c>
      <c r="AB690">
        <v>30</v>
      </c>
      <c r="AC690" t="s">
        <v>1990</v>
      </c>
      <c r="AD690" t="s">
        <v>2141</v>
      </c>
      <c r="AE690">
        <v>0.22320000000000001</v>
      </c>
      <c r="AF690" t="s">
        <v>2035</v>
      </c>
      <c r="AH690" t="s">
        <v>1011</v>
      </c>
      <c r="AI690" t="s">
        <v>1011</v>
      </c>
      <c r="AJ690" t="s">
        <v>1011</v>
      </c>
      <c r="AL690">
        <v>7.17</v>
      </c>
      <c r="AM690">
        <v>0</v>
      </c>
      <c r="AN690">
        <v>0.5</v>
      </c>
      <c r="AO690">
        <v>0</v>
      </c>
      <c r="AP690" t="s">
        <v>2150</v>
      </c>
      <c r="AQ690" t="s">
        <v>2060</v>
      </c>
      <c r="AR690" t="s">
        <v>2074</v>
      </c>
      <c r="AU690" t="str">
        <f>IF(SpaceTypesTable[[#This Row],[Peak Flow Rate (gal/h)]]=0,"",SpaceTypesTable[[#This Row],[Peak Flow Rate (gal/h)]]/SpaceTypesTable[[#This Row],[area (ft^2)]])</f>
        <v/>
      </c>
      <c r="BE690" t="str">
        <f>IF(ISBLANK(BD690),"",BD690/(BA690/AZ690))</f>
        <v/>
      </c>
    </row>
    <row r="691" spans="1:57">
      <c r="A691" t="s">
        <v>289</v>
      </c>
      <c r="B691">
        <v>442</v>
      </c>
      <c r="C691" t="s">
        <v>1001</v>
      </c>
      <c r="D691" t="s">
        <v>799</v>
      </c>
      <c r="E691" t="s">
        <v>803</v>
      </c>
      <c r="F691" t="s">
        <v>861</v>
      </c>
      <c r="G691" t="s">
        <v>1039</v>
      </c>
      <c r="H691" t="s">
        <v>754</v>
      </c>
      <c r="I691" t="s">
        <v>889</v>
      </c>
      <c r="J691" t="s">
        <v>760</v>
      </c>
      <c r="K691" t="str">
        <f>SpaceTypesTable[[#This Row],[Lighting Standard]]&amp;SpaceTypesTable[[#This Row],[Lighting Primary Space Type]]&amp;SpaceTypesTable[[#This Row],[Lighting Secondary Space Type]]</f>
        <v>ASHRAE 90.1-2004Lounge/RecreationGeneral</v>
      </c>
      <c r="N691">
        <f>VLOOKUP(SpaceTypesTable[[#This Row],[LookupColumn]],InteriorLightingTable[],5,FALSE)</f>
        <v>1.2</v>
      </c>
      <c r="Q691">
        <v>0</v>
      </c>
      <c r="R691">
        <v>0.7</v>
      </c>
      <c r="S691">
        <v>0.2</v>
      </c>
      <c r="T691" t="s">
        <v>1981</v>
      </c>
      <c r="U691" t="s">
        <v>645</v>
      </c>
      <c r="V691" t="s">
        <v>954</v>
      </c>
      <c r="W691" t="s">
        <v>569</v>
      </c>
      <c r="X691" t="str">
        <f>SpaceTypesTable[[#This Row],[Ventilation Standard]]&amp;SpaceTypesTable[[#This Row],[Ventilation Primary Space Type]]&amp;SpaceTypesTable[[#This Row],[Ventilation Secondary Space Type]]</f>
        <v>ASHRAE 62.1-1999Hotels, Motels, Resorts, DormitoriesLobbies</v>
      </c>
      <c r="Y691">
        <f>VLOOKUP(SpaceTypesTable[[#This Row],[Lookup]],VentilationStandardsTable[],6,FALSE)</f>
        <v>0</v>
      </c>
      <c r="Z691">
        <f>VLOOKUP(SpaceTypesTable[[#This Row],[Lookup]],VentilationStandardsTable[],5,FALSE)</f>
        <v>15</v>
      </c>
      <c r="AA691">
        <f>VLOOKUP(SpaceTypesTable[[#This Row],[Lookup]],VentilationStandardsTable[],7,FALSE)</f>
        <v>0</v>
      </c>
      <c r="AB691">
        <v>30</v>
      </c>
      <c r="AC691" t="s">
        <v>1990</v>
      </c>
      <c r="AD691" t="s">
        <v>2141</v>
      </c>
      <c r="AE691">
        <v>5.9499999999999997E-2</v>
      </c>
      <c r="AF691" t="s">
        <v>2035</v>
      </c>
      <c r="AH691" t="s">
        <v>1011</v>
      </c>
      <c r="AI691" t="s">
        <v>1011</v>
      </c>
      <c r="AJ691" t="s">
        <v>1011</v>
      </c>
      <c r="AL691">
        <v>7.17</v>
      </c>
      <c r="AM691">
        <v>0</v>
      </c>
      <c r="AN691">
        <v>0.5</v>
      </c>
      <c r="AO691">
        <v>0</v>
      </c>
      <c r="AP691" t="s">
        <v>2150</v>
      </c>
      <c r="AQ691" t="s">
        <v>2060</v>
      </c>
      <c r="AR691" t="s">
        <v>2074</v>
      </c>
      <c r="AU691" t="str">
        <f>IF(SpaceTypesTable[[#This Row],[Peak Flow Rate (gal/h)]]=0,"",SpaceTypesTable[[#This Row],[Peak Flow Rate (gal/h)]]/SpaceTypesTable[[#This Row],[area (ft^2)]])</f>
        <v/>
      </c>
      <c r="BE691" t="str">
        <f>IF(ISBLANK(BD691),"",BD691/(BA691/AZ691))</f>
        <v/>
      </c>
    </row>
    <row r="692" spans="1:57">
      <c r="A692" t="s">
        <v>475</v>
      </c>
      <c r="B692">
        <v>176</v>
      </c>
      <c r="C692" t="s">
        <v>1000</v>
      </c>
      <c r="D692" t="s">
        <v>800</v>
      </c>
      <c r="E692" t="s">
        <v>803</v>
      </c>
      <c r="F692" t="s">
        <v>861</v>
      </c>
      <c r="G692" t="s">
        <v>1039</v>
      </c>
      <c r="H692" t="s">
        <v>997</v>
      </c>
      <c r="I692" t="s">
        <v>889</v>
      </c>
      <c r="J692" t="s">
        <v>760</v>
      </c>
      <c r="K692" t="str">
        <f>SpaceTypesTable[[#This Row],[Lighting Standard]]&amp;SpaceTypesTable[[#This Row],[Lighting Primary Space Type]]&amp;SpaceTypesTable[[#This Row],[Lighting Secondary Space Type]]</f>
        <v>ASHRAE 189.1-2009Lounge/RecreationGeneral</v>
      </c>
      <c r="N692">
        <f>VLOOKUP(SpaceTypesTable[[#This Row],[LookupColumn]],InteriorLightingTable[],5,FALSE)</f>
        <v>1.08</v>
      </c>
      <c r="Q692">
        <v>0</v>
      </c>
      <c r="R692">
        <v>0.7</v>
      </c>
      <c r="S692">
        <v>0.2</v>
      </c>
      <c r="T692" t="s">
        <v>1981</v>
      </c>
      <c r="U692" t="s">
        <v>645</v>
      </c>
      <c r="V692" t="s">
        <v>954</v>
      </c>
      <c r="W692" t="s">
        <v>569</v>
      </c>
      <c r="X692" t="str">
        <f>SpaceTypesTable[[#This Row],[Ventilation Standard]]&amp;SpaceTypesTable[[#This Row],[Ventilation Primary Space Type]]&amp;SpaceTypesTable[[#This Row],[Ventilation Secondary Space Type]]</f>
        <v>ASHRAE 62.1-1999Hotels, Motels, Resorts, DormitoriesLobbies</v>
      </c>
      <c r="Y692">
        <f>VLOOKUP(SpaceTypesTable[[#This Row],[Lookup]],VentilationStandardsTable[],6,FALSE)</f>
        <v>0</v>
      </c>
      <c r="Z692">
        <f>VLOOKUP(SpaceTypesTable[[#This Row],[Lookup]],VentilationStandardsTable[],5,FALSE)</f>
        <v>15</v>
      </c>
      <c r="AA692">
        <f>VLOOKUP(SpaceTypesTable[[#This Row],[Lookup]],VentilationStandardsTable[],7,FALSE)</f>
        <v>0</v>
      </c>
      <c r="AB692">
        <v>30</v>
      </c>
      <c r="AC692" t="s">
        <v>1990</v>
      </c>
      <c r="AD692" t="s">
        <v>2141</v>
      </c>
      <c r="AE692">
        <v>5.9499999999999997E-2</v>
      </c>
      <c r="AF692" t="s">
        <v>2035</v>
      </c>
      <c r="AH692" t="s">
        <v>1011</v>
      </c>
      <c r="AI692" t="s">
        <v>1011</v>
      </c>
      <c r="AJ692" t="s">
        <v>1011</v>
      </c>
      <c r="AL692">
        <v>3.67</v>
      </c>
      <c r="AM692">
        <v>0</v>
      </c>
      <c r="AN692">
        <v>0.5</v>
      </c>
      <c r="AO692">
        <v>0</v>
      </c>
      <c r="AP692" t="s">
        <v>2150</v>
      </c>
      <c r="AQ692" t="s">
        <v>2060</v>
      </c>
      <c r="AR692" t="s">
        <v>2074</v>
      </c>
      <c r="AU692" t="str">
        <f>IF(SpaceTypesTable[[#This Row],[Peak Flow Rate (gal/h)]]=0,"",SpaceTypesTable[[#This Row],[Peak Flow Rate (gal/h)]]/SpaceTypesTable[[#This Row],[area (ft^2)]])</f>
        <v/>
      </c>
      <c r="BE692" t="str">
        <f>IF(ISBLANK(BD692),"",BD692/(BA692/AZ692))</f>
        <v/>
      </c>
    </row>
    <row r="693" spans="1:57">
      <c r="A693" t="s">
        <v>292</v>
      </c>
      <c r="B693">
        <v>199</v>
      </c>
      <c r="C693" t="s">
        <v>1000</v>
      </c>
      <c r="D693" t="s">
        <v>801</v>
      </c>
      <c r="E693" t="s">
        <v>803</v>
      </c>
      <c r="F693" t="s">
        <v>861</v>
      </c>
      <c r="G693" t="s">
        <v>1039</v>
      </c>
      <c r="H693" t="s">
        <v>997</v>
      </c>
      <c r="I693" t="s">
        <v>889</v>
      </c>
      <c r="J693" t="s">
        <v>760</v>
      </c>
      <c r="K693" t="str">
        <f>SpaceTypesTable[[#This Row],[Lighting Standard]]&amp;SpaceTypesTable[[#This Row],[Lighting Primary Space Type]]&amp;SpaceTypesTable[[#This Row],[Lighting Secondary Space Type]]</f>
        <v>ASHRAE 189.1-2009Lounge/RecreationGeneral</v>
      </c>
      <c r="N693">
        <f>VLOOKUP(SpaceTypesTable[[#This Row],[LookupColumn]],InteriorLightingTable[],5,FALSE)</f>
        <v>1.08</v>
      </c>
      <c r="Q693">
        <v>0</v>
      </c>
      <c r="R693">
        <v>0.7</v>
      </c>
      <c r="S693">
        <v>0.2</v>
      </c>
      <c r="T693" t="s">
        <v>1981</v>
      </c>
      <c r="U693" t="s">
        <v>645</v>
      </c>
      <c r="V693" t="s">
        <v>954</v>
      </c>
      <c r="W693" t="s">
        <v>569</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1990</v>
      </c>
      <c r="AD693" t="s">
        <v>2141</v>
      </c>
      <c r="AE693">
        <v>4.4600000000000001E-2</v>
      </c>
      <c r="AF693" t="s">
        <v>2035</v>
      </c>
      <c r="AH693" t="s">
        <v>1011</v>
      </c>
      <c r="AI693" t="s">
        <v>1011</v>
      </c>
      <c r="AJ693" t="s">
        <v>1011</v>
      </c>
      <c r="AL693">
        <v>3.67</v>
      </c>
      <c r="AM693">
        <v>0</v>
      </c>
      <c r="AN693">
        <v>0.5</v>
      </c>
      <c r="AO693">
        <v>0</v>
      </c>
      <c r="AP693" t="s">
        <v>2150</v>
      </c>
      <c r="AQ693" t="s">
        <v>2060</v>
      </c>
      <c r="AR693" t="s">
        <v>2074</v>
      </c>
      <c r="AU693" t="str">
        <f>IF(SpaceTypesTable[[#This Row],[Peak Flow Rate (gal/h)]]=0,"",SpaceTypesTable[[#This Row],[Peak Flow Rate (gal/h)]]/SpaceTypesTable[[#This Row],[area (ft^2)]])</f>
        <v/>
      </c>
      <c r="BE693" t="str">
        <f>IF(ISBLANK(BD693),"",BD693/(BA693/AZ693))</f>
        <v/>
      </c>
    </row>
    <row r="694" spans="1:57">
      <c r="A694" t="s">
        <v>196</v>
      </c>
      <c r="B694">
        <v>130</v>
      </c>
      <c r="C694" t="s">
        <v>1003</v>
      </c>
      <c r="D694" t="s">
        <v>799</v>
      </c>
      <c r="E694" t="s">
        <v>803</v>
      </c>
      <c r="F694" t="s">
        <v>861</v>
      </c>
      <c r="G694" t="s">
        <v>1039</v>
      </c>
      <c r="K694" t="str">
        <f>SpaceTypesTable[[#This Row],[Lighting Standard]]&amp;SpaceTypesTable[[#This Row],[Lighting Primary Space Type]]&amp;SpaceTypesTable[[#This Row],[Lighting Secondary Space Type]]</f>
        <v/>
      </c>
      <c r="N694">
        <v>1.65</v>
      </c>
      <c r="Q694">
        <v>0</v>
      </c>
      <c r="R694">
        <v>0.7</v>
      </c>
      <c r="S694">
        <v>0.2</v>
      </c>
      <c r="T694" t="s">
        <v>1981</v>
      </c>
      <c r="U694" t="s">
        <v>645</v>
      </c>
      <c r="V694" t="s">
        <v>954</v>
      </c>
      <c r="W694" t="s">
        <v>569</v>
      </c>
      <c r="X694" t="str">
        <f>SpaceTypesTable[[#This Row],[Ventilation Standard]]&amp;SpaceTypesTable[[#This Row],[Ventilation Primary Space Type]]&amp;SpaceTypesTable[[#This Row],[Ventilation Secondary Space Type]]</f>
        <v>ASHRAE 62.1-1999Hotels, Motels, Resorts, DormitoriesLobbies</v>
      </c>
      <c r="Y694">
        <f>VLOOKUP(SpaceTypesTable[[#This Row],[Lookup]],VentilationStandardsTable[],6,FALSE)</f>
        <v>0</v>
      </c>
      <c r="Z694">
        <f>VLOOKUP(SpaceTypesTable[[#This Row],[Lookup]],VentilationStandardsTable[],5,FALSE)</f>
        <v>15</v>
      </c>
      <c r="AA694">
        <f>VLOOKUP(SpaceTypesTable[[#This Row],[Lookup]],VentilationStandardsTable[],7,FALSE)</f>
        <v>0</v>
      </c>
      <c r="AB694">
        <v>30</v>
      </c>
      <c r="AC694" t="s">
        <v>1990</v>
      </c>
      <c r="AD694" t="s">
        <v>2141</v>
      </c>
      <c r="AE694">
        <v>0.22320000000000001</v>
      </c>
      <c r="AF694" t="s">
        <v>2035</v>
      </c>
      <c r="AH694" t="s">
        <v>1011</v>
      </c>
      <c r="AI694" t="s">
        <v>1011</v>
      </c>
      <c r="AJ694" t="s">
        <v>1011</v>
      </c>
      <c r="AL694">
        <v>7.17</v>
      </c>
      <c r="AM694">
        <v>0</v>
      </c>
      <c r="AN694">
        <v>0.5</v>
      </c>
      <c r="AO694">
        <v>0</v>
      </c>
      <c r="AP694" t="s">
        <v>2150</v>
      </c>
      <c r="AQ694" t="s">
        <v>2060</v>
      </c>
      <c r="AR694" t="s">
        <v>2074</v>
      </c>
      <c r="AU694" t="str">
        <f>IF(SpaceTypesTable[[#This Row],[Peak Flow Rate (gal/h)]]=0,"",SpaceTypesTable[[#This Row],[Peak Flow Rate (gal/h)]]/SpaceTypesTable[[#This Row],[area (ft^2)]])</f>
        <v/>
      </c>
      <c r="BE694" t="str">
        <f>IF(ISBLANK(BD694),"",BD694/(BA694/AZ694))</f>
        <v/>
      </c>
    </row>
    <row r="695" spans="1:57">
      <c r="C695" t="s">
        <v>1058</v>
      </c>
      <c r="D695" t="s">
        <v>799</v>
      </c>
      <c r="E695" t="s">
        <v>803</v>
      </c>
      <c r="F695" t="s">
        <v>861</v>
      </c>
      <c r="G695" t="s">
        <v>1039</v>
      </c>
      <c r="H695" t="s">
        <v>755</v>
      </c>
      <c r="I695" t="s">
        <v>889</v>
      </c>
      <c r="J695" t="s">
        <v>760</v>
      </c>
      <c r="K695" t="str">
        <f>SpaceTypesTable[[#This Row],[Lighting Standard]]&amp;SpaceTypesTable[[#This Row],[Lighting Primary Space Type]]&amp;SpaceTypesTable[[#This Row],[Lighting Secondary Space Type]]</f>
        <v>ASHRAE 90.1-2007Lounge/RecreationGeneral</v>
      </c>
      <c r="N695">
        <f>VLOOKUP(SpaceTypesTable[[#This Row],[LookupColumn]],InteriorLightingTable[],5,FALSE)</f>
        <v>1.2</v>
      </c>
      <c r="Q695">
        <v>0</v>
      </c>
      <c r="R695">
        <v>0.7</v>
      </c>
      <c r="S695">
        <v>0.2</v>
      </c>
      <c r="T695" t="s">
        <v>1981</v>
      </c>
      <c r="U695" t="s">
        <v>647</v>
      </c>
      <c r="V695" t="s">
        <v>954</v>
      </c>
      <c r="W695" t="s">
        <v>569</v>
      </c>
      <c r="X695" t="str">
        <f>SpaceTypesTable[[#This Row],[Ventilation Standard]]&amp;SpaceTypesTable[[#This Row],[Ventilation Primary Space Type]]&amp;SpaceTypesTable[[#This Row],[Ventilation Secondary Space Type]]</f>
        <v>ASHRAE 62.1-2007Hotels, Motels, Resorts, DormitoriesLobbies</v>
      </c>
      <c r="Y695" t="e">
        <f>VLOOKUP(SpaceTypesTable[[#This Row],[Lookup]],VentilationStandardsTable[],6,FALSE)</f>
        <v>#N/A</v>
      </c>
      <c r="Z695" t="e">
        <f>VLOOKUP(SpaceTypesTable[[#This Row],[Lookup]],VentilationStandardsTable[],5,FALSE)</f>
        <v>#N/A</v>
      </c>
      <c r="AA695" t="e">
        <f>VLOOKUP(SpaceTypesTable[[#This Row],[Lookup]],VentilationStandardsTable[],7,FALSE)</f>
        <v>#N/A</v>
      </c>
      <c r="AB695">
        <v>30</v>
      </c>
      <c r="AC695" t="s">
        <v>1990</v>
      </c>
      <c r="AD695" t="s">
        <v>2141</v>
      </c>
      <c r="AE695">
        <v>4.4600000000000001E-2</v>
      </c>
      <c r="AF695" t="s">
        <v>2035</v>
      </c>
      <c r="AH695" t="s">
        <v>1011</v>
      </c>
      <c r="AI695" t="s">
        <v>1011</v>
      </c>
      <c r="AJ695" t="s">
        <v>1011</v>
      </c>
      <c r="AL695">
        <v>3.67</v>
      </c>
      <c r="AM695">
        <v>0</v>
      </c>
      <c r="AN695">
        <v>0.5</v>
      </c>
      <c r="AO695">
        <v>0</v>
      </c>
      <c r="AP695" t="s">
        <v>2150</v>
      </c>
      <c r="AQ695" t="s">
        <v>2060</v>
      </c>
      <c r="AR695" t="s">
        <v>2074</v>
      </c>
      <c r="AU695" t="str">
        <f>IF(SpaceTypesTable[[#This Row],[Peak Flow Rate (gal/h)]]=0,"",SpaceTypesTable[[#This Row],[Peak Flow Rate (gal/h)]]/SpaceTypesTable[[#This Row],[area (ft^2)]])</f>
        <v/>
      </c>
      <c r="BE695" t="str">
        <f>IF(ISBLANK(BD695),"",BD695/(BA695/AZ695))</f>
        <v/>
      </c>
    </row>
    <row r="696" spans="1:57">
      <c r="A696" t="s">
        <v>183</v>
      </c>
      <c r="B696">
        <v>61</v>
      </c>
      <c r="C696" t="s">
        <v>1002</v>
      </c>
      <c r="D696" t="s">
        <v>799</v>
      </c>
      <c r="E696" t="s">
        <v>803</v>
      </c>
      <c r="F696" t="s">
        <v>822</v>
      </c>
      <c r="G696" t="s">
        <v>1051</v>
      </c>
      <c r="K696" t="str">
        <f>SpaceTypesTable[[#This Row],[Lighting Standard]]&amp;SpaceTypesTable[[#This Row],[Lighting Primary Space Type]]&amp;SpaceTypesTable[[#This Row],[Lighting Secondary Space Type]]</f>
        <v/>
      </c>
      <c r="N696">
        <v>0.82</v>
      </c>
      <c r="Q696">
        <v>0</v>
      </c>
      <c r="R696">
        <v>0.7</v>
      </c>
      <c r="S696">
        <v>0.2</v>
      </c>
      <c r="T696" t="s">
        <v>1975</v>
      </c>
      <c r="U696" t="s">
        <v>645</v>
      </c>
      <c r="V696" t="s">
        <v>578</v>
      </c>
      <c r="W696" t="s">
        <v>579</v>
      </c>
      <c r="X696" t="str">
        <f>SpaceTypesTable[[#This Row],[Ventilation Standard]]&amp;SpaceTypesTable[[#This Row],[Ventilation Primary Space Type]]&amp;SpaceTypesTable[[#This Row],[Ventilation Secondary Space Type]]</f>
        <v>ASHRAE 62.1-1999Public SpacesCorridors and utilities</v>
      </c>
      <c r="Y696">
        <f>VLOOKUP(SpaceTypesTable[[#This Row],[Lookup]],VentilationStandardsTable[],6,FALSE)</f>
        <v>0.05</v>
      </c>
      <c r="Z696">
        <f>VLOOKUP(SpaceTypesTable[[#This Row],[Lookup]],VentilationStandardsTable[],5,FALSE)</f>
        <v>0</v>
      </c>
      <c r="AA696">
        <f>VLOOKUP(SpaceTypesTable[[#This Row],[Lookup]],VentilationStandardsTable[],7,FALSE)</f>
        <v>0</v>
      </c>
      <c r="AB696">
        <v>0</v>
      </c>
      <c r="AC696" t="s">
        <v>1989</v>
      </c>
      <c r="AD696" t="s">
        <v>2141</v>
      </c>
      <c r="AE696">
        <v>0.22320000000000001</v>
      </c>
      <c r="AF696" t="s">
        <v>2035</v>
      </c>
      <c r="AH696" t="s">
        <v>1011</v>
      </c>
      <c r="AI696" t="s">
        <v>1011</v>
      </c>
      <c r="AJ696" t="s">
        <v>1011</v>
      </c>
      <c r="AL696">
        <v>0</v>
      </c>
      <c r="AM696">
        <v>0</v>
      </c>
      <c r="AN696">
        <v>0.5</v>
      </c>
      <c r="AO696">
        <v>0</v>
      </c>
      <c r="AP696" t="s">
        <v>2097</v>
      </c>
      <c r="AQ696" t="s">
        <v>2060</v>
      </c>
      <c r="AR696" t="s">
        <v>2074</v>
      </c>
      <c r="AU696" t="str">
        <f>IF(SpaceTypesTable[[#This Row],[Peak Flow Rate (gal/h)]]=0,"",SpaceTypesTable[[#This Row],[Peak Flow Rate (gal/h)]]/SpaceTypesTable[[#This Row],[area (ft^2)]])</f>
        <v/>
      </c>
      <c r="BE696" t="str">
        <f>IF(ISBLANK(BD696),"",BD696/(BA696/AZ696))</f>
        <v/>
      </c>
    </row>
    <row r="697" spans="1:57">
      <c r="A697" t="s">
        <v>524</v>
      </c>
      <c r="B697">
        <v>533</v>
      </c>
      <c r="C697" t="s">
        <v>1001</v>
      </c>
      <c r="D697" t="s">
        <v>799</v>
      </c>
      <c r="E697" t="s">
        <v>803</v>
      </c>
      <c r="F697" t="s">
        <v>822</v>
      </c>
      <c r="G697" t="s">
        <v>1051</v>
      </c>
      <c r="H697" t="s">
        <v>754</v>
      </c>
      <c r="I697" t="s">
        <v>897</v>
      </c>
      <c r="J697" t="s">
        <v>760</v>
      </c>
      <c r="K697" t="str">
        <f>SpaceTypesTable[[#This Row],[Lighting Standard]]&amp;SpaceTypesTable[[#This Row],[Lighting Primary Space Type]]&amp;SpaceTypesTable[[#This Row],[Lighting Secondary Space Type]]</f>
        <v>ASHRAE 90.1-2004Stairs-ActiveGeneral</v>
      </c>
      <c r="N697">
        <f>VLOOKUP(SpaceTypesTable[[#This Row],[LookupColumn]],InteriorLightingTable[],5,FALSE)</f>
        <v>0.6</v>
      </c>
      <c r="Q697">
        <v>0</v>
      </c>
      <c r="R697">
        <v>0.7</v>
      </c>
      <c r="S697">
        <v>0.2</v>
      </c>
      <c r="T697" t="s">
        <v>1975</v>
      </c>
      <c r="U697" t="s">
        <v>645</v>
      </c>
      <c r="V697" t="s">
        <v>578</v>
      </c>
      <c r="W697" t="s">
        <v>579</v>
      </c>
      <c r="X697" t="str">
        <f>SpaceTypesTable[[#This Row],[Ventilation Standard]]&amp;SpaceTypesTable[[#This Row],[Ventilation Primary Space Type]]&amp;SpaceTypesTable[[#This Row],[Ventilation Secondary Space Type]]</f>
        <v>ASHRAE 62.1-1999Public SpacesCorridors and utilities</v>
      </c>
      <c r="Y697">
        <f>VLOOKUP(SpaceTypesTable[[#This Row],[Lookup]],VentilationStandardsTable[],6,FALSE)</f>
        <v>0.05</v>
      </c>
      <c r="Z697">
        <f>VLOOKUP(SpaceTypesTable[[#This Row],[Lookup]],VentilationStandardsTable[],5,FALSE)</f>
        <v>0</v>
      </c>
      <c r="AA697">
        <f>VLOOKUP(SpaceTypesTable[[#This Row],[Lookup]],VentilationStandardsTable[],7,FALSE)</f>
        <v>0</v>
      </c>
      <c r="AB697">
        <v>0</v>
      </c>
      <c r="AC697" t="s">
        <v>1989</v>
      </c>
      <c r="AD697" t="s">
        <v>2141</v>
      </c>
      <c r="AE697">
        <v>5.9499999999999997E-2</v>
      </c>
      <c r="AF697" t="s">
        <v>2035</v>
      </c>
      <c r="AH697" t="s">
        <v>1011</v>
      </c>
      <c r="AI697" t="s">
        <v>1011</v>
      </c>
      <c r="AJ697" t="s">
        <v>1011</v>
      </c>
      <c r="AL697">
        <v>0</v>
      </c>
      <c r="AM697">
        <v>0</v>
      </c>
      <c r="AN697">
        <v>0.5</v>
      </c>
      <c r="AO697">
        <v>0</v>
      </c>
      <c r="AP697" t="s">
        <v>2097</v>
      </c>
      <c r="AQ697" t="s">
        <v>2060</v>
      </c>
      <c r="AR697" t="s">
        <v>2074</v>
      </c>
      <c r="AU697" t="str">
        <f>IF(SpaceTypesTable[[#This Row],[Peak Flow Rate (gal/h)]]=0,"",SpaceTypesTable[[#This Row],[Peak Flow Rate (gal/h)]]/SpaceTypesTable[[#This Row],[area (ft^2)]])</f>
        <v/>
      </c>
      <c r="BE697" t="str">
        <f>IF(ISBLANK(BD697),"",BD697/(BA697/AZ697))</f>
        <v/>
      </c>
    </row>
    <row r="698" spans="1:57">
      <c r="A698" t="s">
        <v>385</v>
      </c>
      <c r="B698">
        <v>227</v>
      </c>
      <c r="C698" t="s">
        <v>1000</v>
      </c>
      <c r="D698" t="s">
        <v>800</v>
      </c>
      <c r="E698" t="s">
        <v>803</v>
      </c>
      <c r="F698" t="s">
        <v>822</v>
      </c>
      <c r="G698" t="s">
        <v>1051</v>
      </c>
      <c r="H698" t="s">
        <v>997</v>
      </c>
      <c r="I698" t="s">
        <v>897</v>
      </c>
      <c r="J698" t="s">
        <v>760</v>
      </c>
      <c r="K698" t="str">
        <f>SpaceTypesTable[[#This Row],[Lighting Standard]]&amp;SpaceTypesTable[[#This Row],[Lighting Primary Space Type]]&amp;SpaceTypesTable[[#This Row],[Lighting Secondary Space Type]]</f>
        <v>ASHRAE 189.1-2009Stairs-ActiveGeneral</v>
      </c>
      <c r="N698">
        <f>VLOOKUP(SpaceTypesTable[[#This Row],[LookupColumn]],InteriorLightingTable[],5,FALSE)</f>
        <v>0.54</v>
      </c>
      <c r="Q698">
        <v>0</v>
      </c>
      <c r="R698">
        <v>0.7</v>
      </c>
      <c r="S698">
        <v>0.2</v>
      </c>
      <c r="T698" t="s">
        <v>1975</v>
      </c>
      <c r="U698" t="s">
        <v>645</v>
      </c>
      <c r="V698" t="s">
        <v>578</v>
      </c>
      <c r="W698" t="s">
        <v>579</v>
      </c>
      <c r="X698" t="str">
        <f>SpaceTypesTable[[#This Row],[Ventilation Standard]]&amp;SpaceTypesTable[[#This Row],[Ventilation Primary Space Type]]&amp;SpaceTypesTable[[#This Row],[Ventilation Secondary Space Type]]</f>
        <v>ASHRAE 62.1-1999Public SpacesCorridors and utilities</v>
      </c>
      <c r="Y698">
        <f>VLOOKUP(SpaceTypesTable[[#This Row],[Lookup]],VentilationStandardsTable[],6,FALSE)</f>
        <v>0.05</v>
      </c>
      <c r="Z698">
        <f>VLOOKUP(SpaceTypesTable[[#This Row],[Lookup]],VentilationStandardsTable[],5,FALSE)</f>
        <v>0</v>
      </c>
      <c r="AA698">
        <f>VLOOKUP(SpaceTypesTable[[#This Row],[Lookup]],VentilationStandardsTable[],7,FALSE)</f>
        <v>0</v>
      </c>
      <c r="AB698">
        <v>0</v>
      </c>
      <c r="AC698" t="s">
        <v>1989</v>
      </c>
      <c r="AD698" t="s">
        <v>2141</v>
      </c>
      <c r="AE698">
        <v>5.9499999999999997E-2</v>
      </c>
      <c r="AF698" t="s">
        <v>2035</v>
      </c>
      <c r="AH698" t="s">
        <v>1011</v>
      </c>
      <c r="AI698" t="s">
        <v>1011</v>
      </c>
      <c r="AJ698" t="s">
        <v>1011</v>
      </c>
      <c r="AL698">
        <v>0</v>
      </c>
      <c r="AM698">
        <v>0</v>
      </c>
      <c r="AN698">
        <v>0.5</v>
      </c>
      <c r="AO698">
        <v>0</v>
      </c>
      <c r="AP698" t="s">
        <v>2097</v>
      </c>
      <c r="AQ698" t="s">
        <v>2060</v>
      </c>
      <c r="AR698" t="s">
        <v>2074</v>
      </c>
      <c r="AU698" t="str">
        <f>IF(SpaceTypesTable[[#This Row],[Peak Flow Rate (gal/h)]]=0,"",SpaceTypesTable[[#This Row],[Peak Flow Rate (gal/h)]]/SpaceTypesTable[[#This Row],[area (ft^2)]])</f>
        <v/>
      </c>
      <c r="BE698" t="str">
        <f>IF(ISBLANK(BD698),"",BD698/(BA698/AZ698))</f>
        <v/>
      </c>
    </row>
    <row r="699" spans="1:57">
      <c r="A699" t="s">
        <v>185</v>
      </c>
      <c r="B699">
        <v>485</v>
      </c>
      <c r="C699" t="s">
        <v>1000</v>
      </c>
      <c r="D699" t="s">
        <v>801</v>
      </c>
      <c r="E699" t="s">
        <v>803</v>
      </c>
      <c r="F699" t="s">
        <v>822</v>
      </c>
      <c r="G699" t="s">
        <v>1051</v>
      </c>
      <c r="H699" t="s">
        <v>997</v>
      </c>
      <c r="I699" t="s">
        <v>897</v>
      </c>
      <c r="J699" t="s">
        <v>760</v>
      </c>
      <c r="K699" t="str">
        <f>SpaceTypesTable[[#This Row],[Lighting Standard]]&amp;SpaceTypesTable[[#This Row],[Lighting Primary Space Type]]&amp;SpaceTypesTable[[#This Row],[Lighting Secondary Space Type]]</f>
        <v>ASHRAE 189.1-2009Stairs-ActiveGeneral</v>
      </c>
      <c r="N699">
        <f>VLOOKUP(SpaceTypesTable[[#This Row],[LookupColumn]],InteriorLightingTable[],5,FALSE)</f>
        <v>0.54</v>
      </c>
      <c r="Q699">
        <v>0</v>
      </c>
      <c r="R699">
        <v>0.7</v>
      </c>
      <c r="S699">
        <v>0.2</v>
      </c>
      <c r="T699" t="s">
        <v>1975</v>
      </c>
      <c r="U699" t="s">
        <v>645</v>
      </c>
      <c r="V699" t="s">
        <v>578</v>
      </c>
      <c r="W699" t="s">
        <v>579</v>
      </c>
      <c r="X699" t="str">
        <f>SpaceTypesTable[[#This Row],[Ventilation Standard]]&amp;SpaceTypesTable[[#This Row],[Ventilation Primary Space Type]]&amp;SpaceTypesTable[[#This Row],[Ventilation Secondary Space Type]]</f>
        <v>ASHRAE 62.1-1999Public SpacesCorridors and utilities</v>
      </c>
      <c r="Y699">
        <f>VLOOKUP(SpaceTypesTable[[#This Row],[Lookup]],VentilationStandardsTable[],6,FALSE)</f>
        <v>0.05</v>
      </c>
      <c r="Z699">
        <f>VLOOKUP(SpaceTypesTable[[#This Row],[Lookup]],VentilationStandardsTable[],5,FALSE)</f>
        <v>0</v>
      </c>
      <c r="AA699">
        <f>VLOOKUP(SpaceTypesTable[[#This Row],[Lookup]],VentilationStandardsTable[],7,FALSE)</f>
        <v>0</v>
      </c>
      <c r="AB699">
        <v>0</v>
      </c>
      <c r="AC699" t="s">
        <v>1989</v>
      </c>
      <c r="AD699" t="s">
        <v>2141</v>
      </c>
      <c r="AE699">
        <v>4.4600000000000001E-2</v>
      </c>
      <c r="AF699" t="s">
        <v>2035</v>
      </c>
      <c r="AH699" t="s">
        <v>1011</v>
      </c>
      <c r="AI699" t="s">
        <v>1011</v>
      </c>
      <c r="AJ699" t="s">
        <v>1011</v>
      </c>
      <c r="AL699">
        <v>0</v>
      </c>
      <c r="AM699">
        <v>0</v>
      </c>
      <c r="AN699">
        <v>0.5</v>
      </c>
      <c r="AO699">
        <v>0</v>
      </c>
      <c r="AP699" t="s">
        <v>2097</v>
      </c>
      <c r="AQ699" t="s">
        <v>2060</v>
      </c>
      <c r="AR699" t="s">
        <v>2074</v>
      </c>
      <c r="AU699" t="str">
        <f>IF(SpaceTypesTable[[#This Row],[Peak Flow Rate (gal/h)]]=0,"",SpaceTypesTable[[#This Row],[Peak Flow Rate (gal/h)]]/SpaceTypesTable[[#This Row],[area (ft^2)]])</f>
        <v/>
      </c>
      <c r="BE699" t="str">
        <f>IF(ISBLANK(BD699),"",BD699/(BA699/AZ699))</f>
        <v/>
      </c>
    </row>
    <row r="700" spans="1:57">
      <c r="A700" t="s">
        <v>116</v>
      </c>
      <c r="B700">
        <v>119</v>
      </c>
      <c r="C700" t="s">
        <v>1003</v>
      </c>
      <c r="D700" t="s">
        <v>799</v>
      </c>
      <c r="E700" t="s">
        <v>803</v>
      </c>
      <c r="F700" t="s">
        <v>822</v>
      </c>
      <c r="G700" t="s">
        <v>1051</v>
      </c>
      <c r="K700" t="str">
        <f>SpaceTypesTable[[#This Row],[Lighting Standard]]&amp;SpaceTypesTable[[#This Row],[Lighting Primary Space Type]]&amp;SpaceTypesTable[[#This Row],[Lighting Secondary Space Type]]</f>
        <v/>
      </c>
      <c r="N700">
        <v>0.82</v>
      </c>
      <c r="Q700">
        <v>0</v>
      </c>
      <c r="R700">
        <v>0.7</v>
      </c>
      <c r="S700">
        <v>0.2</v>
      </c>
      <c r="T700" t="s">
        <v>1975</v>
      </c>
      <c r="U700" t="s">
        <v>645</v>
      </c>
      <c r="V700" t="s">
        <v>578</v>
      </c>
      <c r="W700" t="s">
        <v>579</v>
      </c>
      <c r="X700" t="str">
        <f>SpaceTypesTable[[#This Row],[Ventilation Standard]]&amp;SpaceTypesTable[[#This Row],[Ventilation Primary Space Type]]&amp;SpaceTypesTable[[#This Row],[Ventilation Secondary Space Type]]</f>
        <v>ASHRAE 62.1-1999Public SpacesCorridors and utilities</v>
      </c>
      <c r="Y700">
        <f>VLOOKUP(SpaceTypesTable[[#This Row],[Lookup]],VentilationStandardsTable[],6,FALSE)</f>
        <v>0.05</v>
      </c>
      <c r="Z700">
        <f>VLOOKUP(SpaceTypesTable[[#This Row],[Lookup]],VentilationStandardsTable[],5,FALSE)</f>
        <v>0</v>
      </c>
      <c r="AA700">
        <f>VLOOKUP(SpaceTypesTable[[#This Row],[Lookup]],VentilationStandardsTable[],7,FALSE)</f>
        <v>0</v>
      </c>
      <c r="AB700">
        <v>0</v>
      </c>
      <c r="AC700" t="s">
        <v>1989</v>
      </c>
      <c r="AD700" t="s">
        <v>2141</v>
      </c>
      <c r="AE700">
        <v>0.22320000000000001</v>
      </c>
      <c r="AF700" t="s">
        <v>2035</v>
      </c>
      <c r="AH700" t="s">
        <v>1011</v>
      </c>
      <c r="AI700" t="s">
        <v>1011</v>
      </c>
      <c r="AJ700" t="s">
        <v>1011</v>
      </c>
      <c r="AL700">
        <v>0</v>
      </c>
      <c r="AM700">
        <v>0</v>
      </c>
      <c r="AN700">
        <v>0.5</v>
      </c>
      <c r="AO700">
        <v>0</v>
      </c>
      <c r="AP700" t="s">
        <v>2097</v>
      </c>
      <c r="AQ700" t="s">
        <v>2060</v>
      </c>
      <c r="AR700" t="s">
        <v>2074</v>
      </c>
      <c r="AU700" t="str">
        <f>IF(SpaceTypesTable[[#This Row],[Peak Flow Rate (gal/h)]]=0,"",SpaceTypesTable[[#This Row],[Peak Flow Rate (gal/h)]]/SpaceTypesTable[[#This Row],[area (ft^2)]])</f>
        <v/>
      </c>
      <c r="BE700" t="str">
        <f>IF(ISBLANK(BD700),"",BD700/(BA700/AZ700))</f>
        <v/>
      </c>
    </row>
    <row r="701" spans="1:57">
      <c r="C701" t="s">
        <v>1058</v>
      </c>
      <c r="D701" t="s">
        <v>799</v>
      </c>
      <c r="E701" t="s">
        <v>803</v>
      </c>
      <c r="F701" t="s">
        <v>822</v>
      </c>
      <c r="G701" t="s">
        <v>1051</v>
      </c>
      <c r="H701" t="s">
        <v>755</v>
      </c>
      <c r="I701" t="s">
        <v>897</v>
      </c>
      <c r="J701" t="s">
        <v>760</v>
      </c>
      <c r="K701" t="str">
        <f>SpaceTypesTable[[#This Row],[Lighting Standard]]&amp;SpaceTypesTable[[#This Row],[Lighting Primary Space Type]]&amp;SpaceTypesTable[[#This Row],[Lighting Secondary Space Type]]</f>
        <v>ASHRAE 90.1-2007Stairs-ActiveGeneral</v>
      </c>
      <c r="N701">
        <f>VLOOKUP(SpaceTypesTable[[#This Row],[LookupColumn]],InteriorLightingTable[],5,FALSE)</f>
        <v>0.6</v>
      </c>
      <c r="Q701">
        <v>0</v>
      </c>
      <c r="R701">
        <v>0.7</v>
      </c>
      <c r="S701">
        <v>0.2</v>
      </c>
      <c r="T701" t="s">
        <v>1975</v>
      </c>
      <c r="U701" t="s">
        <v>647</v>
      </c>
      <c r="V701" t="s">
        <v>578</v>
      </c>
      <c r="W701" t="s">
        <v>579</v>
      </c>
      <c r="X701" t="str">
        <f>SpaceTypesTable[[#This Row],[Ventilation Standard]]&amp;SpaceTypesTable[[#This Row],[Ventilation Primary Space Type]]&amp;SpaceTypesTable[[#This Row],[Ventilation Secondary Space Type]]</f>
        <v>ASHRAE 62.1-2007Public SpacesCorridors and utilities</v>
      </c>
      <c r="Y701" t="e">
        <f>VLOOKUP(SpaceTypesTable[[#This Row],[Lookup]],VentilationStandardsTable[],6,FALSE)</f>
        <v>#N/A</v>
      </c>
      <c r="Z701" t="e">
        <f>VLOOKUP(SpaceTypesTable[[#This Row],[Lookup]],VentilationStandardsTable[],5,FALSE)</f>
        <v>#N/A</v>
      </c>
      <c r="AA701" t="e">
        <f>VLOOKUP(SpaceTypesTable[[#This Row],[Lookup]],VentilationStandardsTable[],7,FALSE)</f>
        <v>#N/A</v>
      </c>
      <c r="AB701">
        <v>0</v>
      </c>
      <c r="AC701" t="s">
        <v>1989</v>
      </c>
      <c r="AD701" t="s">
        <v>2141</v>
      </c>
      <c r="AE701">
        <v>4.4600000000000001E-2</v>
      </c>
      <c r="AF701" t="s">
        <v>2035</v>
      </c>
      <c r="AH701" t="s">
        <v>1011</v>
      </c>
      <c r="AI701" t="s">
        <v>1011</v>
      </c>
      <c r="AJ701" t="s">
        <v>1011</v>
      </c>
      <c r="AL701">
        <v>0</v>
      </c>
      <c r="AM701">
        <v>0</v>
      </c>
      <c r="AN701">
        <v>0.5</v>
      </c>
      <c r="AO701">
        <v>0</v>
      </c>
      <c r="AP701" t="s">
        <v>2097</v>
      </c>
      <c r="AQ701" t="s">
        <v>2060</v>
      </c>
      <c r="AR701" t="s">
        <v>2074</v>
      </c>
      <c r="AU701" t="str">
        <f>IF(SpaceTypesTable[[#This Row],[Peak Flow Rate (gal/h)]]=0,"",SpaceTypesTable[[#This Row],[Peak Flow Rate (gal/h)]]/SpaceTypesTable[[#This Row],[area (ft^2)]])</f>
        <v/>
      </c>
      <c r="BE701" t="str">
        <f>IF(ISBLANK(BD701),"",BD701/(BA701/AZ701))</f>
        <v/>
      </c>
    </row>
    <row r="702" spans="1:57">
      <c r="A702" t="s">
        <v>98</v>
      </c>
      <c r="B702">
        <v>383</v>
      </c>
      <c r="C702" t="s">
        <v>1002</v>
      </c>
      <c r="D702" t="s">
        <v>799</v>
      </c>
      <c r="E702" t="s">
        <v>803</v>
      </c>
      <c r="F702" t="s">
        <v>852</v>
      </c>
      <c r="G702" t="s">
        <v>1050</v>
      </c>
      <c r="K702" t="str">
        <f>SpaceTypesTable[[#This Row],[Lighting Standard]]&amp;SpaceTypesTable[[#This Row],[Lighting Primary Space Type]]&amp;SpaceTypesTable[[#This Row],[Lighting Secondary Space Type]]</f>
        <v/>
      </c>
      <c r="N702">
        <v>0.45</v>
      </c>
      <c r="Q702">
        <v>0</v>
      </c>
      <c r="R702">
        <v>0.7</v>
      </c>
      <c r="S702">
        <v>0.2</v>
      </c>
      <c r="T702" t="s">
        <v>1982</v>
      </c>
      <c r="U702" t="s">
        <v>645</v>
      </c>
      <c r="V702" t="s">
        <v>585</v>
      </c>
      <c r="W702" t="s">
        <v>591</v>
      </c>
      <c r="X702" t="str">
        <f>SpaceTypesTable[[#This Row],[Ventilation Standard]]&amp;SpaceTypesTable[[#This Row],[Ventilation Primary Space Type]]&amp;SpaceTypesTable[[#This Row],[Ventilation Secondary Space Type]]</f>
        <v>ASHRAE 62.1-1999Retail Stores, Sales Floors, and Show Room FloorsShipping and receiving</v>
      </c>
      <c r="Y702">
        <f>VLOOKUP(SpaceTypesTable[[#This Row],[Lookup]],VentilationStandardsTable[],6,FALSE)</f>
        <v>0.15</v>
      </c>
      <c r="Z702">
        <f>VLOOKUP(SpaceTypesTable[[#This Row],[Lookup]],VentilationStandardsTable[],5,FALSE)</f>
        <v>0</v>
      </c>
      <c r="AA702">
        <f>VLOOKUP(SpaceTypesTable[[#This Row],[Lookup]],VentilationStandardsTable[],7,FALSE)</f>
        <v>0</v>
      </c>
      <c r="AB702">
        <v>0</v>
      </c>
      <c r="AC702" t="s">
        <v>1989</v>
      </c>
      <c r="AD702" t="s">
        <v>2141</v>
      </c>
      <c r="AE702">
        <v>0.22320000000000001</v>
      </c>
      <c r="AF702" t="s">
        <v>2035</v>
      </c>
      <c r="AH702" t="s">
        <v>1011</v>
      </c>
      <c r="AI702" t="s">
        <v>1011</v>
      </c>
      <c r="AJ702" t="s">
        <v>1011</v>
      </c>
      <c r="AL702">
        <v>0</v>
      </c>
      <c r="AM702">
        <v>0</v>
      </c>
      <c r="AN702">
        <v>0.5</v>
      </c>
      <c r="AO702">
        <v>0</v>
      </c>
      <c r="AP702" t="s">
        <v>2097</v>
      </c>
      <c r="AQ702" t="s">
        <v>2060</v>
      </c>
      <c r="AR702" t="s">
        <v>2074</v>
      </c>
      <c r="AU702" t="str">
        <f>IF(SpaceTypesTable[[#This Row],[Peak Flow Rate (gal/h)]]=0,"",SpaceTypesTable[[#This Row],[Peak Flow Rate (gal/h)]]/SpaceTypesTable[[#This Row],[area (ft^2)]])</f>
        <v/>
      </c>
      <c r="BE702" t="str">
        <f>IF(ISBLANK(BD702),"",BD702/(BA702/AZ702))</f>
        <v/>
      </c>
    </row>
    <row r="703" spans="1:57">
      <c r="A703" t="s">
        <v>32</v>
      </c>
      <c r="B703">
        <v>374</v>
      </c>
      <c r="C703" t="s">
        <v>1001</v>
      </c>
      <c r="D703" t="s">
        <v>799</v>
      </c>
      <c r="E703" t="s">
        <v>803</v>
      </c>
      <c r="F703" t="s">
        <v>852</v>
      </c>
      <c r="G703" t="s">
        <v>1050</v>
      </c>
      <c r="H703" t="s">
        <v>754</v>
      </c>
      <c r="I703" t="s">
        <v>779</v>
      </c>
      <c r="J703" t="s">
        <v>760</v>
      </c>
      <c r="K703" t="str">
        <f>SpaceTypesTable[[#This Row],[Lighting Standard]]&amp;SpaceTypesTable[[#This Row],[Lighting Primary Space Type]]&amp;SpaceTypesTable[[#This Row],[Lighting Secondary Space Type]]</f>
        <v>ASHRAE 90.1-2004Active StorageGeneral</v>
      </c>
      <c r="N703">
        <f>VLOOKUP(SpaceTypesTable[[#This Row],[LookupColumn]],InteriorLightingTable[],5,FALSE)</f>
        <v>0.8</v>
      </c>
      <c r="Q703">
        <v>0</v>
      </c>
      <c r="R703">
        <v>0.7</v>
      </c>
      <c r="S703">
        <v>0.2</v>
      </c>
      <c r="T703" t="s">
        <v>1982</v>
      </c>
      <c r="U703" t="s">
        <v>645</v>
      </c>
      <c r="V703" t="s">
        <v>585</v>
      </c>
      <c r="W703" t="s">
        <v>591</v>
      </c>
      <c r="X703" t="str">
        <f>SpaceTypesTable[[#This Row],[Ventilation Standard]]&amp;SpaceTypesTable[[#This Row],[Ventilation Primary Space Type]]&amp;SpaceTypesTable[[#This Row],[Ventilation Secondary Space Type]]</f>
        <v>ASHRAE 62.1-1999Retail Stores, Sales Floors, and Show Room FloorsShipping and receiving</v>
      </c>
      <c r="Y703">
        <f>VLOOKUP(SpaceTypesTable[[#This Row],[Lookup]],VentilationStandardsTable[],6,FALSE)</f>
        <v>0.15</v>
      </c>
      <c r="Z703">
        <f>VLOOKUP(SpaceTypesTable[[#This Row],[Lookup]],VentilationStandardsTable[],5,FALSE)</f>
        <v>0</v>
      </c>
      <c r="AA703">
        <f>VLOOKUP(SpaceTypesTable[[#This Row],[Lookup]],VentilationStandardsTable[],7,FALSE)</f>
        <v>0</v>
      </c>
      <c r="AB703">
        <v>0</v>
      </c>
      <c r="AC703" t="s">
        <v>1989</v>
      </c>
      <c r="AD703" t="s">
        <v>2141</v>
      </c>
      <c r="AE703">
        <v>5.9499999999999997E-2</v>
      </c>
      <c r="AF703" t="s">
        <v>2035</v>
      </c>
      <c r="AH703" t="s">
        <v>1011</v>
      </c>
      <c r="AI703" t="s">
        <v>1011</v>
      </c>
      <c r="AJ703" t="s">
        <v>1011</v>
      </c>
      <c r="AL703">
        <v>0</v>
      </c>
      <c r="AM703">
        <v>0</v>
      </c>
      <c r="AN703">
        <v>0.5</v>
      </c>
      <c r="AO703">
        <v>0</v>
      </c>
      <c r="AP703" t="s">
        <v>2097</v>
      </c>
      <c r="AQ703" t="s">
        <v>2060</v>
      </c>
      <c r="AR703" t="s">
        <v>2074</v>
      </c>
      <c r="AU703" t="str">
        <f>IF(SpaceTypesTable[[#This Row],[Peak Flow Rate (gal/h)]]=0,"",SpaceTypesTable[[#This Row],[Peak Flow Rate (gal/h)]]/SpaceTypesTable[[#This Row],[area (ft^2)]])</f>
        <v/>
      </c>
      <c r="BE703" t="str">
        <f>IF(ISBLANK(BD703),"",BD703/(BA703/AZ703))</f>
        <v/>
      </c>
    </row>
    <row r="704" spans="1:57">
      <c r="A704" t="s">
        <v>370</v>
      </c>
      <c r="B704">
        <v>483</v>
      </c>
      <c r="C704" t="s">
        <v>1000</v>
      </c>
      <c r="D704" t="s">
        <v>800</v>
      </c>
      <c r="E704" t="s">
        <v>803</v>
      </c>
      <c r="F704" t="s">
        <v>852</v>
      </c>
      <c r="G704" t="s">
        <v>1050</v>
      </c>
      <c r="H704" t="s">
        <v>997</v>
      </c>
      <c r="I704" t="s">
        <v>779</v>
      </c>
      <c r="J704" t="s">
        <v>760</v>
      </c>
      <c r="K704" t="str">
        <f>SpaceTypesTable[[#This Row],[Lighting Standard]]&amp;SpaceTypesTable[[#This Row],[Lighting Primary Space Type]]&amp;SpaceTypesTable[[#This Row],[Lighting Secondary Space Type]]</f>
        <v>ASHRAE 189.1-2009Active StorageGeneral</v>
      </c>
      <c r="N704">
        <f>VLOOKUP(SpaceTypesTable[[#This Row],[LookupColumn]],InteriorLightingTable[],5,FALSE)</f>
        <v>0.72000000000000008</v>
      </c>
      <c r="Q704">
        <v>0</v>
      </c>
      <c r="R704">
        <v>0.7</v>
      </c>
      <c r="S704">
        <v>0.2</v>
      </c>
      <c r="T704" t="s">
        <v>1982</v>
      </c>
      <c r="U704" t="s">
        <v>645</v>
      </c>
      <c r="V704" t="s">
        <v>585</v>
      </c>
      <c r="W704" t="s">
        <v>591</v>
      </c>
      <c r="X704" t="str">
        <f>SpaceTypesTable[[#This Row],[Ventilation Standard]]&amp;SpaceTypesTable[[#This Row],[Ventilation Primary Space Type]]&amp;SpaceTypesTable[[#This Row],[Ventilation Secondary Space Type]]</f>
        <v>ASHRAE 62.1-1999Retail Stores, Sales Floors, and Show Room FloorsShipping and receiving</v>
      </c>
      <c r="Y704">
        <f>VLOOKUP(SpaceTypesTable[[#This Row],[Lookup]],VentilationStandardsTable[],6,FALSE)</f>
        <v>0.15</v>
      </c>
      <c r="Z704">
        <f>VLOOKUP(SpaceTypesTable[[#This Row],[Lookup]],VentilationStandardsTable[],5,FALSE)</f>
        <v>0</v>
      </c>
      <c r="AA704">
        <f>VLOOKUP(SpaceTypesTable[[#This Row],[Lookup]],VentilationStandardsTable[],7,FALSE)</f>
        <v>0</v>
      </c>
      <c r="AB704">
        <v>0</v>
      </c>
      <c r="AC704" t="s">
        <v>1989</v>
      </c>
      <c r="AD704" t="s">
        <v>2141</v>
      </c>
      <c r="AE704">
        <v>5.9499999999999997E-2</v>
      </c>
      <c r="AF704" t="s">
        <v>2035</v>
      </c>
      <c r="AH704" t="s">
        <v>1011</v>
      </c>
      <c r="AI704" t="s">
        <v>1011</v>
      </c>
      <c r="AJ704" t="s">
        <v>1011</v>
      </c>
      <c r="AL704">
        <v>0</v>
      </c>
      <c r="AM704">
        <v>0</v>
      </c>
      <c r="AN704">
        <v>0.5</v>
      </c>
      <c r="AO704">
        <v>0</v>
      </c>
      <c r="AP704" t="s">
        <v>2097</v>
      </c>
      <c r="AQ704" t="s">
        <v>2060</v>
      </c>
      <c r="AR704" t="s">
        <v>2074</v>
      </c>
      <c r="AU704" t="str">
        <f>IF(SpaceTypesTable[[#This Row],[Peak Flow Rate (gal/h)]]=0,"",SpaceTypesTable[[#This Row],[Peak Flow Rate (gal/h)]]/SpaceTypesTable[[#This Row],[area (ft^2)]])</f>
        <v/>
      </c>
      <c r="BE704" t="str">
        <f>IF(ISBLANK(BD704),"",BD704/(BA704/AZ704))</f>
        <v/>
      </c>
    </row>
    <row r="705" spans="1:58">
      <c r="A705" t="s">
        <v>311</v>
      </c>
      <c r="B705">
        <v>477</v>
      </c>
      <c r="C705" t="s">
        <v>1000</v>
      </c>
      <c r="D705" t="s">
        <v>801</v>
      </c>
      <c r="E705" t="s">
        <v>803</v>
      </c>
      <c r="F705" t="s">
        <v>852</v>
      </c>
      <c r="G705" t="s">
        <v>1050</v>
      </c>
      <c r="H705" t="s">
        <v>997</v>
      </c>
      <c r="I705" t="s">
        <v>779</v>
      </c>
      <c r="J705" t="s">
        <v>760</v>
      </c>
      <c r="K705" t="str">
        <f>SpaceTypesTable[[#This Row],[Lighting Standard]]&amp;SpaceTypesTable[[#This Row],[Lighting Primary Space Type]]&amp;SpaceTypesTable[[#This Row],[Lighting Secondary Space Type]]</f>
        <v>ASHRAE 189.1-2009Active StorageGeneral</v>
      </c>
      <c r="N705">
        <f>VLOOKUP(SpaceTypesTable[[#This Row],[LookupColumn]],InteriorLightingTable[],5,FALSE)</f>
        <v>0.72000000000000008</v>
      </c>
      <c r="Q705">
        <v>0</v>
      </c>
      <c r="R705">
        <v>0.7</v>
      </c>
      <c r="S705">
        <v>0.2</v>
      </c>
      <c r="T705" t="s">
        <v>1982</v>
      </c>
      <c r="U705" t="s">
        <v>645</v>
      </c>
      <c r="V705" t="s">
        <v>585</v>
      </c>
      <c r="W705" t="s">
        <v>591</v>
      </c>
      <c r="X705" t="str">
        <f>SpaceTypesTable[[#This Row],[Ventilation Standard]]&amp;SpaceTypesTable[[#This Row],[Ventilation Primary Space Type]]&amp;SpaceTypesTable[[#This Row],[Ventilation Secondary Space Type]]</f>
        <v>ASHRAE 62.1-1999Retail Stores, Sales Floors, and Show Room FloorsShipping and receiving</v>
      </c>
      <c r="Y705">
        <f>VLOOKUP(SpaceTypesTable[[#This Row],[Lookup]],VentilationStandardsTable[],6,FALSE)</f>
        <v>0.15</v>
      </c>
      <c r="Z705">
        <f>VLOOKUP(SpaceTypesTable[[#This Row],[Lookup]],VentilationStandardsTable[],5,FALSE)</f>
        <v>0</v>
      </c>
      <c r="AA705">
        <f>VLOOKUP(SpaceTypesTable[[#This Row],[Lookup]],VentilationStandardsTable[],7,FALSE)</f>
        <v>0</v>
      </c>
      <c r="AB705">
        <v>0</v>
      </c>
      <c r="AC705" t="s">
        <v>1989</v>
      </c>
      <c r="AD705" t="s">
        <v>2141</v>
      </c>
      <c r="AE705">
        <v>4.4600000000000001E-2</v>
      </c>
      <c r="AF705" t="s">
        <v>2035</v>
      </c>
      <c r="AH705" t="s">
        <v>1011</v>
      </c>
      <c r="AI705" t="s">
        <v>1011</v>
      </c>
      <c r="AJ705" t="s">
        <v>1011</v>
      </c>
      <c r="AL705">
        <v>0</v>
      </c>
      <c r="AM705">
        <v>0</v>
      </c>
      <c r="AN705">
        <v>0.5</v>
      </c>
      <c r="AO705">
        <v>0</v>
      </c>
      <c r="AP705" t="s">
        <v>2097</v>
      </c>
      <c r="AQ705" t="s">
        <v>2060</v>
      </c>
      <c r="AR705" t="s">
        <v>2074</v>
      </c>
      <c r="AU705" t="str">
        <f>IF(SpaceTypesTable[[#This Row],[Peak Flow Rate (gal/h)]]=0,"",SpaceTypesTable[[#This Row],[Peak Flow Rate (gal/h)]]/SpaceTypesTable[[#This Row],[area (ft^2)]])</f>
        <v/>
      </c>
      <c r="BE705" t="str">
        <f>IF(ISBLANK(BD705),"",BD705/(BA705/AZ705))</f>
        <v/>
      </c>
    </row>
    <row r="706" spans="1:58">
      <c r="A706" t="s">
        <v>520</v>
      </c>
      <c r="B706">
        <v>447</v>
      </c>
      <c r="C706" t="s">
        <v>1003</v>
      </c>
      <c r="D706" t="s">
        <v>799</v>
      </c>
      <c r="E706" t="s">
        <v>803</v>
      </c>
      <c r="F706" t="s">
        <v>852</v>
      </c>
      <c r="G706" t="s">
        <v>1050</v>
      </c>
      <c r="K706" t="str">
        <f>SpaceTypesTable[[#This Row],[Lighting Standard]]&amp;SpaceTypesTable[[#This Row],[Lighting Primary Space Type]]&amp;SpaceTypesTable[[#This Row],[Lighting Secondary Space Type]]</f>
        <v/>
      </c>
      <c r="N706">
        <v>0.45</v>
      </c>
      <c r="Q706">
        <v>0</v>
      </c>
      <c r="R706">
        <v>0.7</v>
      </c>
      <c r="S706">
        <v>0.2</v>
      </c>
      <c r="T706" t="s">
        <v>1982</v>
      </c>
      <c r="U706" t="s">
        <v>645</v>
      </c>
      <c r="V706" t="s">
        <v>585</v>
      </c>
      <c r="W706" t="s">
        <v>591</v>
      </c>
      <c r="X706" t="str">
        <f>SpaceTypesTable[[#This Row],[Ventilation Standard]]&amp;SpaceTypesTable[[#This Row],[Ventilation Primary Space Type]]&amp;SpaceTypesTable[[#This Row],[Ventilation Secondary Space Type]]</f>
        <v>ASHRAE 62.1-1999Retail Stores, Sales Floors, and Show Room FloorsShipping and receiving</v>
      </c>
      <c r="Y706">
        <f>VLOOKUP(SpaceTypesTable[[#This Row],[Lookup]],VentilationStandardsTable[],6,FALSE)</f>
        <v>0.15</v>
      </c>
      <c r="Z706">
        <f>VLOOKUP(SpaceTypesTable[[#This Row],[Lookup]],VentilationStandardsTable[],5,FALSE)</f>
        <v>0</v>
      </c>
      <c r="AA706">
        <f>VLOOKUP(SpaceTypesTable[[#This Row],[Lookup]],VentilationStandardsTable[],7,FALSE)</f>
        <v>0</v>
      </c>
      <c r="AB706">
        <v>0</v>
      </c>
      <c r="AC706" t="s">
        <v>1989</v>
      </c>
      <c r="AD706" t="s">
        <v>2141</v>
      </c>
      <c r="AE706">
        <v>0.22320000000000001</v>
      </c>
      <c r="AF706" t="s">
        <v>2035</v>
      </c>
      <c r="AH706" t="s">
        <v>1011</v>
      </c>
      <c r="AI706" t="s">
        <v>1011</v>
      </c>
      <c r="AJ706" t="s">
        <v>1011</v>
      </c>
      <c r="AL706">
        <v>0</v>
      </c>
      <c r="AM706">
        <v>0</v>
      </c>
      <c r="AN706">
        <v>0.5</v>
      </c>
      <c r="AO706">
        <v>0</v>
      </c>
      <c r="AP706" t="s">
        <v>2097</v>
      </c>
      <c r="AQ706" t="s">
        <v>2060</v>
      </c>
      <c r="AR706" t="s">
        <v>2074</v>
      </c>
      <c r="AU706" t="str">
        <f>IF(SpaceTypesTable[[#This Row],[Peak Flow Rate (gal/h)]]=0,"",SpaceTypesTable[[#This Row],[Peak Flow Rate (gal/h)]]/SpaceTypesTable[[#This Row],[area (ft^2)]])</f>
        <v/>
      </c>
      <c r="BE706" t="str">
        <f>IF(ISBLANK(BD706),"",BD706/(BA706/AZ706))</f>
        <v/>
      </c>
    </row>
    <row r="707" spans="1:58">
      <c r="C707" t="s">
        <v>1058</v>
      </c>
      <c r="D707" t="s">
        <v>799</v>
      </c>
      <c r="E707" t="s">
        <v>803</v>
      </c>
      <c r="F707" t="s">
        <v>852</v>
      </c>
      <c r="G707" t="s">
        <v>1050</v>
      </c>
      <c r="H707" t="s">
        <v>755</v>
      </c>
      <c r="I707" t="s">
        <v>779</v>
      </c>
      <c r="J707" t="s">
        <v>760</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
        <v>1982</v>
      </c>
      <c r="U707" t="s">
        <v>647</v>
      </c>
      <c r="V707" t="s">
        <v>585</v>
      </c>
      <c r="W707" t="s">
        <v>591</v>
      </c>
      <c r="X707" t="str">
        <f>SpaceTypesTable[[#This Row],[Ventilation Standard]]&amp;SpaceTypesTable[[#This Row],[Ventilation Primary Space Type]]&amp;SpaceTypesTable[[#This Row],[Ventilation Secondary Space Type]]</f>
        <v>ASHRAE 62.1-2007Retail Stores, Sales Floors, and Show Room FloorsShipping and receiving</v>
      </c>
      <c r="Y707" t="e">
        <f>VLOOKUP(SpaceTypesTable[[#This Row],[Lookup]],VentilationStandardsTable[],6,FALSE)</f>
        <v>#N/A</v>
      </c>
      <c r="Z707" t="e">
        <f>VLOOKUP(SpaceTypesTable[[#This Row],[Lookup]],VentilationStandardsTable[],5,FALSE)</f>
        <v>#N/A</v>
      </c>
      <c r="AA707" t="e">
        <f>VLOOKUP(SpaceTypesTable[[#This Row],[Lookup]],VentilationStandardsTable[],7,FALSE)</f>
        <v>#N/A</v>
      </c>
      <c r="AB707">
        <v>0</v>
      </c>
      <c r="AC707" t="s">
        <v>1989</v>
      </c>
      <c r="AD707" t="s">
        <v>2141</v>
      </c>
      <c r="AE707">
        <v>4.4600000000000001E-2</v>
      </c>
      <c r="AF707" t="s">
        <v>2035</v>
      </c>
      <c r="AH707" t="s">
        <v>1011</v>
      </c>
      <c r="AI707" t="s">
        <v>1011</v>
      </c>
      <c r="AJ707" t="s">
        <v>1011</v>
      </c>
      <c r="AL707">
        <v>0</v>
      </c>
      <c r="AM707">
        <v>0</v>
      </c>
      <c r="AN707">
        <v>0.5</v>
      </c>
      <c r="AO707">
        <v>0</v>
      </c>
      <c r="AP707" t="s">
        <v>2097</v>
      </c>
      <c r="AQ707" t="s">
        <v>2060</v>
      </c>
      <c r="AR707" t="s">
        <v>2074</v>
      </c>
      <c r="AU707" t="str">
        <f>IF(SpaceTypesTable[[#This Row],[Peak Flow Rate (gal/h)]]=0,"",SpaceTypesTable[[#This Row],[Peak Flow Rate (gal/h)]]/SpaceTypesTable[[#This Row],[area (ft^2)]])</f>
        <v/>
      </c>
      <c r="BE707" t="str">
        <f>IF(ISBLANK(BD707),"",BD707/(BA707/AZ707))</f>
        <v/>
      </c>
    </row>
    <row r="708" spans="1:58">
      <c r="A708" t="s">
        <v>206</v>
      </c>
      <c r="B708">
        <v>230</v>
      </c>
      <c r="C708" t="s">
        <v>1002</v>
      </c>
      <c r="D708" t="s">
        <v>799</v>
      </c>
      <c r="E708" t="s">
        <v>810</v>
      </c>
      <c r="F708" t="s">
        <v>999</v>
      </c>
      <c r="G708" t="s">
        <v>1053</v>
      </c>
      <c r="K708" t="str">
        <f>SpaceTypesTable[[#This Row],[Lighting Standard]]&amp;SpaceTypesTable[[#This Row],[Lighting Primary Space Type]]&amp;SpaceTypesTable[[#This Row],[Lighting Secondary Space Type]]</f>
        <v/>
      </c>
      <c r="N708">
        <v>3.58</v>
      </c>
      <c r="Q708">
        <v>0</v>
      </c>
      <c r="R708">
        <v>0.7</v>
      </c>
      <c r="S708">
        <v>0.2</v>
      </c>
      <c r="T708" t="s">
        <v>1983</v>
      </c>
      <c r="U708" t="s">
        <v>645</v>
      </c>
      <c r="V708" t="s">
        <v>585</v>
      </c>
      <c r="W708" t="s">
        <v>586</v>
      </c>
      <c r="X708" t="str">
        <f>SpaceTypesTable[[#This Row],[Ventilation Standard]]&amp;SpaceTypesTable[[#This Row],[Ventilation Primary Space Type]]&amp;SpaceTypesTable[[#This Row],[Ventilation Secondary Space Type]]</f>
        <v>ASHRAE 62.1-1999Retail Stores, Sales Floors, and Show Room FloorsBasement and street</v>
      </c>
      <c r="Y708">
        <f>VLOOKUP(SpaceTypesTable[[#This Row],[Lookup]],VentilationStandardsTable[],6,FALSE)</f>
        <v>0.3</v>
      </c>
      <c r="Z708">
        <f>VLOOKUP(SpaceTypesTable[[#This Row],[Lookup]],VentilationStandardsTable[],5,FALSE)</f>
        <v>0</v>
      </c>
      <c r="AA708">
        <f>VLOOKUP(SpaceTypesTable[[#This Row],[Lookup]],VentilationStandardsTable[],7,FALSE)</f>
        <v>0</v>
      </c>
      <c r="AB708">
        <v>15</v>
      </c>
      <c r="AC708" t="s">
        <v>1988</v>
      </c>
      <c r="AD708" t="s">
        <v>2142</v>
      </c>
      <c r="AE708">
        <v>0.22320000000000001</v>
      </c>
      <c r="AF708" t="s">
        <v>2036</v>
      </c>
      <c r="AH708" t="s">
        <v>1011</v>
      </c>
      <c r="AI708" t="s">
        <v>1011</v>
      </c>
      <c r="AJ708" t="s">
        <v>1011</v>
      </c>
      <c r="AL708">
        <v>0.4</v>
      </c>
      <c r="AM708">
        <v>0</v>
      </c>
      <c r="AN708">
        <v>0.5</v>
      </c>
      <c r="AO708">
        <v>0</v>
      </c>
      <c r="AP708" t="s">
        <v>2098</v>
      </c>
      <c r="AQ708" t="s">
        <v>2061</v>
      </c>
      <c r="AR708" t="s">
        <v>2075</v>
      </c>
      <c r="AU708" t="str">
        <f>IF(SpaceTypesTable[[#This Row],[Peak Flow Rate (gal/h)]]=0,"",SpaceTypesTable[[#This Row],[Peak Flow Rate (gal/h)]]/SpaceTypesTable[[#This Row],[area (ft^2)]])</f>
        <v/>
      </c>
      <c r="BE708" t="str">
        <f>IF(ISBLANK(BD708),"",BD708/(BA708/AZ708))</f>
        <v/>
      </c>
    </row>
    <row r="709" spans="1:58">
      <c r="A709" t="s">
        <v>118</v>
      </c>
      <c r="B709">
        <v>297</v>
      </c>
      <c r="C709" t="s">
        <v>1001</v>
      </c>
      <c r="D709" t="s">
        <v>799</v>
      </c>
      <c r="E709" t="s">
        <v>810</v>
      </c>
      <c r="F709" t="s">
        <v>999</v>
      </c>
      <c r="G709" t="s">
        <v>1053</v>
      </c>
      <c r="H709" t="s">
        <v>754</v>
      </c>
      <c r="I709" t="s">
        <v>758</v>
      </c>
      <c r="J709" t="s">
        <v>775</v>
      </c>
      <c r="K709" t="str">
        <f>SpaceTypesTable[[#This Row],[Lighting Standard]]&amp;SpaceTypesTable[[#This Row],[Lighting Primary Space Type]]&amp;SpaceTypesTable[[#This Row],[Lighting Secondary Space Type]]</f>
        <v>ASHRAE 90.1-2004Whole BuildingRetail</v>
      </c>
      <c r="N709">
        <f>VLOOKUP(SpaceTypesTable[[#This Row],[LookupColumn]],InteriorLightingTable[],5,FALSE)</f>
        <v>1.5</v>
      </c>
      <c r="Q709">
        <v>0</v>
      </c>
      <c r="R709">
        <v>0.7</v>
      </c>
      <c r="S709">
        <v>0.2</v>
      </c>
      <c r="T709" t="s">
        <v>1983</v>
      </c>
      <c r="U709" t="s">
        <v>645</v>
      </c>
      <c r="V709" t="s">
        <v>585</v>
      </c>
      <c r="W709" t="s">
        <v>586</v>
      </c>
      <c r="X709" t="str">
        <f>SpaceTypesTable[[#This Row],[Ventilation Standard]]&amp;SpaceTypesTable[[#This Row],[Ventilation Primary Space Type]]&amp;SpaceTypesTable[[#This Row],[Ventilation Secondary Space Type]]</f>
        <v>ASHRAE 62.1-1999Retail Stores, Sales Floors, and Show Room FloorsBasement and street</v>
      </c>
      <c r="Y709">
        <f>VLOOKUP(SpaceTypesTable[[#This Row],[Lookup]],VentilationStandardsTable[],6,FALSE)</f>
        <v>0.3</v>
      </c>
      <c r="Z709">
        <f>VLOOKUP(SpaceTypesTable[[#This Row],[Lookup]],VentilationStandardsTable[],5,FALSE)</f>
        <v>0</v>
      </c>
      <c r="AA709">
        <f>VLOOKUP(SpaceTypesTable[[#This Row],[Lookup]],VentilationStandardsTable[],7,FALSE)</f>
        <v>0</v>
      </c>
      <c r="AB709">
        <v>15</v>
      </c>
      <c r="AC709" t="s">
        <v>1988</v>
      </c>
      <c r="AD709" t="s">
        <v>2142</v>
      </c>
      <c r="AE709">
        <v>5.9499999999999997E-2</v>
      </c>
      <c r="AF709" t="s">
        <v>2036</v>
      </c>
      <c r="AH709" t="s">
        <v>1011</v>
      </c>
      <c r="AI709" t="s">
        <v>1011</v>
      </c>
      <c r="AJ709" t="s">
        <v>1011</v>
      </c>
      <c r="AL709">
        <v>0.4</v>
      </c>
      <c r="AM709">
        <v>0</v>
      </c>
      <c r="AN709">
        <v>0.5</v>
      </c>
      <c r="AO709">
        <v>0</v>
      </c>
      <c r="AP709" t="s">
        <v>2098</v>
      </c>
      <c r="AQ709" t="s">
        <v>2061</v>
      </c>
      <c r="AR709" t="s">
        <v>2075</v>
      </c>
      <c r="AU709" t="str">
        <f>IF(SpaceTypesTable[[#This Row],[Peak Flow Rate (gal/h)]]=0,"",SpaceTypesTable[[#This Row],[Peak Flow Rate (gal/h)]]/SpaceTypesTable[[#This Row],[area (ft^2)]])</f>
        <v/>
      </c>
      <c r="BE709" t="str">
        <f>IF(ISBLANK(BD709),"",BD709/(BA709/AZ709))</f>
        <v/>
      </c>
    </row>
    <row r="710" spans="1:58">
      <c r="A710" t="s">
        <v>431</v>
      </c>
      <c r="B710">
        <v>543</v>
      </c>
      <c r="C710" t="s">
        <v>1000</v>
      </c>
      <c r="D710" t="s">
        <v>800</v>
      </c>
      <c r="E710" t="s">
        <v>810</v>
      </c>
      <c r="F710" t="s">
        <v>999</v>
      </c>
      <c r="G710" t="s">
        <v>1053</v>
      </c>
      <c r="H710" t="s">
        <v>997</v>
      </c>
      <c r="I710" t="s">
        <v>758</v>
      </c>
      <c r="J710" t="s">
        <v>775</v>
      </c>
      <c r="K710" t="str">
        <f>SpaceTypesTable[[#This Row],[Lighting Standard]]&amp;SpaceTypesTable[[#This Row],[Lighting Primary Space Type]]&amp;SpaceTypesTable[[#This Row],[Lighting Secondary Space Type]]</f>
        <v>ASHRAE 189.1-2009Whole BuildingRetail</v>
      </c>
      <c r="N710">
        <f>VLOOKUP(SpaceTypesTable[[#This Row],[LookupColumn]],InteriorLightingTable[],5,FALSE)</f>
        <v>1.35</v>
      </c>
      <c r="Q710">
        <v>0</v>
      </c>
      <c r="R710">
        <v>0.7</v>
      </c>
      <c r="S710">
        <v>0.2</v>
      </c>
      <c r="T710" t="s">
        <v>1983</v>
      </c>
      <c r="U710" t="s">
        <v>645</v>
      </c>
      <c r="V710" t="s">
        <v>585</v>
      </c>
      <c r="W710" t="s">
        <v>586</v>
      </c>
      <c r="X710" t="str">
        <f>SpaceTypesTable[[#This Row],[Ventilation Standard]]&amp;SpaceTypesTable[[#This Row],[Ventilation Primary Space Type]]&amp;SpaceTypesTable[[#This Row],[Ventilation Secondary Space Type]]</f>
        <v>ASHRAE 62.1-1999Retail Stores, Sales Floors, and Show Room FloorsBasement and street</v>
      </c>
      <c r="Y710">
        <f>VLOOKUP(SpaceTypesTable[[#This Row],[Lookup]],VentilationStandardsTable[],6,FALSE)</f>
        <v>0.3</v>
      </c>
      <c r="Z710">
        <f>VLOOKUP(SpaceTypesTable[[#This Row],[Lookup]],VentilationStandardsTable[],5,FALSE)</f>
        <v>0</v>
      </c>
      <c r="AA710">
        <f>VLOOKUP(SpaceTypesTable[[#This Row],[Lookup]],VentilationStandardsTable[],7,FALSE)</f>
        <v>0</v>
      </c>
      <c r="AB710">
        <v>15</v>
      </c>
      <c r="AC710" t="s">
        <v>1988</v>
      </c>
      <c r="AD710" t="s">
        <v>2142</v>
      </c>
      <c r="AE710">
        <v>5.9499999999999997E-2</v>
      </c>
      <c r="AF710" t="s">
        <v>2036</v>
      </c>
      <c r="AH710" t="s">
        <v>1011</v>
      </c>
      <c r="AI710" t="s">
        <v>1011</v>
      </c>
      <c r="AJ710" t="s">
        <v>1011</v>
      </c>
      <c r="AL710">
        <v>0.29000012486141458</v>
      </c>
      <c r="AM710">
        <v>0</v>
      </c>
      <c r="AN710">
        <v>0.5</v>
      </c>
      <c r="AO710">
        <v>0</v>
      </c>
      <c r="AP710" t="s">
        <v>2098</v>
      </c>
      <c r="AQ710" t="s">
        <v>2061</v>
      </c>
      <c r="AR710" t="s">
        <v>2075</v>
      </c>
      <c r="AU710" t="str">
        <f>IF(SpaceTypesTable[[#This Row],[Peak Flow Rate (gal/h)]]=0,"",SpaceTypesTable[[#This Row],[Peak Flow Rate (gal/h)]]/SpaceTypesTable[[#This Row],[area (ft^2)]])</f>
        <v/>
      </c>
      <c r="BE710" t="str">
        <f>IF(ISBLANK(BD710),"",BD710/(BA710/AZ710))</f>
        <v/>
      </c>
    </row>
    <row r="711" spans="1:58">
      <c r="A711" t="s">
        <v>201</v>
      </c>
      <c r="B711">
        <v>188</v>
      </c>
      <c r="C711" t="s">
        <v>1000</v>
      </c>
      <c r="D711" t="s">
        <v>801</v>
      </c>
      <c r="E711" t="s">
        <v>810</v>
      </c>
      <c r="F711" t="s">
        <v>999</v>
      </c>
      <c r="G711" t="s">
        <v>1053</v>
      </c>
      <c r="H711" t="s">
        <v>997</v>
      </c>
      <c r="I711" t="s">
        <v>758</v>
      </c>
      <c r="J711" t="s">
        <v>775</v>
      </c>
      <c r="K711" t="str">
        <f>SpaceTypesTable[[#This Row],[Lighting Standard]]&amp;SpaceTypesTable[[#This Row],[Lighting Primary Space Type]]&amp;SpaceTypesTable[[#This Row],[Lighting Secondary Space Type]]</f>
        <v>ASHRAE 189.1-2009Whole BuildingRetail</v>
      </c>
      <c r="N711">
        <f>VLOOKUP(SpaceTypesTable[[#This Row],[LookupColumn]],InteriorLightingTable[],5,FALSE)</f>
        <v>1.35</v>
      </c>
      <c r="Q711">
        <v>0</v>
      </c>
      <c r="R711">
        <v>0.7</v>
      </c>
      <c r="S711">
        <v>0.2</v>
      </c>
      <c r="T711" t="s">
        <v>1983</v>
      </c>
      <c r="U711" t="s">
        <v>645</v>
      </c>
      <c r="V711" t="s">
        <v>585</v>
      </c>
      <c r="W711" t="s">
        <v>586</v>
      </c>
      <c r="X711" t="str">
        <f>SpaceTypesTable[[#This Row],[Ventilation Standard]]&amp;SpaceTypesTable[[#This Row],[Ventilation Primary Space Type]]&amp;SpaceTypesTable[[#This Row],[Ventilation Secondary Space Type]]</f>
        <v>ASHRAE 62.1-1999Retail Stores, Sales Floors, and Show Room FloorsBasement and street</v>
      </c>
      <c r="Y711">
        <f>VLOOKUP(SpaceTypesTable[[#This Row],[Lookup]],VentilationStandardsTable[],6,FALSE)</f>
        <v>0.3</v>
      </c>
      <c r="Z711">
        <f>VLOOKUP(SpaceTypesTable[[#This Row],[Lookup]],VentilationStandardsTable[],5,FALSE)</f>
        <v>0</v>
      </c>
      <c r="AA711">
        <f>VLOOKUP(SpaceTypesTable[[#This Row],[Lookup]],VentilationStandardsTable[],7,FALSE)</f>
        <v>0</v>
      </c>
      <c r="AB711">
        <v>15</v>
      </c>
      <c r="AC711" t="s">
        <v>1988</v>
      </c>
      <c r="AD711" t="s">
        <v>2142</v>
      </c>
      <c r="AE711">
        <v>4.4600000000000001E-2</v>
      </c>
      <c r="AF711" t="s">
        <v>2036</v>
      </c>
      <c r="AH711" t="s">
        <v>1011</v>
      </c>
      <c r="AI711" t="s">
        <v>1011</v>
      </c>
      <c r="AJ711" t="s">
        <v>1011</v>
      </c>
      <c r="AL711">
        <v>0.29000012486141458</v>
      </c>
      <c r="AM711">
        <v>0</v>
      </c>
      <c r="AN711">
        <v>0.5</v>
      </c>
      <c r="AO711">
        <v>0</v>
      </c>
      <c r="AP711" t="s">
        <v>2098</v>
      </c>
      <c r="AQ711" t="s">
        <v>2061</v>
      </c>
      <c r="AR711" t="s">
        <v>2075</v>
      </c>
      <c r="AU711" t="str">
        <f>IF(SpaceTypesTable[[#This Row],[Peak Flow Rate (gal/h)]]=0,"",SpaceTypesTable[[#This Row],[Peak Flow Rate (gal/h)]]/SpaceTypesTable[[#This Row],[area (ft^2)]])</f>
        <v/>
      </c>
      <c r="BE711" t="str">
        <f>IF(ISBLANK(BD711),"",BD711/(BA711/AZ711))</f>
        <v/>
      </c>
    </row>
    <row r="712" spans="1:58">
      <c r="A712" t="s">
        <v>190</v>
      </c>
      <c r="B712">
        <v>240</v>
      </c>
      <c r="C712" t="s">
        <v>1003</v>
      </c>
      <c r="D712" t="s">
        <v>799</v>
      </c>
      <c r="E712" t="s">
        <v>810</v>
      </c>
      <c r="F712" t="s">
        <v>999</v>
      </c>
      <c r="G712" t="s">
        <v>1053</v>
      </c>
      <c r="K712" t="str">
        <f>SpaceTypesTable[[#This Row],[Lighting Standard]]&amp;SpaceTypesTable[[#This Row],[Lighting Primary Space Type]]&amp;SpaceTypesTable[[#This Row],[Lighting Secondary Space Type]]</f>
        <v/>
      </c>
      <c r="N712">
        <v>4.8099999999999996</v>
      </c>
      <c r="Q712">
        <v>0</v>
      </c>
      <c r="R712">
        <v>0.7</v>
      </c>
      <c r="S712">
        <v>0.2</v>
      </c>
      <c r="T712" t="s">
        <v>1983</v>
      </c>
      <c r="U712" t="s">
        <v>645</v>
      </c>
      <c r="V712" t="s">
        <v>585</v>
      </c>
      <c r="W712" t="s">
        <v>586</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1988</v>
      </c>
      <c r="AD712" t="s">
        <v>2142</v>
      </c>
      <c r="AE712">
        <v>0.22320000000000001</v>
      </c>
      <c r="AF712" t="s">
        <v>2036</v>
      </c>
      <c r="AH712" t="s">
        <v>1011</v>
      </c>
      <c r="AI712" t="s">
        <v>1011</v>
      </c>
      <c r="AJ712" t="s">
        <v>1011</v>
      </c>
      <c r="AL712">
        <v>0.4</v>
      </c>
      <c r="AM712">
        <v>0</v>
      </c>
      <c r="AN712">
        <v>0.5</v>
      </c>
      <c r="AO712">
        <v>0</v>
      </c>
      <c r="AP712" t="s">
        <v>2098</v>
      </c>
      <c r="AQ712" t="s">
        <v>2061</v>
      </c>
      <c r="AR712" t="s">
        <v>2075</v>
      </c>
      <c r="AU712" t="str">
        <f>IF(SpaceTypesTable[[#This Row],[Peak Flow Rate (gal/h)]]=0,"",SpaceTypesTable[[#This Row],[Peak Flow Rate (gal/h)]]/SpaceTypesTable[[#This Row],[area (ft^2)]])</f>
        <v/>
      </c>
      <c r="BE712" t="str">
        <f>IF(ISBLANK(BD712),"",BD712/(BA712/AZ712))</f>
        <v/>
      </c>
    </row>
    <row r="713" spans="1:58">
      <c r="A713" t="s">
        <v>49</v>
      </c>
      <c r="B713">
        <v>536</v>
      </c>
      <c r="C713" t="s">
        <v>1002</v>
      </c>
      <c r="D713" t="s">
        <v>799</v>
      </c>
      <c r="E713" t="s">
        <v>804</v>
      </c>
      <c r="F713" t="s">
        <v>866</v>
      </c>
      <c r="G713" t="s">
        <v>1039</v>
      </c>
      <c r="K713" t="str">
        <f>SpaceTypesTable[[#This Row],[Lighting Standard]]&amp;SpaceTypesTable[[#This Row],[Lighting Primary Space Type]]&amp;SpaceTypesTable[[#This Row],[Lighting Secondary Space Type]]</f>
        <v/>
      </c>
      <c r="N713">
        <v>2.78</v>
      </c>
      <c r="Q713">
        <v>0</v>
      </c>
      <c r="R713">
        <v>0.7</v>
      </c>
      <c r="S713">
        <v>0.2</v>
      </c>
      <c r="T713" t="s">
        <v>1984</v>
      </c>
      <c r="U713" t="s">
        <v>645</v>
      </c>
      <c r="V713" t="s">
        <v>593</v>
      </c>
      <c r="W713" t="s">
        <v>955</v>
      </c>
      <c r="X713" t="str">
        <f>SpaceTypesTable[[#This Row],[Ventilation Standard]]&amp;SpaceTypesTable[[#This Row],[Ventilation Primary Space Type]]&amp;SpaceTypesTable[[#This Row],[Ventilation Secondary Space Type]]</f>
        <v>ASHRAE 62.1-1999Specialty ShopsSupermarket</v>
      </c>
      <c r="Y713">
        <f>VLOOKUP(SpaceTypesTable[[#This Row],[Lookup]],VentilationStandardsTable[],6,FALSE)</f>
        <v>0</v>
      </c>
      <c r="Z713">
        <f>VLOOKUP(SpaceTypesTable[[#This Row],[Lookup]],VentilationStandardsTable[],5,FALSE)</f>
        <v>15</v>
      </c>
      <c r="AA713">
        <f>VLOOKUP(SpaceTypesTable[[#This Row],[Lookup]],VentilationStandardsTable[],7,FALSE)</f>
        <v>0</v>
      </c>
      <c r="AB713">
        <v>8</v>
      </c>
      <c r="AC713" t="s">
        <v>1987</v>
      </c>
      <c r="AD713" t="s">
        <v>2143</v>
      </c>
      <c r="AE713">
        <v>0.22320000000000001</v>
      </c>
      <c r="AF713" t="s">
        <v>2037</v>
      </c>
      <c r="AG713">
        <v>8.5299999999999994</v>
      </c>
      <c r="AH713">
        <v>0</v>
      </c>
      <c r="AI713">
        <v>0.5</v>
      </c>
      <c r="AJ713">
        <v>0</v>
      </c>
      <c r="AK713" t="s">
        <v>2039</v>
      </c>
      <c r="AL713">
        <v>5</v>
      </c>
      <c r="AM713">
        <v>0</v>
      </c>
      <c r="AN713">
        <v>0.5</v>
      </c>
      <c r="AO713">
        <v>0</v>
      </c>
      <c r="AP713" t="s">
        <v>2039</v>
      </c>
      <c r="AQ713" t="s">
        <v>2062</v>
      </c>
      <c r="AR713" t="s">
        <v>2076</v>
      </c>
      <c r="AS713">
        <v>5</v>
      </c>
      <c r="AT713">
        <f>(2419+2250)/2</f>
        <v>2334.5</v>
      </c>
      <c r="AU713">
        <f>IF(SpaceTypesTable[[#This Row],[Peak Flow Rate (gal/h)]]=0,"",SpaceTypesTable[[#This Row],[Peak Flow Rate (gal/h)]]/SpaceTypesTable[[#This Row],[area (ft^2)]])</f>
        <v>2.1417862497322766E-3</v>
      </c>
      <c r="AV713">
        <v>49</v>
      </c>
      <c r="AW713">
        <v>0.2</v>
      </c>
      <c r="AX713">
        <v>0.05</v>
      </c>
      <c r="AY713" t="s">
        <v>2160</v>
      </c>
      <c r="AZ713">
        <v>1.2402518232437685</v>
      </c>
      <c r="BA713">
        <v>3000</v>
      </c>
      <c r="BB713">
        <v>0.33800000000000002</v>
      </c>
      <c r="BC713">
        <v>0.5</v>
      </c>
      <c r="BD713">
        <v>520.87673972831067</v>
      </c>
      <c r="BE713">
        <f>IF(ISBLANK(BD713),"",BD713/(BA713/AZ713))</f>
        <v>0.2153394420444357</v>
      </c>
      <c r="BF713" t="s">
        <v>1019</v>
      </c>
    </row>
    <row r="714" spans="1:58">
      <c r="A714" t="s">
        <v>392</v>
      </c>
      <c r="B714">
        <v>545</v>
      </c>
      <c r="C714" t="s">
        <v>1001</v>
      </c>
      <c r="D714" t="s">
        <v>799</v>
      </c>
      <c r="E714" t="s">
        <v>804</v>
      </c>
      <c r="F714" t="s">
        <v>866</v>
      </c>
      <c r="G714" t="s">
        <v>1039</v>
      </c>
      <c r="H714" t="s">
        <v>754</v>
      </c>
      <c r="I714" t="s">
        <v>764</v>
      </c>
      <c r="J714" t="s">
        <v>790</v>
      </c>
      <c r="K714" t="str">
        <f>SpaceTypesTable[[#This Row],[Lighting Standard]]&amp;SpaceTypesTable[[#This Row],[Lighting Primary Space Type]]&amp;SpaceTypesTable[[#This Row],[Lighting Secondary Space Type]]</f>
        <v>ASHRAE 90.1-2004Retail (not including accent lighting)Sales Area</v>
      </c>
      <c r="N714">
        <f>VLOOKUP(SpaceTypesTable[[#This Row],[LookupColumn]],InteriorLightingTable[],5,FALSE)</f>
        <v>1.7</v>
      </c>
      <c r="Q714">
        <v>0</v>
      </c>
      <c r="R714">
        <v>0.7</v>
      </c>
      <c r="S714">
        <v>0.2</v>
      </c>
      <c r="T714" t="s">
        <v>1984</v>
      </c>
      <c r="U714" t="s">
        <v>645</v>
      </c>
      <c r="V714" t="s">
        <v>593</v>
      </c>
      <c r="W714" t="s">
        <v>955</v>
      </c>
      <c r="X714" t="str">
        <f>SpaceTypesTable[[#This Row],[Ventilation Standard]]&amp;SpaceTypesTable[[#This Row],[Ventilation Primary Space Type]]&amp;SpaceTypesTable[[#This Row],[Ventilation Secondary Space Type]]</f>
        <v>ASHRAE 62.1-1999Specialty ShopsSupermarket</v>
      </c>
      <c r="Y714">
        <f>VLOOKUP(SpaceTypesTable[[#This Row],[Lookup]],VentilationStandardsTable[],6,FALSE)</f>
        <v>0</v>
      </c>
      <c r="Z714">
        <f>VLOOKUP(SpaceTypesTable[[#This Row],[Lookup]],VentilationStandardsTable[],5,FALSE)</f>
        <v>15</v>
      </c>
      <c r="AA714">
        <f>VLOOKUP(SpaceTypesTable[[#This Row],[Lookup]],VentilationStandardsTable[],7,FALSE)</f>
        <v>0</v>
      </c>
      <c r="AB714">
        <v>8</v>
      </c>
      <c r="AC714" t="s">
        <v>1987</v>
      </c>
      <c r="AD714" t="s">
        <v>2143</v>
      </c>
      <c r="AE714">
        <v>5.9499999999999997E-2</v>
      </c>
      <c r="AF714" t="s">
        <v>2037</v>
      </c>
      <c r="AG714">
        <v>8.5299999999999994</v>
      </c>
      <c r="AH714">
        <v>0</v>
      </c>
      <c r="AI714">
        <v>0.5</v>
      </c>
      <c r="AJ714">
        <v>0</v>
      </c>
      <c r="AK714" t="s">
        <v>2039</v>
      </c>
      <c r="AL714">
        <v>5</v>
      </c>
      <c r="AM714">
        <v>0</v>
      </c>
      <c r="AN714">
        <v>0.5</v>
      </c>
      <c r="AO714">
        <v>0</v>
      </c>
      <c r="AP714" t="s">
        <v>2039</v>
      </c>
      <c r="AQ714" t="s">
        <v>2062</v>
      </c>
      <c r="AR714" t="s">
        <v>2076</v>
      </c>
      <c r="AS714">
        <v>5</v>
      </c>
      <c r="AT714">
        <f>(2419+2250)/2</f>
        <v>2334.5</v>
      </c>
      <c r="AU714">
        <f>IF(SpaceTypesTable[[#This Row],[Peak Flow Rate (gal/h)]]=0,"",SpaceTypesTable[[#This Row],[Peak Flow Rate (gal/h)]]/SpaceTypesTable[[#This Row],[area (ft^2)]])</f>
        <v>2.1417862497322766E-3</v>
      </c>
      <c r="AV714">
        <v>49</v>
      </c>
      <c r="AW714">
        <v>0.2</v>
      </c>
      <c r="AX714">
        <v>0.05</v>
      </c>
      <c r="AY714" t="s">
        <v>2160</v>
      </c>
      <c r="AZ714">
        <v>1.2402518232437685</v>
      </c>
      <c r="BA714">
        <v>3000</v>
      </c>
      <c r="BB714">
        <v>0.33800000000000002</v>
      </c>
      <c r="BC714">
        <v>0.5</v>
      </c>
      <c r="BD714">
        <v>520.87673972831067</v>
      </c>
      <c r="BE714">
        <f>IF(ISBLANK(BD714),"",BD714/(BA714/AZ714))</f>
        <v>0.2153394420444357</v>
      </c>
      <c r="BF714" t="s">
        <v>1019</v>
      </c>
    </row>
    <row r="715" spans="1:58">
      <c r="A715" t="s">
        <v>156</v>
      </c>
      <c r="B715">
        <v>172</v>
      </c>
      <c r="C715" t="s">
        <v>1000</v>
      </c>
      <c r="D715" t="s">
        <v>800</v>
      </c>
      <c r="E715" t="s">
        <v>804</v>
      </c>
      <c r="F715" t="s">
        <v>866</v>
      </c>
      <c r="G715" t="s">
        <v>1039</v>
      </c>
      <c r="H715" t="s">
        <v>997</v>
      </c>
      <c r="I715" t="s">
        <v>764</v>
      </c>
      <c r="J715" t="s">
        <v>790</v>
      </c>
      <c r="K715" t="str">
        <f>SpaceTypesTable[[#This Row],[Lighting Standard]]&amp;SpaceTypesTable[[#This Row],[Lighting Primary Space Type]]&amp;SpaceTypesTable[[#This Row],[Lighting Secondary Space Type]]</f>
        <v>ASHRAE 189.1-2009Retail (not including accent lighting)Sales Area</v>
      </c>
      <c r="N715">
        <f>VLOOKUP(SpaceTypesTable[[#This Row],[LookupColumn]],InteriorLightingTable[],5,FALSE)</f>
        <v>1.53</v>
      </c>
      <c r="Q715">
        <v>0</v>
      </c>
      <c r="R715">
        <v>0.7</v>
      </c>
      <c r="S715">
        <v>0.2</v>
      </c>
      <c r="T715" t="s">
        <v>1984</v>
      </c>
      <c r="U715" t="s">
        <v>645</v>
      </c>
      <c r="V715" t="s">
        <v>593</v>
      </c>
      <c r="W715" t="s">
        <v>955</v>
      </c>
      <c r="X715" t="str">
        <f>SpaceTypesTable[[#This Row],[Ventilation Standard]]&amp;SpaceTypesTable[[#This Row],[Ventilation Primary Space Type]]&amp;SpaceTypesTable[[#This Row],[Ventilation Secondary Space Type]]</f>
        <v>ASHRAE 62.1-1999Specialty ShopsSupermarket</v>
      </c>
      <c r="Y715">
        <f>VLOOKUP(SpaceTypesTable[[#This Row],[Lookup]],VentilationStandardsTable[],6,FALSE)</f>
        <v>0</v>
      </c>
      <c r="Z715">
        <f>VLOOKUP(SpaceTypesTable[[#This Row],[Lookup]],VentilationStandardsTable[],5,FALSE)</f>
        <v>15</v>
      </c>
      <c r="AA715">
        <f>VLOOKUP(SpaceTypesTable[[#This Row],[Lookup]],VentilationStandardsTable[],7,FALSE)</f>
        <v>0</v>
      </c>
      <c r="AB715">
        <v>8</v>
      </c>
      <c r="AC715" t="s">
        <v>1987</v>
      </c>
      <c r="AD715" t="s">
        <v>2143</v>
      </c>
      <c r="AE715">
        <v>5.9499999999999997E-2</v>
      </c>
      <c r="AF715" t="s">
        <v>2037</v>
      </c>
      <c r="AG715">
        <v>6.25</v>
      </c>
      <c r="AH715">
        <v>0</v>
      </c>
      <c r="AI715">
        <v>0.5</v>
      </c>
      <c r="AJ715">
        <v>0</v>
      </c>
      <c r="AK715" t="s">
        <v>2039</v>
      </c>
      <c r="AL715">
        <v>3.6400015672260313</v>
      </c>
      <c r="AM715">
        <v>0</v>
      </c>
      <c r="AN715">
        <v>0.5</v>
      </c>
      <c r="AO715">
        <v>0</v>
      </c>
      <c r="AP715" t="s">
        <v>2039</v>
      </c>
      <c r="AQ715" t="s">
        <v>2062</v>
      </c>
      <c r="AR715" t="s">
        <v>2076</v>
      </c>
      <c r="AS715">
        <v>5</v>
      </c>
      <c r="AT715">
        <f>(2419+2250)/2</f>
        <v>2334.5</v>
      </c>
      <c r="AU715">
        <f>IF(SpaceTypesTable[[#This Row],[Peak Flow Rate (gal/h)]]=0,"",SpaceTypesTable[[#This Row],[Peak Flow Rate (gal/h)]]/SpaceTypesTable[[#This Row],[area (ft^2)]])</f>
        <v>2.1417862497322766E-3</v>
      </c>
      <c r="AV715">
        <v>49</v>
      </c>
      <c r="AW715">
        <v>0.2</v>
      </c>
      <c r="AX715">
        <v>0.05</v>
      </c>
      <c r="AY715" t="s">
        <v>2160</v>
      </c>
      <c r="AZ715">
        <v>1.2402518232437685</v>
      </c>
      <c r="BA715">
        <v>3000</v>
      </c>
      <c r="BB715">
        <v>0.33800000000000002</v>
      </c>
      <c r="BC715">
        <v>0.5</v>
      </c>
      <c r="BD715">
        <v>520.87673972831067</v>
      </c>
      <c r="BE715">
        <f>IF(ISBLANK(BD715),"",BD715/(BA715/AZ715))</f>
        <v>0.2153394420444357</v>
      </c>
      <c r="BF715" t="s">
        <v>1019</v>
      </c>
    </row>
    <row r="716" spans="1:58">
      <c r="A716" t="s">
        <v>110</v>
      </c>
      <c r="B716">
        <v>561</v>
      </c>
      <c r="C716" t="s">
        <v>1000</v>
      </c>
      <c r="D716" t="s">
        <v>801</v>
      </c>
      <c r="E716" t="s">
        <v>804</v>
      </c>
      <c r="F716" t="s">
        <v>866</v>
      </c>
      <c r="G716" t="s">
        <v>1039</v>
      </c>
      <c r="H716" t="s">
        <v>997</v>
      </c>
      <c r="I716" t="s">
        <v>764</v>
      </c>
      <c r="J716" t="s">
        <v>790</v>
      </c>
      <c r="K716" t="str">
        <f>SpaceTypesTable[[#This Row],[Lighting Standard]]&amp;SpaceTypesTable[[#This Row],[Lighting Primary Space Type]]&amp;SpaceTypesTable[[#This Row],[Lighting Secondary Space Type]]</f>
        <v>ASHRAE 189.1-2009Retail (not including accent lighting)Sales Area</v>
      </c>
      <c r="N716">
        <f>VLOOKUP(SpaceTypesTable[[#This Row],[LookupColumn]],InteriorLightingTable[],5,FALSE)</f>
        <v>1.53</v>
      </c>
      <c r="Q716">
        <v>0</v>
      </c>
      <c r="R716">
        <v>0.7</v>
      </c>
      <c r="S716">
        <v>0.2</v>
      </c>
      <c r="T716" t="s">
        <v>1984</v>
      </c>
      <c r="U716" t="s">
        <v>645</v>
      </c>
      <c r="V716" t="s">
        <v>593</v>
      </c>
      <c r="W716" t="s">
        <v>955</v>
      </c>
      <c r="X716" t="str">
        <f>SpaceTypesTable[[#This Row],[Ventilation Standard]]&amp;SpaceTypesTable[[#This Row],[Ventilation Primary Space Type]]&amp;SpaceTypesTable[[#This Row],[Ventilation Secondary Space Type]]</f>
        <v>ASHRAE 62.1-1999Specialty ShopsSupermarket</v>
      </c>
      <c r="Y716">
        <f>VLOOKUP(SpaceTypesTable[[#This Row],[Lookup]],VentilationStandardsTable[],6,FALSE)</f>
        <v>0</v>
      </c>
      <c r="Z716">
        <f>VLOOKUP(SpaceTypesTable[[#This Row],[Lookup]],VentilationStandardsTable[],5,FALSE)</f>
        <v>15</v>
      </c>
      <c r="AA716">
        <f>VLOOKUP(SpaceTypesTable[[#This Row],[Lookup]],VentilationStandardsTable[],7,FALSE)</f>
        <v>0</v>
      </c>
      <c r="AB716">
        <v>8</v>
      </c>
      <c r="AC716" t="s">
        <v>1987</v>
      </c>
      <c r="AD716" t="s">
        <v>2143</v>
      </c>
      <c r="AE716">
        <v>4.4600000000000001E-2</v>
      </c>
      <c r="AF716" t="s">
        <v>2037</v>
      </c>
      <c r="AG716">
        <v>6.25</v>
      </c>
      <c r="AH716">
        <v>0</v>
      </c>
      <c r="AI716">
        <v>0.5</v>
      </c>
      <c r="AJ716">
        <v>0</v>
      </c>
      <c r="AK716" t="s">
        <v>2039</v>
      </c>
      <c r="AL716">
        <v>3.6400015672260313</v>
      </c>
      <c r="AM716">
        <v>0</v>
      </c>
      <c r="AN716">
        <v>0.5</v>
      </c>
      <c r="AO716">
        <v>0</v>
      </c>
      <c r="AP716" t="s">
        <v>2039</v>
      </c>
      <c r="AQ716" t="s">
        <v>2062</v>
      </c>
      <c r="AR716" t="s">
        <v>2076</v>
      </c>
      <c r="AS716">
        <v>5</v>
      </c>
      <c r="AT716">
        <f>(2419+2250)/2</f>
        <v>2334.5</v>
      </c>
      <c r="AU716">
        <f>IF(SpaceTypesTable[[#This Row],[Peak Flow Rate (gal/h)]]=0,"",SpaceTypesTable[[#This Row],[Peak Flow Rate (gal/h)]]/SpaceTypesTable[[#This Row],[area (ft^2)]])</f>
        <v>2.1417862497322766E-3</v>
      </c>
      <c r="AV716">
        <v>49</v>
      </c>
      <c r="AW716">
        <v>0.2</v>
      </c>
      <c r="AX716">
        <v>0.05</v>
      </c>
      <c r="AY716" t="s">
        <v>2160</v>
      </c>
      <c r="AZ716">
        <v>1.2402518232437685</v>
      </c>
      <c r="BA716">
        <v>3000</v>
      </c>
      <c r="BB716">
        <v>0.33800000000000002</v>
      </c>
      <c r="BC716">
        <v>0.5</v>
      </c>
      <c r="BD716">
        <v>520.87673972831067</v>
      </c>
      <c r="BE716">
        <f>IF(ISBLANK(BD716),"",BD716/(BA716/AZ716))</f>
        <v>0.2153394420444357</v>
      </c>
      <c r="BF716" t="s">
        <v>1019</v>
      </c>
    </row>
    <row r="717" spans="1:58">
      <c r="A717" t="s">
        <v>148</v>
      </c>
      <c r="B717">
        <v>301</v>
      </c>
      <c r="C717" t="s">
        <v>1003</v>
      </c>
      <c r="D717" t="s">
        <v>799</v>
      </c>
      <c r="E717" t="s">
        <v>804</v>
      </c>
      <c r="F717" t="s">
        <v>866</v>
      </c>
      <c r="G717" t="s">
        <v>1039</v>
      </c>
      <c r="K717" t="str">
        <f>SpaceTypesTable[[#This Row],[Lighting Standard]]&amp;SpaceTypesTable[[#This Row],[Lighting Primary Space Type]]&amp;SpaceTypesTable[[#This Row],[Lighting Secondary Space Type]]</f>
        <v/>
      </c>
      <c r="N717">
        <v>5.04</v>
      </c>
      <c r="Q717">
        <v>0</v>
      </c>
      <c r="R717">
        <v>0.7</v>
      </c>
      <c r="S717">
        <v>0.2</v>
      </c>
      <c r="T717" t="s">
        <v>1984</v>
      </c>
      <c r="U717" t="s">
        <v>645</v>
      </c>
      <c r="V717" t="s">
        <v>593</v>
      </c>
      <c r="W717" t="s">
        <v>955</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1987</v>
      </c>
      <c r="AD717" t="s">
        <v>2143</v>
      </c>
      <c r="AE717">
        <v>0.22320000000000001</v>
      </c>
      <c r="AF717" t="s">
        <v>2037</v>
      </c>
      <c r="AG717">
        <v>8.5299999999999994</v>
      </c>
      <c r="AH717">
        <v>0</v>
      </c>
      <c r="AI717">
        <v>0.5</v>
      </c>
      <c r="AJ717">
        <v>0</v>
      </c>
      <c r="AK717" t="s">
        <v>2039</v>
      </c>
      <c r="AL717">
        <v>5</v>
      </c>
      <c r="AM717">
        <v>0</v>
      </c>
      <c r="AN717">
        <v>0.5</v>
      </c>
      <c r="AO717">
        <v>0</v>
      </c>
      <c r="AP717" t="s">
        <v>2039</v>
      </c>
      <c r="AQ717" t="s">
        <v>2062</v>
      </c>
      <c r="AR717" t="s">
        <v>2076</v>
      </c>
      <c r="AS717">
        <v>5</v>
      </c>
      <c r="AT717">
        <f>(2419+2250)/2</f>
        <v>2334.5</v>
      </c>
      <c r="AU717">
        <f>IF(SpaceTypesTable[[#This Row],[Peak Flow Rate (gal/h)]]=0,"",SpaceTypesTable[[#This Row],[Peak Flow Rate (gal/h)]]/SpaceTypesTable[[#This Row],[area (ft^2)]])</f>
        <v>2.1417862497322766E-3</v>
      </c>
      <c r="AV717">
        <v>49</v>
      </c>
      <c r="AW717">
        <v>0.2</v>
      </c>
      <c r="AX717">
        <v>0.05</v>
      </c>
      <c r="AY717" t="s">
        <v>2160</v>
      </c>
      <c r="AZ717">
        <v>1.2402518232437685</v>
      </c>
      <c r="BA717">
        <v>3000</v>
      </c>
      <c r="BB717">
        <v>0.33800000000000002</v>
      </c>
      <c r="BC717">
        <v>0.5</v>
      </c>
      <c r="BD717">
        <v>520.87673972831067</v>
      </c>
      <c r="BE717">
        <f>IF(ISBLANK(BD717),"",BD717/(BA717/AZ717))</f>
        <v>0.2153394420444357</v>
      </c>
      <c r="BF717" t="s">
        <v>1019</v>
      </c>
    </row>
    <row r="718" spans="1:58">
      <c r="C718" t="s">
        <v>1058</v>
      </c>
      <c r="D718" t="s">
        <v>799</v>
      </c>
      <c r="E718" t="s">
        <v>804</v>
      </c>
      <c r="F718" t="s">
        <v>866</v>
      </c>
      <c r="G718" t="s">
        <v>1039</v>
      </c>
      <c r="H718" t="s">
        <v>755</v>
      </c>
      <c r="I718" t="s">
        <v>764</v>
      </c>
      <c r="J718" t="s">
        <v>790</v>
      </c>
      <c r="K718" t="str">
        <f>SpaceTypesTable[[#This Row],[Lighting Standard]]&amp;SpaceTypesTable[[#This Row],[Lighting Primary Space Type]]&amp;SpaceTypesTable[[#This Row],[Lighting Secondary Space Type]]</f>
        <v>ASHRAE 90.1-2007Retail (not including accent lighting)Sales Area</v>
      </c>
      <c r="N718">
        <f>VLOOKUP(SpaceTypesTable[[#This Row],[LookupColumn]],InteriorLightingTable[],5,FALSE)</f>
        <v>1.7</v>
      </c>
      <c r="Q718">
        <v>0</v>
      </c>
      <c r="R718">
        <v>0.7</v>
      </c>
      <c r="S718">
        <v>0.2</v>
      </c>
      <c r="T718" t="s">
        <v>1984</v>
      </c>
      <c r="U718" t="s">
        <v>647</v>
      </c>
      <c r="V718" t="s">
        <v>593</v>
      </c>
      <c r="W718" t="s">
        <v>955</v>
      </c>
      <c r="X718" t="str">
        <f>SpaceTypesTable[[#This Row],[Ventilation Standard]]&amp;SpaceTypesTable[[#This Row],[Ventilation Primary Space Type]]&amp;SpaceTypesTable[[#This Row],[Ventilation Secondary Space Type]]</f>
        <v>ASHRAE 62.1-2007Specialty ShopsSupermarket</v>
      </c>
      <c r="Y718" t="e">
        <f>VLOOKUP(SpaceTypesTable[[#This Row],[Lookup]],VentilationStandardsTable[],6,FALSE)</f>
        <v>#N/A</v>
      </c>
      <c r="Z718" t="e">
        <f>VLOOKUP(SpaceTypesTable[[#This Row],[Lookup]],VentilationStandardsTable[],5,FALSE)</f>
        <v>#N/A</v>
      </c>
      <c r="AA718" t="e">
        <f>VLOOKUP(SpaceTypesTable[[#This Row],[Lookup]],VentilationStandardsTable[],7,FALSE)</f>
        <v>#N/A</v>
      </c>
      <c r="AB718">
        <v>8</v>
      </c>
      <c r="AC718" t="s">
        <v>1987</v>
      </c>
      <c r="AD718" t="s">
        <v>2143</v>
      </c>
      <c r="AE718">
        <v>4.4600000000000001E-2</v>
      </c>
      <c r="AF718" t="s">
        <v>2037</v>
      </c>
      <c r="AG718">
        <v>6.25</v>
      </c>
      <c r="AH718">
        <v>0</v>
      </c>
      <c r="AI718">
        <v>0.5</v>
      </c>
      <c r="AJ718">
        <v>0</v>
      </c>
      <c r="AK718" t="s">
        <v>2039</v>
      </c>
      <c r="AL718">
        <v>3.6400015672260313</v>
      </c>
      <c r="AM718">
        <v>0</v>
      </c>
      <c r="AN718">
        <v>0.5</v>
      </c>
      <c r="AO718">
        <v>0</v>
      </c>
      <c r="AP718" t="s">
        <v>2039</v>
      </c>
      <c r="AQ718" t="s">
        <v>2062</v>
      </c>
      <c r="AR718" t="s">
        <v>2076</v>
      </c>
      <c r="AS718">
        <v>5</v>
      </c>
      <c r="AT718">
        <f>(2419+2250)/2</f>
        <v>2334.5</v>
      </c>
      <c r="AU718">
        <f>IF(SpaceTypesTable[[#This Row],[Peak Flow Rate (gal/h)]]=0,"",SpaceTypesTable[[#This Row],[Peak Flow Rate (gal/h)]]/SpaceTypesTable[[#This Row],[area (ft^2)]])</f>
        <v>2.1417862497322766E-3</v>
      </c>
      <c r="AV718">
        <v>49</v>
      </c>
      <c r="AW718">
        <v>0.2</v>
      </c>
      <c r="AX718">
        <v>0.05</v>
      </c>
      <c r="AY718" t="s">
        <v>2160</v>
      </c>
      <c r="AZ718">
        <v>1.2402518232437685</v>
      </c>
      <c r="BA718">
        <v>3000</v>
      </c>
      <c r="BB718">
        <v>0.33800000000000002</v>
      </c>
      <c r="BC718">
        <v>0.5</v>
      </c>
      <c r="BD718">
        <v>520.87673972831067</v>
      </c>
      <c r="BE718">
        <f>IF(ISBLANK(BD718),"",BD718/(BA718/AZ718))</f>
        <v>0.2153394420444357</v>
      </c>
      <c r="BF718" t="s">
        <v>1019</v>
      </c>
    </row>
    <row r="719" spans="1:58">
      <c r="A719" t="s">
        <v>170</v>
      </c>
      <c r="B719">
        <v>245</v>
      </c>
      <c r="C719" t="s">
        <v>1002</v>
      </c>
      <c r="D719" t="s">
        <v>799</v>
      </c>
      <c r="E719" t="s">
        <v>804</v>
      </c>
      <c r="F719" t="s">
        <v>871</v>
      </c>
      <c r="G719" t="s">
        <v>1050</v>
      </c>
      <c r="K719" t="str">
        <f>SpaceTypesTable[[#This Row],[Lighting Standard]]&amp;SpaceTypesTable[[#This Row],[Lighting Primary Space Type]]&amp;SpaceTypesTable[[#This Row],[Lighting Secondary Space Type]]</f>
        <v/>
      </c>
      <c r="N719">
        <v>1.1000000000000001</v>
      </c>
      <c r="Q719">
        <v>0</v>
      </c>
      <c r="R719">
        <v>0.7</v>
      </c>
      <c r="S719">
        <v>0.2</v>
      </c>
      <c r="T719" t="s">
        <v>1984</v>
      </c>
      <c r="U719" t="s">
        <v>645</v>
      </c>
      <c r="V719" t="s">
        <v>585</v>
      </c>
      <c r="W719" t="s">
        <v>591</v>
      </c>
      <c r="X719" t="str">
        <f>SpaceTypesTable[[#This Row],[Ventilation Standard]]&amp;SpaceTypesTable[[#This Row],[Ventilation Primary Space Type]]&amp;SpaceTypesTable[[#This Row],[Ventilation Secondary Space Type]]</f>
        <v>ASHRAE 62.1-1999Retail Stores, Sales Floors, and Show Room FloorsShipping and receiving</v>
      </c>
      <c r="Y719">
        <f>VLOOKUP(SpaceTypesTable[[#This Row],[Lookup]],VentilationStandardsTable[],6,FALSE)</f>
        <v>0.15</v>
      </c>
      <c r="Z719">
        <f>VLOOKUP(SpaceTypesTable[[#This Row],[Lookup]],VentilationStandardsTable[],5,FALSE)</f>
        <v>0</v>
      </c>
      <c r="AA719">
        <f>VLOOKUP(SpaceTypesTable[[#This Row],[Lookup]],VentilationStandardsTable[],7,FALSE)</f>
        <v>0</v>
      </c>
      <c r="AB719">
        <v>3.33</v>
      </c>
      <c r="AC719" t="s">
        <v>1987</v>
      </c>
      <c r="AD719" t="s">
        <v>2143</v>
      </c>
      <c r="AE719">
        <v>0.22320000000000001</v>
      </c>
      <c r="AF719" t="s">
        <v>2037</v>
      </c>
      <c r="AH719" t="s">
        <v>1011</v>
      </c>
      <c r="AI719" t="s">
        <v>1011</v>
      </c>
      <c r="AJ719" t="s">
        <v>1011</v>
      </c>
      <c r="AL719">
        <v>0.75</v>
      </c>
      <c r="AM719">
        <v>0</v>
      </c>
      <c r="AN719">
        <v>0.5</v>
      </c>
      <c r="AO719">
        <v>0</v>
      </c>
      <c r="AP719" t="s">
        <v>2039</v>
      </c>
      <c r="AQ719" t="s">
        <v>2062</v>
      </c>
      <c r="AR719" t="s">
        <v>2076</v>
      </c>
      <c r="AU719" t="str">
        <f>IF(SpaceTypesTable[[#This Row],[Peak Flow Rate (gal/h)]]=0,"",SpaceTypesTable[[#This Row],[Peak Flow Rate (gal/h)]]/SpaceTypesTable[[#This Row],[area (ft^2)]])</f>
        <v/>
      </c>
    </row>
    <row r="720" spans="1:58">
      <c r="A720" t="s">
        <v>37</v>
      </c>
      <c r="B720">
        <v>465</v>
      </c>
      <c r="C720" t="s">
        <v>1001</v>
      </c>
      <c r="D720" t="s">
        <v>799</v>
      </c>
      <c r="E720" t="s">
        <v>804</v>
      </c>
      <c r="F720" t="s">
        <v>871</v>
      </c>
      <c r="G720" t="s">
        <v>1050</v>
      </c>
      <c r="H720" t="s">
        <v>754</v>
      </c>
      <c r="I720" t="s">
        <v>779</v>
      </c>
      <c r="J720" t="s">
        <v>760</v>
      </c>
      <c r="K720" t="str">
        <f>SpaceTypesTable[[#This Row],[Lighting Standard]]&amp;SpaceTypesTable[[#This Row],[Lighting Primary Space Type]]&amp;SpaceTypesTable[[#This Row],[Lighting Secondary Space Type]]</f>
        <v>ASHRAE 90.1-2004Active StorageGeneral</v>
      </c>
      <c r="N720">
        <f>VLOOKUP(SpaceTypesTable[[#This Row],[LookupColumn]],InteriorLightingTable[],5,FALSE)</f>
        <v>0.8</v>
      </c>
      <c r="Q720">
        <v>0</v>
      </c>
      <c r="R720">
        <v>0.7</v>
      </c>
      <c r="S720">
        <v>0.2</v>
      </c>
      <c r="T720" t="s">
        <v>1984</v>
      </c>
      <c r="U720" t="s">
        <v>645</v>
      </c>
      <c r="V720" t="s">
        <v>585</v>
      </c>
      <c r="W720" t="s">
        <v>591</v>
      </c>
      <c r="X720" t="str">
        <f>SpaceTypesTable[[#This Row],[Ventilation Standard]]&amp;SpaceTypesTable[[#This Row],[Ventilation Primary Space Type]]&amp;SpaceTypesTable[[#This Row],[Ventilation Secondary Space Type]]</f>
        <v>ASHRAE 62.1-1999Retail Stores, Sales Floors, and Show Room FloorsShipping and receiving</v>
      </c>
      <c r="Y720">
        <f>VLOOKUP(SpaceTypesTable[[#This Row],[Lookup]],VentilationStandardsTable[],6,FALSE)</f>
        <v>0.15</v>
      </c>
      <c r="Z720">
        <f>VLOOKUP(SpaceTypesTable[[#This Row],[Lookup]],VentilationStandardsTable[],5,FALSE)</f>
        <v>0</v>
      </c>
      <c r="AA720">
        <f>VLOOKUP(SpaceTypesTable[[#This Row],[Lookup]],VentilationStandardsTable[],7,FALSE)</f>
        <v>0</v>
      </c>
      <c r="AB720">
        <v>3.33</v>
      </c>
      <c r="AC720" t="s">
        <v>1987</v>
      </c>
      <c r="AD720" t="s">
        <v>2143</v>
      </c>
      <c r="AE720">
        <v>5.9499999999999997E-2</v>
      </c>
      <c r="AF720" t="s">
        <v>2037</v>
      </c>
      <c r="AH720" t="s">
        <v>1011</v>
      </c>
      <c r="AI720" t="s">
        <v>1011</v>
      </c>
      <c r="AJ720" t="s">
        <v>1011</v>
      </c>
      <c r="AL720">
        <v>0.75</v>
      </c>
      <c r="AM720">
        <v>0</v>
      </c>
      <c r="AN720">
        <v>0.5</v>
      </c>
      <c r="AO720">
        <v>0</v>
      </c>
      <c r="AP720" t="s">
        <v>2039</v>
      </c>
      <c r="AQ720" t="s">
        <v>2062</v>
      </c>
      <c r="AR720" t="s">
        <v>2076</v>
      </c>
      <c r="AU720" t="str">
        <f>IF(SpaceTypesTable[[#This Row],[Peak Flow Rate (gal/h)]]=0,"",SpaceTypesTable[[#This Row],[Peak Flow Rate (gal/h)]]/SpaceTypesTable[[#This Row],[area (ft^2)]])</f>
        <v/>
      </c>
    </row>
    <row r="721" spans="1:47">
      <c r="A721" t="s">
        <v>204</v>
      </c>
      <c r="B721">
        <v>217</v>
      </c>
      <c r="C721" t="s">
        <v>1000</v>
      </c>
      <c r="D721" t="s">
        <v>800</v>
      </c>
      <c r="E721" t="s">
        <v>804</v>
      </c>
      <c r="F721" t="s">
        <v>871</v>
      </c>
      <c r="G721" t="s">
        <v>1050</v>
      </c>
      <c r="H721" t="s">
        <v>997</v>
      </c>
      <c r="I721" t="s">
        <v>779</v>
      </c>
      <c r="J721" t="s">
        <v>760</v>
      </c>
      <c r="K721" t="str">
        <f>SpaceTypesTable[[#This Row],[Lighting Standard]]&amp;SpaceTypesTable[[#This Row],[Lighting Primary Space Type]]&amp;SpaceTypesTable[[#This Row],[Lighting Secondary Space Type]]</f>
        <v>ASHRAE 189.1-2009Active StorageGeneral</v>
      </c>
      <c r="N721">
        <f>VLOOKUP(SpaceTypesTable[[#This Row],[LookupColumn]],InteriorLightingTable[],5,FALSE)</f>
        <v>0.72000000000000008</v>
      </c>
      <c r="Q721">
        <v>0</v>
      </c>
      <c r="R721">
        <v>0.7</v>
      </c>
      <c r="S721">
        <v>0.2</v>
      </c>
      <c r="T721" t="s">
        <v>1984</v>
      </c>
      <c r="U721" t="s">
        <v>645</v>
      </c>
      <c r="V721" t="s">
        <v>585</v>
      </c>
      <c r="W721" t="s">
        <v>591</v>
      </c>
      <c r="X721" t="str">
        <f>SpaceTypesTable[[#This Row],[Ventilation Standard]]&amp;SpaceTypesTable[[#This Row],[Ventilation Primary Space Type]]&amp;SpaceTypesTable[[#This Row],[Ventilation Secondary Space Type]]</f>
        <v>ASHRAE 62.1-1999Retail Stores, Sales Floors, and Show Room FloorsShipping and receiving</v>
      </c>
      <c r="Y721">
        <f>VLOOKUP(SpaceTypesTable[[#This Row],[Lookup]],VentilationStandardsTable[],6,FALSE)</f>
        <v>0.15</v>
      </c>
      <c r="Z721">
        <f>VLOOKUP(SpaceTypesTable[[#This Row],[Lookup]],VentilationStandardsTable[],5,FALSE)</f>
        <v>0</v>
      </c>
      <c r="AA721">
        <f>VLOOKUP(SpaceTypesTable[[#This Row],[Lookup]],VentilationStandardsTable[],7,FALSE)</f>
        <v>0</v>
      </c>
      <c r="AB721">
        <v>3.33</v>
      </c>
      <c r="AC721" t="s">
        <v>1987</v>
      </c>
      <c r="AD721" t="s">
        <v>2143</v>
      </c>
      <c r="AE721">
        <v>5.9499999999999997E-2</v>
      </c>
      <c r="AF721" t="s">
        <v>2037</v>
      </c>
      <c r="AH721" t="s">
        <v>1011</v>
      </c>
      <c r="AI721" t="s">
        <v>1011</v>
      </c>
      <c r="AJ721" t="s">
        <v>1011</v>
      </c>
      <c r="AL721">
        <v>0.54000023250056517</v>
      </c>
      <c r="AM721">
        <v>0</v>
      </c>
      <c r="AN721">
        <v>0.5</v>
      </c>
      <c r="AO721">
        <v>0</v>
      </c>
      <c r="AP721" t="s">
        <v>2039</v>
      </c>
      <c r="AQ721" t="s">
        <v>2062</v>
      </c>
      <c r="AR721" t="s">
        <v>2076</v>
      </c>
      <c r="AU721" t="str">
        <f>IF(SpaceTypesTable[[#This Row],[Peak Flow Rate (gal/h)]]=0,"",SpaceTypesTable[[#This Row],[Peak Flow Rate (gal/h)]]/SpaceTypesTable[[#This Row],[area (ft^2)]])</f>
        <v/>
      </c>
    </row>
    <row r="722" spans="1:47">
      <c r="A722" t="s">
        <v>220</v>
      </c>
      <c r="B722">
        <v>492</v>
      </c>
      <c r="C722" t="s">
        <v>1000</v>
      </c>
      <c r="D722" t="s">
        <v>801</v>
      </c>
      <c r="E722" t="s">
        <v>804</v>
      </c>
      <c r="F722" t="s">
        <v>871</v>
      </c>
      <c r="G722" t="s">
        <v>1050</v>
      </c>
      <c r="H722" t="s">
        <v>997</v>
      </c>
      <c r="I722" t="s">
        <v>779</v>
      </c>
      <c r="J722" t="s">
        <v>760</v>
      </c>
      <c r="K722" t="str">
        <f>SpaceTypesTable[[#This Row],[Lighting Standard]]&amp;SpaceTypesTable[[#This Row],[Lighting Primary Space Type]]&amp;SpaceTypesTable[[#This Row],[Lighting Secondary Space Type]]</f>
        <v>ASHRAE 189.1-2009Active StorageGeneral</v>
      </c>
      <c r="N722">
        <f>VLOOKUP(SpaceTypesTable[[#This Row],[LookupColumn]],InteriorLightingTable[],5,FALSE)</f>
        <v>0.72000000000000008</v>
      </c>
      <c r="Q722">
        <v>0</v>
      </c>
      <c r="R722">
        <v>0.7</v>
      </c>
      <c r="S722">
        <v>0.2</v>
      </c>
      <c r="T722" t="s">
        <v>1984</v>
      </c>
      <c r="U722" t="s">
        <v>645</v>
      </c>
      <c r="V722" t="s">
        <v>585</v>
      </c>
      <c r="W722" t="s">
        <v>591</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1987</v>
      </c>
      <c r="AD722" t="s">
        <v>2143</v>
      </c>
      <c r="AE722">
        <v>4.4600000000000001E-2</v>
      </c>
      <c r="AF722" t="s">
        <v>2037</v>
      </c>
      <c r="AH722" t="s">
        <v>1011</v>
      </c>
      <c r="AI722" t="s">
        <v>1011</v>
      </c>
      <c r="AJ722" t="s">
        <v>1011</v>
      </c>
      <c r="AL722">
        <v>0.54000023250056517</v>
      </c>
      <c r="AM722">
        <v>0</v>
      </c>
      <c r="AN722">
        <v>0.5</v>
      </c>
      <c r="AO722">
        <v>0</v>
      </c>
      <c r="AP722" t="s">
        <v>2039</v>
      </c>
      <c r="AQ722" t="s">
        <v>2062</v>
      </c>
      <c r="AR722" t="s">
        <v>2076</v>
      </c>
      <c r="AU722" t="str">
        <f>IF(SpaceTypesTable[[#This Row],[Peak Flow Rate (gal/h)]]=0,"",SpaceTypesTable[[#This Row],[Peak Flow Rate (gal/h)]]/SpaceTypesTable[[#This Row],[area (ft^2)]])</f>
        <v/>
      </c>
    </row>
    <row r="723" spans="1:47">
      <c r="A723" t="s">
        <v>496</v>
      </c>
      <c r="B723">
        <v>195</v>
      </c>
      <c r="C723" t="s">
        <v>1003</v>
      </c>
      <c r="D723" t="s">
        <v>799</v>
      </c>
      <c r="E723" t="s">
        <v>804</v>
      </c>
      <c r="F723" t="s">
        <v>871</v>
      </c>
      <c r="G723" t="s">
        <v>1050</v>
      </c>
      <c r="K723" t="str">
        <f>SpaceTypesTable[[#This Row],[Lighting Standard]]&amp;SpaceTypesTable[[#This Row],[Lighting Primary Space Type]]&amp;SpaceTypesTable[[#This Row],[Lighting Secondary Space Type]]</f>
        <v/>
      </c>
      <c r="N723">
        <v>0.77</v>
      </c>
      <c r="Q723">
        <v>0</v>
      </c>
      <c r="R723">
        <v>0.7</v>
      </c>
      <c r="S723">
        <v>0.2</v>
      </c>
      <c r="T723" t="s">
        <v>1984</v>
      </c>
      <c r="U723" t="s">
        <v>645</v>
      </c>
      <c r="V723" t="s">
        <v>585</v>
      </c>
      <c r="W723" t="s">
        <v>591</v>
      </c>
      <c r="X723" t="str">
        <f>SpaceTypesTable[[#This Row],[Ventilation Standard]]&amp;SpaceTypesTable[[#This Row],[Ventilation Primary Space Type]]&amp;SpaceTypesTable[[#This Row],[Ventilation Secondary Space Type]]</f>
        <v>ASHRAE 62.1-1999Retail Stores, Sales Floors, and Show Room FloorsShipping and receiving</v>
      </c>
      <c r="Y723">
        <f>VLOOKUP(SpaceTypesTable[[#This Row],[Lookup]],VentilationStandardsTable[],6,FALSE)</f>
        <v>0.15</v>
      </c>
      <c r="Z723">
        <f>VLOOKUP(SpaceTypesTable[[#This Row],[Lookup]],VentilationStandardsTable[],5,FALSE)</f>
        <v>0</v>
      </c>
      <c r="AA723">
        <f>VLOOKUP(SpaceTypesTable[[#This Row],[Lookup]],VentilationStandardsTable[],7,FALSE)</f>
        <v>0</v>
      </c>
      <c r="AB723">
        <v>3.33</v>
      </c>
      <c r="AC723" t="s">
        <v>1987</v>
      </c>
      <c r="AD723" t="s">
        <v>2143</v>
      </c>
      <c r="AE723">
        <v>0.22320000000000001</v>
      </c>
      <c r="AF723" t="s">
        <v>2037</v>
      </c>
      <c r="AH723" t="s">
        <v>1011</v>
      </c>
      <c r="AI723" t="s">
        <v>1011</v>
      </c>
      <c r="AJ723" t="s">
        <v>1011</v>
      </c>
      <c r="AL723">
        <v>0.75</v>
      </c>
      <c r="AM723">
        <v>0</v>
      </c>
      <c r="AN723">
        <v>0.5</v>
      </c>
      <c r="AO723">
        <v>0</v>
      </c>
      <c r="AP723" t="s">
        <v>2039</v>
      </c>
      <c r="AQ723" t="s">
        <v>2062</v>
      </c>
      <c r="AR723" t="s">
        <v>2076</v>
      </c>
      <c r="AU723" t="str">
        <f>IF(SpaceTypesTable[[#This Row],[Peak Flow Rate (gal/h)]]=0,"",SpaceTypesTable[[#This Row],[Peak Flow Rate (gal/h)]]/SpaceTypesTable[[#This Row],[area (ft^2)]])</f>
        <v/>
      </c>
    </row>
    <row r="724" spans="1:47">
      <c r="C724" t="s">
        <v>1058</v>
      </c>
      <c r="D724" t="s">
        <v>799</v>
      </c>
      <c r="E724" t="s">
        <v>804</v>
      </c>
      <c r="F724" t="s">
        <v>871</v>
      </c>
      <c r="G724" t="s">
        <v>1050</v>
      </c>
      <c r="H724" t="s">
        <v>755</v>
      </c>
      <c r="I724" t="s">
        <v>779</v>
      </c>
      <c r="J724" t="s">
        <v>760</v>
      </c>
      <c r="K724" t="str">
        <f>SpaceTypesTable[[#This Row],[Lighting Standard]]&amp;SpaceTypesTable[[#This Row],[Lighting Primary Space Type]]&amp;SpaceTypesTable[[#This Row],[Lighting Secondary Space Type]]</f>
        <v>ASHRAE 90.1-2007Active StorageGeneral</v>
      </c>
      <c r="N724">
        <f>VLOOKUP(SpaceTypesTable[[#This Row],[LookupColumn]],InteriorLightingTable[],5,FALSE)</f>
        <v>0.8</v>
      </c>
      <c r="Q724">
        <v>0</v>
      </c>
      <c r="R724">
        <v>0.7</v>
      </c>
      <c r="S724">
        <v>0.2</v>
      </c>
      <c r="T724" t="s">
        <v>1984</v>
      </c>
      <c r="U724" t="s">
        <v>647</v>
      </c>
      <c r="V724" t="s">
        <v>585</v>
      </c>
      <c r="W724" t="s">
        <v>591</v>
      </c>
      <c r="X724" t="str">
        <f>SpaceTypesTable[[#This Row],[Ventilation Standard]]&amp;SpaceTypesTable[[#This Row],[Ventilation Primary Space Type]]&amp;SpaceTypesTable[[#This Row],[Ventilation Secondary Space Type]]</f>
        <v>ASHRAE 62.1-2007Retail Stores, Sales Floors, and Show Room FloorsShipping and receiving</v>
      </c>
      <c r="Y724" t="e">
        <f>VLOOKUP(SpaceTypesTable[[#This Row],[Lookup]],VentilationStandardsTable[],6,FALSE)</f>
        <v>#N/A</v>
      </c>
      <c r="Z724" t="e">
        <f>VLOOKUP(SpaceTypesTable[[#This Row],[Lookup]],VentilationStandardsTable[],5,FALSE)</f>
        <v>#N/A</v>
      </c>
      <c r="AA724" t="e">
        <f>VLOOKUP(SpaceTypesTable[[#This Row],[Lookup]],VentilationStandardsTable[],7,FALSE)</f>
        <v>#N/A</v>
      </c>
      <c r="AB724">
        <v>3.33</v>
      </c>
      <c r="AC724" t="s">
        <v>1987</v>
      </c>
      <c r="AD724" t="s">
        <v>2143</v>
      </c>
      <c r="AE724">
        <v>4.4600000000000001E-2</v>
      </c>
      <c r="AF724" t="s">
        <v>2037</v>
      </c>
      <c r="AH724" t="s">
        <v>1011</v>
      </c>
      <c r="AI724" t="s">
        <v>1011</v>
      </c>
      <c r="AJ724" t="s">
        <v>1011</v>
      </c>
      <c r="AL724">
        <v>0.54000023250056517</v>
      </c>
      <c r="AM724">
        <v>0</v>
      </c>
      <c r="AN724">
        <v>0.5</v>
      </c>
      <c r="AO724">
        <v>0</v>
      </c>
      <c r="AP724" t="s">
        <v>2039</v>
      </c>
      <c r="AQ724" t="s">
        <v>2062</v>
      </c>
      <c r="AR724" t="s">
        <v>2076</v>
      </c>
      <c r="AU724" t="str">
        <f>IF(SpaceTypesTable[[#This Row],[Peak Flow Rate (gal/h)]]=0,"",SpaceTypesTable[[#This Row],[Peak Flow Rate (gal/h)]]/SpaceTypesTable[[#This Row],[area (ft^2)]])</f>
        <v/>
      </c>
    </row>
    <row r="725" spans="1:47">
      <c r="A725" t="s">
        <v>143</v>
      </c>
      <c r="B725">
        <v>23</v>
      </c>
      <c r="C725" t="s">
        <v>1002</v>
      </c>
      <c r="D725" t="s">
        <v>799</v>
      </c>
      <c r="E725" t="s">
        <v>804</v>
      </c>
      <c r="F725" t="s">
        <v>759</v>
      </c>
      <c r="G725" t="s">
        <v>1046</v>
      </c>
      <c r="K725" t="str">
        <f>SpaceTypesTable[[#This Row],[Lighting Standard]]&amp;SpaceTypesTable[[#This Row],[Lighting Primary Space Type]]&amp;SpaceTypesTable[[#This Row],[Lighting Secondary Space Type]]</f>
        <v/>
      </c>
      <c r="N725">
        <v>1.98</v>
      </c>
      <c r="Q725">
        <v>0</v>
      </c>
      <c r="R725">
        <v>0.7</v>
      </c>
      <c r="S725">
        <v>0.2</v>
      </c>
      <c r="T725" t="s">
        <v>1984</v>
      </c>
      <c r="U725" t="s">
        <v>645</v>
      </c>
      <c r="V725" t="s">
        <v>574</v>
      </c>
      <c r="W725" t="s">
        <v>977</v>
      </c>
      <c r="X725" t="str">
        <f>SpaceTypesTable[[#This Row],[Ventilation Standard]]&amp;SpaceTypesTable[[#This Row],[Ventilation Primary Space Type]]&amp;SpaceTypesTable[[#This Row],[Ventilation Secondary Space Type]]</f>
        <v>ASHRAE 62.1-1999OfficesOffice Space</v>
      </c>
      <c r="Y725">
        <f>VLOOKUP(SpaceTypesTable[[#This Row],[Lookup]],VentilationStandardsTable[],6,FALSE)</f>
        <v>0</v>
      </c>
      <c r="Z725">
        <f>VLOOKUP(SpaceTypesTable[[#This Row],[Lookup]],VentilationStandardsTable[],5,FALSE)</f>
        <v>20</v>
      </c>
      <c r="AA725">
        <f>VLOOKUP(SpaceTypesTable[[#This Row],[Lookup]],VentilationStandardsTable[],7,FALSE)</f>
        <v>0</v>
      </c>
      <c r="AB725">
        <v>5</v>
      </c>
      <c r="AC725" t="s">
        <v>1987</v>
      </c>
      <c r="AD725" t="s">
        <v>2143</v>
      </c>
      <c r="AE725">
        <v>0.22320000000000001</v>
      </c>
      <c r="AF725" t="s">
        <v>2037</v>
      </c>
      <c r="AH725" t="s">
        <v>1011</v>
      </c>
      <c r="AI725" t="s">
        <v>1011</v>
      </c>
      <c r="AJ725" t="s">
        <v>1011</v>
      </c>
      <c r="AL725">
        <v>0.75</v>
      </c>
      <c r="AM725">
        <v>0</v>
      </c>
      <c r="AN725">
        <v>0.5</v>
      </c>
      <c r="AO725">
        <v>0</v>
      </c>
      <c r="AP725" t="s">
        <v>2039</v>
      </c>
      <c r="AQ725" t="s">
        <v>2062</v>
      </c>
      <c r="AR725" t="s">
        <v>2076</v>
      </c>
      <c r="AU725" t="str">
        <f>IF(SpaceTypesTable[[#This Row],[Peak Flow Rate (gal/h)]]=0,"",SpaceTypesTable[[#This Row],[Peak Flow Rate (gal/h)]]/SpaceTypesTable[[#This Row],[area (ft^2)]])</f>
        <v/>
      </c>
    </row>
    <row r="726" spans="1:47">
      <c r="A726" t="s">
        <v>348</v>
      </c>
      <c r="B726">
        <v>421</v>
      </c>
      <c r="C726" t="s">
        <v>1001</v>
      </c>
      <c r="D726" t="s">
        <v>799</v>
      </c>
      <c r="E726" t="s">
        <v>804</v>
      </c>
      <c r="F726" t="s">
        <v>759</v>
      </c>
      <c r="G726" t="s">
        <v>1046</v>
      </c>
      <c r="H726" t="s">
        <v>754</v>
      </c>
      <c r="I726" t="s">
        <v>892</v>
      </c>
      <c r="J726" t="s">
        <v>760</v>
      </c>
      <c r="K726" t="str">
        <f>SpaceTypesTable[[#This Row],[Lighting Standard]]&amp;SpaceTypesTable[[#This Row],[Lighting Primary Space Type]]&amp;SpaceTypesTable[[#This Row],[Lighting Secondary Space Type]]</f>
        <v>ASHRAE 90.1-2004Office-EnclosedGeneral</v>
      </c>
      <c r="N726">
        <f>VLOOKUP(SpaceTypesTable[[#This Row],[LookupColumn]],InteriorLightingTable[],5,FALSE)</f>
        <v>1.1000000000000001</v>
      </c>
      <c r="Q726">
        <v>0</v>
      </c>
      <c r="R726">
        <v>0.7</v>
      </c>
      <c r="S726">
        <v>0.2</v>
      </c>
      <c r="T726" t="s">
        <v>1984</v>
      </c>
      <c r="U726" t="s">
        <v>645</v>
      </c>
      <c r="V726" t="s">
        <v>574</v>
      </c>
      <c r="W726" t="s">
        <v>977</v>
      </c>
      <c r="X726" t="str">
        <f>SpaceTypesTable[[#This Row],[Ventilation Standard]]&amp;SpaceTypesTable[[#This Row],[Ventilation Primary Space Type]]&amp;SpaceTypesTable[[#This Row],[Ventilation Secondary Space Type]]</f>
        <v>ASHRAE 62.1-1999OfficesOffice Space</v>
      </c>
      <c r="Y726">
        <f>VLOOKUP(SpaceTypesTable[[#This Row],[Lookup]],VentilationStandardsTable[],6,FALSE)</f>
        <v>0</v>
      </c>
      <c r="Z726">
        <f>VLOOKUP(SpaceTypesTable[[#This Row],[Lookup]],VentilationStandardsTable[],5,FALSE)</f>
        <v>20</v>
      </c>
      <c r="AA726">
        <f>VLOOKUP(SpaceTypesTable[[#This Row],[Lookup]],VentilationStandardsTable[],7,FALSE)</f>
        <v>0</v>
      </c>
      <c r="AB726">
        <v>5</v>
      </c>
      <c r="AC726" t="s">
        <v>1987</v>
      </c>
      <c r="AD726" t="s">
        <v>2143</v>
      </c>
      <c r="AE726">
        <v>5.9499999999999997E-2</v>
      </c>
      <c r="AF726" t="s">
        <v>2037</v>
      </c>
      <c r="AH726" t="s">
        <v>1011</v>
      </c>
      <c r="AI726" t="s">
        <v>1011</v>
      </c>
      <c r="AJ726" t="s">
        <v>1011</v>
      </c>
      <c r="AL726">
        <v>0.75</v>
      </c>
      <c r="AM726">
        <v>0</v>
      </c>
      <c r="AN726">
        <v>0.5</v>
      </c>
      <c r="AO726">
        <v>0</v>
      </c>
      <c r="AP726" t="s">
        <v>2039</v>
      </c>
      <c r="AQ726" t="s">
        <v>2062</v>
      </c>
      <c r="AR726" t="s">
        <v>2076</v>
      </c>
      <c r="AU726" t="str">
        <f>IF(SpaceTypesTable[[#This Row],[Peak Flow Rate (gal/h)]]=0,"",SpaceTypesTable[[#This Row],[Peak Flow Rate (gal/h)]]/SpaceTypesTable[[#This Row],[area (ft^2)]])</f>
        <v/>
      </c>
    </row>
    <row r="727" spans="1:47">
      <c r="A727" t="s">
        <v>335</v>
      </c>
      <c r="B727">
        <v>179</v>
      </c>
      <c r="C727" t="s">
        <v>1000</v>
      </c>
      <c r="D727" t="s">
        <v>800</v>
      </c>
      <c r="E727" t="s">
        <v>804</v>
      </c>
      <c r="F727" t="s">
        <v>759</v>
      </c>
      <c r="G727" t="s">
        <v>1046</v>
      </c>
      <c r="H727" t="s">
        <v>997</v>
      </c>
      <c r="I727" t="s">
        <v>892</v>
      </c>
      <c r="J727" t="s">
        <v>760</v>
      </c>
      <c r="K727" t="str">
        <f>SpaceTypesTable[[#This Row],[Lighting Standard]]&amp;SpaceTypesTable[[#This Row],[Lighting Primary Space Type]]&amp;SpaceTypesTable[[#This Row],[Lighting Secondary Space Type]]</f>
        <v>ASHRAE 189.1-2009Office-EnclosedGeneral</v>
      </c>
      <c r="N727">
        <f>VLOOKUP(SpaceTypesTable[[#This Row],[LookupColumn]],InteriorLightingTable[],5,FALSE)</f>
        <v>0.9900000000000001</v>
      </c>
      <c r="Q727">
        <v>0</v>
      </c>
      <c r="R727">
        <v>0.7</v>
      </c>
      <c r="S727">
        <v>0.2</v>
      </c>
      <c r="T727" t="s">
        <v>1984</v>
      </c>
      <c r="U727" t="s">
        <v>645</v>
      </c>
      <c r="V727" t="s">
        <v>574</v>
      </c>
      <c r="W727" t="s">
        <v>977</v>
      </c>
      <c r="X727" t="str">
        <f>SpaceTypesTable[[#This Row],[Ventilation Standard]]&amp;SpaceTypesTable[[#This Row],[Ventilation Primary Space Type]]&amp;SpaceTypesTable[[#This Row],[Ventilation Secondary Space Type]]</f>
        <v>ASHRAE 62.1-1999OfficesOffice Space</v>
      </c>
      <c r="Y727">
        <f>VLOOKUP(SpaceTypesTable[[#This Row],[Lookup]],VentilationStandardsTable[],6,FALSE)</f>
        <v>0</v>
      </c>
      <c r="Z727">
        <f>VLOOKUP(SpaceTypesTable[[#This Row],[Lookup]],VentilationStandardsTable[],5,FALSE)</f>
        <v>20</v>
      </c>
      <c r="AA727">
        <f>VLOOKUP(SpaceTypesTable[[#This Row],[Lookup]],VentilationStandardsTable[],7,FALSE)</f>
        <v>0</v>
      </c>
      <c r="AB727">
        <v>5</v>
      </c>
      <c r="AC727" t="s">
        <v>1987</v>
      </c>
      <c r="AD727" t="s">
        <v>2143</v>
      </c>
      <c r="AE727">
        <v>5.9499999999999997E-2</v>
      </c>
      <c r="AF727" t="s">
        <v>2037</v>
      </c>
      <c r="AH727" t="s">
        <v>1011</v>
      </c>
      <c r="AI727" t="s">
        <v>1011</v>
      </c>
      <c r="AJ727" t="s">
        <v>1011</v>
      </c>
      <c r="AL727">
        <v>0.54000023250056517</v>
      </c>
      <c r="AM727">
        <v>0</v>
      </c>
      <c r="AN727">
        <v>0.5</v>
      </c>
      <c r="AO727">
        <v>0</v>
      </c>
      <c r="AP727" t="s">
        <v>2039</v>
      </c>
      <c r="AQ727" t="s">
        <v>2062</v>
      </c>
      <c r="AR727" t="s">
        <v>2076</v>
      </c>
      <c r="AU727" t="str">
        <f>IF(SpaceTypesTable[[#This Row],[Peak Flow Rate (gal/h)]]=0,"",SpaceTypesTable[[#This Row],[Peak Flow Rate (gal/h)]]/SpaceTypesTable[[#This Row],[area (ft^2)]])</f>
        <v/>
      </c>
    </row>
    <row r="728" spans="1:47">
      <c r="A728" t="s">
        <v>238</v>
      </c>
      <c r="B728">
        <v>539</v>
      </c>
      <c r="C728" t="s">
        <v>1000</v>
      </c>
      <c r="D728" t="s">
        <v>801</v>
      </c>
      <c r="E728" t="s">
        <v>804</v>
      </c>
      <c r="F728" t="s">
        <v>759</v>
      </c>
      <c r="G728" t="s">
        <v>1046</v>
      </c>
      <c r="H728" t="s">
        <v>997</v>
      </c>
      <c r="I728" t="s">
        <v>892</v>
      </c>
      <c r="J728" t="s">
        <v>760</v>
      </c>
      <c r="K728" t="str">
        <f>SpaceTypesTable[[#This Row],[Lighting Standard]]&amp;SpaceTypesTable[[#This Row],[Lighting Primary Space Type]]&amp;SpaceTypesTable[[#This Row],[Lighting Secondary Space Type]]</f>
        <v>ASHRAE 189.1-2009Office-EnclosedGeneral</v>
      </c>
      <c r="N728">
        <f>VLOOKUP(SpaceTypesTable[[#This Row],[LookupColumn]],InteriorLightingTable[],5,FALSE)</f>
        <v>0.9900000000000001</v>
      </c>
      <c r="Q728">
        <v>0</v>
      </c>
      <c r="R728">
        <v>0.7</v>
      </c>
      <c r="S728">
        <v>0.2</v>
      </c>
      <c r="T728" t="s">
        <v>1984</v>
      </c>
      <c r="U728" t="s">
        <v>645</v>
      </c>
      <c r="V728" t="s">
        <v>574</v>
      </c>
      <c r="W728" t="s">
        <v>977</v>
      </c>
      <c r="X728" t="str">
        <f>SpaceTypesTable[[#This Row],[Ventilation Standard]]&amp;SpaceTypesTable[[#This Row],[Ventilation Primary Space Type]]&amp;SpaceTypesTable[[#This Row],[Ventilation Secondary Space Type]]</f>
        <v>ASHRAE 62.1-1999OfficesOffice Space</v>
      </c>
      <c r="Y728">
        <f>VLOOKUP(SpaceTypesTable[[#This Row],[Lookup]],VentilationStandardsTable[],6,FALSE)</f>
        <v>0</v>
      </c>
      <c r="Z728">
        <f>VLOOKUP(SpaceTypesTable[[#This Row],[Lookup]],VentilationStandardsTable[],5,FALSE)</f>
        <v>20</v>
      </c>
      <c r="AA728">
        <f>VLOOKUP(SpaceTypesTable[[#This Row],[Lookup]],VentilationStandardsTable[],7,FALSE)</f>
        <v>0</v>
      </c>
      <c r="AB728">
        <v>5</v>
      </c>
      <c r="AC728" t="s">
        <v>1987</v>
      </c>
      <c r="AD728" t="s">
        <v>2143</v>
      </c>
      <c r="AE728">
        <v>4.4600000000000001E-2</v>
      </c>
      <c r="AF728" t="s">
        <v>2037</v>
      </c>
      <c r="AH728" t="s">
        <v>1011</v>
      </c>
      <c r="AI728" t="s">
        <v>1011</v>
      </c>
      <c r="AJ728" t="s">
        <v>1011</v>
      </c>
      <c r="AL728">
        <v>0.54000023250056517</v>
      </c>
      <c r="AM728">
        <v>0</v>
      </c>
      <c r="AN728">
        <v>0.5</v>
      </c>
      <c r="AO728">
        <v>0</v>
      </c>
      <c r="AP728" t="s">
        <v>2039</v>
      </c>
      <c r="AQ728" t="s">
        <v>2062</v>
      </c>
      <c r="AR728" t="s">
        <v>2076</v>
      </c>
      <c r="AU728" t="str">
        <f>IF(SpaceTypesTable[[#This Row],[Peak Flow Rate (gal/h)]]=0,"",SpaceTypesTable[[#This Row],[Peak Flow Rate (gal/h)]]/SpaceTypesTable[[#This Row],[area (ft^2)]])</f>
        <v/>
      </c>
    </row>
    <row r="729" spans="1:47">
      <c r="A729" t="s">
        <v>291</v>
      </c>
      <c r="B729">
        <v>292</v>
      </c>
      <c r="C729" t="s">
        <v>1003</v>
      </c>
      <c r="D729" t="s">
        <v>799</v>
      </c>
      <c r="E729" t="s">
        <v>804</v>
      </c>
      <c r="F729" t="s">
        <v>759</v>
      </c>
      <c r="G729" t="s">
        <v>1046</v>
      </c>
      <c r="K729" t="str">
        <f>SpaceTypesTable[[#This Row],[Lighting Standard]]&amp;SpaceTypesTable[[#This Row],[Lighting Primary Space Type]]&amp;SpaceTypesTable[[#This Row],[Lighting Secondary Space Type]]</f>
        <v/>
      </c>
      <c r="N729">
        <v>2.9</v>
      </c>
      <c r="Q729">
        <v>0</v>
      </c>
      <c r="R729">
        <v>0.7</v>
      </c>
      <c r="S729">
        <v>0.2</v>
      </c>
      <c r="T729" t="s">
        <v>1984</v>
      </c>
      <c r="U729" t="s">
        <v>645</v>
      </c>
      <c r="V729" t="s">
        <v>574</v>
      </c>
      <c r="W729" t="s">
        <v>977</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1987</v>
      </c>
      <c r="AD729" t="s">
        <v>2143</v>
      </c>
      <c r="AE729">
        <v>0.22320000000000001</v>
      </c>
      <c r="AF729" t="s">
        <v>2037</v>
      </c>
      <c r="AH729" t="s">
        <v>1011</v>
      </c>
      <c r="AI729" t="s">
        <v>1011</v>
      </c>
      <c r="AJ729" t="s">
        <v>1011</v>
      </c>
      <c r="AL729">
        <v>0.75</v>
      </c>
      <c r="AM729">
        <v>0</v>
      </c>
      <c r="AN729">
        <v>0.5</v>
      </c>
      <c r="AO729">
        <v>0</v>
      </c>
      <c r="AP729" t="s">
        <v>2039</v>
      </c>
      <c r="AQ729" t="s">
        <v>2062</v>
      </c>
      <c r="AR729" t="s">
        <v>2076</v>
      </c>
      <c r="AU729" t="str">
        <f>IF(SpaceTypesTable[[#This Row],[Peak Flow Rate (gal/h)]]=0,"",SpaceTypesTable[[#This Row],[Peak Flow Rate (gal/h)]]/SpaceTypesTable[[#This Row],[area (ft^2)]])</f>
        <v/>
      </c>
    </row>
    <row r="730" spans="1:47">
      <c r="C730" t="s">
        <v>1058</v>
      </c>
      <c r="D730" t="s">
        <v>799</v>
      </c>
      <c r="E730" t="s">
        <v>804</v>
      </c>
      <c r="F730" t="s">
        <v>759</v>
      </c>
      <c r="G730" t="s">
        <v>1046</v>
      </c>
      <c r="H730" t="s">
        <v>755</v>
      </c>
      <c r="I730" t="s">
        <v>892</v>
      </c>
      <c r="J730" t="s">
        <v>760</v>
      </c>
      <c r="K730" t="str">
        <f>SpaceTypesTable[[#This Row],[Lighting Standard]]&amp;SpaceTypesTable[[#This Row],[Lighting Primary Space Type]]&amp;SpaceTypesTable[[#This Row],[Lighting Secondary Space Type]]</f>
        <v>ASHRAE 90.1-2007Office-EnclosedGeneral</v>
      </c>
      <c r="N730">
        <f>VLOOKUP(SpaceTypesTable[[#This Row],[LookupColumn]],InteriorLightingTable[],5,FALSE)</f>
        <v>1.1000000000000001</v>
      </c>
      <c r="Q730">
        <v>0</v>
      </c>
      <c r="R730">
        <v>0.7</v>
      </c>
      <c r="S730">
        <v>0.2</v>
      </c>
      <c r="T730" t="s">
        <v>1984</v>
      </c>
      <c r="U730" t="s">
        <v>647</v>
      </c>
      <c r="V730" t="s">
        <v>574</v>
      </c>
      <c r="W730" t="s">
        <v>977</v>
      </c>
      <c r="X730" t="str">
        <f>SpaceTypesTable[[#This Row],[Ventilation Standard]]&amp;SpaceTypesTable[[#This Row],[Ventilation Primary Space Type]]&amp;SpaceTypesTable[[#This Row],[Ventilation Secondary Space Type]]</f>
        <v>ASHRAE 62.1-2007OfficesOffice Space</v>
      </c>
      <c r="Y730" t="e">
        <f>VLOOKUP(SpaceTypesTable[[#This Row],[Lookup]],VentilationStandardsTable[],6,FALSE)</f>
        <v>#N/A</v>
      </c>
      <c r="Z730" t="e">
        <f>VLOOKUP(SpaceTypesTable[[#This Row],[Lookup]],VentilationStandardsTable[],5,FALSE)</f>
        <v>#N/A</v>
      </c>
      <c r="AA730" t="e">
        <f>VLOOKUP(SpaceTypesTable[[#This Row],[Lookup]],VentilationStandardsTable[],7,FALSE)</f>
        <v>#N/A</v>
      </c>
      <c r="AB730">
        <v>5</v>
      </c>
      <c r="AC730" t="s">
        <v>1987</v>
      </c>
      <c r="AD730" t="s">
        <v>2143</v>
      </c>
      <c r="AE730">
        <v>4.4600000000000001E-2</v>
      </c>
      <c r="AF730" t="s">
        <v>2037</v>
      </c>
      <c r="AH730" t="s">
        <v>1011</v>
      </c>
      <c r="AI730" t="s">
        <v>1011</v>
      </c>
      <c r="AJ730" t="s">
        <v>1011</v>
      </c>
      <c r="AL730">
        <v>0.54000023250056517</v>
      </c>
      <c r="AM730">
        <v>0</v>
      </c>
      <c r="AN730">
        <v>0.5</v>
      </c>
      <c r="AO730">
        <v>0</v>
      </c>
      <c r="AP730" t="s">
        <v>2039</v>
      </c>
      <c r="AQ730" t="s">
        <v>2062</v>
      </c>
      <c r="AR730" t="s">
        <v>2076</v>
      </c>
      <c r="AU730" t="str">
        <f>IF(SpaceTypesTable[[#This Row],[Peak Flow Rate (gal/h)]]=0,"",SpaceTypesTable[[#This Row],[Peak Flow Rate (gal/h)]]/SpaceTypesTable[[#This Row],[area (ft^2)]])</f>
        <v/>
      </c>
    </row>
    <row r="731" spans="1:47">
      <c r="A731" t="s">
        <v>189</v>
      </c>
      <c r="B731">
        <v>472</v>
      </c>
      <c r="C731" t="s">
        <v>1002</v>
      </c>
      <c r="D731" t="s">
        <v>799</v>
      </c>
      <c r="E731" t="s">
        <v>804</v>
      </c>
      <c r="F731" t="s">
        <v>815</v>
      </c>
      <c r="G731" t="s">
        <v>1049</v>
      </c>
      <c r="K731" t="str">
        <f>SpaceTypesTable[[#This Row],[Lighting Standard]]&amp;SpaceTypesTable[[#This Row],[Lighting Primary Space Type]]&amp;SpaceTypesTable[[#This Row],[Lighting Secondary Space Type]]</f>
        <v/>
      </c>
      <c r="N731">
        <v>2.78</v>
      </c>
      <c r="Q731">
        <v>0</v>
      </c>
      <c r="R731">
        <v>0.7</v>
      </c>
      <c r="S731">
        <v>0.2</v>
      </c>
      <c r="T731" t="s">
        <v>1984</v>
      </c>
      <c r="U731" t="s">
        <v>645</v>
      </c>
      <c r="V731" t="s">
        <v>593</v>
      </c>
      <c r="W731" t="s">
        <v>955</v>
      </c>
      <c r="X731" t="str">
        <f>SpaceTypesTable[[#This Row],[Ventilation Standard]]&amp;SpaceTypesTable[[#This Row],[Ventilation Primary Space Type]]&amp;SpaceTypesTable[[#This Row],[Ventilation Secondary Space Type]]</f>
        <v>ASHRAE 62.1-1999Specialty ShopsSupermarket</v>
      </c>
      <c r="Y731">
        <f>VLOOKUP(SpaceTypesTable[[#This Row],[Lookup]],VentilationStandardsTable[],6,FALSE)</f>
        <v>0</v>
      </c>
      <c r="Z731">
        <f>VLOOKUP(SpaceTypesTable[[#This Row],[Lookup]],VentilationStandardsTable[],5,FALSE)</f>
        <v>15</v>
      </c>
      <c r="AA731">
        <f>VLOOKUP(SpaceTypesTable[[#This Row],[Lookup]],VentilationStandardsTable[],7,FALSE)</f>
        <v>0</v>
      </c>
      <c r="AB731">
        <v>8</v>
      </c>
      <c r="AC731" t="s">
        <v>1987</v>
      </c>
      <c r="AD731" t="s">
        <v>2143</v>
      </c>
      <c r="AE731">
        <v>0.22320000000000001</v>
      </c>
      <c r="AF731" t="s">
        <v>2037</v>
      </c>
      <c r="AH731" t="s">
        <v>1011</v>
      </c>
      <c r="AI731" t="s">
        <v>1011</v>
      </c>
      <c r="AJ731" t="s">
        <v>1011</v>
      </c>
      <c r="AL731">
        <v>0.5</v>
      </c>
      <c r="AM731">
        <v>0</v>
      </c>
      <c r="AN731">
        <v>0.5</v>
      </c>
      <c r="AO731">
        <v>0</v>
      </c>
      <c r="AP731" t="s">
        <v>2039</v>
      </c>
      <c r="AQ731" t="s">
        <v>2062</v>
      </c>
      <c r="AR731" t="s">
        <v>2076</v>
      </c>
      <c r="AU731" t="str">
        <f>IF(SpaceTypesTable[[#This Row],[Peak Flow Rate (gal/h)]]=0,"",SpaceTypesTable[[#This Row],[Peak Flow Rate (gal/h)]]/SpaceTypesTable[[#This Row],[area (ft^2)]])</f>
        <v/>
      </c>
    </row>
    <row r="732" spans="1:47">
      <c r="A732" t="s">
        <v>328</v>
      </c>
      <c r="B732">
        <v>401</v>
      </c>
      <c r="C732" t="s">
        <v>1001</v>
      </c>
      <c r="D732" t="s">
        <v>799</v>
      </c>
      <c r="E732" t="s">
        <v>804</v>
      </c>
      <c r="F732" t="s">
        <v>815</v>
      </c>
      <c r="G732" t="s">
        <v>1049</v>
      </c>
      <c r="H732" t="s">
        <v>754</v>
      </c>
      <c r="I732" t="s">
        <v>764</v>
      </c>
      <c r="J732" t="s">
        <v>790</v>
      </c>
      <c r="K732" t="str">
        <f>SpaceTypesTable[[#This Row],[Lighting Standard]]&amp;SpaceTypesTable[[#This Row],[Lighting Primary Space Type]]&amp;SpaceTypesTable[[#This Row],[Lighting Secondary Space Type]]</f>
        <v>ASHRAE 90.1-2004Retail (not including accent lighting)Sales Area</v>
      </c>
      <c r="N732">
        <f>VLOOKUP(SpaceTypesTable[[#This Row],[LookupColumn]],InteriorLightingTable[],5,FALSE)</f>
        <v>1.7</v>
      </c>
      <c r="Q732">
        <v>0</v>
      </c>
      <c r="R732">
        <v>0.7</v>
      </c>
      <c r="S732">
        <v>0.2</v>
      </c>
      <c r="T732" t="s">
        <v>1984</v>
      </c>
      <c r="U732" t="s">
        <v>645</v>
      </c>
      <c r="V732" t="s">
        <v>593</v>
      </c>
      <c r="W732" t="s">
        <v>955</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1987</v>
      </c>
      <c r="AD732" t="s">
        <v>2143</v>
      </c>
      <c r="AE732">
        <v>5.9499999999999997E-2</v>
      </c>
      <c r="AF732" t="s">
        <v>2037</v>
      </c>
      <c r="AH732" t="s">
        <v>1011</v>
      </c>
      <c r="AI732" t="s">
        <v>1011</v>
      </c>
      <c r="AJ732" t="s">
        <v>1011</v>
      </c>
      <c r="AL732">
        <v>0.5</v>
      </c>
      <c r="AM732">
        <v>0</v>
      </c>
      <c r="AN732">
        <v>0.5</v>
      </c>
      <c r="AO732">
        <v>0</v>
      </c>
      <c r="AP732" t="s">
        <v>2039</v>
      </c>
      <c r="AQ732" t="s">
        <v>2062</v>
      </c>
      <c r="AR732" t="s">
        <v>2076</v>
      </c>
      <c r="AU732" t="str">
        <f>IF(SpaceTypesTable[[#This Row],[Peak Flow Rate (gal/h)]]=0,"",SpaceTypesTable[[#This Row],[Peak Flow Rate (gal/h)]]/SpaceTypesTable[[#This Row],[area (ft^2)]])</f>
        <v/>
      </c>
    </row>
    <row r="733" spans="1:47">
      <c r="A733" t="s">
        <v>390</v>
      </c>
      <c r="B733">
        <v>116</v>
      </c>
      <c r="C733" t="s">
        <v>1000</v>
      </c>
      <c r="D733" t="s">
        <v>800</v>
      </c>
      <c r="E733" t="s">
        <v>804</v>
      </c>
      <c r="F733" t="s">
        <v>815</v>
      </c>
      <c r="G733" t="s">
        <v>1049</v>
      </c>
      <c r="H733" t="s">
        <v>997</v>
      </c>
      <c r="I733" t="s">
        <v>764</v>
      </c>
      <c r="J733" t="s">
        <v>790</v>
      </c>
      <c r="K733" t="str">
        <f>SpaceTypesTable[[#This Row],[Lighting Standard]]&amp;SpaceTypesTable[[#This Row],[Lighting Primary Space Type]]&amp;SpaceTypesTable[[#This Row],[Lighting Secondary Space Type]]</f>
        <v>ASHRAE 189.1-2009Retail (not including accent lighting)Sales Area</v>
      </c>
      <c r="N733">
        <f>VLOOKUP(SpaceTypesTable[[#This Row],[LookupColumn]],InteriorLightingTable[],5,FALSE)</f>
        <v>1.53</v>
      </c>
      <c r="Q733">
        <v>0</v>
      </c>
      <c r="R733">
        <v>0.7</v>
      </c>
      <c r="S733">
        <v>0.2</v>
      </c>
      <c r="T733" t="s">
        <v>1984</v>
      </c>
      <c r="U733" t="s">
        <v>645</v>
      </c>
      <c r="V733" t="s">
        <v>593</v>
      </c>
      <c r="W733" t="s">
        <v>955</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1987</v>
      </c>
      <c r="AD733" t="s">
        <v>2143</v>
      </c>
      <c r="AE733">
        <v>5.9499999999999997E-2</v>
      </c>
      <c r="AF733" t="s">
        <v>2037</v>
      </c>
      <c r="AH733" t="s">
        <v>1011</v>
      </c>
      <c r="AI733" t="s">
        <v>1011</v>
      </c>
      <c r="AJ733" t="s">
        <v>1011</v>
      </c>
      <c r="AL733">
        <v>0.36000015500037674</v>
      </c>
      <c r="AM733">
        <v>0</v>
      </c>
      <c r="AN733">
        <v>0.5</v>
      </c>
      <c r="AO733">
        <v>0</v>
      </c>
      <c r="AP733" t="s">
        <v>2039</v>
      </c>
      <c r="AQ733" t="s">
        <v>2062</v>
      </c>
      <c r="AR733" t="s">
        <v>2076</v>
      </c>
      <c r="AU733" t="str">
        <f>IF(SpaceTypesTable[[#This Row],[Peak Flow Rate (gal/h)]]=0,"",SpaceTypesTable[[#This Row],[Peak Flow Rate (gal/h)]]/SpaceTypesTable[[#This Row],[area (ft^2)]])</f>
        <v/>
      </c>
    </row>
    <row r="734" spans="1:47">
      <c r="A734" t="s">
        <v>202</v>
      </c>
      <c r="B734">
        <v>7</v>
      </c>
      <c r="C734" t="s">
        <v>1000</v>
      </c>
      <c r="D734" t="s">
        <v>801</v>
      </c>
      <c r="E734" t="s">
        <v>804</v>
      </c>
      <c r="F734" t="s">
        <v>815</v>
      </c>
      <c r="G734" t="s">
        <v>1049</v>
      </c>
      <c r="H734" t="s">
        <v>997</v>
      </c>
      <c r="I734" t="s">
        <v>764</v>
      </c>
      <c r="J734" t="s">
        <v>790</v>
      </c>
      <c r="K734" t="str">
        <f>SpaceTypesTable[[#This Row],[Lighting Standard]]&amp;SpaceTypesTable[[#This Row],[Lighting Primary Space Type]]&amp;SpaceTypesTable[[#This Row],[Lighting Secondary Space Type]]</f>
        <v>ASHRAE 189.1-2009Retail (not including accent lighting)Sales Area</v>
      </c>
      <c r="N734">
        <f>VLOOKUP(SpaceTypesTable[[#This Row],[LookupColumn]],InteriorLightingTable[],5,FALSE)</f>
        <v>1.53</v>
      </c>
      <c r="Q734">
        <v>0</v>
      </c>
      <c r="R734">
        <v>0.7</v>
      </c>
      <c r="S734">
        <v>0.2</v>
      </c>
      <c r="T734" t="s">
        <v>1984</v>
      </c>
      <c r="U734" t="s">
        <v>645</v>
      </c>
      <c r="V734" t="s">
        <v>593</v>
      </c>
      <c r="W734" t="s">
        <v>955</v>
      </c>
      <c r="X734" t="str">
        <f>SpaceTypesTable[[#This Row],[Ventilation Standard]]&amp;SpaceTypesTable[[#This Row],[Ventilation Primary Space Type]]&amp;SpaceTypesTable[[#This Row],[Ventilation Secondary Space Type]]</f>
        <v>ASHRAE 62.1-1999Specialty ShopsSupermarket</v>
      </c>
      <c r="Y734">
        <f>VLOOKUP(SpaceTypesTable[[#This Row],[Lookup]],VentilationStandardsTable[],6,FALSE)</f>
        <v>0</v>
      </c>
      <c r="Z734">
        <f>VLOOKUP(SpaceTypesTable[[#This Row],[Lookup]],VentilationStandardsTable[],5,FALSE)</f>
        <v>15</v>
      </c>
      <c r="AA734">
        <f>VLOOKUP(SpaceTypesTable[[#This Row],[Lookup]],VentilationStandardsTable[],7,FALSE)</f>
        <v>0</v>
      </c>
      <c r="AB734">
        <v>8</v>
      </c>
      <c r="AC734" t="s">
        <v>1987</v>
      </c>
      <c r="AD734" t="s">
        <v>2143</v>
      </c>
      <c r="AE734">
        <v>4.4600000000000001E-2</v>
      </c>
      <c r="AF734" t="s">
        <v>2037</v>
      </c>
      <c r="AH734" t="s">
        <v>1011</v>
      </c>
      <c r="AI734" t="s">
        <v>1011</v>
      </c>
      <c r="AJ734" t="s">
        <v>1011</v>
      </c>
      <c r="AL734">
        <v>0.36000015500037674</v>
      </c>
      <c r="AM734">
        <v>0</v>
      </c>
      <c r="AN734">
        <v>0.5</v>
      </c>
      <c r="AO734">
        <v>0</v>
      </c>
      <c r="AP734" t="s">
        <v>2039</v>
      </c>
      <c r="AQ734" t="s">
        <v>2062</v>
      </c>
      <c r="AR734" t="s">
        <v>2076</v>
      </c>
      <c r="AU734" t="str">
        <f>IF(SpaceTypesTable[[#This Row],[Peak Flow Rate (gal/h)]]=0,"",SpaceTypesTable[[#This Row],[Peak Flow Rate (gal/h)]]/SpaceTypesTable[[#This Row],[area (ft^2)]])</f>
        <v/>
      </c>
    </row>
    <row r="735" spans="1:47">
      <c r="A735" t="s">
        <v>59</v>
      </c>
      <c r="B735">
        <v>17</v>
      </c>
      <c r="C735" t="s">
        <v>1003</v>
      </c>
      <c r="D735" t="s">
        <v>799</v>
      </c>
      <c r="E735" t="s">
        <v>804</v>
      </c>
      <c r="F735" t="s">
        <v>815</v>
      </c>
      <c r="G735" t="s">
        <v>1049</v>
      </c>
      <c r="K735" t="str">
        <f>SpaceTypesTable[[#This Row],[Lighting Standard]]&amp;SpaceTypesTable[[#This Row],[Lighting Primary Space Type]]&amp;SpaceTypesTable[[#This Row],[Lighting Secondary Space Type]]</f>
        <v/>
      </c>
      <c r="N735">
        <v>5.04</v>
      </c>
      <c r="Q735">
        <v>0</v>
      </c>
      <c r="R735">
        <v>0.7</v>
      </c>
      <c r="S735">
        <v>0.2</v>
      </c>
      <c r="T735" t="s">
        <v>1984</v>
      </c>
      <c r="U735" t="s">
        <v>645</v>
      </c>
      <c r="V735" t="s">
        <v>593</v>
      </c>
      <c r="W735" t="s">
        <v>955</v>
      </c>
      <c r="X735" t="str">
        <f>SpaceTypesTable[[#This Row],[Ventilation Standard]]&amp;SpaceTypesTable[[#This Row],[Ventilation Primary Space Type]]&amp;SpaceTypesTable[[#This Row],[Ventilation Secondary Space Type]]</f>
        <v>ASHRAE 62.1-1999Specialty ShopsSupermarket</v>
      </c>
      <c r="Y735">
        <f>VLOOKUP(SpaceTypesTable[[#This Row],[Lookup]],VentilationStandardsTable[],6,FALSE)</f>
        <v>0</v>
      </c>
      <c r="Z735">
        <f>VLOOKUP(SpaceTypesTable[[#This Row],[Lookup]],VentilationStandardsTable[],5,FALSE)</f>
        <v>15</v>
      </c>
      <c r="AA735">
        <f>VLOOKUP(SpaceTypesTable[[#This Row],[Lookup]],VentilationStandardsTable[],7,FALSE)</f>
        <v>0</v>
      </c>
      <c r="AB735">
        <v>8</v>
      </c>
      <c r="AC735" t="s">
        <v>1987</v>
      </c>
      <c r="AD735" t="s">
        <v>2143</v>
      </c>
      <c r="AE735">
        <v>0.22320000000000001</v>
      </c>
      <c r="AF735" t="s">
        <v>2037</v>
      </c>
      <c r="AH735" t="s">
        <v>1011</v>
      </c>
      <c r="AI735" t="s">
        <v>1011</v>
      </c>
      <c r="AJ735" t="s">
        <v>1011</v>
      </c>
      <c r="AL735">
        <v>0.5</v>
      </c>
      <c r="AM735">
        <v>0</v>
      </c>
      <c r="AN735">
        <v>0.5</v>
      </c>
      <c r="AO735">
        <v>0</v>
      </c>
      <c r="AP735" t="s">
        <v>2039</v>
      </c>
      <c r="AQ735" t="s">
        <v>2062</v>
      </c>
      <c r="AR735" t="s">
        <v>2076</v>
      </c>
      <c r="AU735" t="str">
        <f>IF(SpaceTypesTable[[#This Row],[Peak Flow Rate (gal/h)]]=0,"",SpaceTypesTable[[#This Row],[Peak Flow Rate (gal/h)]]/SpaceTypesTable[[#This Row],[area (ft^2)]])</f>
        <v/>
      </c>
    </row>
    <row r="736" spans="1:47">
      <c r="C736" t="s">
        <v>1058</v>
      </c>
      <c r="D736" t="s">
        <v>799</v>
      </c>
      <c r="E736" t="s">
        <v>804</v>
      </c>
      <c r="F736" t="s">
        <v>815</v>
      </c>
      <c r="G736" t="s">
        <v>1049</v>
      </c>
      <c r="H736" t="s">
        <v>755</v>
      </c>
      <c r="I736" t="s">
        <v>764</v>
      </c>
      <c r="J736" t="s">
        <v>790</v>
      </c>
      <c r="K736" t="str">
        <f>SpaceTypesTable[[#This Row],[Lighting Standard]]&amp;SpaceTypesTable[[#This Row],[Lighting Primary Space Type]]&amp;SpaceTypesTable[[#This Row],[Lighting Secondary Space Type]]</f>
        <v>ASHRAE 90.1-2007Retail (not including accent lighting)Sales Area</v>
      </c>
      <c r="N736">
        <f>VLOOKUP(SpaceTypesTable[[#This Row],[LookupColumn]],InteriorLightingTable[],5,FALSE)</f>
        <v>1.7</v>
      </c>
      <c r="Q736">
        <v>0</v>
      </c>
      <c r="R736">
        <v>0.7</v>
      </c>
      <c r="S736">
        <v>0.2</v>
      </c>
      <c r="T736" t="s">
        <v>1984</v>
      </c>
      <c r="U736" t="s">
        <v>647</v>
      </c>
      <c r="V736" t="s">
        <v>593</v>
      </c>
      <c r="W736" t="s">
        <v>955</v>
      </c>
      <c r="X736" t="str">
        <f>SpaceTypesTable[[#This Row],[Ventilation Standard]]&amp;SpaceTypesTable[[#This Row],[Ventilation Primary Space Type]]&amp;SpaceTypesTable[[#This Row],[Ventilation Secondary Space Type]]</f>
        <v>ASHRAE 62.1-2007Specialty ShopsSupermarket</v>
      </c>
      <c r="Y736" t="e">
        <f>VLOOKUP(SpaceTypesTable[[#This Row],[Lookup]],VentilationStandardsTable[],6,FALSE)</f>
        <v>#N/A</v>
      </c>
      <c r="Z736" t="e">
        <f>VLOOKUP(SpaceTypesTable[[#This Row],[Lookup]],VentilationStandardsTable[],5,FALSE)</f>
        <v>#N/A</v>
      </c>
      <c r="AA736" t="e">
        <f>VLOOKUP(SpaceTypesTable[[#This Row],[Lookup]],VentilationStandardsTable[],7,FALSE)</f>
        <v>#N/A</v>
      </c>
      <c r="AB736">
        <v>8</v>
      </c>
      <c r="AC736" t="s">
        <v>1987</v>
      </c>
      <c r="AD736" t="s">
        <v>2143</v>
      </c>
      <c r="AE736">
        <v>4.4600000000000001E-2</v>
      </c>
      <c r="AF736" t="s">
        <v>2037</v>
      </c>
      <c r="AH736" t="s">
        <v>1011</v>
      </c>
      <c r="AI736" t="s">
        <v>1011</v>
      </c>
      <c r="AJ736" t="s">
        <v>1011</v>
      </c>
      <c r="AL736">
        <v>0.36000015500037674</v>
      </c>
      <c r="AM736">
        <v>0</v>
      </c>
      <c r="AN736">
        <v>0.5</v>
      </c>
      <c r="AO736">
        <v>0</v>
      </c>
      <c r="AP736" t="s">
        <v>2039</v>
      </c>
      <c r="AQ736" t="s">
        <v>2062</v>
      </c>
      <c r="AR736" t="s">
        <v>2076</v>
      </c>
      <c r="AU736" t="str">
        <f>IF(SpaceTypesTable[[#This Row],[Peak Flow Rate (gal/h)]]=0,"",SpaceTypesTable[[#This Row],[Peak Flow Rate (gal/h)]]/SpaceTypesTable[[#This Row],[area (ft^2)]])</f>
        <v/>
      </c>
    </row>
    <row r="737" spans="1:47">
      <c r="A737" t="s">
        <v>418</v>
      </c>
      <c r="B737">
        <v>185</v>
      </c>
      <c r="C737" t="s">
        <v>1002</v>
      </c>
      <c r="D737" t="s">
        <v>799</v>
      </c>
      <c r="E737" t="s">
        <v>778</v>
      </c>
      <c r="F737" t="s">
        <v>860</v>
      </c>
      <c r="G737" t="s">
        <v>1052</v>
      </c>
      <c r="K737" t="str">
        <f>SpaceTypesTable[[#This Row],[Lighting Standard]]&amp;SpaceTypesTable[[#This Row],[Lighting Primary Space Type]]&amp;SpaceTypesTable[[#This Row],[Lighting Secondary Space Type]]</f>
        <v/>
      </c>
      <c r="N737">
        <v>0.31</v>
      </c>
      <c r="Q737">
        <v>0</v>
      </c>
      <c r="R737">
        <v>0.5</v>
      </c>
      <c r="S737">
        <v>0.2</v>
      </c>
      <c r="T737" t="s">
        <v>1985</v>
      </c>
      <c r="U737" t="s">
        <v>645</v>
      </c>
      <c r="V737" t="s">
        <v>585</v>
      </c>
      <c r="W737" t="s">
        <v>592</v>
      </c>
      <c r="X737" t="str">
        <f>SpaceTypesTable[[#This Row],[Ventilation Standard]]&amp;SpaceTypesTable[[#This Row],[Ventilation Primary Space Type]]&amp;SpaceTypesTable[[#This Row],[Ventilation Secondary Space Type]]</f>
        <v>ASHRAE 62.1-1999Retail Stores, Sales Floors, and Show Room FloorsWarehouses</v>
      </c>
      <c r="Y737">
        <f>VLOOKUP(SpaceTypesTable[[#This Row],[Lookup]],VentilationStandardsTable[],6,FALSE)</f>
        <v>0.05</v>
      </c>
      <c r="Z737">
        <f>VLOOKUP(SpaceTypesTable[[#This Row],[Lookup]],VentilationStandardsTable[],5,FALSE)</f>
        <v>0</v>
      </c>
      <c r="AA737">
        <f>VLOOKUP(SpaceTypesTable[[#This Row],[Lookup]],VentilationStandardsTable[],7,FALSE)</f>
        <v>0</v>
      </c>
      <c r="AB737">
        <v>0</v>
      </c>
      <c r="AC737" t="s">
        <v>1986</v>
      </c>
      <c r="AD737" t="s">
        <v>2144</v>
      </c>
      <c r="AE737">
        <v>0.22320000000000001</v>
      </c>
      <c r="AF737" t="s">
        <v>2038</v>
      </c>
      <c r="AH737" t="s">
        <v>1011</v>
      </c>
      <c r="AI737" t="s">
        <v>1011</v>
      </c>
      <c r="AJ737" t="s">
        <v>1011</v>
      </c>
      <c r="AL737">
        <v>0.25</v>
      </c>
      <c r="AM737">
        <v>0</v>
      </c>
      <c r="AN737">
        <v>0.5</v>
      </c>
      <c r="AO737">
        <v>0</v>
      </c>
      <c r="AP737" t="s">
        <v>2099</v>
      </c>
      <c r="AQ737" t="s">
        <v>2108</v>
      </c>
      <c r="AR737" t="s">
        <v>2077</v>
      </c>
      <c r="AU737" t="str">
        <f>IF(SpaceTypesTable[[#This Row],[Peak Flow Rate (gal/h)]]=0,"",SpaceTypesTable[[#This Row],[Peak Flow Rate (gal/h)]]/SpaceTypesTable[[#This Row],[area (ft^2)]])</f>
        <v/>
      </c>
    </row>
    <row r="738" spans="1:47">
      <c r="A738" t="s">
        <v>114</v>
      </c>
      <c r="B738">
        <v>449</v>
      </c>
      <c r="C738" t="s">
        <v>1001</v>
      </c>
      <c r="D738" t="s">
        <v>799</v>
      </c>
      <c r="E738" t="s">
        <v>778</v>
      </c>
      <c r="F738" t="s">
        <v>860</v>
      </c>
      <c r="G738" t="s">
        <v>1052</v>
      </c>
      <c r="H738" t="s">
        <v>754</v>
      </c>
      <c r="I738" t="s">
        <v>778</v>
      </c>
      <c r="J738" t="s">
        <v>879</v>
      </c>
      <c r="K738" t="str">
        <f>SpaceTypesTable[[#This Row],[Lighting Standard]]&amp;SpaceTypesTable[[#This Row],[Lighting Primary Space Type]]&amp;SpaceTypesTable[[#This Row],[Lighting Secondary Space Type]]</f>
        <v>ASHRAE 90.1-2004WarehouseMedium/Bulky Material Storage</v>
      </c>
      <c r="N738">
        <f>VLOOKUP(SpaceTypesTable[[#This Row],[LookupColumn]],InteriorLightingTable[],5,FALSE)</f>
        <v>0.9</v>
      </c>
      <c r="Q738">
        <v>0</v>
      </c>
      <c r="R738">
        <v>0.5</v>
      </c>
      <c r="S738">
        <v>0.2</v>
      </c>
      <c r="T738" t="s">
        <v>1985</v>
      </c>
      <c r="U738" t="s">
        <v>645</v>
      </c>
      <c r="V738" t="s">
        <v>585</v>
      </c>
      <c r="W738" t="s">
        <v>592</v>
      </c>
      <c r="X738" t="str">
        <f>SpaceTypesTable[[#This Row],[Ventilation Standard]]&amp;SpaceTypesTable[[#This Row],[Ventilation Primary Space Type]]&amp;SpaceTypesTable[[#This Row],[Ventilation Secondary Space Type]]</f>
        <v>ASHRAE 62.1-1999Retail Stores, Sales Floors, and Show Room FloorsWarehouses</v>
      </c>
      <c r="Y738">
        <f>VLOOKUP(SpaceTypesTable[[#This Row],[Lookup]],VentilationStandardsTable[],6,FALSE)</f>
        <v>0.05</v>
      </c>
      <c r="Z738">
        <f>VLOOKUP(SpaceTypesTable[[#This Row],[Lookup]],VentilationStandardsTable[],5,FALSE)</f>
        <v>0</v>
      </c>
      <c r="AA738">
        <f>VLOOKUP(SpaceTypesTable[[#This Row],[Lookup]],VentilationStandardsTable[],7,FALSE)</f>
        <v>0</v>
      </c>
      <c r="AB738">
        <v>0</v>
      </c>
      <c r="AC738" t="s">
        <v>1986</v>
      </c>
      <c r="AD738" t="s">
        <v>2144</v>
      </c>
      <c r="AE738">
        <v>5.9499999999999997E-2</v>
      </c>
      <c r="AF738" t="s">
        <v>2038</v>
      </c>
      <c r="AH738" t="s">
        <v>1011</v>
      </c>
      <c r="AI738" t="s">
        <v>1011</v>
      </c>
      <c r="AJ738" t="s">
        <v>1011</v>
      </c>
      <c r="AL738">
        <v>0.25</v>
      </c>
      <c r="AM738">
        <v>0</v>
      </c>
      <c r="AN738">
        <v>0.5</v>
      </c>
      <c r="AO738">
        <v>0</v>
      </c>
      <c r="AP738" t="s">
        <v>2099</v>
      </c>
      <c r="AQ738" t="s">
        <v>2108</v>
      </c>
      <c r="AR738" t="s">
        <v>2077</v>
      </c>
      <c r="AU738" t="str">
        <f>IF(SpaceTypesTable[[#This Row],[Peak Flow Rate (gal/h)]]=0,"",SpaceTypesTable[[#This Row],[Peak Flow Rate (gal/h)]]/SpaceTypesTable[[#This Row],[area (ft^2)]])</f>
        <v/>
      </c>
    </row>
    <row r="739" spans="1:47">
      <c r="A739" t="s">
        <v>374</v>
      </c>
      <c r="B739">
        <v>158</v>
      </c>
      <c r="C739" t="s">
        <v>1000</v>
      </c>
      <c r="D739" t="s">
        <v>800</v>
      </c>
      <c r="E739" t="s">
        <v>778</v>
      </c>
      <c r="F739" t="s">
        <v>860</v>
      </c>
      <c r="G739" t="s">
        <v>1052</v>
      </c>
      <c r="H739" t="s">
        <v>997</v>
      </c>
      <c r="I739" t="s">
        <v>778</v>
      </c>
      <c r="J739" t="s">
        <v>879</v>
      </c>
      <c r="K739" t="str">
        <f>SpaceTypesTable[[#This Row],[Lighting Standard]]&amp;SpaceTypesTable[[#This Row],[Lighting Primary Space Type]]&amp;SpaceTypesTable[[#This Row],[Lighting Secondary Space Type]]</f>
        <v>ASHRAE 189.1-2009WarehouseMedium/Bulky Material Storage</v>
      </c>
      <c r="N739">
        <f>VLOOKUP(SpaceTypesTable[[#This Row],[LookupColumn]],InteriorLightingTable[],5,FALSE)</f>
        <v>0.81</v>
      </c>
      <c r="Q739">
        <v>0</v>
      </c>
      <c r="R739">
        <v>0.5</v>
      </c>
      <c r="S739">
        <v>0.2</v>
      </c>
      <c r="T739" t="s">
        <v>1985</v>
      </c>
      <c r="U739" t="s">
        <v>645</v>
      </c>
      <c r="V739" t="s">
        <v>585</v>
      </c>
      <c r="W739" t="s">
        <v>592</v>
      </c>
      <c r="X739" t="str">
        <f>SpaceTypesTable[[#This Row],[Ventilation Standard]]&amp;SpaceTypesTable[[#This Row],[Ventilation Primary Space Type]]&amp;SpaceTypesTable[[#This Row],[Ventilation Secondary Space Type]]</f>
        <v>ASHRAE 62.1-1999Retail Stores, Sales Floors, and Show Room FloorsWarehouses</v>
      </c>
      <c r="Y739">
        <f>VLOOKUP(SpaceTypesTable[[#This Row],[Lookup]],VentilationStandardsTable[],6,FALSE)</f>
        <v>0.05</v>
      </c>
      <c r="Z739">
        <f>VLOOKUP(SpaceTypesTable[[#This Row],[Lookup]],VentilationStandardsTable[],5,FALSE)</f>
        <v>0</v>
      </c>
      <c r="AA739">
        <f>VLOOKUP(SpaceTypesTable[[#This Row],[Lookup]],VentilationStandardsTable[],7,FALSE)</f>
        <v>0</v>
      </c>
      <c r="AB739">
        <v>0</v>
      </c>
      <c r="AC739" t="s">
        <v>1986</v>
      </c>
      <c r="AD739" t="s">
        <v>2144</v>
      </c>
      <c r="AE739">
        <v>5.9499999999999997E-2</v>
      </c>
      <c r="AF739" t="s">
        <v>2038</v>
      </c>
      <c r="AH739" t="s">
        <v>1011</v>
      </c>
      <c r="AI739" t="s">
        <v>1011</v>
      </c>
      <c r="AJ739" t="s">
        <v>1011</v>
      </c>
      <c r="AL739">
        <v>0.17000007319462238</v>
      </c>
      <c r="AM739">
        <v>0</v>
      </c>
      <c r="AN739">
        <v>0.5</v>
      </c>
      <c r="AO739">
        <v>0</v>
      </c>
      <c r="AP739" t="s">
        <v>2099</v>
      </c>
      <c r="AQ739" t="s">
        <v>2108</v>
      </c>
      <c r="AR739" t="s">
        <v>2077</v>
      </c>
      <c r="AU739" t="str">
        <f>IF(SpaceTypesTable[[#This Row],[Peak Flow Rate (gal/h)]]=0,"",SpaceTypesTable[[#This Row],[Peak Flow Rate (gal/h)]]/SpaceTypesTable[[#This Row],[area (ft^2)]])</f>
        <v/>
      </c>
    </row>
    <row r="740" spans="1:47">
      <c r="A740" t="s">
        <v>487</v>
      </c>
      <c r="B740">
        <v>123</v>
      </c>
      <c r="C740" t="s">
        <v>1000</v>
      </c>
      <c r="D740" t="s">
        <v>801</v>
      </c>
      <c r="E740" t="s">
        <v>778</v>
      </c>
      <c r="F740" t="s">
        <v>860</v>
      </c>
      <c r="G740" t="s">
        <v>1052</v>
      </c>
      <c r="H740" t="s">
        <v>997</v>
      </c>
      <c r="I740" t="s">
        <v>778</v>
      </c>
      <c r="J740" t="s">
        <v>879</v>
      </c>
      <c r="K740" t="str">
        <f>SpaceTypesTable[[#This Row],[Lighting Standard]]&amp;SpaceTypesTable[[#This Row],[Lighting Primary Space Type]]&amp;SpaceTypesTable[[#This Row],[Lighting Secondary Space Type]]</f>
        <v>ASHRAE 189.1-2009WarehouseMedium/Bulky Material Storage</v>
      </c>
      <c r="N740">
        <f>VLOOKUP(SpaceTypesTable[[#This Row],[LookupColumn]],InteriorLightingTable[],5,FALSE)</f>
        <v>0.81</v>
      </c>
      <c r="Q740">
        <v>0</v>
      </c>
      <c r="R740">
        <v>0.5</v>
      </c>
      <c r="S740">
        <v>0.2</v>
      </c>
      <c r="T740" t="s">
        <v>1985</v>
      </c>
      <c r="U740" t="s">
        <v>645</v>
      </c>
      <c r="V740" t="s">
        <v>585</v>
      </c>
      <c r="W740" t="s">
        <v>592</v>
      </c>
      <c r="X740" t="str">
        <f>SpaceTypesTable[[#This Row],[Ventilation Standard]]&amp;SpaceTypesTable[[#This Row],[Ventilation Primary Space Type]]&amp;SpaceTypesTable[[#This Row],[Ventilation Secondary Space Type]]</f>
        <v>ASHRAE 62.1-1999Retail Stores, Sales Floors, and Show Room FloorsWarehouses</v>
      </c>
      <c r="Y740">
        <f>VLOOKUP(SpaceTypesTable[[#This Row],[Lookup]],VentilationStandardsTable[],6,FALSE)</f>
        <v>0.05</v>
      </c>
      <c r="Z740">
        <f>VLOOKUP(SpaceTypesTable[[#This Row],[Lookup]],VentilationStandardsTable[],5,FALSE)</f>
        <v>0</v>
      </c>
      <c r="AA740">
        <f>VLOOKUP(SpaceTypesTable[[#This Row],[Lookup]],VentilationStandardsTable[],7,FALSE)</f>
        <v>0</v>
      </c>
      <c r="AB740">
        <v>0</v>
      </c>
      <c r="AC740" t="s">
        <v>1986</v>
      </c>
      <c r="AD740" t="s">
        <v>2144</v>
      </c>
      <c r="AE740">
        <v>4.4600000000000001E-2</v>
      </c>
      <c r="AF740" t="s">
        <v>2038</v>
      </c>
      <c r="AH740" t="s">
        <v>1011</v>
      </c>
      <c r="AI740" t="s">
        <v>1011</v>
      </c>
      <c r="AJ740" t="s">
        <v>1011</v>
      </c>
      <c r="AL740">
        <v>0.17000007319462238</v>
      </c>
      <c r="AM740">
        <v>0</v>
      </c>
      <c r="AN740">
        <v>0.5</v>
      </c>
      <c r="AO740">
        <v>0</v>
      </c>
      <c r="AP740" t="s">
        <v>2099</v>
      </c>
      <c r="AQ740" t="s">
        <v>2108</v>
      </c>
      <c r="AR740" t="s">
        <v>2077</v>
      </c>
      <c r="AU740" t="str">
        <f>IF(SpaceTypesTable[[#This Row],[Peak Flow Rate (gal/h)]]=0,"",SpaceTypesTable[[#This Row],[Peak Flow Rate (gal/h)]]/SpaceTypesTable[[#This Row],[area (ft^2)]])</f>
        <v/>
      </c>
    </row>
    <row r="741" spans="1:47">
      <c r="A741" t="s">
        <v>193</v>
      </c>
      <c r="B741">
        <v>331</v>
      </c>
      <c r="C741" t="s">
        <v>1003</v>
      </c>
      <c r="D741" t="s">
        <v>799</v>
      </c>
      <c r="E741" t="s">
        <v>778</v>
      </c>
      <c r="F741" t="s">
        <v>860</v>
      </c>
      <c r="G741" t="s">
        <v>1052</v>
      </c>
      <c r="K741" t="str">
        <f>SpaceTypesTable[[#This Row],[Lighting Standard]]&amp;SpaceTypesTable[[#This Row],[Lighting Primary Space Type]]&amp;SpaceTypesTable[[#This Row],[Lighting Secondary Space Type]]</f>
        <v/>
      </c>
      <c r="N741">
        <v>0.62</v>
      </c>
      <c r="Q741">
        <v>0</v>
      </c>
      <c r="R741">
        <v>0.5</v>
      </c>
      <c r="S741">
        <v>0.2</v>
      </c>
      <c r="T741" t="s">
        <v>1985</v>
      </c>
      <c r="U741" t="s">
        <v>645</v>
      </c>
      <c r="V741" t="s">
        <v>585</v>
      </c>
      <c r="W741" t="s">
        <v>592</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1986</v>
      </c>
      <c r="AD741" t="s">
        <v>2144</v>
      </c>
      <c r="AE741">
        <v>0.22320000000000001</v>
      </c>
      <c r="AF741" t="s">
        <v>2038</v>
      </c>
      <c r="AH741" t="s">
        <v>1011</v>
      </c>
      <c r="AI741" t="s">
        <v>1011</v>
      </c>
      <c r="AJ741" t="s">
        <v>1011</v>
      </c>
      <c r="AL741">
        <v>0.25</v>
      </c>
      <c r="AM741">
        <v>0</v>
      </c>
      <c r="AN741">
        <v>0.5</v>
      </c>
      <c r="AO741">
        <v>0</v>
      </c>
      <c r="AP741" t="s">
        <v>2099</v>
      </c>
      <c r="AQ741" t="s">
        <v>2108</v>
      </c>
      <c r="AR741" t="s">
        <v>2077</v>
      </c>
      <c r="AU741" t="str">
        <f>IF(SpaceTypesTable[[#This Row],[Peak Flow Rate (gal/h)]]=0,"",SpaceTypesTable[[#This Row],[Peak Flow Rate (gal/h)]]/SpaceTypesTable[[#This Row],[area (ft^2)]])</f>
        <v/>
      </c>
    </row>
    <row r="742" spans="1:47">
      <c r="C742" t="s">
        <v>1058</v>
      </c>
      <c r="D742" t="s">
        <v>799</v>
      </c>
      <c r="E742" t="s">
        <v>778</v>
      </c>
      <c r="F742" t="s">
        <v>860</v>
      </c>
      <c r="G742" t="s">
        <v>1052</v>
      </c>
      <c r="H742" t="s">
        <v>755</v>
      </c>
      <c r="I742" t="s">
        <v>778</v>
      </c>
      <c r="J742" t="s">
        <v>879</v>
      </c>
      <c r="K742" t="str">
        <f>SpaceTypesTable[[#This Row],[Lighting Standard]]&amp;SpaceTypesTable[[#This Row],[Lighting Primary Space Type]]&amp;SpaceTypesTable[[#This Row],[Lighting Secondary Space Type]]</f>
        <v>ASHRAE 90.1-2007WarehouseMedium/Bulky Material Storage</v>
      </c>
      <c r="N742">
        <f>VLOOKUP(SpaceTypesTable[[#This Row],[LookupColumn]],InteriorLightingTable[],5,FALSE)</f>
        <v>0.9</v>
      </c>
      <c r="Q742">
        <v>0</v>
      </c>
      <c r="R742">
        <v>0.5</v>
      </c>
      <c r="S742">
        <v>0.2</v>
      </c>
      <c r="T742" t="s">
        <v>1985</v>
      </c>
      <c r="U742" t="s">
        <v>647</v>
      </c>
      <c r="V742" t="s">
        <v>585</v>
      </c>
      <c r="W742" t="s">
        <v>592</v>
      </c>
      <c r="X742" t="str">
        <f>SpaceTypesTable[[#This Row],[Ventilation Standard]]&amp;SpaceTypesTable[[#This Row],[Ventilation Primary Space Type]]&amp;SpaceTypesTable[[#This Row],[Ventilation Secondary Space Type]]</f>
        <v>ASHRAE 62.1-2007Retail Stores, Sales Floors, and Show Room FloorsWarehouses</v>
      </c>
      <c r="Y742" t="e">
        <f>VLOOKUP(SpaceTypesTable[[#This Row],[Lookup]],VentilationStandardsTable[],6,FALSE)</f>
        <v>#N/A</v>
      </c>
      <c r="Z742" t="e">
        <f>VLOOKUP(SpaceTypesTable[[#This Row],[Lookup]],VentilationStandardsTable[],5,FALSE)</f>
        <v>#N/A</v>
      </c>
      <c r="AA742" t="e">
        <f>VLOOKUP(SpaceTypesTable[[#This Row],[Lookup]],VentilationStandardsTable[],7,FALSE)</f>
        <v>#N/A</v>
      </c>
      <c r="AB742">
        <v>0</v>
      </c>
      <c r="AC742" t="s">
        <v>1986</v>
      </c>
      <c r="AD742" t="s">
        <v>2144</v>
      </c>
      <c r="AE742">
        <v>4.4600000000000001E-2</v>
      </c>
      <c r="AF742" t="s">
        <v>2038</v>
      </c>
      <c r="AH742" t="s">
        <v>1011</v>
      </c>
      <c r="AI742" t="s">
        <v>1011</v>
      </c>
      <c r="AJ742" t="s">
        <v>1011</v>
      </c>
      <c r="AL742">
        <v>0.17000007319462238</v>
      </c>
      <c r="AM742">
        <v>0</v>
      </c>
      <c r="AN742">
        <v>0.5</v>
      </c>
      <c r="AO742">
        <v>0</v>
      </c>
      <c r="AP742" t="s">
        <v>2099</v>
      </c>
      <c r="AQ742" t="s">
        <v>2108</v>
      </c>
      <c r="AR742" t="s">
        <v>2077</v>
      </c>
      <c r="AU742" t="str">
        <f>IF(SpaceTypesTable[[#This Row],[Peak Flow Rate (gal/h)]]=0,"",SpaceTypesTable[[#This Row],[Peak Flow Rate (gal/h)]]/SpaceTypesTable[[#This Row],[area (ft^2)]])</f>
        <v/>
      </c>
    </row>
    <row r="743" spans="1:47">
      <c r="A743" t="s">
        <v>422</v>
      </c>
      <c r="B743">
        <v>405</v>
      </c>
      <c r="C743" t="s">
        <v>1002</v>
      </c>
      <c r="D743" t="s">
        <v>799</v>
      </c>
      <c r="E743" t="s">
        <v>778</v>
      </c>
      <c r="F743" t="s">
        <v>840</v>
      </c>
      <c r="G743" t="s">
        <v>1050</v>
      </c>
      <c r="K743" t="str">
        <f>SpaceTypesTable[[#This Row],[Lighting Standard]]&amp;SpaceTypesTable[[#This Row],[Lighting Primary Space Type]]&amp;SpaceTypesTable[[#This Row],[Lighting Secondary Space Type]]</f>
        <v/>
      </c>
      <c r="N743">
        <v>1.08</v>
      </c>
      <c r="Q743">
        <v>0</v>
      </c>
      <c r="R743">
        <v>0.5</v>
      </c>
      <c r="S743">
        <v>0.2</v>
      </c>
      <c r="T743" t="s">
        <v>1985</v>
      </c>
      <c r="U743" t="s">
        <v>645</v>
      </c>
      <c r="V743" t="s">
        <v>585</v>
      </c>
      <c r="W743" t="s">
        <v>592</v>
      </c>
      <c r="X743" t="str">
        <f>SpaceTypesTable[[#This Row],[Ventilation Standard]]&amp;SpaceTypesTable[[#This Row],[Ventilation Primary Space Type]]&amp;SpaceTypesTable[[#This Row],[Ventilation Secondary Space Type]]</f>
        <v>ASHRAE 62.1-1999Retail Stores, Sales Floors, and Show Room FloorsWarehouses</v>
      </c>
      <c r="Y743">
        <f>VLOOKUP(SpaceTypesTable[[#This Row],[Lookup]],VentilationStandardsTable[],6,FALSE)</f>
        <v>0.05</v>
      </c>
      <c r="Z743">
        <f>VLOOKUP(SpaceTypesTable[[#This Row],[Lookup]],VentilationStandardsTable[],5,FALSE)</f>
        <v>0</v>
      </c>
      <c r="AA743">
        <f>VLOOKUP(SpaceTypesTable[[#This Row],[Lookup]],VentilationStandardsTable[],7,FALSE)</f>
        <v>0</v>
      </c>
      <c r="AB743">
        <v>0</v>
      </c>
      <c r="AC743" t="s">
        <v>1986</v>
      </c>
      <c r="AD743" t="s">
        <v>2144</v>
      </c>
      <c r="AE743">
        <v>0.22320000000000001</v>
      </c>
      <c r="AF743" t="s">
        <v>2038</v>
      </c>
      <c r="AH743" t="s">
        <v>1011</v>
      </c>
      <c r="AI743" t="s">
        <v>1011</v>
      </c>
      <c r="AJ743" t="s">
        <v>1011</v>
      </c>
      <c r="AL743">
        <v>0</v>
      </c>
      <c r="AM743">
        <v>0</v>
      </c>
      <c r="AN743">
        <v>0.5</v>
      </c>
      <c r="AO743">
        <v>0</v>
      </c>
      <c r="AP743" t="s">
        <v>2099</v>
      </c>
      <c r="AQ743" t="s">
        <v>2109</v>
      </c>
      <c r="AR743" t="s">
        <v>2086</v>
      </c>
      <c r="AU743" t="str">
        <f>IF(SpaceTypesTable[[#This Row],[Peak Flow Rate (gal/h)]]=0,"",SpaceTypesTable[[#This Row],[Peak Flow Rate (gal/h)]]/SpaceTypesTable[[#This Row],[area (ft^2)]])</f>
        <v/>
      </c>
    </row>
    <row r="744" spans="1:47">
      <c r="A744" t="s">
        <v>122</v>
      </c>
      <c r="B744">
        <v>55</v>
      </c>
      <c r="C744" t="s">
        <v>1001</v>
      </c>
      <c r="D744" t="s">
        <v>799</v>
      </c>
      <c r="E744" t="s">
        <v>778</v>
      </c>
      <c r="F744" t="s">
        <v>840</v>
      </c>
      <c r="G744" t="s">
        <v>1050</v>
      </c>
      <c r="H744" t="s">
        <v>754</v>
      </c>
      <c r="I744" t="s">
        <v>778</v>
      </c>
      <c r="J744" t="s">
        <v>888</v>
      </c>
      <c r="K744" t="str">
        <f>SpaceTypesTable[[#This Row],[Lighting Standard]]&amp;SpaceTypesTable[[#This Row],[Lighting Primary Space Type]]&amp;SpaceTypesTable[[#This Row],[Lighting Secondary Space Type]]</f>
        <v>ASHRAE 90.1-2004WarehouseFine Material Storage</v>
      </c>
      <c r="N744">
        <f>VLOOKUP(SpaceTypesTable[[#This Row],[LookupColumn]],InteriorLightingTable[],5,FALSE)</f>
        <v>1.4</v>
      </c>
      <c r="Q744">
        <v>0</v>
      </c>
      <c r="R744">
        <v>0.5</v>
      </c>
      <c r="S744">
        <v>0.2</v>
      </c>
      <c r="T744" t="s">
        <v>1985</v>
      </c>
      <c r="U744" t="s">
        <v>645</v>
      </c>
      <c r="V744" t="s">
        <v>585</v>
      </c>
      <c r="W744" t="s">
        <v>592</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1986</v>
      </c>
      <c r="AD744" t="s">
        <v>2144</v>
      </c>
      <c r="AE744">
        <v>5.9499999999999997E-2</v>
      </c>
      <c r="AF744" t="s">
        <v>2038</v>
      </c>
      <c r="AH744" t="s">
        <v>1011</v>
      </c>
      <c r="AI744" t="s">
        <v>1011</v>
      </c>
      <c r="AJ744" t="s">
        <v>1011</v>
      </c>
      <c r="AL744">
        <v>0</v>
      </c>
      <c r="AM744">
        <v>0</v>
      </c>
      <c r="AN744">
        <v>0.5</v>
      </c>
      <c r="AO744">
        <v>0</v>
      </c>
      <c r="AP744" t="s">
        <v>2099</v>
      </c>
      <c r="AQ744" t="s">
        <v>2109</v>
      </c>
      <c r="AR744" t="s">
        <v>2086</v>
      </c>
      <c r="AU744" t="str">
        <f>IF(SpaceTypesTable[[#This Row],[Peak Flow Rate (gal/h)]]=0,"",SpaceTypesTable[[#This Row],[Peak Flow Rate (gal/h)]]/SpaceTypesTable[[#This Row],[area (ft^2)]])</f>
        <v/>
      </c>
    </row>
    <row r="745" spans="1:47">
      <c r="A745" t="s">
        <v>401</v>
      </c>
      <c r="B745">
        <v>65</v>
      </c>
      <c r="C745" t="s">
        <v>1000</v>
      </c>
      <c r="D745" t="s">
        <v>800</v>
      </c>
      <c r="E745" t="s">
        <v>778</v>
      </c>
      <c r="F745" t="s">
        <v>840</v>
      </c>
      <c r="G745" t="s">
        <v>1050</v>
      </c>
      <c r="H745" t="s">
        <v>997</v>
      </c>
      <c r="I745" t="s">
        <v>778</v>
      </c>
      <c r="J745" t="s">
        <v>888</v>
      </c>
      <c r="K745" t="str">
        <f>SpaceTypesTable[[#This Row],[Lighting Standard]]&amp;SpaceTypesTable[[#This Row],[Lighting Primary Space Type]]&amp;SpaceTypesTable[[#This Row],[Lighting Secondary Space Type]]</f>
        <v>ASHRAE 189.1-2009WarehouseFine Material Storage</v>
      </c>
      <c r="N745">
        <f>VLOOKUP(SpaceTypesTable[[#This Row],[LookupColumn]],InteriorLightingTable[],5,FALSE)</f>
        <v>1.26</v>
      </c>
      <c r="Q745">
        <v>0</v>
      </c>
      <c r="R745">
        <v>0.5</v>
      </c>
      <c r="S745">
        <v>0.2</v>
      </c>
      <c r="T745" t="s">
        <v>1985</v>
      </c>
      <c r="U745" t="s">
        <v>645</v>
      </c>
      <c r="V745" t="s">
        <v>585</v>
      </c>
      <c r="W745" t="s">
        <v>592</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1986</v>
      </c>
      <c r="AD745" t="s">
        <v>2144</v>
      </c>
      <c r="AE745">
        <v>5.9499999999999997E-2</v>
      </c>
      <c r="AF745" t="s">
        <v>2038</v>
      </c>
      <c r="AH745" t="s">
        <v>1011</v>
      </c>
      <c r="AI745" t="s">
        <v>1011</v>
      </c>
      <c r="AJ745" t="s">
        <v>1011</v>
      </c>
      <c r="AL745">
        <v>0</v>
      </c>
      <c r="AM745">
        <v>0</v>
      </c>
      <c r="AN745">
        <v>0.5</v>
      </c>
      <c r="AO745">
        <v>0</v>
      </c>
      <c r="AP745" t="s">
        <v>2099</v>
      </c>
      <c r="AQ745" t="s">
        <v>2109</v>
      </c>
      <c r="AR745" t="s">
        <v>2086</v>
      </c>
      <c r="AU745" t="str">
        <f>IF(SpaceTypesTable[[#This Row],[Peak Flow Rate (gal/h)]]=0,"",SpaceTypesTable[[#This Row],[Peak Flow Rate (gal/h)]]/SpaceTypesTable[[#This Row],[area (ft^2)]])</f>
        <v/>
      </c>
    </row>
    <row r="746" spans="1:47">
      <c r="A746" t="s">
        <v>252</v>
      </c>
      <c r="B746">
        <v>206</v>
      </c>
      <c r="C746" t="s">
        <v>1000</v>
      </c>
      <c r="D746" t="s">
        <v>801</v>
      </c>
      <c r="E746" t="s">
        <v>778</v>
      </c>
      <c r="F746" t="s">
        <v>840</v>
      </c>
      <c r="G746" t="s">
        <v>1050</v>
      </c>
      <c r="H746" t="s">
        <v>997</v>
      </c>
      <c r="I746" t="s">
        <v>778</v>
      </c>
      <c r="J746" t="s">
        <v>888</v>
      </c>
      <c r="K746" t="str">
        <f>SpaceTypesTable[[#This Row],[Lighting Standard]]&amp;SpaceTypesTable[[#This Row],[Lighting Primary Space Type]]&amp;SpaceTypesTable[[#This Row],[Lighting Secondary Space Type]]</f>
        <v>ASHRAE 189.1-2009WarehouseFine Material Storage</v>
      </c>
      <c r="N746">
        <f>VLOOKUP(SpaceTypesTable[[#This Row],[LookupColumn]],InteriorLightingTable[],5,FALSE)</f>
        <v>1.26</v>
      </c>
      <c r="Q746">
        <v>0</v>
      </c>
      <c r="R746">
        <v>0.5</v>
      </c>
      <c r="S746">
        <v>0.2</v>
      </c>
      <c r="T746" t="s">
        <v>1985</v>
      </c>
      <c r="U746" t="s">
        <v>645</v>
      </c>
      <c r="V746" t="s">
        <v>585</v>
      </c>
      <c r="W746" t="s">
        <v>592</v>
      </c>
      <c r="X746" t="str">
        <f>SpaceTypesTable[[#This Row],[Ventilation Standard]]&amp;SpaceTypesTable[[#This Row],[Ventilation Primary Space Type]]&amp;SpaceTypesTable[[#This Row],[Ventilation Secondary Space Type]]</f>
        <v>ASHRAE 62.1-1999Retail Stores, Sales Floors, and Show Room FloorsWarehouses</v>
      </c>
      <c r="Y746">
        <f>VLOOKUP(SpaceTypesTable[[#This Row],[Lookup]],VentilationStandardsTable[],6,FALSE)</f>
        <v>0.05</v>
      </c>
      <c r="Z746">
        <f>VLOOKUP(SpaceTypesTable[[#This Row],[Lookup]],VentilationStandardsTable[],5,FALSE)</f>
        <v>0</v>
      </c>
      <c r="AA746">
        <f>VLOOKUP(SpaceTypesTable[[#This Row],[Lookup]],VentilationStandardsTable[],7,FALSE)</f>
        <v>0</v>
      </c>
      <c r="AB746">
        <v>0</v>
      </c>
      <c r="AC746" t="s">
        <v>1986</v>
      </c>
      <c r="AD746" t="s">
        <v>2144</v>
      </c>
      <c r="AE746">
        <v>4.4600000000000001E-2</v>
      </c>
      <c r="AF746" t="s">
        <v>2038</v>
      </c>
      <c r="AH746" t="s">
        <v>1011</v>
      </c>
      <c r="AI746" t="s">
        <v>1011</v>
      </c>
      <c r="AJ746" t="s">
        <v>1011</v>
      </c>
      <c r="AL746">
        <v>0</v>
      </c>
      <c r="AM746">
        <v>0</v>
      </c>
      <c r="AN746">
        <v>0.5</v>
      </c>
      <c r="AO746">
        <v>0</v>
      </c>
      <c r="AP746" t="s">
        <v>2099</v>
      </c>
      <c r="AQ746" t="s">
        <v>2109</v>
      </c>
      <c r="AR746" t="s">
        <v>2086</v>
      </c>
      <c r="AU746" t="str">
        <f>IF(SpaceTypesTable[[#This Row],[Peak Flow Rate (gal/h)]]=0,"",SpaceTypesTable[[#This Row],[Peak Flow Rate (gal/h)]]/SpaceTypesTable[[#This Row],[area (ft^2)]])</f>
        <v/>
      </c>
    </row>
    <row r="747" spans="1:47">
      <c r="A747" t="s">
        <v>546</v>
      </c>
      <c r="B747">
        <v>209</v>
      </c>
      <c r="C747" t="s">
        <v>1003</v>
      </c>
      <c r="D747" t="s">
        <v>799</v>
      </c>
      <c r="E747" t="s">
        <v>778</v>
      </c>
      <c r="F747" t="s">
        <v>840</v>
      </c>
      <c r="G747" t="s">
        <v>1050</v>
      </c>
      <c r="K747" t="str">
        <f>SpaceTypesTable[[#This Row],[Lighting Standard]]&amp;SpaceTypesTable[[#This Row],[Lighting Primary Space Type]]&amp;SpaceTypesTable[[#This Row],[Lighting Secondary Space Type]]</f>
        <v/>
      </c>
      <c r="N747">
        <v>1.08</v>
      </c>
      <c r="Q747">
        <v>0</v>
      </c>
      <c r="R747">
        <v>0.5</v>
      </c>
      <c r="S747">
        <v>0.2</v>
      </c>
      <c r="T747" t="s">
        <v>1985</v>
      </c>
      <c r="U747" t="s">
        <v>645</v>
      </c>
      <c r="V747" t="s">
        <v>585</v>
      </c>
      <c r="W747" t="s">
        <v>592</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1986</v>
      </c>
      <c r="AD747" t="s">
        <v>2144</v>
      </c>
      <c r="AE747">
        <v>0.22320000000000001</v>
      </c>
      <c r="AF747" t="s">
        <v>2038</v>
      </c>
      <c r="AH747" t="s">
        <v>1011</v>
      </c>
      <c r="AI747" t="s">
        <v>1011</v>
      </c>
      <c r="AJ747" t="s">
        <v>1011</v>
      </c>
      <c r="AL747">
        <v>0</v>
      </c>
      <c r="AM747">
        <v>0</v>
      </c>
      <c r="AN747">
        <v>0.5</v>
      </c>
      <c r="AO747">
        <v>0</v>
      </c>
      <c r="AP747" t="s">
        <v>2099</v>
      </c>
      <c r="AQ747" t="s">
        <v>2109</v>
      </c>
      <c r="AR747" t="s">
        <v>2086</v>
      </c>
      <c r="AU747" t="str">
        <f>IF(SpaceTypesTable[[#This Row],[Peak Flow Rate (gal/h)]]=0,"",SpaceTypesTable[[#This Row],[Peak Flow Rate (gal/h)]]/SpaceTypesTable[[#This Row],[area (ft^2)]])</f>
        <v/>
      </c>
    </row>
    <row r="748" spans="1:47">
      <c r="C748" t="s">
        <v>1058</v>
      </c>
      <c r="D748" t="s">
        <v>799</v>
      </c>
      <c r="E748" t="s">
        <v>778</v>
      </c>
      <c r="F748" t="s">
        <v>840</v>
      </c>
      <c r="G748" t="s">
        <v>1050</v>
      </c>
      <c r="H748" t="s">
        <v>755</v>
      </c>
      <c r="I748" t="s">
        <v>778</v>
      </c>
      <c r="J748" t="s">
        <v>888</v>
      </c>
      <c r="K748" t="str">
        <f>SpaceTypesTable[[#This Row],[Lighting Standard]]&amp;SpaceTypesTable[[#This Row],[Lighting Primary Space Type]]&amp;SpaceTypesTable[[#This Row],[Lighting Secondary Space Type]]</f>
        <v>ASHRAE 90.1-2007WarehouseFine Material Storage</v>
      </c>
      <c r="N748">
        <f>VLOOKUP(SpaceTypesTable[[#This Row],[LookupColumn]],InteriorLightingTable[],5,FALSE)</f>
        <v>1.4</v>
      </c>
      <c r="Q748">
        <v>0</v>
      </c>
      <c r="R748">
        <v>0.5</v>
      </c>
      <c r="S748">
        <v>0.2</v>
      </c>
      <c r="T748" t="s">
        <v>1985</v>
      </c>
      <c r="U748" t="s">
        <v>647</v>
      </c>
      <c r="V748" t="s">
        <v>585</v>
      </c>
      <c r="W748" t="s">
        <v>592</v>
      </c>
      <c r="X748" t="str">
        <f>SpaceTypesTable[[#This Row],[Ventilation Standard]]&amp;SpaceTypesTable[[#This Row],[Ventilation Primary Space Type]]&amp;SpaceTypesTable[[#This Row],[Ventilation Secondary Space Type]]</f>
        <v>ASHRAE 62.1-2007Retail Stores, Sales Floors, and Show Room FloorsWarehouses</v>
      </c>
      <c r="Y748" t="e">
        <f>VLOOKUP(SpaceTypesTable[[#This Row],[Lookup]],VentilationStandardsTable[],6,FALSE)</f>
        <v>#N/A</v>
      </c>
      <c r="Z748" t="e">
        <f>VLOOKUP(SpaceTypesTable[[#This Row],[Lookup]],VentilationStandardsTable[],5,FALSE)</f>
        <v>#N/A</v>
      </c>
      <c r="AA748" t="e">
        <f>VLOOKUP(SpaceTypesTable[[#This Row],[Lookup]],VentilationStandardsTable[],7,FALSE)</f>
        <v>#N/A</v>
      </c>
      <c r="AB748">
        <v>0</v>
      </c>
      <c r="AC748" t="s">
        <v>1986</v>
      </c>
      <c r="AD748" t="s">
        <v>2144</v>
      </c>
      <c r="AE748">
        <v>4.4600000000000001E-2</v>
      </c>
      <c r="AF748" t="s">
        <v>2038</v>
      </c>
      <c r="AH748" t="s">
        <v>1011</v>
      </c>
      <c r="AI748" t="s">
        <v>1011</v>
      </c>
      <c r="AJ748" t="s">
        <v>1011</v>
      </c>
      <c r="AL748">
        <v>0</v>
      </c>
      <c r="AM748">
        <v>0</v>
      </c>
      <c r="AN748">
        <v>0.5</v>
      </c>
      <c r="AO748">
        <v>0</v>
      </c>
      <c r="AP748" t="s">
        <v>2099</v>
      </c>
      <c r="AQ748" t="s">
        <v>2109</v>
      </c>
      <c r="AR748" t="s">
        <v>2086</v>
      </c>
      <c r="AU748" t="str">
        <f>IF(SpaceTypesTable[[#This Row],[Peak Flow Rate (gal/h)]]=0,"",SpaceTypesTable[[#This Row],[Peak Flow Rate (gal/h)]]/SpaceTypesTable[[#This Row],[area (ft^2)]])</f>
        <v/>
      </c>
    </row>
    <row r="749" spans="1:47">
      <c r="A749" t="s">
        <v>316</v>
      </c>
      <c r="B749">
        <v>460</v>
      </c>
      <c r="C749" t="s">
        <v>1002</v>
      </c>
      <c r="D749" t="s">
        <v>799</v>
      </c>
      <c r="E749" t="s">
        <v>778</v>
      </c>
      <c r="F749" t="s">
        <v>759</v>
      </c>
      <c r="G749" t="s">
        <v>1046</v>
      </c>
      <c r="K749" t="str">
        <f>SpaceTypesTable[[#This Row],[Lighting Standard]]&amp;SpaceTypesTable[[#This Row],[Lighting Primary Space Type]]&amp;SpaceTypesTable[[#This Row],[Lighting Secondary Space Type]]</f>
        <v/>
      </c>
      <c r="N749">
        <v>2.02</v>
      </c>
      <c r="Q749">
        <v>0</v>
      </c>
      <c r="R749">
        <v>0.5</v>
      </c>
      <c r="S749">
        <v>0.2</v>
      </c>
      <c r="T749" t="s">
        <v>1985</v>
      </c>
      <c r="U749" t="s">
        <v>645</v>
      </c>
      <c r="V749" t="s">
        <v>574</v>
      </c>
      <c r="W749" t="s">
        <v>977</v>
      </c>
      <c r="X749" t="str">
        <f>SpaceTypesTable[[#This Row],[Ventilation Standard]]&amp;SpaceTypesTable[[#This Row],[Ventilation Primary Space Type]]&amp;SpaceTypesTable[[#This Row],[Ventilation Secondary Space Type]]</f>
        <v>ASHRAE 62.1-1999OfficesOffice Space</v>
      </c>
      <c r="Y749">
        <f>VLOOKUP(SpaceTypesTable[[#This Row],[Lookup]],VentilationStandardsTable[],6,FALSE)</f>
        <v>0</v>
      </c>
      <c r="Z749">
        <f>VLOOKUP(SpaceTypesTable[[#This Row],[Lookup]],VentilationStandardsTable[],5,FALSE)</f>
        <v>20</v>
      </c>
      <c r="AA749">
        <f>VLOOKUP(SpaceTypesTable[[#This Row],[Lookup]],VentilationStandardsTable[],7,FALSE)</f>
        <v>0</v>
      </c>
      <c r="AB749">
        <v>1.96</v>
      </c>
      <c r="AC749" t="s">
        <v>1986</v>
      </c>
      <c r="AD749" t="s">
        <v>2144</v>
      </c>
      <c r="AE749">
        <v>0.22320000000000001</v>
      </c>
      <c r="AF749" t="s">
        <v>2038</v>
      </c>
      <c r="AH749" t="s">
        <v>1011</v>
      </c>
      <c r="AI749" t="s">
        <v>1011</v>
      </c>
      <c r="AJ749" t="s">
        <v>1011</v>
      </c>
      <c r="AL749">
        <v>0.75</v>
      </c>
      <c r="AM749">
        <v>0</v>
      </c>
      <c r="AN749">
        <v>0.5</v>
      </c>
      <c r="AO749">
        <v>0</v>
      </c>
      <c r="AP749" t="s">
        <v>2099</v>
      </c>
      <c r="AQ749" t="s">
        <v>2063</v>
      </c>
      <c r="AR749" t="s">
        <v>2077</v>
      </c>
      <c r="AU749" t="str">
        <f>IF(SpaceTypesTable[[#This Row],[Peak Flow Rate (gal/h)]]=0,"",SpaceTypesTable[[#This Row],[Peak Flow Rate (gal/h)]]/SpaceTypesTable[[#This Row],[area (ft^2)]])</f>
        <v/>
      </c>
    </row>
    <row r="750" spans="1:47">
      <c r="A750" t="s">
        <v>240</v>
      </c>
      <c r="B750">
        <v>113</v>
      </c>
      <c r="C750" t="s">
        <v>1001</v>
      </c>
      <c r="D750" t="s">
        <v>799</v>
      </c>
      <c r="E750" t="s">
        <v>778</v>
      </c>
      <c r="F750" t="s">
        <v>759</v>
      </c>
      <c r="G750" t="s">
        <v>1046</v>
      </c>
      <c r="H750" t="s">
        <v>754</v>
      </c>
      <c r="I750" t="s">
        <v>892</v>
      </c>
      <c r="J750" t="s">
        <v>760</v>
      </c>
      <c r="K750" t="str">
        <f>SpaceTypesTable[[#This Row],[Lighting Standard]]&amp;SpaceTypesTable[[#This Row],[Lighting Primary Space Type]]&amp;SpaceTypesTable[[#This Row],[Lighting Secondary Space Type]]</f>
        <v>ASHRAE 90.1-2004Office-EnclosedGeneral</v>
      </c>
      <c r="N750">
        <f>VLOOKUP(SpaceTypesTable[[#This Row],[LookupColumn]],InteriorLightingTable[],5,FALSE)</f>
        <v>1.1000000000000001</v>
      </c>
      <c r="Q750">
        <v>0</v>
      </c>
      <c r="R750">
        <v>0.5</v>
      </c>
      <c r="S750">
        <v>0.2</v>
      </c>
      <c r="T750" t="s">
        <v>1985</v>
      </c>
      <c r="U750" t="s">
        <v>645</v>
      </c>
      <c r="V750" t="s">
        <v>574</v>
      </c>
      <c r="W750" t="s">
        <v>977</v>
      </c>
      <c r="X750" t="str">
        <f>SpaceTypesTable[[#This Row],[Ventilation Standard]]&amp;SpaceTypesTable[[#This Row],[Ventilation Primary Space Type]]&amp;SpaceTypesTable[[#This Row],[Ventilation Secondary Space Type]]</f>
        <v>ASHRAE 62.1-1999OfficesOffice Space</v>
      </c>
      <c r="Y750">
        <f>VLOOKUP(SpaceTypesTable[[#This Row],[Lookup]],VentilationStandardsTable[],6,FALSE)</f>
        <v>0</v>
      </c>
      <c r="Z750">
        <f>VLOOKUP(SpaceTypesTable[[#This Row],[Lookup]],VentilationStandardsTable[],5,FALSE)</f>
        <v>20</v>
      </c>
      <c r="AA750">
        <f>VLOOKUP(SpaceTypesTable[[#This Row],[Lookup]],VentilationStandardsTable[],7,FALSE)</f>
        <v>0</v>
      </c>
      <c r="AB750">
        <v>1.96</v>
      </c>
      <c r="AC750" t="s">
        <v>1986</v>
      </c>
      <c r="AD750" t="s">
        <v>2144</v>
      </c>
      <c r="AE750">
        <v>5.9499999999999997E-2</v>
      </c>
      <c r="AF750" t="s">
        <v>2038</v>
      </c>
      <c r="AH750" t="s">
        <v>1011</v>
      </c>
      <c r="AI750" t="s">
        <v>1011</v>
      </c>
      <c r="AJ750" t="s">
        <v>1011</v>
      </c>
      <c r="AL750">
        <v>0.75</v>
      </c>
      <c r="AM750">
        <v>0</v>
      </c>
      <c r="AN750">
        <v>0.5</v>
      </c>
      <c r="AO750">
        <v>0</v>
      </c>
      <c r="AP750" t="s">
        <v>2099</v>
      </c>
      <c r="AQ750" t="s">
        <v>2063</v>
      </c>
      <c r="AR750" t="s">
        <v>2077</v>
      </c>
      <c r="AU750" t="str">
        <f>IF(SpaceTypesTable[[#This Row],[Peak Flow Rate (gal/h)]]=0,"",SpaceTypesTable[[#This Row],[Peak Flow Rate (gal/h)]]/SpaceTypesTable[[#This Row],[area (ft^2)]])</f>
        <v/>
      </c>
    </row>
    <row r="751" spans="1:47">
      <c r="A751" t="s">
        <v>367</v>
      </c>
      <c r="B751">
        <v>315</v>
      </c>
      <c r="C751" t="s">
        <v>1000</v>
      </c>
      <c r="D751" t="s">
        <v>800</v>
      </c>
      <c r="E751" t="s">
        <v>778</v>
      </c>
      <c r="F751" t="s">
        <v>759</v>
      </c>
      <c r="G751" t="s">
        <v>1046</v>
      </c>
      <c r="H751" t="s">
        <v>997</v>
      </c>
      <c r="I751" t="s">
        <v>892</v>
      </c>
      <c r="J751" t="s">
        <v>760</v>
      </c>
      <c r="K751" t="str">
        <f>SpaceTypesTable[[#This Row],[Lighting Standard]]&amp;SpaceTypesTable[[#This Row],[Lighting Primary Space Type]]&amp;SpaceTypesTable[[#This Row],[Lighting Secondary Space Type]]</f>
        <v>ASHRAE 189.1-2009Office-EnclosedGeneral</v>
      </c>
      <c r="N751">
        <f>VLOOKUP(SpaceTypesTable[[#This Row],[LookupColumn]],InteriorLightingTable[],5,FALSE)</f>
        <v>0.9900000000000001</v>
      </c>
      <c r="Q751">
        <v>0</v>
      </c>
      <c r="R751">
        <v>0.5</v>
      </c>
      <c r="S751">
        <v>0.2</v>
      </c>
      <c r="T751" t="s">
        <v>1985</v>
      </c>
      <c r="U751" t="s">
        <v>645</v>
      </c>
      <c r="V751" t="s">
        <v>574</v>
      </c>
      <c r="W751" t="s">
        <v>977</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1986</v>
      </c>
      <c r="AD751" t="s">
        <v>2144</v>
      </c>
      <c r="AE751">
        <v>5.9499999999999997E-2</v>
      </c>
      <c r="AF751" t="s">
        <v>2038</v>
      </c>
      <c r="AH751" t="s">
        <v>1011</v>
      </c>
      <c r="AI751" t="s">
        <v>1011</v>
      </c>
      <c r="AJ751" t="s">
        <v>1011</v>
      </c>
      <c r="AL751">
        <v>0.54000023250056517</v>
      </c>
      <c r="AM751">
        <v>0</v>
      </c>
      <c r="AN751">
        <v>0.5</v>
      </c>
      <c r="AO751">
        <v>0</v>
      </c>
      <c r="AP751" t="s">
        <v>2099</v>
      </c>
      <c r="AQ751" t="s">
        <v>2063</v>
      </c>
      <c r="AR751" t="s">
        <v>2077</v>
      </c>
      <c r="AU751" t="str">
        <f>IF(SpaceTypesTable[[#This Row],[Peak Flow Rate (gal/h)]]=0,"",SpaceTypesTable[[#This Row],[Peak Flow Rate (gal/h)]]/SpaceTypesTable[[#This Row],[area (ft^2)]])</f>
        <v/>
      </c>
    </row>
    <row r="752" spans="1:47">
      <c r="A752" t="s">
        <v>20</v>
      </c>
      <c r="B752">
        <v>196</v>
      </c>
      <c r="C752" t="s">
        <v>1000</v>
      </c>
      <c r="D752" t="s">
        <v>801</v>
      </c>
      <c r="E752" t="s">
        <v>778</v>
      </c>
      <c r="F752" t="s">
        <v>759</v>
      </c>
      <c r="G752" t="s">
        <v>1046</v>
      </c>
      <c r="H752" t="s">
        <v>997</v>
      </c>
      <c r="I752" t="s">
        <v>892</v>
      </c>
      <c r="J752" t="s">
        <v>760</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
        <v>1985</v>
      </c>
      <c r="U752" t="s">
        <v>645</v>
      </c>
      <c r="V752" t="s">
        <v>574</v>
      </c>
      <c r="W752" t="s">
        <v>977</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1986</v>
      </c>
      <c r="AD752" t="s">
        <v>2144</v>
      </c>
      <c r="AE752">
        <v>4.4600000000000001E-2</v>
      </c>
      <c r="AF752" t="s">
        <v>2038</v>
      </c>
      <c r="AH752" t="s">
        <v>1011</v>
      </c>
      <c r="AI752" t="s">
        <v>1011</v>
      </c>
      <c r="AJ752" t="s">
        <v>1011</v>
      </c>
      <c r="AL752">
        <v>0.54000023250056517</v>
      </c>
      <c r="AM752">
        <v>0</v>
      </c>
      <c r="AN752">
        <v>0.5</v>
      </c>
      <c r="AO752">
        <v>0</v>
      </c>
      <c r="AP752" t="s">
        <v>2099</v>
      </c>
      <c r="AQ752" t="s">
        <v>2063</v>
      </c>
      <c r="AR752" t="s">
        <v>2077</v>
      </c>
      <c r="AU752" t="str">
        <f>IF(SpaceTypesTable[[#This Row],[Peak Flow Rate (gal/h)]]=0,"",SpaceTypesTable[[#This Row],[Peak Flow Rate (gal/h)]]/SpaceTypesTable[[#This Row],[area (ft^2)]])</f>
        <v/>
      </c>
    </row>
    <row r="753" spans="1:47">
      <c r="A753" t="s">
        <v>386</v>
      </c>
      <c r="B753">
        <v>95</v>
      </c>
      <c r="C753" t="s">
        <v>1003</v>
      </c>
      <c r="D753" t="s">
        <v>799</v>
      </c>
      <c r="E753" t="s">
        <v>778</v>
      </c>
      <c r="F753" t="s">
        <v>759</v>
      </c>
      <c r="G753" t="s">
        <v>1046</v>
      </c>
      <c r="K753" t="str">
        <f>SpaceTypesTable[[#This Row],[Lighting Standard]]&amp;SpaceTypesTable[[#This Row],[Lighting Primary Space Type]]&amp;SpaceTypesTable[[#This Row],[Lighting Secondary Space Type]]</f>
        <v/>
      </c>
      <c r="N753">
        <v>2.9</v>
      </c>
      <c r="Q753">
        <v>0</v>
      </c>
      <c r="R753">
        <v>0.5</v>
      </c>
      <c r="S753">
        <v>0.2</v>
      </c>
      <c r="T753" t="s">
        <v>1985</v>
      </c>
      <c r="U753" t="s">
        <v>645</v>
      </c>
      <c r="V753" t="s">
        <v>574</v>
      </c>
      <c r="W753" t="s">
        <v>977</v>
      </c>
      <c r="X753" t="str">
        <f>SpaceTypesTable[[#This Row],[Ventilation Standard]]&amp;SpaceTypesTable[[#This Row],[Ventilation Primary Space Type]]&amp;SpaceTypesTable[[#This Row],[Ventilation Secondary Space Type]]</f>
        <v>ASHRAE 62.1-1999OfficesOffice Space</v>
      </c>
      <c r="Y753">
        <f>VLOOKUP(SpaceTypesTable[[#This Row],[Lookup]],VentilationStandardsTable[],6,FALSE)</f>
        <v>0</v>
      </c>
      <c r="Z753">
        <f>VLOOKUP(SpaceTypesTable[[#This Row],[Lookup]],VentilationStandardsTable[],5,FALSE)</f>
        <v>20</v>
      </c>
      <c r="AA753">
        <f>VLOOKUP(SpaceTypesTable[[#This Row],[Lookup]],VentilationStandardsTable[],7,FALSE)</f>
        <v>0</v>
      </c>
      <c r="AB753">
        <v>1.96</v>
      </c>
      <c r="AC753" t="s">
        <v>1986</v>
      </c>
      <c r="AD753" t="s">
        <v>2144</v>
      </c>
      <c r="AE753">
        <v>0.22320000000000001</v>
      </c>
      <c r="AF753" t="s">
        <v>2038</v>
      </c>
      <c r="AH753" t="s">
        <v>1011</v>
      </c>
      <c r="AI753" t="s">
        <v>1011</v>
      </c>
      <c r="AJ753" t="s">
        <v>1011</v>
      </c>
      <c r="AL753">
        <v>0.75</v>
      </c>
      <c r="AM753">
        <v>0</v>
      </c>
      <c r="AN753">
        <v>0.5</v>
      </c>
      <c r="AO753">
        <v>0</v>
      </c>
      <c r="AP753" t="s">
        <v>2099</v>
      </c>
      <c r="AQ753" t="s">
        <v>2063</v>
      </c>
      <c r="AR753" t="s">
        <v>2077</v>
      </c>
      <c r="AU753" t="str">
        <f>IF(SpaceTypesTable[[#This Row],[Peak Flow Rate (gal/h)]]=0,"",SpaceTypesTable[[#This Row],[Peak Flow Rate (gal/h)]]/SpaceTypesTable[[#This Row],[area (ft^2)]])</f>
        <v/>
      </c>
    </row>
    <row r="754" spans="1:47">
      <c r="C754" t="s">
        <v>1058</v>
      </c>
      <c r="D754" t="s">
        <v>799</v>
      </c>
      <c r="E754" t="s">
        <v>778</v>
      </c>
      <c r="F754" t="s">
        <v>759</v>
      </c>
      <c r="G754" t="s">
        <v>1046</v>
      </c>
      <c r="H754" t="s">
        <v>755</v>
      </c>
      <c r="I754" t="s">
        <v>892</v>
      </c>
      <c r="J754" t="s">
        <v>760</v>
      </c>
      <c r="K754" t="str">
        <f>SpaceTypesTable[[#This Row],[Lighting Standard]]&amp;SpaceTypesTable[[#This Row],[Lighting Primary Space Type]]&amp;SpaceTypesTable[[#This Row],[Lighting Secondary Space Type]]</f>
        <v>ASHRAE 90.1-2007Office-EnclosedGeneral</v>
      </c>
      <c r="N754">
        <f>VLOOKUP(SpaceTypesTable[[#This Row],[LookupColumn]],InteriorLightingTable[],5,FALSE)</f>
        <v>1.1000000000000001</v>
      </c>
      <c r="Q754">
        <v>0</v>
      </c>
      <c r="R754">
        <v>0.5</v>
      </c>
      <c r="S754">
        <v>0.2</v>
      </c>
      <c r="T754" t="s">
        <v>1985</v>
      </c>
      <c r="U754" t="s">
        <v>647</v>
      </c>
      <c r="V754" t="s">
        <v>574</v>
      </c>
      <c r="W754" t="s">
        <v>977</v>
      </c>
      <c r="X754" t="str">
        <f>SpaceTypesTable[[#This Row],[Ventilation Standard]]&amp;SpaceTypesTable[[#This Row],[Ventilation Primary Space Type]]&amp;SpaceTypesTable[[#This Row],[Ventilation Secondary Space Type]]</f>
        <v>ASHRAE 62.1-2007OfficesOffice Space</v>
      </c>
      <c r="Y754" t="e">
        <f>VLOOKUP(SpaceTypesTable[[#This Row],[Lookup]],VentilationStandardsTable[],6,FALSE)</f>
        <v>#N/A</v>
      </c>
      <c r="Z754" t="e">
        <f>VLOOKUP(SpaceTypesTable[[#This Row],[Lookup]],VentilationStandardsTable[],5,FALSE)</f>
        <v>#N/A</v>
      </c>
      <c r="AA754" t="e">
        <f>VLOOKUP(SpaceTypesTable[[#This Row],[Lookup]],VentilationStandardsTable[],7,FALSE)</f>
        <v>#N/A</v>
      </c>
      <c r="AB754">
        <v>1.96</v>
      </c>
      <c r="AC754" t="s">
        <v>1986</v>
      </c>
      <c r="AD754" t="s">
        <v>2144</v>
      </c>
      <c r="AE754">
        <v>4.4600000000000001E-2</v>
      </c>
      <c r="AF754" t="s">
        <v>2038</v>
      </c>
      <c r="AH754" t="s">
        <v>1011</v>
      </c>
      <c r="AI754" t="s">
        <v>1011</v>
      </c>
      <c r="AJ754" t="s">
        <v>1011</v>
      </c>
      <c r="AL754">
        <v>0.54000023250056517</v>
      </c>
      <c r="AM754">
        <v>0</v>
      </c>
      <c r="AN754">
        <v>0.5</v>
      </c>
      <c r="AO754">
        <v>0</v>
      </c>
      <c r="AP754" t="s">
        <v>2099</v>
      </c>
      <c r="AQ754" t="s">
        <v>2063</v>
      </c>
      <c r="AR754" t="s">
        <v>2077</v>
      </c>
      <c r="AU754" t="str">
        <f>IF(SpaceTypesTable[[#This Row],[Peak Flow Rate (gal/h)]]=0,"",SpaceTypesTable[[#This Row],[Peak Flow Rate (gal/h)]]/SpaceTypesTable[[#This Row],[area (ft^2)]])</f>
        <v/>
      </c>
    </row>
  </sheetData>
  <dataValidations count="8">
    <dataValidation type="list" allowBlank="1" showInputMessage="1" showErrorMessage="1" sqref="U6:U754">
      <formula1>INDIRECT("VentilationStandardsLookup[Name]")</formula1>
    </dataValidation>
    <dataValidation type="list" allowBlank="1" showInputMessage="1" showErrorMessage="1" sqref="H6:H754">
      <formula1>INDIRECT("LightingStandardsLookup[Name]")</formula1>
    </dataValidation>
    <dataValidation type="list" allowBlank="1" showInputMessage="1" showErrorMessage="1" sqref="I6:I754">
      <formula1>INDIRECT("InteriorLightingTable[Primary Space Type]")</formula1>
    </dataValidation>
    <dataValidation type="list" allowBlank="1" showInputMessage="1" showErrorMessage="1" sqref="J6:J754">
      <formula1>INDIRECT("InteriorLightingTable[Secondary Space Type]")</formula1>
    </dataValidation>
    <dataValidation type="list" allowBlank="1" showInputMessage="1" showErrorMessage="1" sqref="V6:V754">
      <formula1>INDIRECT("VentilationStandardsTable[Primary Space Type]")</formula1>
    </dataValidation>
    <dataValidation type="list" allowBlank="1" showInputMessage="1" showErrorMessage="1" sqref="W6:W754">
      <formula1>INDIRECT("VentilationStandardsTable[Secondary Space Type]")</formula1>
    </dataValidation>
    <dataValidation type="list" allowBlank="1" showInputMessage="1" showErrorMessage="1" sqref="E6:E754">
      <formula1>INDIRECT("BuildingTypeLookup[Name]")</formula1>
    </dataValidation>
    <dataValidation type="list" allowBlank="1" showInputMessage="1" showErrorMessage="1" sqref="F6:F754">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zoomScale="55" zoomScaleNormal="55" workbookViewId="0">
      <pane ySplit="3" topLeftCell="A131" activePane="bottomLeft" state="frozen"/>
      <selection pane="bottomLeft" activeCell="D152" sqref="D152"/>
    </sheetView>
  </sheetViews>
  <sheetFormatPr defaultRowHeight="14.4"/>
  <cols>
    <col min="1" max="1" width="17.5546875" customWidth="1"/>
    <col min="2" max="2" width="28.109375" style="2" customWidth="1"/>
    <col min="3" max="3" width="41.7773437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c r="A1" t="s">
        <v>1927</v>
      </c>
    </row>
    <row r="2" spans="1:8">
      <c r="E2" s="2" t="s">
        <v>756</v>
      </c>
      <c r="F2" s="2" t="s">
        <v>756</v>
      </c>
      <c r="G2" s="2" t="s">
        <v>756</v>
      </c>
    </row>
    <row r="3" spans="1:8">
      <c r="A3" t="s">
        <v>902</v>
      </c>
      <c r="B3" s="2" t="s">
        <v>3</v>
      </c>
      <c r="C3" t="s">
        <v>547</v>
      </c>
      <c r="D3" t="s">
        <v>548</v>
      </c>
      <c r="E3" t="s">
        <v>649</v>
      </c>
      <c r="F3" t="s">
        <v>901</v>
      </c>
      <c r="G3" t="s">
        <v>8</v>
      </c>
      <c r="H3" t="s">
        <v>650</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957</v>
      </c>
      <c r="C4" s="29" t="s">
        <v>974</v>
      </c>
      <c r="D4" s="1" t="s">
        <v>975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645</v>
      </c>
      <c r="C5" t="s">
        <v>642</v>
      </c>
      <c r="D5" t="s">
        <v>1885</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645</v>
      </c>
      <c r="C6" t="s">
        <v>642</v>
      </c>
      <c r="D6" t="s">
        <v>643</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645</v>
      </c>
      <c r="C7" t="s">
        <v>642</v>
      </c>
      <c r="D7" t="s">
        <v>644</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646</v>
      </c>
      <c r="C8" t="s">
        <v>642</v>
      </c>
      <c r="D8" t="s">
        <v>1886</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646</v>
      </c>
      <c r="C9" t="s">
        <v>642</v>
      </c>
      <c r="D9" t="s">
        <v>644</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646</v>
      </c>
      <c r="C10" t="s">
        <v>642</v>
      </c>
      <c r="D10" t="s">
        <v>1887</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647</v>
      </c>
      <c r="C11" t="s">
        <v>651</v>
      </c>
      <c r="D11" t="s">
        <v>653</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647</v>
      </c>
      <c r="C12" t="s">
        <v>651</v>
      </c>
      <c r="D12" t="s">
        <v>654</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647</v>
      </c>
      <c r="C13" t="s">
        <v>651</v>
      </c>
      <c r="D13" t="s">
        <v>655</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646</v>
      </c>
      <c r="C14" t="s">
        <v>651</v>
      </c>
      <c r="D14" t="s">
        <v>652</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647</v>
      </c>
      <c r="C15" t="s">
        <v>651</v>
      </c>
      <c r="D15" t="s">
        <v>652</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645</v>
      </c>
      <c r="C16" t="s">
        <v>549</v>
      </c>
      <c r="D16" t="s">
        <v>550</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645</v>
      </c>
      <c r="C17" t="s">
        <v>549</v>
      </c>
      <c r="D17" t="s">
        <v>551</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645</v>
      </c>
      <c r="C18" t="s">
        <v>549</v>
      </c>
      <c r="D18" t="s">
        <v>552</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645</v>
      </c>
      <c r="C19" t="s">
        <v>549</v>
      </c>
      <c r="D19" t="s">
        <v>553</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645</v>
      </c>
      <c r="C20" t="s">
        <v>549</v>
      </c>
      <c r="D20" t="s">
        <v>554</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645</v>
      </c>
      <c r="C21" t="s">
        <v>626</v>
      </c>
      <c r="D21" t="s">
        <v>627</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645</v>
      </c>
      <c r="C22" t="s">
        <v>626</v>
      </c>
      <c r="D22" t="s">
        <v>628</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645</v>
      </c>
      <c r="C23" t="s">
        <v>626</v>
      </c>
      <c r="D23" t="s">
        <v>629</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645</v>
      </c>
      <c r="C24" t="s">
        <v>626</v>
      </c>
      <c r="D24" t="s">
        <v>630</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645</v>
      </c>
      <c r="C25" t="s">
        <v>626</v>
      </c>
      <c r="D25" t="s">
        <v>631</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645</v>
      </c>
      <c r="C26" t="s">
        <v>626</v>
      </c>
      <c r="D26" t="s">
        <v>613</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645</v>
      </c>
      <c r="C27" t="s">
        <v>626</v>
      </c>
      <c r="D27" t="s">
        <v>634</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645</v>
      </c>
      <c r="C28" t="s">
        <v>626</v>
      </c>
      <c r="D28" t="s">
        <v>633</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645</v>
      </c>
      <c r="C29" t="s">
        <v>626</v>
      </c>
      <c r="D29" t="s">
        <v>632</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646</v>
      </c>
      <c r="C30" t="s">
        <v>1883</v>
      </c>
      <c r="D30" t="s">
        <v>1888</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646</v>
      </c>
      <c r="C31" t="s">
        <v>1883</v>
      </c>
      <c r="D31" t="s">
        <v>1889</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646</v>
      </c>
      <c r="C32" t="s">
        <v>1883</v>
      </c>
      <c r="D32" t="s">
        <v>1890</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646</v>
      </c>
      <c r="C33" t="s">
        <v>1883</v>
      </c>
      <c r="D33" t="s">
        <v>1891</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647</v>
      </c>
      <c r="C34" t="s">
        <v>656</v>
      </c>
      <c r="D34" t="s">
        <v>660</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647</v>
      </c>
      <c r="C35" t="s">
        <v>656</v>
      </c>
      <c r="D35" t="s">
        <v>661</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647</v>
      </c>
      <c r="C36" t="s">
        <v>656</v>
      </c>
      <c r="D36" t="s">
        <v>669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647</v>
      </c>
      <c r="C37" t="s">
        <v>656</v>
      </c>
      <c r="D37" t="s">
        <v>670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646</v>
      </c>
      <c r="C38" t="s">
        <v>656</v>
      </c>
      <c r="D38" t="s">
        <v>658</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646</v>
      </c>
      <c r="C39" t="s">
        <v>656</v>
      </c>
      <c r="D39" t="s">
        <v>659</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646</v>
      </c>
      <c r="C40" t="s">
        <v>656</v>
      </c>
      <c r="D40" t="s">
        <v>666</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646</v>
      </c>
      <c r="C41" t="s">
        <v>656</v>
      </c>
      <c r="D41" t="s">
        <v>667</v>
      </c>
      <c r="E41">
        <v>10</v>
      </c>
      <c r="F41">
        <v>0.12</v>
      </c>
      <c r="G41"/>
      <c r="H41" t="s">
        <v>668</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647</v>
      </c>
      <c r="C42" t="s">
        <v>656</v>
      </c>
      <c r="D42" t="s">
        <v>658</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647</v>
      </c>
      <c r="C43" t="s">
        <v>656</v>
      </c>
      <c r="D43" t="s">
        <v>659</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647</v>
      </c>
      <c r="C44" t="s">
        <v>656</v>
      </c>
      <c r="D44" t="s">
        <v>666</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647</v>
      </c>
      <c r="C45" t="s">
        <v>656</v>
      </c>
      <c r="D45" t="s">
        <v>667</v>
      </c>
      <c r="E45">
        <v>10</v>
      </c>
      <c r="F45">
        <v>0.12</v>
      </c>
      <c r="G45"/>
      <c r="H45" t="s">
        <v>668</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646</v>
      </c>
      <c r="C46" t="s">
        <v>656</v>
      </c>
      <c r="D46" t="s">
        <v>657</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646</v>
      </c>
      <c r="C47" t="s">
        <v>656</v>
      </c>
      <c r="D47" t="s">
        <v>662</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646</v>
      </c>
      <c r="C48" t="s">
        <v>656</v>
      </c>
      <c r="D48" t="s">
        <v>663</v>
      </c>
      <c r="E48">
        <v>10</v>
      </c>
      <c r="F48">
        <v>0.18</v>
      </c>
      <c r="G48"/>
      <c r="H48" t="s">
        <v>664</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646</v>
      </c>
      <c r="C49" t="s">
        <v>656</v>
      </c>
      <c r="D49" t="s">
        <v>665</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647</v>
      </c>
      <c r="C50" t="s">
        <v>656</v>
      </c>
      <c r="D50" t="s">
        <v>657</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647</v>
      </c>
      <c r="C51" t="s">
        <v>656</v>
      </c>
      <c r="D51" t="s">
        <v>662</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647</v>
      </c>
      <c r="C52" t="s">
        <v>656</v>
      </c>
      <c r="D52" t="s">
        <v>663</v>
      </c>
      <c r="E52">
        <v>10</v>
      </c>
      <c r="F52">
        <v>0.18</v>
      </c>
      <c r="G52"/>
      <c r="H52" t="s">
        <v>664</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647</v>
      </c>
      <c r="C53" t="s">
        <v>656</v>
      </c>
      <c r="D53" t="s">
        <v>665</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645</v>
      </c>
      <c r="C54" t="s">
        <v>555</v>
      </c>
      <c r="D54" t="s">
        <v>556</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645</v>
      </c>
      <c r="C55" t="s">
        <v>555</v>
      </c>
      <c r="D55" t="s">
        <v>557</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645</v>
      </c>
      <c r="C56" t="s">
        <v>555</v>
      </c>
      <c r="D56" t="s">
        <v>558</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645</v>
      </c>
      <c r="C57" t="s">
        <v>555</v>
      </c>
      <c r="D57" t="s">
        <v>559</v>
      </c>
      <c r="E57">
        <v>15</v>
      </c>
      <c r="F57">
        <v>0</v>
      </c>
      <c r="G57"/>
      <c r="H57" t="s">
        <v>560</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646</v>
      </c>
      <c r="C58" t="s">
        <v>671</v>
      </c>
      <c r="D58" t="s">
        <v>672</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646</v>
      </c>
      <c r="C59" t="s">
        <v>671</v>
      </c>
      <c r="D59" t="s">
        <v>673</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646</v>
      </c>
      <c r="C60" t="s">
        <v>671</v>
      </c>
      <c r="D60" t="s">
        <v>674</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647</v>
      </c>
      <c r="C61" t="s">
        <v>671</v>
      </c>
      <c r="D61" t="s">
        <v>672</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647</v>
      </c>
      <c r="C62" t="s">
        <v>671</v>
      </c>
      <c r="D62" t="s">
        <v>673</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647</v>
      </c>
      <c r="C63" t="s">
        <v>671</v>
      </c>
      <c r="D63" t="s">
        <v>674</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645</v>
      </c>
      <c r="C64" t="s">
        <v>561</v>
      </c>
      <c r="D64" t="s">
        <v>562</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645</v>
      </c>
      <c r="C65" t="s">
        <v>561</v>
      </c>
      <c r="D65" t="s">
        <v>563</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646</v>
      </c>
      <c r="C66" t="s">
        <v>760</v>
      </c>
      <c r="D66" t="s">
        <v>1892</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646</v>
      </c>
      <c r="C67" t="s">
        <v>760</v>
      </c>
      <c r="D67" t="s">
        <v>633</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647</v>
      </c>
      <c r="C68" t="s">
        <v>676</v>
      </c>
      <c r="D68" t="s">
        <v>677</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647</v>
      </c>
      <c r="C69" t="s">
        <v>676</v>
      </c>
      <c r="D69" t="s">
        <v>678</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646</v>
      </c>
      <c r="C70" t="s">
        <v>676</v>
      </c>
      <c r="D70" t="s">
        <v>679</v>
      </c>
      <c r="E70"/>
      <c r="F70">
        <v>0.12</v>
      </c>
      <c r="G70"/>
      <c r="H70" t="s">
        <v>680</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647</v>
      </c>
      <c r="C71" t="s">
        <v>676</v>
      </c>
      <c r="D71" t="s">
        <v>679</v>
      </c>
      <c r="E71"/>
      <c r="F71">
        <v>0.12</v>
      </c>
      <c r="G71"/>
      <c r="H71" t="s">
        <v>680</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953</v>
      </c>
      <c r="C72" s="20" t="s">
        <v>777</v>
      </c>
      <c r="D72" t="s">
        <v>907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953</v>
      </c>
      <c r="C73" s="20" t="s">
        <v>777</v>
      </c>
      <c r="D73" t="s">
        <v>908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953</v>
      </c>
      <c r="C74" s="20" t="s">
        <v>777</v>
      </c>
      <c r="D74" t="s">
        <v>783</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953</v>
      </c>
      <c r="C75" s="20" t="s">
        <v>777</v>
      </c>
      <c r="D75" t="s">
        <v>928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953</v>
      </c>
      <c r="C76" s="20" t="s">
        <v>777</v>
      </c>
      <c r="D76" t="s">
        <v>930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953</v>
      </c>
      <c r="C77" s="20" t="s">
        <v>777</v>
      </c>
      <c r="D77" t="s">
        <v>931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953</v>
      </c>
      <c r="C78" s="20" t="s">
        <v>777</v>
      </c>
      <c r="D78" t="s">
        <v>935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953</v>
      </c>
      <c r="C79" s="20" t="s">
        <v>777</v>
      </c>
      <c r="D79" t="s">
        <v>943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953</v>
      </c>
      <c r="C80" s="20" t="s">
        <v>777</v>
      </c>
      <c r="D80" t="s">
        <v>951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953</v>
      </c>
      <c r="C81" s="20" t="s">
        <v>777</v>
      </c>
      <c r="D81" t="s">
        <v>904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953</v>
      </c>
      <c r="C82" s="20" t="s">
        <v>777</v>
      </c>
      <c r="D82" t="s">
        <v>906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953</v>
      </c>
      <c r="C83" s="20" t="s">
        <v>777</v>
      </c>
      <c r="D83" t="s">
        <v>909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953</v>
      </c>
      <c r="C84" s="20" t="s">
        <v>777</v>
      </c>
      <c r="D84" t="s">
        <v>910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953</v>
      </c>
      <c r="C85" s="20" t="s">
        <v>777</v>
      </c>
      <c r="D85" t="s">
        <v>911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953</v>
      </c>
      <c r="C86" s="20" t="s">
        <v>777</v>
      </c>
      <c r="D86" t="s">
        <v>633</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953</v>
      </c>
      <c r="C87" s="20" t="s">
        <v>777</v>
      </c>
      <c r="D87" t="s">
        <v>914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953</v>
      </c>
      <c r="C88" s="20" t="s">
        <v>777</v>
      </c>
      <c r="D88" t="s">
        <v>915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953</v>
      </c>
      <c r="C89" s="20" t="s">
        <v>777</v>
      </c>
      <c r="D89" t="s">
        <v>917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953</v>
      </c>
      <c r="C90" s="20" t="s">
        <v>777</v>
      </c>
      <c r="D90" t="s">
        <v>919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953</v>
      </c>
      <c r="C91" s="20" t="s">
        <v>777</v>
      </c>
      <c r="D91" t="s">
        <v>920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953</v>
      </c>
      <c r="C92" s="20" t="s">
        <v>777</v>
      </c>
      <c r="D92" t="s">
        <v>921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953</v>
      </c>
      <c r="C93" s="20" t="s">
        <v>777</v>
      </c>
      <c r="D93" t="s">
        <v>922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953</v>
      </c>
      <c r="C94" s="20" t="s">
        <v>777</v>
      </c>
      <c r="D94" t="s">
        <v>924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953</v>
      </c>
      <c r="C95" s="20" t="s">
        <v>777</v>
      </c>
      <c r="D95" t="s">
        <v>925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953</v>
      </c>
      <c r="C96" s="20" t="s">
        <v>777</v>
      </c>
      <c r="D96" t="s">
        <v>926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953</v>
      </c>
      <c r="C97" s="20" t="s">
        <v>777</v>
      </c>
      <c r="D97" t="s">
        <v>782</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953</v>
      </c>
      <c r="C98" s="20" t="s">
        <v>777</v>
      </c>
      <c r="D98" t="s">
        <v>927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953</v>
      </c>
      <c r="C99" s="20" t="s">
        <v>777</v>
      </c>
      <c r="D99" t="s">
        <v>929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953</v>
      </c>
      <c r="C100" s="20" t="s">
        <v>777</v>
      </c>
      <c r="D100" t="s">
        <v>932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953</v>
      </c>
      <c r="C101" s="20" t="s">
        <v>777</v>
      </c>
      <c r="D101" t="s">
        <v>936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953</v>
      </c>
      <c r="C102" s="20" t="s">
        <v>777</v>
      </c>
      <c r="D102" t="s">
        <v>786</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953</v>
      </c>
      <c r="C103" s="20" t="s">
        <v>777</v>
      </c>
      <c r="D103" t="s">
        <v>937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953</v>
      </c>
      <c r="C104" s="20" t="s">
        <v>777</v>
      </c>
      <c r="D104" t="s">
        <v>938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953</v>
      </c>
      <c r="C105" s="20" t="s">
        <v>777</v>
      </c>
      <c r="D105" t="s">
        <v>891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953</v>
      </c>
      <c r="C106" s="20" t="s">
        <v>777</v>
      </c>
      <c r="D106" t="s">
        <v>939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953</v>
      </c>
      <c r="C107" s="20" t="s">
        <v>777</v>
      </c>
      <c r="D107" t="s">
        <v>941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953</v>
      </c>
      <c r="C108" s="20" t="s">
        <v>777</v>
      </c>
      <c r="D108" t="s">
        <v>945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953</v>
      </c>
      <c r="C109" s="20" t="s">
        <v>777</v>
      </c>
      <c r="D109" t="s">
        <v>946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953</v>
      </c>
      <c r="C110" s="20" t="s">
        <v>777</v>
      </c>
      <c r="D110" t="s">
        <v>949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953</v>
      </c>
      <c r="C111" s="20" t="s">
        <v>777</v>
      </c>
      <c r="D111" t="s">
        <v>950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953</v>
      </c>
      <c r="C112" s="20" t="s">
        <v>777</v>
      </c>
      <c r="D112" s="16" t="s">
        <v>952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953</v>
      </c>
      <c r="C113" s="20" t="s">
        <v>777</v>
      </c>
      <c r="D113" t="s">
        <v>933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953</v>
      </c>
      <c r="C114" s="20" t="s">
        <v>777</v>
      </c>
      <c r="D114" t="s">
        <v>934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953</v>
      </c>
      <c r="C115" s="20" t="s">
        <v>777</v>
      </c>
      <c r="D115" t="s">
        <v>912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953</v>
      </c>
      <c r="C116" s="20" t="s">
        <v>777</v>
      </c>
      <c r="D116" t="s">
        <v>905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953</v>
      </c>
      <c r="C117" s="20" t="s">
        <v>777</v>
      </c>
      <c r="D117" t="s">
        <v>913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953</v>
      </c>
      <c r="C118" s="20" t="s">
        <v>777</v>
      </c>
      <c r="D118" t="s">
        <v>916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953</v>
      </c>
      <c r="C119" s="20" t="s">
        <v>777</v>
      </c>
      <c r="D119" t="s">
        <v>785</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953</v>
      </c>
      <c r="C120" s="20" t="s">
        <v>777</v>
      </c>
      <c r="D120" t="s">
        <v>942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953</v>
      </c>
      <c r="C121" s="20" t="s">
        <v>777</v>
      </c>
      <c r="D121" t="s">
        <v>948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953</v>
      </c>
      <c r="C122" s="20" t="s">
        <v>777</v>
      </c>
      <c r="D122" t="s">
        <v>903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953</v>
      </c>
      <c r="C123" s="20" t="s">
        <v>777</v>
      </c>
      <c r="D123" t="s">
        <v>918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953</v>
      </c>
      <c r="C124" s="20" t="s">
        <v>777</v>
      </c>
      <c r="D124" t="s">
        <v>923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953</v>
      </c>
      <c r="C125" s="20" t="s">
        <v>777</v>
      </c>
      <c r="D125" t="s">
        <v>940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953</v>
      </c>
      <c r="C126" s="20" t="s">
        <v>777</v>
      </c>
      <c r="D126" t="s">
        <v>944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953</v>
      </c>
      <c r="C127" s="20" t="s">
        <v>777</v>
      </c>
      <c r="D127" t="s">
        <v>947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645</v>
      </c>
      <c r="C128" t="s">
        <v>635</v>
      </c>
      <c r="D128" t="s">
        <v>636</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645</v>
      </c>
      <c r="C129" t="s">
        <v>635</v>
      </c>
      <c r="D129" t="s">
        <v>637</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645</v>
      </c>
      <c r="C130" t="s">
        <v>635</v>
      </c>
      <c r="D130" t="s">
        <v>638</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645</v>
      </c>
      <c r="C131" t="s">
        <v>635</v>
      </c>
      <c r="D131" t="s">
        <v>639</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645</v>
      </c>
      <c r="C132" t="s">
        <v>635</v>
      </c>
      <c r="D132" t="s">
        <v>641</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645</v>
      </c>
      <c r="C133" t="s">
        <v>635</v>
      </c>
      <c r="D133" t="s">
        <v>640</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646</v>
      </c>
      <c r="C134" t="s">
        <v>635</v>
      </c>
      <c r="D134" t="s">
        <v>729</v>
      </c>
      <c r="E134">
        <v>25</v>
      </c>
      <c r="F134"/>
      <c r="G134"/>
      <c r="H134" t="s">
        <v>735</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646</v>
      </c>
      <c r="C135" t="s">
        <v>635</v>
      </c>
      <c r="D135" t="s">
        <v>730</v>
      </c>
      <c r="E135">
        <v>15</v>
      </c>
      <c r="F135"/>
      <c r="G135"/>
      <c r="H135" t="s">
        <v>735</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646</v>
      </c>
      <c r="C136" t="s">
        <v>635</v>
      </c>
      <c r="D136" t="s">
        <v>731</v>
      </c>
      <c r="E136">
        <v>30</v>
      </c>
      <c r="F136"/>
      <c r="G136"/>
      <c r="H136" t="s">
        <v>735</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646</v>
      </c>
      <c r="C137" t="s">
        <v>635</v>
      </c>
      <c r="D137" t="s">
        <v>732</v>
      </c>
      <c r="E137">
        <v>15</v>
      </c>
      <c r="F137"/>
      <c r="G137"/>
      <c r="H137" t="s">
        <v>735</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646</v>
      </c>
      <c r="C138" t="s">
        <v>635</v>
      </c>
      <c r="D138" t="s">
        <v>733</v>
      </c>
      <c r="E138"/>
      <c r="F138">
        <v>0.5</v>
      </c>
      <c r="G138"/>
      <c r="H138" t="s">
        <v>736</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646</v>
      </c>
      <c r="C139" t="s">
        <v>635</v>
      </c>
      <c r="D139" t="s">
        <v>734</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647</v>
      </c>
      <c r="C140" t="s">
        <v>635</v>
      </c>
      <c r="D140" t="s">
        <v>729</v>
      </c>
      <c r="E140">
        <v>25</v>
      </c>
      <c r="F140"/>
      <c r="G140"/>
      <c r="H140" t="s">
        <v>735</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647</v>
      </c>
      <c r="C141" t="s">
        <v>635</v>
      </c>
      <c r="D141" t="s">
        <v>730</v>
      </c>
      <c r="E141">
        <v>15</v>
      </c>
      <c r="F141"/>
      <c r="G141"/>
      <c r="H141" t="s">
        <v>735</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647</v>
      </c>
      <c r="C142" t="s">
        <v>635</v>
      </c>
      <c r="D142" t="s">
        <v>731</v>
      </c>
      <c r="E142">
        <v>30</v>
      </c>
      <c r="F142"/>
      <c r="G142"/>
      <c r="H142" t="s">
        <v>735</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647</v>
      </c>
      <c r="C143" t="s">
        <v>635</v>
      </c>
      <c r="D143" t="s">
        <v>732</v>
      </c>
      <c r="E143">
        <v>15</v>
      </c>
      <c r="F143"/>
      <c r="G143"/>
      <c r="H143" t="s">
        <v>735</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647</v>
      </c>
      <c r="C144" t="s">
        <v>635</v>
      </c>
      <c r="D144" t="s">
        <v>733</v>
      </c>
      <c r="E144"/>
      <c r="F144">
        <v>0.5</v>
      </c>
      <c r="G144"/>
      <c r="H144" t="s">
        <v>736</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647</v>
      </c>
      <c r="C145" t="s">
        <v>635</v>
      </c>
      <c r="D145" t="s">
        <v>734</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645</v>
      </c>
      <c r="C146" t="s">
        <v>954</v>
      </c>
      <c r="D146" t="s">
        <v>564</v>
      </c>
      <c r="E146">
        <v>0</v>
      </c>
      <c r="F146" s="40">
        <v>-9999</v>
      </c>
      <c r="G146"/>
      <c r="H146" t="s">
        <v>565</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645</v>
      </c>
      <c r="C147" t="s">
        <v>954</v>
      </c>
      <c r="D147" t="s">
        <v>566</v>
      </c>
      <c r="E147">
        <v>0</v>
      </c>
      <c r="F147" s="40">
        <v>-9999</v>
      </c>
      <c r="G147"/>
      <c r="H147" t="s">
        <v>565</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645</v>
      </c>
      <c r="C148" t="s">
        <v>954</v>
      </c>
      <c r="D148" t="s">
        <v>567</v>
      </c>
      <c r="E148">
        <v>0</v>
      </c>
      <c r="F148" s="40">
        <v>-9999</v>
      </c>
      <c r="G148"/>
      <c r="H148" t="s">
        <v>568</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645</v>
      </c>
      <c r="C149" t="s">
        <v>954</v>
      </c>
      <c r="D149" t="s">
        <v>569</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645</v>
      </c>
      <c r="C150" t="s">
        <v>954</v>
      </c>
      <c r="D150" t="s">
        <v>570</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645</v>
      </c>
      <c r="C151" t="s">
        <v>954</v>
      </c>
      <c r="D151" t="s">
        <v>571</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645</v>
      </c>
      <c r="C152" t="s">
        <v>954</v>
      </c>
      <c r="D152" t="s">
        <v>572</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645</v>
      </c>
      <c r="C153" t="s">
        <v>954</v>
      </c>
      <c r="D153" t="s">
        <v>573</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646</v>
      </c>
      <c r="C154" t="s">
        <v>954</v>
      </c>
      <c r="D154" t="s">
        <v>1893</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646</v>
      </c>
      <c r="C155" t="s">
        <v>954</v>
      </c>
      <c r="D155" t="s">
        <v>1894</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646</v>
      </c>
      <c r="C156" t="s">
        <v>954</v>
      </c>
      <c r="D156" t="s">
        <v>1895</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646</v>
      </c>
      <c r="C157" t="s">
        <v>954</v>
      </c>
      <c r="D157" t="s">
        <v>1896</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647</v>
      </c>
      <c r="C158" t="s">
        <v>681</v>
      </c>
      <c r="D158" t="s">
        <v>682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647</v>
      </c>
      <c r="C159" t="s">
        <v>681</v>
      </c>
      <c r="D159" t="s">
        <v>683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647</v>
      </c>
      <c r="C160" t="s">
        <v>681</v>
      </c>
      <c r="D160" t="s">
        <v>684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647</v>
      </c>
      <c r="C161" t="s">
        <v>681</v>
      </c>
      <c r="D161" t="s">
        <v>685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646</v>
      </c>
      <c r="C162" t="s">
        <v>691</v>
      </c>
      <c r="D162" t="s">
        <v>692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646</v>
      </c>
      <c r="C163" t="s">
        <v>691</v>
      </c>
      <c r="D163" t="s">
        <v>693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646</v>
      </c>
      <c r="C164" t="s">
        <v>691</v>
      </c>
      <c r="D164" t="s">
        <v>697</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646</v>
      </c>
      <c r="C165" t="s">
        <v>691</v>
      </c>
      <c r="D165" t="s">
        <v>698</v>
      </c>
      <c r="E165"/>
      <c r="F165">
        <v>0.06</v>
      </c>
      <c r="G165"/>
      <c r="H165" t="s">
        <v>680</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647</v>
      </c>
      <c r="C166" t="s">
        <v>691</v>
      </c>
      <c r="D166" t="s">
        <v>692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647</v>
      </c>
      <c r="C167" t="s">
        <v>691</v>
      </c>
      <c r="D167" t="s">
        <v>693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647</v>
      </c>
      <c r="C168" t="s">
        <v>691</v>
      </c>
      <c r="D168" t="s">
        <v>697</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647</v>
      </c>
      <c r="C169" t="s">
        <v>691</v>
      </c>
      <c r="D169" t="s">
        <v>698</v>
      </c>
      <c r="E169"/>
      <c r="F169">
        <v>0.06</v>
      </c>
      <c r="G169"/>
      <c r="H169" t="s">
        <v>680</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646</v>
      </c>
      <c r="C170" t="s">
        <v>691</v>
      </c>
      <c r="D170" t="s">
        <v>695</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646</v>
      </c>
      <c r="C171" t="s">
        <v>691</v>
      </c>
      <c r="D171" t="s">
        <v>696</v>
      </c>
      <c r="E171"/>
      <c r="F171">
        <v>0.12</v>
      </c>
      <c r="G171"/>
      <c r="H171" t="s">
        <v>680</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647</v>
      </c>
      <c r="C172" t="s">
        <v>691</v>
      </c>
      <c r="D172" t="s">
        <v>695</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647</v>
      </c>
      <c r="C173" t="s">
        <v>691</v>
      </c>
      <c r="D173" t="s">
        <v>696</v>
      </c>
      <c r="E173"/>
      <c r="F173">
        <v>0.12</v>
      </c>
      <c r="G173"/>
      <c r="H173" t="s">
        <v>680</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646</v>
      </c>
      <c r="C174" t="s">
        <v>691</v>
      </c>
      <c r="D174" t="s">
        <v>694</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647</v>
      </c>
      <c r="C175" t="s">
        <v>691</v>
      </c>
      <c r="D175" t="s">
        <v>694</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957</v>
      </c>
      <c r="C176" s="29" t="s">
        <v>968</v>
      </c>
      <c r="D176" s="1" t="s">
        <v>786</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957</v>
      </c>
      <c r="C177" s="29" t="s">
        <v>968</v>
      </c>
      <c r="D177" s="1" t="s">
        <v>969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957</v>
      </c>
      <c r="C178" s="29" t="s">
        <v>968</v>
      </c>
      <c r="D178" s="1" t="s">
        <v>970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957</v>
      </c>
      <c r="C179" s="29" t="s">
        <v>968</v>
      </c>
      <c r="D179" s="1" t="s">
        <v>971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957</v>
      </c>
      <c r="C180" s="29" t="s">
        <v>968</v>
      </c>
      <c r="D180" s="1" t="s">
        <v>972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957</v>
      </c>
      <c r="C181" s="29" t="s">
        <v>968</v>
      </c>
      <c r="D181" s="1" t="s">
        <v>973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646</v>
      </c>
      <c r="C182" t="s">
        <v>1884</v>
      </c>
      <c r="D182" t="s">
        <v>575</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646</v>
      </c>
      <c r="C183" t="s">
        <v>1884</v>
      </c>
      <c r="D183" t="s">
        <v>576</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646</v>
      </c>
      <c r="C184" t="s">
        <v>1884</v>
      </c>
      <c r="D184" t="s">
        <v>1897</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646</v>
      </c>
      <c r="C185" t="s">
        <v>1884</v>
      </c>
      <c r="D185" t="s">
        <v>1898</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647</v>
      </c>
      <c r="C186" t="s">
        <v>686</v>
      </c>
      <c r="D186" t="s">
        <v>687</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647</v>
      </c>
      <c r="C187" t="s">
        <v>686</v>
      </c>
      <c r="D187" t="s">
        <v>688</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647</v>
      </c>
      <c r="C188" t="s">
        <v>686</v>
      </c>
      <c r="D188" t="s">
        <v>689</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647</v>
      </c>
      <c r="C189" t="s">
        <v>686</v>
      </c>
      <c r="D189" t="s">
        <v>690</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645</v>
      </c>
      <c r="C190" t="s">
        <v>574</v>
      </c>
      <c r="D190" t="s">
        <v>575</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645</v>
      </c>
      <c r="C191" t="s">
        <v>574</v>
      </c>
      <c r="D191" t="s">
        <v>576</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645</v>
      </c>
      <c r="C192" t="s">
        <v>574</v>
      </c>
      <c r="D192" t="s">
        <v>577</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645</v>
      </c>
      <c r="C193" t="s">
        <v>574</v>
      </c>
      <c r="D193" t="s">
        <v>570</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646</v>
      </c>
      <c r="C194" t="s">
        <v>699</v>
      </c>
      <c r="D194" t="s">
        <v>700</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646</v>
      </c>
      <c r="C195" t="s">
        <v>699</v>
      </c>
      <c r="D195" t="s">
        <v>701</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646</v>
      </c>
      <c r="C196" t="s">
        <v>699</v>
      </c>
      <c r="D196" t="s">
        <v>702</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646</v>
      </c>
      <c r="C197" t="s">
        <v>699</v>
      </c>
      <c r="D197" t="s">
        <v>703</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646</v>
      </c>
      <c r="C198" t="s">
        <v>699</v>
      </c>
      <c r="D198" t="s">
        <v>705</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646</v>
      </c>
      <c r="C199" t="s">
        <v>699</v>
      </c>
      <c r="D199" t="s">
        <v>707</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647</v>
      </c>
      <c r="C200" t="s">
        <v>699</v>
      </c>
      <c r="D200" t="s">
        <v>700</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647</v>
      </c>
      <c r="C201" t="s">
        <v>699</v>
      </c>
      <c r="D201" t="s">
        <v>701</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647</v>
      </c>
      <c r="C202" t="s">
        <v>699</v>
      </c>
      <c r="D202" t="s">
        <v>702</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647</v>
      </c>
      <c r="C203" t="s">
        <v>699</v>
      </c>
      <c r="D203" t="s">
        <v>703</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647</v>
      </c>
      <c r="C204" t="s">
        <v>699</v>
      </c>
      <c r="D204" t="s">
        <v>705</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647</v>
      </c>
      <c r="C205" t="s">
        <v>699</v>
      </c>
      <c r="D205" t="s">
        <v>707</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646</v>
      </c>
      <c r="C206" t="s">
        <v>699</v>
      </c>
      <c r="D206" t="s">
        <v>704</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646</v>
      </c>
      <c r="C207" t="s">
        <v>699</v>
      </c>
      <c r="D207" t="s">
        <v>706</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647</v>
      </c>
      <c r="C208" t="s">
        <v>699</v>
      </c>
      <c r="D208" t="s">
        <v>704</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647</v>
      </c>
      <c r="C209" t="s">
        <v>699</v>
      </c>
      <c r="D209" t="s">
        <v>706</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645</v>
      </c>
      <c r="C210" t="s">
        <v>578</v>
      </c>
      <c r="D210" t="s">
        <v>583</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645</v>
      </c>
      <c r="C211" t="s">
        <v>578</v>
      </c>
      <c r="D211" t="s">
        <v>579</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645</v>
      </c>
      <c r="C212" t="s">
        <v>578</v>
      </c>
      <c r="D212" t="s">
        <v>582</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645</v>
      </c>
      <c r="C213" t="s">
        <v>578</v>
      </c>
      <c r="D213" t="s">
        <v>580</v>
      </c>
      <c r="E213">
        <v>0</v>
      </c>
      <c r="F213">
        <v>0.96</v>
      </c>
      <c r="G213"/>
      <c r="H213" t="s">
        <v>581</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645</v>
      </c>
      <c r="C214" t="s">
        <v>578</v>
      </c>
      <c r="D214" t="s">
        <v>584</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646</v>
      </c>
      <c r="C215" t="s">
        <v>708</v>
      </c>
      <c r="D215" t="s">
        <v>709</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646</v>
      </c>
      <c r="C216" t="s">
        <v>708</v>
      </c>
      <c r="D216" t="s">
        <v>710</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646</v>
      </c>
      <c r="C217" t="s">
        <v>708</v>
      </c>
      <c r="D217" t="s">
        <v>713</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646</v>
      </c>
      <c r="C218" t="s">
        <v>708</v>
      </c>
      <c r="D218" t="s">
        <v>713</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646</v>
      </c>
      <c r="C219" t="s">
        <v>708</v>
      </c>
      <c r="D219" t="s">
        <v>714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647</v>
      </c>
      <c r="C220" t="s">
        <v>708</v>
      </c>
      <c r="D220" t="s">
        <v>709</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647</v>
      </c>
      <c r="C221" t="s">
        <v>708</v>
      </c>
      <c r="D221" t="s">
        <v>710</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647</v>
      </c>
      <c r="C222" t="s">
        <v>708</v>
      </c>
      <c r="D222" t="s">
        <v>713</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647</v>
      </c>
      <c r="C223" t="s">
        <v>708</v>
      </c>
      <c r="D223" t="s">
        <v>714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646</v>
      </c>
      <c r="C224" t="s">
        <v>708</v>
      </c>
      <c r="D224" t="s">
        <v>774</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646</v>
      </c>
      <c r="C225" t="s">
        <v>708</v>
      </c>
      <c r="D225" t="s">
        <v>711</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647</v>
      </c>
      <c r="C226" t="s">
        <v>708</v>
      </c>
      <c r="D226" t="s">
        <v>774</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647</v>
      </c>
      <c r="C227" t="s">
        <v>708</v>
      </c>
      <c r="D227" t="s">
        <v>711</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646</v>
      </c>
      <c r="C228" t="s">
        <v>708</v>
      </c>
      <c r="D228" t="s">
        <v>712</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647</v>
      </c>
      <c r="C229" t="s">
        <v>708</v>
      </c>
      <c r="D229" t="s">
        <v>712</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645</v>
      </c>
      <c r="C230" t="s">
        <v>585</v>
      </c>
      <c r="D230" t="s">
        <v>583</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645</v>
      </c>
      <c r="C231" t="s">
        <v>585</v>
      </c>
      <c r="D231" t="s">
        <v>592</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645</v>
      </c>
      <c r="C232" t="s">
        <v>585</v>
      </c>
      <c r="D232" t="s">
        <v>588</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645</v>
      </c>
      <c r="C233" t="s">
        <v>585</v>
      </c>
      <c r="D233" t="s">
        <v>591</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645</v>
      </c>
      <c r="C234" t="s">
        <v>585</v>
      </c>
      <c r="D234" t="s">
        <v>587</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645</v>
      </c>
      <c r="C235" t="s">
        <v>585</v>
      </c>
      <c r="D235" t="s">
        <v>589</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645</v>
      </c>
      <c r="C236" t="s">
        <v>585</v>
      </c>
      <c r="D236" t="s">
        <v>590</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645</v>
      </c>
      <c r="C237" t="s">
        <v>585</v>
      </c>
      <c r="D237" t="s">
        <v>586</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645</v>
      </c>
      <c r="C238" t="s">
        <v>593</v>
      </c>
      <c r="D238" t="s">
        <v>594</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645</v>
      </c>
      <c r="C239" t="s">
        <v>593</v>
      </c>
      <c r="D239" t="s">
        <v>595</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645</v>
      </c>
      <c r="C240" t="s">
        <v>593</v>
      </c>
      <c r="D240" t="s">
        <v>596</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645</v>
      </c>
      <c r="C241" t="s">
        <v>593</v>
      </c>
      <c r="D241" t="s">
        <v>597</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645</v>
      </c>
      <c r="C242" t="s">
        <v>593</v>
      </c>
      <c r="D242" t="s">
        <v>599</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645</v>
      </c>
      <c r="C243" t="s">
        <v>593</v>
      </c>
      <c r="D243" t="s">
        <v>955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645</v>
      </c>
      <c r="C244" t="s">
        <v>593</v>
      </c>
      <c r="D244" t="s">
        <v>598</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645</v>
      </c>
      <c r="C245" t="s">
        <v>593</v>
      </c>
      <c r="D245" t="s">
        <v>600</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645</v>
      </c>
      <c r="C246" t="s">
        <v>601</v>
      </c>
      <c r="D246" t="s">
        <v>602</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645</v>
      </c>
      <c r="C247" t="s">
        <v>601</v>
      </c>
      <c r="D247" t="s">
        <v>603</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645</v>
      </c>
      <c r="C248" t="s">
        <v>601</v>
      </c>
      <c r="D248" t="s">
        <v>608</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645</v>
      </c>
      <c r="C249" t="s">
        <v>601</v>
      </c>
      <c r="D249" t="s">
        <v>609</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645</v>
      </c>
      <c r="C250" t="s">
        <v>601</v>
      </c>
      <c r="D250" t="s">
        <v>610</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645</v>
      </c>
      <c r="C251" t="s">
        <v>601</v>
      </c>
      <c r="D251" t="s">
        <v>604</v>
      </c>
      <c r="E251">
        <v>0</v>
      </c>
      <c r="F251">
        <v>0.5</v>
      </c>
      <c r="G251"/>
      <c r="H251" t="s">
        <v>605</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645</v>
      </c>
      <c r="C252" t="s">
        <v>601</v>
      </c>
      <c r="D252" t="s">
        <v>606</v>
      </c>
      <c r="E252">
        <v>0</v>
      </c>
      <c r="F252">
        <v>0.5</v>
      </c>
      <c r="G252"/>
      <c r="H252" t="s">
        <v>607</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646</v>
      </c>
      <c r="C253" t="s">
        <v>715</v>
      </c>
      <c r="D253" t="s">
        <v>718</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646</v>
      </c>
      <c r="C254" t="s">
        <v>715</v>
      </c>
      <c r="D254" t="s">
        <v>721</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646</v>
      </c>
      <c r="C255" t="s">
        <v>715</v>
      </c>
      <c r="D255" t="s">
        <v>722</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646</v>
      </c>
      <c r="C256" t="s">
        <v>715</v>
      </c>
      <c r="D256" t="s">
        <v>723</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646</v>
      </c>
      <c r="C257" t="s">
        <v>715</v>
      </c>
      <c r="D257" t="s">
        <v>727</v>
      </c>
      <c r="E257">
        <v>10</v>
      </c>
      <c r="F257">
        <v>0.06</v>
      </c>
      <c r="G257"/>
      <c r="H257" t="s">
        <v>728</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647</v>
      </c>
      <c r="C258" t="s">
        <v>715</v>
      </c>
      <c r="D258" t="s">
        <v>718</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647</v>
      </c>
      <c r="C259" t="s">
        <v>715</v>
      </c>
      <c r="D259" t="s">
        <v>721</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647</v>
      </c>
      <c r="C260" t="s">
        <v>715</v>
      </c>
      <c r="D260" t="s">
        <v>722</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647</v>
      </c>
      <c r="C261" t="s">
        <v>715</v>
      </c>
      <c r="D261" t="s">
        <v>723</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647</v>
      </c>
      <c r="C262" t="s">
        <v>715</v>
      </c>
      <c r="D262" t="s">
        <v>727</v>
      </c>
      <c r="E262">
        <v>10</v>
      </c>
      <c r="F262">
        <v>0.06</v>
      </c>
      <c r="G262"/>
      <c r="H262" t="s">
        <v>728</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646</v>
      </c>
      <c r="C263" t="s">
        <v>715</v>
      </c>
      <c r="D263" t="s">
        <v>724</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647</v>
      </c>
      <c r="C264" t="s">
        <v>715</v>
      </c>
      <c r="D264" t="s">
        <v>724</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646</v>
      </c>
      <c r="C265" t="s">
        <v>715</v>
      </c>
      <c r="D265" t="s">
        <v>725</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646</v>
      </c>
      <c r="C266" t="s">
        <v>715</v>
      </c>
      <c r="D266" t="s">
        <v>726</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647</v>
      </c>
      <c r="C267" t="s">
        <v>715</v>
      </c>
      <c r="D267" t="s">
        <v>725</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647</v>
      </c>
      <c r="C268" t="s">
        <v>715</v>
      </c>
      <c r="D268" t="s">
        <v>726</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646</v>
      </c>
      <c r="C269" t="s">
        <v>715</v>
      </c>
      <c r="D269" t="s">
        <v>716</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646</v>
      </c>
      <c r="C270" t="s">
        <v>715</v>
      </c>
      <c r="D270" t="s">
        <v>717</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647</v>
      </c>
      <c r="C271" t="s">
        <v>715</v>
      </c>
      <c r="D271" t="s">
        <v>716</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647</v>
      </c>
      <c r="C272" t="s">
        <v>715</v>
      </c>
      <c r="D272" t="s">
        <v>717</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646</v>
      </c>
      <c r="C273" t="s">
        <v>715</v>
      </c>
      <c r="D273" t="s">
        <v>719</v>
      </c>
      <c r="E273"/>
      <c r="F273">
        <v>0.48</v>
      </c>
      <c r="G273"/>
      <c r="H273" t="s">
        <v>720</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647</v>
      </c>
      <c r="C274" t="s">
        <v>715</v>
      </c>
      <c r="D274" t="s">
        <v>719</v>
      </c>
      <c r="E274"/>
      <c r="F274">
        <v>0.48</v>
      </c>
      <c r="G274"/>
      <c r="H274" t="s">
        <v>720</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957</v>
      </c>
      <c r="C275" s="29" t="s">
        <v>958</v>
      </c>
      <c r="D275" s="1" t="s">
        <v>959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957</v>
      </c>
      <c r="C276" s="29" t="s">
        <v>958</v>
      </c>
      <c r="D276" s="1" t="s">
        <v>916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957</v>
      </c>
      <c r="C277" s="29" t="s">
        <v>958</v>
      </c>
      <c r="D277" s="1" t="s">
        <v>792</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957</v>
      </c>
      <c r="C278" s="29" t="s">
        <v>958</v>
      </c>
      <c r="D278" s="1" t="s">
        <v>960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957</v>
      </c>
      <c r="C279" s="29" t="s">
        <v>958</v>
      </c>
      <c r="D279" s="1" t="s">
        <v>961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957</v>
      </c>
      <c r="C280" s="29" t="s">
        <v>958</v>
      </c>
      <c r="D280" s="1" t="s">
        <v>962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957</v>
      </c>
      <c r="C281" s="29" t="s">
        <v>958</v>
      </c>
      <c r="D281" s="1" t="s">
        <v>920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957</v>
      </c>
      <c r="C282" s="29" t="s">
        <v>958</v>
      </c>
      <c r="D282" s="1" t="s">
        <v>963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957</v>
      </c>
      <c r="C283" s="29" t="s">
        <v>958</v>
      </c>
      <c r="D283" s="1" t="s">
        <v>964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957</v>
      </c>
      <c r="C284" s="29" t="s">
        <v>958</v>
      </c>
      <c r="D284" s="1" t="s">
        <v>965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957</v>
      </c>
      <c r="C285" s="29" t="s">
        <v>958</v>
      </c>
      <c r="D285" s="1" t="s">
        <v>966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957</v>
      </c>
      <c r="C286" s="29" t="s">
        <v>958</v>
      </c>
      <c r="D286" s="1" t="s">
        <v>967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645</v>
      </c>
      <c r="C287" t="s">
        <v>611</v>
      </c>
      <c r="D287" t="s">
        <v>612</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645</v>
      </c>
      <c r="C288" t="s">
        <v>611</v>
      </c>
      <c r="D288" t="s">
        <v>569</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645</v>
      </c>
      <c r="C289" t="s">
        <v>611</v>
      </c>
      <c r="D289" t="s">
        <v>613</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645</v>
      </c>
      <c r="C290" t="s">
        <v>611</v>
      </c>
      <c r="D290" t="s">
        <v>614</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645</v>
      </c>
      <c r="C291" t="s">
        <v>615</v>
      </c>
      <c r="D291" t="s">
        <v>616</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645</v>
      </c>
      <c r="C292" t="s">
        <v>615</v>
      </c>
      <c r="D292" t="s">
        <v>617</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645</v>
      </c>
      <c r="C293" t="s">
        <v>615</v>
      </c>
      <c r="D293" t="s">
        <v>618</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645</v>
      </c>
      <c r="C294" t="s">
        <v>619</v>
      </c>
      <c r="D294" t="s">
        <v>620</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645</v>
      </c>
      <c r="C295" t="s">
        <v>619</v>
      </c>
      <c r="D295" t="s">
        <v>621</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645</v>
      </c>
      <c r="C296" t="s">
        <v>619</v>
      </c>
      <c r="D296" t="s">
        <v>623</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645</v>
      </c>
      <c r="C297" t="s">
        <v>619</v>
      </c>
      <c r="D297" t="s">
        <v>624</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645</v>
      </c>
      <c r="C298" t="s">
        <v>619</v>
      </c>
      <c r="D298" t="s">
        <v>622</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645</v>
      </c>
      <c r="C299" t="s">
        <v>619</v>
      </c>
      <c r="D299" t="s">
        <v>625</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zoomScale="85" zoomScaleNormal="85" workbookViewId="0">
      <pane ySplit="3" topLeftCell="A4" activePane="bottomLeft" state="frozen"/>
      <selection pane="bottomLeft" activeCell="C29" sqref="C29"/>
    </sheetView>
  </sheetViews>
  <sheetFormatPr defaultRowHeight="14.4"/>
  <cols>
    <col min="1" max="1" width="17"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c r="A1" t="s">
        <v>1928</v>
      </c>
    </row>
    <row r="2" spans="1:6">
      <c r="E2" s="2" t="s">
        <v>757</v>
      </c>
    </row>
    <row r="3" spans="1:6">
      <c r="A3" t="s">
        <v>902</v>
      </c>
      <c r="B3" s="2" t="s">
        <v>3</v>
      </c>
      <c r="C3" t="s">
        <v>547</v>
      </c>
      <c r="D3" t="s">
        <v>548</v>
      </c>
      <c r="E3" t="s">
        <v>648</v>
      </c>
      <c r="F3" t="s">
        <v>650</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645</v>
      </c>
      <c r="C4" t="s">
        <v>549</v>
      </c>
      <c r="D4" t="s">
        <v>550</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645</v>
      </c>
      <c r="C5" t="s">
        <v>549</v>
      </c>
      <c r="D5" t="s">
        <v>551</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645</v>
      </c>
      <c r="C6" t="s">
        <v>549</v>
      </c>
      <c r="D6" t="s">
        <v>552</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645</v>
      </c>
      <c r="C7" t="s">
        <v>549</v>
      </c>
      <c r="D7" t="s">
        <v>553</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645</v>
      </c>
      <c r="C8" t="s">
        <v>549</v>
      </c>
      <c r="D8" t="s">
        <v>554</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645</v>
      </c>
      <c r="C9" t="s">
        <v>555</v>
      </c>
      <c r="D9" t="s">
        <v>556</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645</v>
      </c>
      <c r="C10" t="s">
        <v>555</v>
      </c>
      <c r="D10" t="s">
        <v>557</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645</v>
      </c>
      <c r="C11" t="s">
        <v>555</v>
      </c>
      <c r="D11" t="s">
        <v>558</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645</v>
      </c>
      <c r="C12" t="s">
        <v>555</v>
      </c>
      <c r="D12" t="s">
        <v>559</v>
      </c>
      <c r="E12">
        <v>20</v>
      </c>
      <c r="F12" t="s">
        <v>560</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645</v>
      </c>
      <c r="C13" t="s">
        <v>561</v>
      </c>
      <c r="D13" t="s">
        <v>562</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645</v>
      </c>
      <c r="C14" t="s">
        <v>561</v>
      </c>
      <c r="D14" t="s">
        <v>563</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645</v>
      </c>
      <c r="C15" t="s">
        <v>954</v>
      </c>
      <c r="D15" t="s">
        <v>564</v>
      </c>
      <c r="E15">
        <v>0</v>
      </c>
      <c r="F15" t="s">
        <v>565</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645</v>
      </c>
      <c r="C16" t="s">
        <v>954</v>
      </c>
      <c r="D16" t="s">
        <v>566</v>
      </c>
      <c r="E16">
        <v>0</v>
      </c>
      <c r="F16" t="s">
        <v>565</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645</v>
      </c>
      <c r="C17" t="s">
        <v>954</v>
      </c>
      <c r="D17" t="s">
        <v>567</v>
      </c>
      <c r="E17">
        <v>0</v>
      </c>
      <c r="F17" t="s">
        <v>568</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645</v>
      </c>
      <c r="C18" t="s">
        <v>954</v>
      </c>
      <c r="D18" t="s">
        <v>569</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645</v>
      </c>
      <c r="C19" t="s">
        <v>954</v>
      </c>
      <c r="D19" t="s">
        <v>570</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645</v>
      </c>
      <c r="C20" t="s">
        <v>954</v>
      </c>
      <c r="D20" t="s">
        <v>571</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645</v>
      </c>
      <c r="C21" t="s">
        <v>954</v>
      </c>
      <c r="D21" t="s">
        <v>572</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645</v>
      </c>
      <c r="C22" t="s">
        <v>954</v>
      </c>
      <c r="D22" t="s">
        <v>573</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645</v>
      </c>
      <c r="C23" t="s">
        <v>574</v>
      </c>
      <c r="D23" t="s">
        <v>575</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645</v>
      </c>
      <c r="C24" t="s">
        <v>574</v>
      </c>
      <c r="D24" t="s">
        <v>576</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645</v>
      </c>
      <c r="C25" t="s">
        <v>574</v>
      </c>
      <c r="D25" t="s">
        <v>577</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645</v>
      </c>
      <c r="C26" t="s">
        <v>574</v>
      </c>
      <c r="D26" t="s">
        <v>570</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645</v>
      </c>
      <c r="C27" t="s">
        <v>578</v>
      </c>
      <c r="D27" t="s">
        <v>579</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645</v>
      </c>
      <c r="C28" t="s">
        <v>578</v>
      </c>
      <c r="D28" t="s">
        <v>1056</v>
      </c>
      <c r="E28">
        <v>0</v>
      </c>
      <c r="F28" t="s">
        <v>1057</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645</v>
      </c>
      <c r="C29" t="s">
        <v>578</v>
      </c>
      <c r="D29" t="s">
        <v>582</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645</v>
      </c>
      <c r="C30" t="s">
        <v>578</v>
      </c>
      <c r="D30" t="s">
        <v>583</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645</v>
      </c>
      <c r="C31" t="s">
        <v>578</v>
      </c>
      <c r="D31" t="s">
        <v>584</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645</v>
      </c>
      <c r="C32" t="s">
        <v>585</v>
      </c>
      <c r="D32" t="s">
        <v>586</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645</v>
      </c>
      <c r="C33" t="s">
        <v>585</v>
      </c>
      <c r="D33" t="s">
        <v>587</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645</v>
      </c>
      <c r="C34" t="s">
        <v>585</v>
      </c>
      <c r="D34" t="s">
        <v>588</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645</v>
      </c>
      <c r="C35" t="s">
        <v>585</v>
      </c>
      <c r="D35" t="s">
        <v>589</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645</v>
      </c>
      <c r="C36" t="s">
        <v>585</v>
      </c>
      <c r="D36" t="s">
        <v>590</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645</v>
      </c>
      <c r="C37" t="s">
        <v>585</v>
      </c>
      <c r="D37" t="s">
        <v>591</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645</v>
      </c>
      <c r="C38" t="s">
        <v>585</v>
      </c>
      <c r="D38" t="s">
        <v>592</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645</v>
      </c>
      <c r="C39" t="s">
        <v>585</v>
      </c>
      <c r="D39" t="s">
        <v>583</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645</v>
      </c>
      <c r="C40" t="s">
        <v>593</v>
      </c>
      <c r="D40" t="s">
        <v>594</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645</v>
      </c>
      <c r="C41" t="s">
        <v>593</v>
      </c>
      <c r="D41" t="s">
        <v>595</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645</v>
      </c>
      <c r="C42" t="s">
        <v>593</v>
      </c>
      <c r="D42" t="s">
        <v>596</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645</v>
      </c>
      <c r="C43" t="s">
        <v>593</v>
      </c>
      <c r="D43" t="s">
        <v>597</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645</v>
      </c>
      <c r="C44" t="s">
        <v>593</v>
      </c>
      <c r="D44" t="s">
        <v>598</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645</v>
      </c>
      <c r="C45" t="s">
        <v>593</v>
      </c>
      <c r="D45" t="s">
        <v>599</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645</v>
      </c>
      <c r="C46" t="s">
        <v>593</v>
      </c>
      <c r="D46" t="s">
        <v>955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645</v>
      </c>
      <c r="C47" t="s">
        <v>593</v>
      </c>
      <c r="D47" t="s">
        <v>600</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645</v>
      </c>
      <c r="C48" t="s">
        <v>601</v>
      </c>
      <c r="D48" t="s">
        <v>602</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645</v>
      </c>
      <c r="C49" t="s">
        <v>601</v>
      </c>
      <c r="D49" t="s">
        <v>603</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645</v>
      </c>
      <c r="C50" t="s">
        <v>601</v>
      </c>
      <c r="D50" t="s">
        <v>604</v>
      </c>
      <c r="E50">
        <v>0</v>
      </c>
      <c r="F50" t="s">
        <v>605</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645</v>
      </c>
      <c r="C51" t="s">
        <v>601</v>
      </c>
      <c r="D51" t="s">
        <v>606</v>
      </c>
      <c r="E51">
        <v>0</v>
      </c>
      <c r="F51" t="s">
        <v>607</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645</v>
      </c>
      <c r="C52" t="s">
        <v>601</v>
      </c>
      <c r="D52" t="s">
        <v>608</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645</v>
      </c>
      <c r="C53" t="s">
        <v>601</v>
      </c>
      <c r="D53" t="s">
        <v>609</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645</v>
      </c>
      <c r="C54" t="s">
        <v>601</v>
      </c>
      <c r="D54" t="s">
        <v>610</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645</v>
      </c>
      <c r="C55" t="s">
        <v>611</v>
      </c>
      <c r="D55" t="s">
        <v>612</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645</v>
      </c>
      <c r="C56" t="s">
        <v>611</v>
      </c>
      <c r="D56" t="s">
        <v>569</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645</v>
      </c>
      <c r="C57" t="s">
        <v>611</v>
      </c>
      <c r="D57" t="s">
        <v>613</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645</v>
      </c>
      <c r="C58" t="s">
        <v>611</v>
      </c>
      <c r="D58" t="s">
        <v>614</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645</v>
      </c>
      <c r="C59" t="s">
        <v>615</v>
      </c>
      <c r="D59" t="s">
        <v>616</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645</v>
      </c>
      <c r="C60" t="s">
        <v>615</v>
      </c>
      <c r="D60" t="s">
        <v>617</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645</v>
      </c>
      <c r="C61" t="s">
        <v>615</v>
      </c>
      <c r="D61" t="s">
        <v>618</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645</v>
      </c>
      <c r="C62" t="s">
        <v>619</v>
      </c>
      <c r="D62" t="s">
        <v>620</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645</v>
      </c>
      <c r="C63" t="s">
        <v>619</v>
      </c>
      <c r="D63" t="s">
        <v>621</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645</v>
      </c>
      <c r="C64" t="s">
        <v>619</v>
      </c>
      <c r="D64" t="s">
        <v>622</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645</v>
      </c>
      <c r="C65" t="s">
        <v>619</v>
      </c>
      <c r="D65" t="s">
        <v>623</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645</v>
      </c>
      <c r="C66" t="s">
        <v>619</v>
      </c>
      <c r="D66" t="s">
        <v>624</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645</v>
      </c>
      <c r="C67" t="s">
        <v>619</v>
      </c>
      <c r="D67" t="s">
        <v>625</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645</v>
      </c>
      <c r="C68" t="s">
        <v>626</v>
      </c>
      <c r="D68" t="s">
        <v>627</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645</v>
      </c>
      <c r="C69" t="s">
        <v>626</v>
      </c>
      <c r="D69" t="s">
        <v>628</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645</v>
      </c>
      <c r="C70" t="s">
        <v>626</v>
      </c>
      <c r="D70" t="s">
        <v>629</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645</v>
      </c>
      <c r="C71" t="s">
        <v>626</v>
      </c>
      <c r="D71" t="s">
        <v>630</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645</v>
      </c>
      <c r="C72" t="s">
        <v>626</v>
      </c>
      <c r="D72" t="s">
        <v>631</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645</v>
      </c>
      <c r="C73" t="s">
        <v>626</v>
      </c>
      <c r="D73" t="s">
        <v>632</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645</v>
      </c>
      <c r="C74" t="s">
        <v>626</v>
      </c>
      <c r="D74" t="s">
        <v>633</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645</v>
      </c>
      <c r="C75" t="s">
        <v>626</v>
      </c>
      <c r="D75" t="s">
        <v>613</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645</v>
      </c>
      <c r="C76" t="s">
        <v>626</v>
      </c>
      <c r="D76" t="s">
        <v>634</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645</v>
      </c>
      <c r="C77" t="s">
        <v>635</v>
      </c>
      <c r="D77" t="s">
        <v>636</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645</v>
      </c>
      <c r="C78" t="s">
        <v>635</v>
      </c>
      <c r="D78" t="s">
        <v>637</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645</v>
      </c>
      <c r="C79" t="s">
        <v>635</v>
      </c>
      <c r="D79" t="s">
        <v>638</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645</v>
      </c>
      <c r="C80" t="s">
        <v>635</v>
      </c>
      <c r="D80" t="s">
        <v>639</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645</v>
      </c>
      <c r="C81" t="s">
        <v>635</v>
      </c>
      <c r="D81" t="s">
        <v>640</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645</v>
      </c>
      <c r="C82" t="s">
        <v>635</v>
      </c>
      <c r="D82" t="s">
        <v>641</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645</v>
      </c>
      <c r="C83" t="s">
        <v>642</v>
      </c>
      <c r="D83" t="s">
        <v>652</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645</v>
      </c>
      <c r="C84" t="s">
        <v>642</v>
      </c>
      <c r="D84" t="s">
        <v>643</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645</v>
      </c>
      <c r="C85" t="s">
        <v>642</v>
      </c>
      <c r="D85" t="s">
        <v>644</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646</v>
      </c>
      <c r="C86" t="s">
        <v>651</v>
      </c>
      <c r="D86" t="s">
        <v>652</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646</v>
      </c>
      <c r="C87" t="s">
        <v>651</v>
      </c>
      <c r="D87" t="s">
        <v>653</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646</v>
      </c>
      <c r="C88" t="s">
        <v>651</v>
      </c>
      <c r="D88" t="s">
        <v>654</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646</v>
      </c>
      <c r="C89" t="s">
        <v>651</v>
      </c>
      <c r="D89" t="s">
        <v>655</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646</v>
      </c>
      <c r="C90" t="s">
        <v>656</v>
      </c>
      <c r="D90" t="s">
        <v>657</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646</v>
      </c>
      <c r="C91" t="s">
        <v>656</v>
      </c>
      <c r="D91" t="s">
        <v>658</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646</v>
      </c>
      <c r="C92" t="s">
        <v>656</v>
      </c>
      <c r="D92" t="s">
        <v>659</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646</v>
      </c>
      <c r="C93" t="s">
        <v>656</v>
      </c>
      <c r="D93" t="s">
        <v>660</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646</v>
      </c>
      <c r="C94" t="s">
        <v>656</v>
      </c>
      <c r="D94" t="s">
        <v>661</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646</v>
      </c>
      <c r="C95" t="s">
        <v>656</v>
      </c>
      <c r="D95" t="s">
        <v>662</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646</v>
      </c>
      <c r="C96" t="s">
        <v>656</v>
      </c>
      <c r="D96" t="s">
        <v>663</v>
      </c>
      <c r="E96">
        <v>25</v>
      </c>
      <c r="F96" t="s">
        <v>664</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646</v>
      </c>
      <c r="C97" t="s">
        <v>656</v>
      </c>
      <c r="D97" t="s">
        <v>665</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646</v>
      </c>
      <c r="C98" t="s">
        <v>656</v>
      </c>
      <c r="D98" t="s">
        <v>666</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646</v>
      </c>
      <c r="C99" t="s">
        <v>656</v>
      </c>
      <c r="D99" t="s">
        <v>667</v>
      </c>
      <c r="E99">
        <v>25</v>
      </c>
      <c r="F99" t="s">
        <v>668</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646</v>
      </c>
      <c r="C100" t="s">
        <v>656</v>
      </c>
      <c r="D100" t="s">
        <v>669</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646</v>
      </c>
      <c r="C101" t="s">
        <v>656</v>
      </c>
      <c r="D101" t="s">
        <v>670</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646</v>
      </c>
      <c r="C102" t="s">
        <v>671</v>
      </c>
      <c r="D102" t="s">
        <v>672</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646</v>
      </c>
      <c r="C103" t="s">
        <v>671</v>
      </c>
      <c r="D103" t="s">
        <v>673</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646</v>
      </c>
      <c r="C104" t="s">
        <v>671</v>
      </c>
      <c r="D104" t="s">
        <v>674</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646</v>
      </c>
      <c r="C105" t="s">
        <v>676</v>
      </c>
      <c r="D105" t="s">
        <v>677</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646</v>
      </c>
      <c r="C106" t="s">
        <v>676</v>
      </c>
      <c r="D106" t="s">
        <v>678</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646</v>
      </c>
      <c r="C107" t="s">
        <v>676</v>
      </c>
      <c r="D107" t="s">
        <v>679</v>
      </c>
      <c r="E107">
        <v>0</v>
      </c>
      <c r="F107" t="s">
        <v>680</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646</v>
      </c>
      <c r="C108" t="s">
        <v>681</v>
      </c>
      <c r="D108" t="s">
        <v>682</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646</v>
      </c>
      <c r="C109" t="s">
        <v>681</v>
      </c>
      <c r="D109" t="s">
        <v>683</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646</v>
      </c>
      <c r="C110" t="s">
        <v>681</v>
      </c>
      <c r="D110" t="s">
        <v>684</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646</v>
      </c>
      <c r="C111" t="s">
        <v>681</v>
      </c>
      <c r="D111" t="s">
        <v>685</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646</v>
      </c>
      <c r="C112" t="s">
        <v>686</v>
      </c>
      <c r="D112" t="s">
        <v>687</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646</v>
      </c>
      <c r="C113" t="s">
        <v>686</v>
      </c>
      <c r="D113" t="s">
        <v>688</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646</v>
      </c>
      <c r="C114" t="s">
        <v>686</v>
      </c>
      <c r="D114" t="s">
        <v>689</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646</v>
      </c>
      <c r="C115" t="s">
        <v>686</v>
      </c>
      <c r="D115" t="s">
        <v>690</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646</v>
      </c>
      <c r="C116" t="s">
        <v>691</v>
      </c>
      <c r="D116" t="s">
        <v>692</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646</v>
      </c>
      <c r="C117" t="s">
        <v>691</v>
      </c>
      <c r="D117" t="s">
        <v>693</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646</v>
      </c>
      <c r="C118" t="s">
        <v>691</v>
      </c>
      <c r="D118" t="s">
        <v>694</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646</v>
      </c>
      <c r="C119" t="s">
        <v>691</v>
      </c>
      <c r="D119" t="s">
        <v>695</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646</v>
      </c>
      <c r="C120" t="s">
        <v>691</v>
      </c>
      <c r="D120" t="s">
        <v>696</v>
      </c>
      <c r="E120">
        <v>0</v>
      </c>
      <c r="F120" t="s">
        <v>680</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646</v>
      </c>
      <c r="C121" t="s">
        <v>691</v>
      </c>
      <c r="D121" t="s">
        <v>697</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646</v>
      </c>
      <c r="C122" t="s">
        <v>691</v>
      </c>
      <c r="D122" t="s">
        <v>698</v>
      </c>
      <c r="E122">
        <v>0</v>
      </c>
      <c r="F122" t="s">
        <v>680</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646</v>
      </c>
      <c r="C123" t="s">
        <v>699</v>
      </c>
      <c r="D123" t="s">
        <v>700</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646</v>
      </c>
      <c r="C124" t="s">
        <v>699</v>
      </c>
      <c r="D124" t="s">
        <v>701</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646</v>
      </c>
      <c r="C125" t="s">
        <v>699</v>
      </c>
      <c r="D125" t="s">
        <v>702</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646</v>
      </c>
      <c r="C126" t="s">
        <v>699</v>
      </c>
      <c r="D126" t="s">
        <v>703</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646</v>
      </c>
      <c r="C127" t="s">
        <v>699</v>
      </c>
      <c r="D127" t="s">
        <v>704</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646</v>
      </c>
      <c r="C128" t="s">
        <v>699</v>
      </c>
      <c r="D128" t="s">
        <v>705</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646</v>
      </c>
      <c r="C129" t="s">
        <v>699</v>
      </c>
      <c r="D129" t="s">
        <v>706</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646</v>
      </c>
      <c r="C130" t="s">
        <v>699</v>
      </c>
      <c r="D130" t="s">
        <v>707</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646</v>
      </c>
      <c r="C131" t="s">
        <v>708</v>
      </c>
      <c r="D131" t="s">
        <v>774</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646</v>
      </c>
      <c r="C132" t="s">
        <v>708</v>
      </c>
      <c r="D132" t="s">
        <v>709</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646</v>
      </c>
      <c r="C133" t="s">
        <v>708</v>
      </c>
      <c r="D133" t="s">
        <v>710</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646</v>
      </c>
      <c r="C134" t="s">
        <v>708</v>
      </c>
      <c r="D134" t="s">
        <v>711</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646</v>
      </c>
      <c r="C135" t="s">
        <v>708</v>
      </c>
      <c r="D135" t="s">
        <v>712</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646</v>
      </c>
      <c r="C136" t="s">
        <v>708</v>
      </c>
      <c r="D136" t="s">
        <v>713</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646</v>
      </c>
      <c r="C137" t="s">
        <v>708</v>
      </c>
      <c r="D137" t="s">
        <v>713</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646</v>
      </c>
      <c r="C138" t="s">
        <v>708</v>
      </c>
      <c r="D138" t="s">
        <v>714</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646</v>
      </c>
      <c r="C139" t="s">
        <v>715</v>
      </c>
      <c r="D139" t="s">
        <v>716</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646</v>
      </c>
      <c r="C140" t="s">
        <v>715</v>
      </c>
      <c r="D140" t="s">
        <v>717</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646</v>
      </c>
      <c r="C141" t="s">
        <v>715</v>
      </c>
      <c r="D141" t="s">
        <v>718</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646</v>
      </c>
      <c r="C142" t="s">
        <v>715</v>
      </c>
      <c r="D142" t="s">
        <v>719</v>
      </c>
      <c r="E142">
        <v>0</v>
      </c>
      <c r="F142" t="s">
        <v>720</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646</v>
      </c>
      <c r="C143" t="s">
        <v>715</v>
      </c>
      <c r="D143" t="s">
        <v>721</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646</v>
      </c>
      <c r="C144" t="s">
        <v>715</v>
      </c>
      <c r="D144" t="s">
        <v>722</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646</v>
      </c>
      <c r="C145" t="s">
        <v>715</v>
      </c>
      <c r="D145" t="s">
        <v>723</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646</v>
      </c>
      <c r="C146" t="s">
        <v>715</v>
      </c>
      <c r="D146" t="s">
        <v>724</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646</v>
      </c>
      <c r="C147" t="s">
        <v>715</v>
      </c>
      <c r="D147" t="s">
        <v>725</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646</v>
      </c>
      <c r="C148" t="s">
        <v>715</v>
      </c>
      <c r="D148" t="s">
        <v>726</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646</v>
      </c>
      <c r="C149" t="s">
        <v>715</v>
      </c>
      <c r="D149" t="s">
        <v>727</v>
      </c>
      <c r="E149">
        <v>70</v>
      </c>
      <c r="F149" t="s">
        <v>728</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646</v>
      </c>
      <c r="C150" t="s">
        <v>635</v>
      </c>
      <c r="D150" t="s">
        <v>729</v>
      </c>
      <c r="E150">
        <v>10</v>
      </c>
      <c r="F150" t="s">
        <v>735</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646</v>
      </c>
      <c r="C151" t="s">
        <v>635</v>
      </c>
      <c r="D151" t="s">
        <v>730</v>
      </c>
      <c r="E151">
        <v>20</v>
      </c>
      <c r="F151" t="s">
        <v>735</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646</v>
      </c>
      <c r="C152" t="s">
        <v>635</v>
      </c>
      <c r="D152" t="s">
        <v>731</v>
      </c>
      <c r="E152">
        <v>20</v>
      </c>
      <c r="F152" t="s">
        <v>735</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646</v>
      </c>
      <c r="C153" t="s">
        <v>635</v>
      </c>
      <c r="D153" t="s">
        <v>732</v>
      </c>
      <c r="E153">
        <v>20</v>
      </c>
      <c r="F153" t="s">
        <v>735</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646</v>
      </c>
      <c r="C154" t="s">
        <v>635</v>
      </c>
      <c r="D154" t="s">
        <v>733</v>
      </c>
      <c r="E154">
        <v>20</v>
      </c>
      <c r="F154" t="s">
        <v>736</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646</v>
      </c>
      <c r="C155" t="s">
        <v>635</v>
      </c>
      <c r="D155" t="s">
        <v>734</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647</v>
      </c>
      <c r="C156" t="s">
        <v>651</v>
      </c>
      <c r="D156" t="s">
        <v>652</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647</v>
      </c>
      <c r="C157" t="s">
        <v>651</v>
      </c>
      <c r="D157" t="s">
        <v>653</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647</v>
      </c>
      <c r="C158" t="s">
        <v>651</v>
      </c>
      <c r="D158" t="s">
        <v>654</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647</v>
      </c>
      <c r="C159" t="s">
        <v>651</v>
      </c>
      <c r="D159" t="s">
        <v>655</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647</v>
      </c>
      <c r="C160" t="s">
        <v>656</v>
      </c>
      <c r="D160" t="s">
        <v>657</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647</v>
      </c>
      <c r="C161" t="s">
        <v>656</v>
      </c>
      <c r="D161" t="s">
        <v>658</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647</v>
      </c>
      <c r="C162" t="s">
        <v>656</v>
      </c>
      <c r="D162" t="s">
        <v>659</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647</v>
      </c>
      <c r="C163" t="s">
        <v>656</v>
      </c>
      <c r="D163" t="s">
        <v>660</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647</v>
      </c>
      <c r="C164" t="s">
        <v>656</v>
      </c>
      <c r="D164" t="s">
        <v>661</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647</v>
      </c>
      <c r="C165" t="s">
        <v>656</v>
      </c>
      <c r="D165" t="s">
        <v>662</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647</v>
      </c>
      <c r="C166" t="s">
        <v>656</v>
      </c>
      <c r="D166" t="s">
        <v>663</v>
      </c>
      <c r="E166">
        <v>25</v>
      </c>
      <c r="F166" t="s">
        <v>664</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647</v>
      </c>
      <c r="C167" t="s">
        <v>656</v>
      </c>
      <c r="D167" t="s">
        <v>665</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647</v>
      </c>
      <c r="C168" t="s">
        <v>656</v>
      </c>
      <c r="D168" t="s">
        <v>666</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647</v>
      </c>
      <c r="C169" t="s">
        <v>656</v>
      </c>
      <c r="D169" t="s">
        <v>667</v>
      </c>
      <c r="E169">
        <v>25</v>
      </c>
      <c r="F169" t="s">
        <v>668</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647</v>
      </c>
      <c r="C170" t="s">
        <v>656</v>
      </c>
      <c r="D170" t="s">
        <v>669</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647</v>
      </c>
      <c r="C171" t="s">
        <v>656</v>
      </c>
      <c r="D171" t="s">
        <v>670</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647</v>
      </c>
      <c r="C172" t="s">
        <v>671</v>
      </c>
      <c r="D172" t="s">
        <v>672</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647</v>
      </c>
      <c r="C173" t="s">
        <v>671</v>
      </c>
      <c r="D173" t="s">
        <v>673</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647</v>
      </c>
      <c r="C174" t="s">
        <v>671</v>
      </c>
      <c r="D174" t="s">
        <v>674</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647</v>
      </c>
      <c r="C175" t="s">
        <v>676</v>
      </c>
      <c r="D175" t="s">
        <v>677</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647</v>
      </c>
      <c r="C176" t="s">
        <v>676</v>
      </c>
      <c r="D176" t="s">
        <v>678</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647</v>
      </c>
      <c r="C177" t="s">
        <v>676</v>
      </c>
      <c r="D177" t="s">
        <v>679</v>
      </c>
      <c r="E177">
        <v>0</v>
      </c>
      <c r="F177" t="s">
        <v>680</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647</v>
      </c>
      <c r="C178" t="s">
        <v>681</v>
      </c>
      <c r="D178" t="s">
        <v>682</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647</v>
      </c>
      <c r="C179" t="s">
        <v>681</v>
      </c>
      <c r="D179" t="s">
        <v>683</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647</v>
      </c>
      <c r="C180" t="s">
        <v>681</v>
      </c>
      <c r="D180" t="s">
        <v>684</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647</v>
      </c>
      <c r="C181" t="s">
        <v>681</v>
      </c>
      <c r="D181" t="s">
        <v>685</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647</v>
      </c>
      <c r="C182" t="s">
        <v>686</v>
      </c>
      <c r="D182" t="s">
        <v>687</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647</v>
      </c>
      <c r="C183" t="s">
        <v>686</v>
      </c>
      <c r="D183" t="s">
        <v>688</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647</v>
      </c>
      <c r="C184" t="s">
        <v>686</v>
      </c>
      <c r="D184" t="s">
        <v>689</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647</v>
      </c>
      <c r="C185" t="s">
        <v>686</v>
      </c>
      <c r="D185" t="s">
        <v>690</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647</v>
      </c>
      <c r="C186" t="s">
        <v>691</v>
      </c>
      <c r="D186" t="s">
        <v>692</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647</v>
      </c>
      <c r="C187" t="s">
        <v>691</v>
      </c>
      <c r="D187" t="s">
        <v>693</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647</v>
      </c>
      <c r="C188" t="s">
        <v>691</v>
      </c>
      <c r="D188" t="s">
        <v>694</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647</v>
      </c>
      <c r="C189" t="s">
        <v>691</v>
      </c>
      <c r="D189" t="s">
        <v>695</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647</v>
      </c>
      <c r="C190" t="s">
        <v>691</v>
      </c>
      <c r="D190" t="s">
        <v>696</v>
      </c>
      <c r="E190">
        <v>0</v>
      </c>
      <c r="F190" t="s">
        <v>680</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647</v>
      </c>
      <c r="C191" t="s">
        <v>691</v>
      </c>
      <c r="D191" t="s">
        <v>697</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647</v>
      </c>
      <c r="C192" t="s">
        <v>691</v>
      </c>
      <c r="D192" t="s">
        <v>698</v>
      </c>
      <c r="E192">
        <v>0</v>
      </c>
      <c r="F192" t="s">
        <v>680</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647</v>
      </c>
      <c r="C193" t="s">
        <v>699</v>
      </c>
      <c r="D193" t="s">
        <v>700</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647</v>
      </c>
      <c r="C194" t="s">
        <v>699</v>
      </c>
      <c r="D194" t="s">
        <v>701</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647</v>
      </c>
      <c r="C195" t="s">
        <v>699</v>
      </c>
      <c r="D195" t="s">
        <v>702</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647</v>
      </c>
      <c r="C196" t="s">
        <v>699</v>
      </c>
      <c r="D196" t="s">
        <v>703</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647</v>
      </c>
      <c r="C197" t="s">
        <v>699</v>
      </c>
      <c r="D197" t="s">
        <v>704</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647</v>
      </c>
      <c r="C198" t="s">
        <v>699</v>
      </c>
      <c r="D198" t="s">
        <v>705</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647</v>
      </c>
      <c r="C199" t="s">
        <v>699</v>
      </c>
      <c r="D199" t="s">
        <v>706</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647</v>
      </c>
      <c r="C200" t="s">
        <v>699</v>
      </c>
      <c r="D200" t="s">
        <v>707</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647</v>
      </c>
      <c r="C201" t="s">
        <v>708</v>
      </c>
      <c r="D201" t="s">
        <v>774</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647</v>
      </c>
      <c r="C202" t="s">
        <v>708</v>
      </c>
      <c r="D202" t="s">
        <v>709</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647</v>
      </c>
      <c r="C203" t="s">
        <v>708</v>
      </c>
      <c r="D203" t="s">
        <v>710</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647</v>
      </c>
      <c r="C204" t="s">
        <v>708</v>
      </c>
      <c r="D204" t="s">
        <v>711</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647</v>
      </c>
      <c r="C205" t="s">
        <v>708</v>
      </c>
      <c r="D205" t="s">
        <v>712</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647</v>
      </c>
      <c r="C206" t="s">
        <v>708</v>
      </c>
      <c r="D206" t="s">
        <v>713</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647</v>
      </c>
      <c r="C207" t="s">
        <v>708</v>
      </c>
      <c r="D207" t="s">
        <v>714</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647</v>
      </c>
      <c r="C208" t="s">
        <v>715</v>
      </c>
      <c r="D208" t="s">
        <v>716</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647</v>
      </c>
      <c r="C209" t="s">
        <v>715</v>
      </c>
      <c r="D209" t="s">
        <v>717</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647</v>
      </c>
      <c r="C210" t="s">
        <v>715</v>
      </c>
      <c r="D210" t="s">
        <v>718</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647</v>
      </c>
      <c r="C211" t="s">
        <v>715</v>
      </c>
      <c r="D211" t="s">
        <v>719</v>
      </c>
      <c r="E211">
        <v>0</v>
      </c>
      <c r="F211" t="s">
        <v>720</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647</v>
      </c>
      <c r="C212" t="s">
        <v>715</v>
      </c>
      <c r="D212" t="s">
        <v>721</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647</v>
      </c>
      <c r="C213" t="s">
        <v>715</v>
      </c>
      <c r="D213" t="s">
        <v>722</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647</v>
      </c>
      <c r="C214" t="s">
        <v>715</v>
      </c>
      <c r="D214" t="s">
        <v>723</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647</v>
      </c>
      <c r="C215" t="s">
        <v>715</v>
      </c>
      <c r="D215" t="s">
        <v>724</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647</v>
      </c>
      <c r="C216" t="s">
        <v>715</v>
      </c>
      <c r="D216" t="s">
        <v>725</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647</v>
      </c>
      <c r="C217" t="s">
        <v>715</v>
      </c>
      <c r="D217" t="s">
        <v>726</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647</v>
      </c>
      <c r="C218" t="s">
        <v>715</v>
      </c>
      <c r="D218" t="s">
        <v>727</v>
      </c>
      <c r="E218">
        <v>70</v>
      </c>
      <c r="F218" t="s">
        <v>728</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647</v>
      </c>
      <c r="C219" t="s">
        <v>635</v>
      </c>
      <c r="D219" t="s">
        <v>729</v>
      </c>
      <c r="E219">
        <v>10</v>
      </c>
      <c r="F219" t="s">
        <v>735</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647</v>
      </c>
      <c r="C220" t="s">
        <v>635</v>
      </c>
      <c r="D220" t="s">
        <v>730</v>
      </c>
      <c r="E220">
        <v>20</v>
      </c>
      <c r="F220" t="s">
        <v>735</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647</v>
      </c>
      <c r="C221" t="s">
        <v>635</v>
      </c>
      <c r="D221" t="s">
        <v>731</v>
      </c>
      <c r="E221">
        <v>20</v>
      </c>
      <c r="F221" t="s">
        <v>735</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647</v>
      </c>
      <c r="C222" t="s">
        <v>635</v>
      </c>
      <c r="D222" t="s">
        <v>732</v>
      </c>
      <c r="E222">
        <v>20</v>
      </c>
      <c r="F222" t="s">
        <v>735</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647</v>
      </c>
      <c r="C223" t="s">
        <v>635</v>
      </c>
      <c r="D223" t="s">
        <v>733</v>
      </c>
      <c r="E223">
        <v>20</v>
      </c>
      <c r="F223" t="s">
        <v>736</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647</v>
      </c>
      <c r="C224" t="s">
        <v>635</v>
      </c>
      <c r="D224" t="s">
        <v>734</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953</v>
      </c>
      <c r="C225" s="20" t="s">
        <v>777</v>
      </c>
      <c r="D225" t="s">
        <v>903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953</v>
      </c>
      <c r="C226" s="20" t="s">
        <v>777</v>
      </c>
      <c r="D226" t="s">
        <v>904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953</v>
      </c>
      <c r="C227" s="20" t="s">
        <v>777</v>
      </c>
      <c r="D227" t="s">
        <v>905</v>
      </c>
      <c r="E227">
        <v>5</v>
      </c>
    </row>
    <row r="228" spans="1:5">
      <c r="A228" s="15" t="str">
        <f>TRIM(OccupancyStandardsTable[[#This Row],[Ventilation Standard]])&amp;TRIM(OccupancyStandardsTable[[#This Row],[Primary Space Type]])&amp;TRIM(OccupancyStandardsTable[[#This Row],[Secondary Space Type]])</f>
        <v>GGHC v2.2Health CareAutopsy</v>
      </c>
      <c r="B228" s="2" t="s">
        <v>953</v>
      </c>
      <c r="C228" s="20" t="s">
        <v>777</v>
      </c>
      <c r="D228" t="s">
        <v>906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953</v>
      </c>
      <c r="C229" s="20" t="s">
        <v>777</v>
      </c>
      <c r="D229" t="s">
        <v>907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953</v>
      </c>
      <c r="C230" s="20" t="s">
        <v>777</v>
      </c>
      <c r="D230" t="s">
        <v>908</v>
      </c>
      <c r="E230">
        <v>5</v>
      </c>
    </row>
    <row r="231" spans="1:5">
      <c r="A231" s="15" t="str">
        <f>TRIM(OccupancyStandardsTable[[#This Row],[Ventilation Standard]])&amp;TRIM(OccupancyStandardsTable[[#This Row],[Primary Space Type]])&amp;TRIM(OccupancyStandardsTable[[#This Row],[Secondary Space Type]])</f>
        <v>GGHC v2.2Health CareCast Room</v>
      </c>
      <c r="B231" s="2" t="s">
        <v>953</v>
      </c>
      <c r="C231" s="20" t="s">
        <v>777</v>
      </c>
      <c r="D231" t="s">
        <v>909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953</v>
      </c>
      <c r="C232" s="20" t="s">
        <v>777</v>
      </c>
      <c r="D232" t="s">
        <v>910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953</v>
      </c>
      <c r="C233" s="20" t="s">
        <v>777</v>
      </c>
      <c r="D233" t="s">
        <v>911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953</v>
      </c>
      <c r="C234" s="20" t="s">
        <v>777</v>
      </c>
      <c r="D234" t="s">
        <v>912</v>
      </c>
      <c r="E234">
        <v>20</v>
      </c>
    </row>
    <row r="235" spans="1:5">
      <c r="A235" s="15" t="str">
        <f>TRIM(OccupancyStandardsTable[[#This Row],[Ventilation Standard]])&amp;TRIM(OccupancyStandardsTable[[#This Row],[Primary Space Type]])&amp;TRIM(OccupancyStandardsTable[[#This Row],[Secondary Space Type]])</f>
        <v>GGHC v2.2Health CareCorridors</v>
      </c>
      <c r="B235" s="2" t="s">
        <v>953</v>
      </c>
      <c r="C235" s="20" t="s">
        <v>777</v>
      </c>
      <c r="D235" t="s">
        <v>633</v>
      </c>
      <c r="E235">
        <v>10</v>
      </c>
    </row>
    <row r="236" spans="1:5">
      <c r="A236" s="15" t="str">
        <f>TRIM(OccupancyStandardsTable[[#This Row],[Ventilation Standard]])&amp;TRIM(OccupancyStandardsTable[[#This Row],[Primary Space Type]])&amp;TRIM(OccupancyStandardsTable[[#This Row],[Secondary Space Type]])</f>
        <v>GGHC v2.2Health CareCystoscopy</v>
      </c>
      <c r="B236" s="2" t="s">
        <v>953</v>
      </c>
      <c r="C236" s="20" t="s">
        <v>777</v>
      </c>
      <c r="D236" t="s">
        <v>913</v>
      </c>
      <c r="E236">
        <v>5</v>
      </c>
    </row>
    <row r="237" spans="1:5">
      <c r="A237" s="15" t="str">
        <f>TRIM(OccupancyStandardsTable[[#This Row],[Ventilation Standard]])&amp;TRIM(OccupancyStandardsTable[[#This Row],[Primary Space Type]])&amp;TRIM(OccupancyStandardsTable[[#This Row],[Secondary Space Type]])</f>
        <v>GGHC v2.2Health CareDarkroom</v>
      </c>
      <c r="B237" s="2" t="s">
        <v>953</v>
      </c>
      <c r="C237" s="20" t="s">
        <v>777</v>
      </c>
      <c r="D237" t="s">
        <v>914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953</v>
      </c>
      <c r="C238" s="20" t="s">
        <v>777</v>
      </c>
      <c r="D238" t="s">
        <v>915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953</v>
      </c>
      <c r="C239" s="20" t="s">
        <v>777</v>
      </c>
      <c r="D239" t="s">
        <v>916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953</v>
      </c>
      <c r="C240" s="20" t="s">
        <v>777</v>
      </c>
      <c r="D240" t="s">
        <v>917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953</v>
      </c>
      <c r="C241" s="20" t="s">
        <v>777</v>
      </c>
      <c r="D241" t="s">
        <v>918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953</v>
      </c>
      <c r="C242" s="20" t="s">
        <v>777</v>
      </c>
      <c r="D242" t="s">
        <v>919</v>
      </c>
      <c r="E242">
        <v>5</v>
      </c>
    </row>
    <row r="243" spans="1:5">
      <c r="A243" s="15" t="str">
        <f>TRIM(OccupancyStandardsTable[[#This Row],[Ventilation Standard]])&amp;TRIM(OccupancyStandardsTable[[#This Row],[Primary Space Type]])&amp;TRIM(OccupancyStandardsTable[[#This Row],[Secondary Space Type]])</f>
        <v>GGHC v2.2Health CareEndoscopy</v>
      </c>
      <c r="B243" s="2" t="s">
        <v>953</v>
      </c>
      <c r="C243" s="20" t="s">
        <v>777</v>
      </c>
      <c r="D243" t="s">
        <v>920</v>
      </c>
      <c r="E243">
        <v>5</v>
      </c>
    </row>
    <row r="244" spans="1:5">
      <c r="A244" s="15" t="str">
        <f>TRIM(OccupancyStandardsTable[[#This Row],[Ventilation Standard]])&amp;TRIM(OccupancyStandardsTable[[#This Row],[Primary Space Type]])&amp;TRIM(OccupancyStandardsTable[[#This Row],[Secondary Space Type]])</f>
        <v>GGHC v2.2Health CareHistology</v>
      </c>
      <c r="B244" s="2" t="s">
        <v>953</v>
      </c>
      <c r="C244" s="20" t="s">
        <v>777</v>
      </c>
      <c r="D244" t="s">
        <v>921</v>
      </c>
      <c r="E244">
        <v>5</v>
      </c>
    </row>
    <row r="245" spans="1:5">
      <c r="A245" s="15" t="str">
        <f>TRIM(OccupancyStandardsTable[[#This Row],[Ventilation Standard]])&amp;TRIM(OccupancyStandardsTable[[#This Row],[Primary Space Type]])&amp;TRIM(OccupancyStandardsTable[[#This Row],[Secondary Space Type]])</f>
        <v>GGHC v2.2Health CareIsolation</v>
      </c>
      <c r="B245" s="2" t="s">
        <v>953</v>
      </c>
      <c r="C245" s="20" t="s">
        <v>777</v>
      </c>
      <c r="D245" t="s">
        <v>922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953</v>
      </c>
      <c r="C246" s="20" t="s">
        <v>777</v>
      </c>
      <c r="D246" t="s">
        <v>923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953</v>
      </c>
      <c r="C247" s="20" t="s">
        <v>777</v>
      </c>
      <c r="D247" t="s">
        <v>924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953</v>
      </c>
      <c r="C248" s="20" t="s">
        <v>777</v>
      </c>
      <c r="D248" t="s">
        <v>925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953</v>
      </c>
      <c r="C249" s="20" t="s">
        <v>777</v>
      </c>
      <c r="D249" t="s">
        <v>926</v>
      </c>
      <c r="E249">
        <v>5</v>
      </c>
    </row>
    <row r="250" spans="1:5">
      <c r="A250" s="15" t="str">
        <f>TRIM(OccupancyStandardsTable[[#This Row],[Ventilation Standard]])&amp;TRIM(OccupancyStandardsTable[[#This Row],[Primary Space Type]])&amp;TRIM(OccupancyStandardsTable[[#This Row],[Secondary Space Type]])</f>
        <v>GGHC v2.2Health CareLaboratory</v>
      </c>
      <c r="B250" s="2" t="s">
        <v>953</v>
      </c>
      <c r="C250" s="20" t="s">
        <v>777</v>
      </c>
      <c r="D250" t="s">
        <v>782</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953</v>
      </c>
      <c r="C251" s="20" t="s">
        <v>777</v>
      </c>
      <c r="D251" t="s">
        <v>927</v>
      </c>
      <c r="E251">
        <v>2</v>
      </c>
    </row>
    <row r="252" spans="1:5">
      <c r="A252" s="15" t="str">
        <f>TRIM(OccupancyStandardsTable[[#This Row],[Ventilation Standard]])&amp;TRIM(OccupancyStandardsTable[[#This Row],[Primary Space Type]])&amp;TRIM(OccupancyStandardsTable[[#This Row],[Secondary Space Type]])</f>
        <v>GGHC v2.2Health CareLobby</v>
      </c>
      <c r="B252" s="2" t="s">
        <v>953</v>
      </c>
      <c r="C252" s="20" t="s">
        <v>777</v>
      </c>
      <c r="D252" t="s">
        <v>783</v>
      </c>
      <c r="E252">
        <v>10</v>
      </c>
    </row>
    <row r="253" spans="1:5">
      <c r="A253" s="15" t="str">
        <f>TRIM(OccupancyStandardsTable[[#This Row],[Ventilation Standard]])&amp;TRIM(OccupancyStandardsTable[[#This Row],[Primary Space Type]])&amp;TRIM(OccupancyStandardsTable[[#This Row],[Secondary Space Type]])</f>
        <v>GGHC v2.2Health CareLockers</v>
      </c>
      <c r="B253" s="2" t="s">
        <v>953</v>
      </c>
      <c r="C253" s="20" t="s">
        <v>777</v>
      </c>
      <c r="D253" t="s">
        <v>928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953</v>
      </c>
      <c r="C254" s="20" t="s">
        <v>777</v>
      </c>
      <c r="D254" t="s">
        <v>929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953</v>
      </c>
      <c r="C255" s="20" t="s">
        <v>777</v>
      </c>
      <c r="D255" t="s">
        <v>930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953</v>
      </c>
      <c r="C256" s="20" t="s">
        <v>777</v>
      </c>
      <c r="D256" t="s">
        <v>931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953</v>
      </c>
      <c r="C257" s="20" t="s">
        <v>777</v>
      </c>
      <c r="D257" t="s">
        <v>932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953</v>
      </c>
      <c r="C258" s="20" t="s">
        <v>777</v>
      </c>
      <c r="D258" t="s">
        <v>933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953</v>
      </c>
      <c r="C259" s="20" t="s">
        <v>777</v>
      </c>
      <c r="D259" t="s">
        <v>934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953</v>
      </c>
      <c r="C260" s="20" t="s">
        <v>777</v>
      </c>
      <c r="D260" t="s">
        <v>935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953</v>
      </c>
      <c r="C261" s="20" t="s">
        <v>777</v>
      </c>
      <c r="D261" t="s">
        <v>785</v>
      </c>
      <c r="E261">
        <v>5</v>
      </c>
    </row>
    <row r="262" spans="1:5">
      <c r="A262" s="15" t="str">
        <f>TRIM(OccupancyStandardsTable[[#This Row],[Ventilation Standard]])&amp;TRIM(OccupancyStandardsTable[[#This Row],[Primary Space Type]])&amp;TRIM(OccupancyStandardsTable[[#This Row],[Secondary Space Type]])</f>
        <v>GGHC v2.2Health CarePathology</v>
      </c>
      <c r="B262" s="2" t="s">
        <v>953</v>
      </c>
      <c r="C262" s="20" t="s">
        <v>777</v>
      </c>
      <c r="D262" t="s">
        <v>936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953</v>
      </c>
      <c r="C263" s="20" t="s">
        <v>777</v>
      </c>
      <c r="D263" t="s">
        <v>786</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953</v>
      </c>
      <c r="C264" s="20" t="s">
        <v>777</v>
      </c>
      <c r="D264" t="s">
        <v>937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953</v>
      </c>
      <c r="C265" s="20" t="s">
        <v>777</v>
      </c>
      <c r="D265" t="s">
        <v>938</v>
      </c>
      <c r="E265">
        <v>5</v>
      </c>
    </row>
    <row r="266" spans="1:5">
      <c r="A266" s="15" t="str">
        <f>TRIM(OccupancyStandardsTable[[#This Row],[Ventilation Standard]])&amp;TRIM(OccupancyStandardsTable[[#This Row],[Primary Space Type]])&amp;TRIM(OccupancyStandardsTable[[#This Row],[Secondary Space Type]])</f>
        <v>GGHC v2.2Health CareRecovery</v>
      </c>
      <c r="B266" s="2" t="s">
        <v>953</v>
      </c>
      <c r="C266" s="20" t="s">
        <v>777</v>
      </c>
      <c r="D266" t="s">
        <v>891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953</v>
      </c>
      <c r="C267" s="20" t="s">
        <v>777</v>
      </c>
      <c r="D267" t="s">
        <v>939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953</v>
      </c>
      <c r="C268" s="20" t="s">
        <v>777</v>
      </c>
      <c r="D268" t="s">
        <v>940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953</v>
      </c>
      <c r="C269" s="20" t="s">
        <v>777</v>
      </c>
      <c r="D269" t="s">
        <v>941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953</v>
      </c>
      <c r="C270" s="20" t="s">
        <v>777</v>
      </c>
      <c r="D270" t="s">
        <v>942</v>
      </c>
      <c r="E270">
        <v>5</v>
      </c>
    </row>
    <row r="271" spans="1:5">
      <c r="A271" s="15" t="str">
        <f>TRIM(OccupancyStandardsTable[[#This Row],[Ventilation Standard]])&amp;TRIM(OccupancyStandardsTable[[#This Row],[Primary Space Type]])&amp;TRIM(OccupancyStandardsTable[[#This Row],[Secondary Space Type]])</f>
        <v>GGHC v2.2Health CareStairways</v>
      </c>
      <c r="B271" s="2" t="s">
        <v>953</v>
      </c>
      <c r="C271" s="20" t="s">
        <v>777</v>
      </c>
      <c r="D271" t="s">
        <v>943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953</v>
      </c>
      <c r="C272" s="20" t="s">
        <v>777</v>
      </c>
      <c r="D272" t="s">
        <v>944</v>
      </c>
      <c r="E272">
        <v>5</v>
      </c>
    </row>
    <row r="273" spans="1:5">
      <c r="A273" s="15" t="str">
        <f>TRIM(OccupancyStandardsTable[[#This Row],[Ventilation Standard]])&amp;TRIM(OccupancyStandardsTable[[#This Row],[Primary Space Type]])&amp;TRIM(OccupancyStandardsTable[[#This Row],[Secondary Space Type]])</f>
        <v>GGHC v2.2Health CareSub-Sterile</v>
      </c>
      <c r="B273" s="2" t="s">
        <v>953</v>
      </c>
      <c r="C273" s="20" t="s">
        <v>777</v>
      </c>
      <c r="D273" t="s">
        <v>945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953</v>
      </c>
      <c r="C274" s="20" t="s">
        <v>777</v>
      </c>
      <c r="D274" t="s">
        <v>946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953</v>
      </c>
      <c r="C275" s="20" t="s">
        <v>777</v>
      </c>
      <c r="D275" t="s">
        <v>947</v>
      </c>
      <c r="E275">
        <v>0.5</v>
      </c>
    </row>
    <row r="276" spans="1:5">
      <c r="A276" s="15" t="str">
        <f>TRIM(OccupancyStandardsTable[[#This Row],[Ventilation Standard]])&amp;TRIM(OccupancyStandardsTable[[#This Row],[Primary Space Type]])&amp;TRIM(OccupancyStandardsTable[[#This Row],[Secondary Space Type]])</f>
        <v>GGHC v2.2Health CareTrauma</v>
      </c>
      <c r="B276" s="2" t="s">
        <v>953</v>
      </c>
      <c r="C276" s="20" t="s">
        <v>777</v>
      </c>
      <c r="D276" t="s">
        <v>948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953</v>
      </c>
      <c r="C277" s="20" t="s">
        <v>777</v>
      </c>
      <c r="D277" t="s">
        <v>949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953</v>
      </c>
      <c r="C278" s="20" t="s">
        <v>777</v>
      </c>
      <c r="D278" t="s">
        <v>950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953</v>
      </c>
      <c r="C279" s="20" t="s">
        <v>777</v>
      </c>
      <c r="D279" t="s">
        <v>951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953</v>
      </c>
      <c r="C280" s="20" t="s">
        <v>777</v>
      </c>
      <c r="D280" s="16" t="s">
        <v>952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zoomScale="70" zoomScaleNormal="70" workbookViewId="0">
      <pane ySplit="3" topLeftCell="A4" activePane="bottomLeft" state="frozen"/>
      <selection pane="bottomLeft" activeCell="A4" sqref="A4"/>
    </sheetView>
  </sheetViews>
  <sheetFormatPr defaultRowHeight="14.4"/>
  <cols>
    <col min="1" max="1" width="25.4414062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c r="A1" t="s">
        <v>1929</v>
      </c>
    </row>
    <row r="3" spans="1:7">
      <c r="A3" s="12" t="s">
        <v>793</v>
      </c>
      <c r="B3" s="14" t="s">
        <v>751</v>
      </c>
      <c r="C3" s="11" t="s">
        <v>547</v>
      </c>
      <c r="D3" s="11" t="s">
        <v>548</v>
      </c>
      <c r="E3" s="8" t="s">
        <v>7</v>
      </c>
      <c r="F3" s="8" t="s">
        <v>5</v>
      </c>
      <c r="G3" s="8" t="s">
        <v>875</v>
      </c>
    </row>
    <row r="4" spans="1:7">
      <c r="A4" s="13" t="str">
        <f>TRIM(InteriorLightingTable[[#This Row],[Lighting Standard]])&amp;TRIM( InteriorLightingTable[[#This Row],[Primary Space Type]]) &amp;TRIM( InteriorLightingTable[[#This Row],[Secondary Space Type]])</f>
        <v>ASHRAE 90.1-1999Whole BuildingAutomotive Facility</v>
      </c>
      <c r="B4" s="4" t="s">
        <v>752</v>
      </c>
      <c r="C4" s="3" t="s">
        <v>758</v>
      </c>
      <c r="D4" s="5" t="s">
        <v>737</v>
      </c>
      <c r="E4" s="6">
        <v>1.5</v>
      </c>
      <c r="F4" s="38"/>
      <c r="G4" s="6">
        <v>1</v>
      </c>
    </row>
    <row r="5" spans="1:7">
      <c r="A5" s="13" t="str">
        <f>TRIM(InteriorLightingTable[[#This Row],[Lighting Standard]])&amp;TRIM( InteriorLightingTable[[#This Row],[Primary Space Type]]) &amp;TRIM( InteriorLightingTable[[#This Row],[Secondary Space Type]])</f>
        <v>ASHRAE 90.1-1999Whole BuildingConvention Center</v>
      </c>
      <c r="B5" s="4" t="s">
        <v>752</v>
      </c>
      <c r="C5" s="3" t="s">
        <v>758</v>
      </c>
      <c r="D5" s="5" t="s">
        <v>738</v>
      </c>
      <c r="E5" s="6">
        <v>1.4</v>
      </c>
      <c r="F5" s="38"/>
      <c r="G5" s="6">
        <v>2</v>
      </c>
    </row>
    <row r="6" spans="1:7">
      <c r="A6" s="13" t="str">
        <f>TRIM(InteriorLightingTable[[#This Row],[Lighting Standard]])&amp;TRIM( InteriorLightingTable[[#This Row],[Primary Space Type]]) &amp;TRIM( InteriorLightingTable[[#This Row],[Secondary Space Type]])</f>
        <v>ASHRAE 90.1-1999Whole BuildingCourt House</v>
      </c>
      <c r="B6" s="4" t="s">
        <v>752</v>
      </c>
      <c r="C6" s="3" t="s">
        <v>758</v>
      </c>
      <c r="D6" s="5" t="s">
        <v>739</v>
      </c>
      <c r="E6" s="6">
        <v>1.4</v>
      </c>
      <c r="F6" s="38"/>
      <c r="G6" s="6">
        <v>3</v>
      </c>
    </row>
    <row r="7" spans="1:7">
      <c r="A7" s="13" t="str">
        <f>TRIM(InteriorLightingTable[[#This Row],[Lighting Standard]])&amp;TRIM( InteriorLightingTable[[#This Row],[Primary Space Type]]) &amp;TRIM( InteriorLightingTable[[#This Row],[Secondary Space Type]])</f>
        <v>ASHRAE 90.1-1999Whole BuildingDining: Bar Lounge/Leisure</v>
      </c>
      <c r="B7" s="4" t="s">
        <v>752</v>
      </c>
      <c r="C7" s="3" t="s">
        <v>758</v>
      </c>
      <c r="D7" s="5" t="s">
        <v>1851</v>
      </c>
      <c r="E7" s="6">
        <v>1.5</v>
      </c>
      <c r="F7" s="38"/>
      <c r="G7" s="6">
        <v>4</v>
      </c>
    </row>
    <row r="8" spans="1:7">
      <c r="A8" s="13" t="str">
        <f>TRIM(InteriorLightingTable[[#This Row],[Lighting Standard]])&amp;TRIM( InteriorLightingTable[[#This Row],[Primary Space Type]]) &amp;TRIM( InteriorLightingTable[[#This Row],[Secondary Space Type]])</f>
        <v>ASHRAE 90.1-1999Whole BuildingDining: Cafeteria/Fast Food</v>
      </c>
      <c r="B8" s="4" t="s">
        <v>752</v>
      </c>
      <c r="C8" s="3" t="s">
        <v>758</v>
      </c>
      <c r="D8" s="5" t="s">
        <v>1852</v>
      </c>
      <c r="E8" s="6">
        <v>1.8</v>
      </c>
      <c r="F8" s="38"/>
      <c r="G8" s="6">
        <v>5</v>
      </c>
    </row>
    <row r="9" spans="1:7">
      <c r="A9" s="13" t="str">
        <f>TRIM(InteriorLightingTable[[#This Row],[Lighting Standard]])&amp;TRIM( InteriorLightingTable[[#This Row],[Primary Space Type]]) &amp;TRIM( InteriorLightingTable[[#This Row],[Secondary Space Type]])</f>
        <v>ASHRAE 90.1-1999Whole BuildingDining: Family</v>
      </c>
      <c r="B9" s="4" t="s">
        <v>752</v>
      </c>
      <c r="C9" s="3" t="s">
        <v>758</v>
      </c>
      <c r="D9" s="5" t="s">
        <v>1853</v>
      </c>
      <c r="E9" s="6">
        <v>1.9</v>
      </c>
      <c r="F9" s="38"/>
      <c r="G9" s="6">
        <v>6</v>
      </c>
    </row>
    <row r="10" spans="1:7">
      <c r="A10" s="13" t="str">
        <f>TRIM(InteriorLightingTable[[#This Row],[Lighting Standard]])&amp;TRIM( InteriorLightingTable[[#This Row],[Primary Space Type]]) &amp;TRIM( InteriorLightingTable[[#This Row],[Secondary Space Type]])</f>
        <v>ASHRAE 90.1-1999Whole BuildingDormitory</v>
      </c>
      <c r="B10" s="4" t="s">
        <v>752</v>
      </c>
      <c r="C10" s="3" t="s">
        <v>758</v>
      </c>
      <c r="D10" s="5" t="s">
        <v>740</v>
      </c>
      <c r="E10" s="6">
        <v>1.5</v>
      </c>
      <c r="F10" s="38"/>
      <c r="G10" s="6">
        <v>7</v>
      </c>
    </row>
    <row r="11" spans="1:7">
      <c r="A11" s="13" t="str">
        <f>TRIM(InteriorLightingTable[[#This Row],[Lighting Standard]])&amp;TRIM( InteriorLightingTable[[#This Row],[Primary Space Type]]) &amp;TRIM( InteriorLightingTable[[#This Row],[Secondary Space Type]])</f>
        <v>ASHRAE 90.1-1999Whole BuildingExercise Center</v>
      </c>
      <c r="B11" s="4" t="s">
        <v>752</v>
      </c>
      <c r="C11" s="3" t="s">
        <v>758</v>
      </c>
      <c r="D11" s="5" t="s">
        <v>1854</v>
      </c>
      <c r="E11" s="6">
        <v>1.4</v>
      </c>
      <c r="F11" s="38"/>
      <c r="G11" s="6">
        <v>8</v>
      </c>
    </row>
    <row r="12" spans="1:7">
      <c r="A12" s="13" t="str">
        <f>TRIM(InteriorLightingTable[[#This Row],[Lighting Standard]])&amp;TRIM( InteriorLightingTable[[#This Row],[Primary Space Type]]) &amp;TRIM( InteriorLightingTable[[#This Row],[Secondary Space Type]])</f>
        <v>ASHRAE 90.1-1999Whole BuildingGymnasium</v>
      </c>
      <c r="B12" s="4" t="s">
        <v>752</v>
      </c>
      <c r="C12" s="3" t="s">
        <v>758</v>
      </c>
      <c r="D12" s="5" t="s">
        <v>1855</v>
      </c>
      <c r="E12" s="6">
        <v>1.7</v>
      </c>
      <c r="F12" s="38"/>
      <c r="G12" s="6">
        <v>9</v>
      </c>
    </row>
    <row r="13" spans="1:7">
      <c r="A13" s="13" t="str">
        <f>TRIM(InteriorLightingTable[[#This Row],[Lighting Standard]])&amp;TRIM( InteriorLightingTable[[#This Row],[Primary Space Type]]) &amp;TRIM( InteriorLightingTable[[#This Row],[Secondary Space Type]])</f>
        <v>ASHRAE 90.1-1999Whole BuildingHealth Care-Clinic</v>
      </c>
      <c r="B13" s="4" t="s">
        <v>752</v>
      </c>
      <c r="C13" s="3" t="s">
        <v>758</v>
      </c>
      <c r="D13" s="5" t="s">
        <v>1856</v>
      </c>
      <c r="E13" s="6">
        <v>1.6</v>
      </c>
      <c r="F13" s="38"/>
      <c r="G13" s="6">
        <v>10</v>
      </c>
    </row>
    <row r="14" spans="1:7">
      <c r="A14" s="13" t="str">
        <f>TRIM(InteriorLightingTable[[#This Row],[Lighting Standard]])&amp;TRIM( InteriorLightingTable[[#This Row],[Primary Space Type]]) &amp;TRIM( InteriorLightingTable[[#This Row],[Secondary Space Type]])</f>
        <v>ASHRAE 90.1-1999Whole BuildingHospital</v>
      </c>
      <c r="B14" s="4" t="s">
        <v>752</v>
      </c>
      <c r="C14" s="3" t="s">
        <v>758</v>
      </c>
      <c r="D14" s="5" t="s">
        <v>776</v>
      </c>
      <c r="E14" s="6">
        <v>1.6</v>
      </c>
      <c r="F14" s="38"/>
      <c r="G14" s="6">
        <v>11</v>
      </c>
    </row>
    <row r="15" spans="1:7">
      <c r="A15" s="13" t="str">
        <f>TRIM(InteriorLightingTable[[#This Row],[Lighting Standard]])&amp;TRIM( InteriorLightingTable[[#This Row],[Primary Space Type]]) &amp;TRIM( InteriorLightingTable[[#This Row],[Secondary Space Type]])</f>
        <v>ASHRAE 90.1-1999Whole BuildingHotel</v>
      </c>
      <c r="B15" s="4" t="s">
        <v>752</v>
      </c>
      <c r="C15" s="3" t="s">
        <v>758</v>
      </c>
      <c r="D15" s="5" t="s">
        <v>1857</v>
      </c>
      <c r="E15" s="6">
        <v>1.7</v>
      </c>
      <c r="F15" s="38"/>
      <c r="G15" s="6">
        <v>12</v>
      </c>
    </row>
    <row r="16" spans="1:7">
      <c r="A16" s="13" t="str">
        <f>TRIM(InteriorLightingTable[[#This Row],[Lighting Standard]])&amp;TRIM( InteriorLightingTable[[#This Row],[Primary Space Type]]) &amp;TRIM( InteriorLightingTable[[#This Row],[Secondary Space Type]])</f>
        <v>ASHRAE 90.1-1999Whole BuildingLibrary</v>
      </c>
      <c r="B16" s="4" t="s">
        <v>752</v>
      </c>
      <c r="C16" s="3" t="s">
        <v>758</v>
      </c>
      <c r="D16" s="5" t="s">
        <v>741</v>
      </c>
      <c r="E16" s="6">
        <v>1.5</v>
      </c>
      <c r="F16" s="38"/>
      <c r="G16" s="6">
        <v>13</v>
      </c>
    </row>
    <row r="17" spans="1:7">
      <c r="A17" s="13" t="str">
        <f>TRIM(InteriorLightingTable[[#This Row],[Lighting Standard]])&amp;TRIM( InteriorLightingTable[[#This Row],[Primary Space Type]]) &amp;TRIM( InteriorLightingTable[[#This Row],[Secondary Space Type]])</f>
        <v>ASHRAE 90.1-1999Whole BuildingManufacturing Facility</v>
      </c>
      <c r="B17" s="4" t="s">
        <v>752</v>
      </c>
      <c r="C17" s="3" t="s">
        <v>758</v>
      </c>
      <c r="D17" s="5" t="s">
        <v>742</v>
      </c>
      <c r="E17" s="6">
        <v>2.2000000000000002</v>
      </c>
      <c r="F17" s="38"/>
      <c r="G17" s="6">
        <v>14</v>
      </c>
    </row>
    <row r="18" spans="1:7">
      <c r="A18" s="13" t="str">
        <f>TRIM(InteriorLightingTable[[#This Row],[Lighting Standard]])&amp;TRIM( InteriorLightingTable[[#This Row],[Primary Space Type]]) &amp;TRIM( InteriorLightingTable[[#This Row],[Secondary Space Type]])</f>
        <v>ASHRAE 90.1-1999Whole BuildingMotel</v>
      </c>
      <c r="B18" s="4" t="s">
        <v>752</v>
      </c>
      <c r="C18" s="3" t="s">
        <v>758</v>
      </c>
      <c r="D18" s="5" t="s">
        <v>1858</v>
      </c>
      <c r="E18" s="6">
        <v>2</v>
      </c>
      <c r="F18" s="38"/>
      <c r="G18" s="6">
        <v>15</v>
      </c>
    </row>
    <row r="19" spans="1:7">
      <c r="A19" s="13" t="str">
        <f>TRIM(InteriorLightingTable[[#This Row],[Lighting Standard]])&amp;TRIM( InteriorLightingTable[[#This Row],[Primary Space Type]]) &amp;TRIM( InteriorLightingTable[[#This Row],[Secondary Space Type]])</f>
        <v>ASHRAE 90.1-1999Whole BuildingMotion Picture Theater</v>
      </c>
      <c r="B19" s="4" t="s">
        <v>752</v>
      </c>
      <c r="C19" s="3" t="s">
        <v>758</v>
      </c>
      <c r="D19" s="5" t="s">
        <v>1859</v>
      </c>
      <c r="E19" s="6">
        <v>1.6</v>
      </c>
      <c r="F19" s="38"/>
      <c r="G19" s="6">
        <v>16</v>
      </c>
    </row>
    <row r="20" spans="1:7">
      <c r="A20" s="13" t="str">
        <f>TRIM(InteriorLightingTable[[#This Row],[Lighting Standard]])&amp;TRIM( InteriorLightingTable[[#This Row],[Primary Space Type]]) &amp;TRIM( InteriorLightingTable[[#This Row],[Secondary Space Type]])</f>
        <v>ASHRAE 90.1-1999Whole BuildingMulti-Family</v>
      </c>
      <c r="B20" s="4" t="s">
        <v>752</v>
      </c>
      <c r="C20" s="3" t="s">
        <v>758</v>
      </c>
      <c r="D20" s="5" t="s">
        <v>743</v>
      </c>
      <c r="E20" s="6">
        <v>1</v>
      </c>
      <c r="F20" s="38"/>
      <c r="G20" s="6">
        <v>17</v>
      </c>
    </row>
    <row r="21" spans="1:7">
      <c r="A21" s="13" t="str">
        <f>TRIM(InteriorLightingTable[[#This Row],[Lighting Standard]])&amp;TRIM( InteriorLightingTable[[#This Row],[Primary Space Type]]) &amp;TRIM( InteriorLightingTable[[#This Row],[Secondary Space Type]])</f>
        <v>ASHRAE 90.1-1999Whole BuildingMuseum</v>
      </c>
      <c r="B21" s="4" t="s">
        <v>752</v>
      </c>
      <c r="C21" s="3" t="s">
        <v>758</v>
      </c>
      <c r="D21" s="5" t="s">
        <v>1860</v>
      </c>
      <c r="E21" s="6">
        <v>1.6</v>
      </c>
      <c r="F21" s="38"/>
      <c r="G21" s="6">
        <v>18</v>
      </c>
    </row>
    <row r="22" spans="1:7">
      <c r="A22" s="13" t="str">
        <f>TRIM(InteriorLightingTable[[#This Row],[Lighting Standard]])&amp;TRIM( InteriorLightingTable[[#This Row],[Primary Space Type]]) &amp;TRIM( InteriorLightingTable[[#This Row],[Secondary Space Type]])</f>
        <v>ASHRAE 90.1-1999Whole BuildingOffice</v>
      </c>
      <c r="B22" s="4" t="s">
        <v>752</v>
      </c>
      <c r="C22" s="3" t="s">
        <v>758</v>
      </c>
      <c r="D22" s="5" t="s">
        <v>759</v>
      </c>
      <c r="E22" s="6">
        <v>1.3</v>
      </c>
      <c r="F22" s="38"/>
      <c r="G22" s="6">
        <v>19</v>
      </c>
    </row>
    <row r="23" spans="1:7">
      <c r="A23" s="13" t="str">
        <f>TRIM(InteriorLightingTable[[#This Row],[Lighting Standard]])&amp;TRIM( InteriorLightingTable[[#This Row],[Primary Space Type]]) &amp;TRIM( InteriorLightingTable[[#This Row],[Secondary Space Type]])</f>
        <v>ASHRAE 90.1-1999Whole BuildingParking Garage</v>
      </c>
      <c r="B23" s="4" t="s">
        <v>752</v>
      </c>
      <c r="C23" s="3" t="s">
        <v>758</v>
      </c>
      <c r="D23" s="5" t="s">
        <v>744</v>
      </c>
      <c r="E23" s="6">
        <v>0.3</v>
      </c>
      <c r="F23" s="38"/>
      <c r="G23" s="6">
        <v>20</v>
      </c>
    </row>
    <row r="24" spans="1:7">
      <c r="A24" s="13" t="str">
        <f>TRIM(InteriorLightingTable[[#This Row],[Lighting Standard]])&amp;TRIM( InteriorLightingTable[[#This Row],[Primary Space Type]]) &amp;TRIM( InteriorLightingTable[[#This Row],[Secondary Space Type]])</f>
        <v>ASHRAE 90.1-1999Whole BuildingPenitentiary</v>
      </c>
      <c r="B24" s="4" t="s">
        <v>752</v>
      </c>
      <c r="C24" s="3" t="s">
        <v>758</v>
      </c>
      <c r="D24" s="5" t="s">
        <v>745</v>
      </c>
      <c r="E24" s="6">
        <v>1.2</v>
      </c>
      <c r="F24" s="38"/>
      <c r="G24" s="6">
        <v>21</v>
      </c>
    </row>
    <row r="25" spans="1:7">
      <c r="A25" s="13" t="str">
        <f>TRIM(InteriorLightingTable[[#This Row],[Lighting Standard]])&amp;TRIM( InteriorLightingTable[[#This Row],[Primary Space Type]]) &amp;TRIM( InteriorLightingTable[[#This Row],[Secondary Space Type]])</f>
        <v>ASHRAE 90.1-1999Whole BuildingPerforming Arts Theater</v>
      </c>
      <c r="B25" s="4" t="s">
        <v>752</v>
      </c>
      <c r="C25" s="3" t="s">
        <v>758</v>
      </c>
      <c r="D25" s="5" t="s">
        <v>1861</v>
      </c>
      <c r="E25" s="6">
        <v>1.5</v>
      </c>
      <c r="F25" s="38"/>
      <c r="G25" s="6">
        <v>22</v>
      </c>
    </row>
    <row r="26" spans="1:7">
      <c r="A26" s="13" t="str">
        <f>TRIM(InteriorLightingTable[[#This Row],[Lighting Standard]])&amp;TRIM( InteriorLightingTable[[#This Row],[Primary Space Type]]) &amp;TRIM( InteriorLightingTable[[#This Row],[Secondary Space Type]])</f>
        <v>ASHRAE 90.1-1999Whole BuildingPolice/Fire Station</v>
      </c>
      <c r="B26" s="4" t="s">
        <v>752</v>
      </c>
      <c r="C26" s="3" t="s">
        <v>758</v>
      </c>
      <c r="D26" s="5" t="s">
        <v>746</v>
      </c>
      <c r="E26" s="6">
        <v>1.3</v>
      </c>
      <c r="F26" s="38"/>
      <c r="G26" s="6">
        <v>23</v>
      </c>
    </row>
    <row r="27" spans="1:7">
      <c r="A27" s="13" t="str">
        <f>TRIM(InteriorLightingTable[[#This Row],[Lighting Standard]])&amp;TRIM( InteriorLightingTable[[#This Row],[Primary Space Type]]) &amp;TRIM( InteriorLightingTable[[#This Row],[Secondary Space Type]])</f>
        <v>ASHRAE 90.1-1999Whole BuildingPost Office</v>
      </c>
      <c r="B27" s="4" t="s">
        <v>752</v>
      </c>
      <c r="C27" s="3" t="s">
        <v>758</v>
      </c>
      <c r="D27" s="5" t="s">
        <v>747</v>
      </c>
      <c r="E27" s="6">
        <v>1.6</v>
      </c>
      <c r="F27" s="38"/>
      <c r="G27" s="6">
        <v>24</v>
      </c>
    </row>
    <row r="28" spans="1:7">
      <c r="A28" s="13" t="str">
        <f>TRIM(InteriorLightingTable[[#This Row],[Lighting Standard]])&amp;TRIM( InteriorLightingTable[[#This Row],[Primary Space Type]]) &amp;TRIM( InteriorLightingTable[[#This Row],[Secondary Space Type]])</f>
        <v>ASHRAE 90.1-1999Whole BuildingReligious Building</v>
      </c>
      <c r="B28" s="4" t="s">
        <v>752</v>
      </c>
      <c r="C28" s="3" t="s">
        <v>758</v>
      </c>
      <c r="D28" s="5" t="s">
        <v>1862</v>
      </c>
      <c r="E28" s="6">
        <v>2.2000000000000002</v>
      </c>
      <c r="F28" s="38"/>
      <c r="G28" s="6">
        <v>25</v>
      </c>
    </row>
    <row r="29" spans="1:7">
      <c r="A29" s="13" t="str">
        <f>TRIM(InteriorLightingTable[[#This Row],[Lighting Standard]])&amp;TRIM( InteriorLightingTable[[#This Row],[Primary Space Type]]) &amp;TRIM( InteriorLightingTable[[#This Row],[Secondary Space Type]])</f>
        <v>ASHRAE 90.1-1999Whole BuildingRetail</v>
      </c>
      <c r="B29" s="4" t="s">
        <v>752</v>
      </c>
      <c r="C29" s="3" t="s">
        <v>758</v>
      </c>
      <c r="D29" s="5" t="s">
        <v>775</v>
      </c>
      <c r="E29" s="6">
        <v>1.9</v>
      </c>
      <c r="F29" s="38"/>
      <c r="G29" s="6">
        <v>26</v>
      </c>
    </row>
    <row r="30" spans="1:7">
      <c r="A30" s="13" t="str">
        <f>TRIM(InteriorLightingTable[[#This Row],[Lighting Standard]])&amp;TRIM( InteriorLightingTable[[#This Row],[Primary Space Type]]) &amp;TRIM( InteriorLightingTable[[#This Row],[Secondary Space Type]])</f>
        <v>ASHRAE 90.1-1999Whole BuildingSchool/University</v>
      </c>
      <c r="B30" s="4" t="s">
        <v>752</v>
      </c>
      <c r="C30" s="3" t="s">
        <v>758</v>
      </c>
      <c r="D30" s="5" t="s">
        <v>1863</v>
      </c>
      <c r="E30" s="6">
        <v>1.5</v>
      </c>
      <c r="F30" s="38"/>
      <c r="G30" s="6">
        <v>27</v>
      </c>
    </row>
    <row r="31" spans="1:7">
      <c r="A31" s="13" t="str">
        <f>TRIM(InteriorLightingTable[[#This Row],[Lighting Standard]])&amp;TRIM( InteriorLightingTable[[#This Row],[Primary Space Type]]) &amp;TRIM( InteriorLightingTable[[#This Row],[Secondary Space Type]])</f>
        <v>ASHRAE 90.1-1999Whole BuildingSports Arena</v>
      </c>
      <c r="B31" s="4" t="s">
        <v>752</v>
      </c>
      <c r="C31" s="3" t="s">
        <v>758</v>
      </c>
      <c r="D31" s="5" t="s">
        <v>1864</v>
      </c>
      <c r="E31" s="6">
        <v>1.5</v>
      </c>
      <c r="F31" s="38"/>
      <c r="G31" s="6">
        <v>28</v>
      </c>
    </row>
    <row r="32" spans="1:7">
      <c r="A32" s="13" t="str">
        <f>TRIM(InteriorLightingTable[[#This Row],[Lighting Standard]])&amp;TRIM( InteriorLightingTable[[#This Row],[Primary Space Type]]) &amp;TRIM( InteriorLightingTable[[#This Row],[Secondary Space Type]])</f>
        <v>ASHRAE 90.1-1999Whole BuildingTown Hall</v>
      </c>
      <c r="B32" s="4" t="s">
        <v>752</v>
      </c>
      <c r="C32" s="3" t="s">
        <v>758</v>
      </c>
      <c r="D32" s="5" t="s">
        <v>1865</v>
      </c>
      <c r="E32" s="6">
        <v>1.4</v>
      </c>
      <c r="F32" s="38"/>
      <c r="G32" s="6">
        <v>29</v>
      </c>
    </row>
    <row r="33" spans="1:7">
      <c r="A33" s="13" t="str">
        <f>TRIM(InteriorLightingTable[[#This Row],[Lighting Standard]])&amp;TRIM( InteriorLightingTable[[#This Row],[Primary Space Type]]) &amp;TRIM( InteriorLightingTable[[#This Row],[Secondary Space Type]])</f>
        <v>ASHRAE 90.1-1999Whole BuildingTransportation</v>
      </c>
      <c r="B33" s="4" t="s">
        <v>752</v>
      </c>
      <c r="C33" s="3" t="s">
        <v>758</v>
      </c>
      <c r="D33" s="5" t="s">
        <v>615</v>
      </c>
      <c r="E33" s="6">
        <v>1.2</v>
      </c>
      <c r="F33" s="38"/>
      <c r="G33" s="6">
        <v>30</v>
      </c>
    </row>
    <row r="34" spans="1:7">
      <c r="A34" s="13" t="str">
        <f>TRIM(InteriorLightingTable[[#This Row],[Lighting Standard]])&amp;TRIM( InteriorLightingTable[[#This Row],[Primary Space Type]]) &amp;TRIM( InteriorLightingTable[[#This Row],[Secondary Space Type]])</f>
        <v>ASHRAE 90.1-1999Whole BuildingWarehouse</v>
      </c>
      <c r="B34" s="4" t="s">
        <v>752</v>
      </c>
      <c r="C34" s="3" t="s">
        <v>758</v>
      </c>
      <c r="D34" s="5" t="s">
        <v>778</v>
      </c>
      <c r="E34" s="6">
        <v>1.2</v>
      </c>
      <c r="F34" s="38"/>
      <c r="G34" s="6">
        <v>31</v>
      </c>
    </row>
    <row r="35" spans="1:7">
      <c r="A35" s="13" t="str">
        <f>TRIM(InteriorLightingTable[[#This Row],[Lighting Standard]])&amp;TRIM( InteriorLightingTable[[#This Row],[Primary Space Type]]) &amp;TRIM( InteriorLightingTable[[#This Row],[Secondary Space Type]])</f>
        <v>ASHRAE 90.1-1999Whole BuildingWorkshop</v>
      </c>
      <c r="B35" s="4" t="s">
        <v>752</v>
      </c>
      <c r="C35" s="3" t="s">
        <v>758</v>
      </c>
      <c r="D35" s="5" t="s">
        <v>749</v>
      </c>
      <c r="E35" s="6">
        <v>1.7</v>
      </c>
      <c r="F35" s="38"/>
      <c r="G35" s="6">
        <v>32</v>
      </c>
    </row>
    <row r="36" spans="1:7">
      <c r="A36" s="13" t="str">
        <f>TRIM(InteriorLightingTable[[#This Row],[Lighting Standard]])&amp;TRIM( InteriorLightingTable[[#This Row],[Primary Space Type]]) &amp;TRIM( InteriorLightingTable[[#This Row],[Secondary Space Type]])</f>
        <v>ASHRAE 90.1-1999Office-EnclosedGeneral</v>
      </c>
      <c r="B36" s="4" t="s">
        <v>752</v>
      </c>
      <c r="C36" s="7" t="s">
        <v>892</v>
      </c>
      <c r="D36" s="7" t="s">
        <v>760</v>
      </c>
      <c r="E36" s="8">
        <v>1.5</v>
      </c>
      <c r="F36" s="37"/>
      <c r="G36" s="6">
        <v>33</v>
      </c>
    </row>
    <row r="37" spans="1:7">
      <c r="A37" s="13" t="str">
        <f>TRIM(InteriorLightingTable[[#This Row],[Lighting Standard]])&amp;TRIM( InteriorLightingTable[[#This Row],[Primary Space Type]]) &amp;TRIM( InteriorLightingTable[[#This Row],[Secondary Space Type]])</f>
        <v>ASHRAE 90.1-1999Office-Open PlanGeneral</v>
      </c>
      <c r="B37" s="4" t="s">
        <v>752</v>
      </c>
      <c r="C37" s="7" t="s">
        <v>1022</v>
      </c>
      <c r="D37" s="7" t="s">
        <v>760</v>
      </c>
      <c r="E37" s="8">
        <v>1.3</v>
      </c>
      <c r="F37" s="37"/>
      <c r="G37" s="6">
        <v>34</v>
      </c>
    </row>
    <row r="38" spans="1:7">
      <c r="A38" s="13" t="str">
        <f>TRIM(InteriorLightingTable[[#This Row],[Lighting Standard]])&amp;TRIM( InteriorLightingTable[[#This Row],[Primary Space Type]]) &amp;TRIM( InteriorLightingTable[[#This Row],[Secondary Space Type]])</f>
        <v>ASHRAE 90.1-1999Conference/Meeting/MultipurposeGeneral</v>
      </c>
      <c r="B38" s="4" t="s">
        <v>752</v>
      </c>
      <c r="C38" s="7" t="s">
        <v>877</v>
      </c>
      <c r="D38" s="7" t="s">
        <v>760</v>
      </c>
      <c r="E38" s="8">
        <v>1.5</v>
      </c>
      <c r="F38" s="37"/>
      <c r="G38" s="6">
        <v>35</v>
      </c>
    </row>
    <row r="39" spans="1:7">
      <c r="A39" s="13" t="str">
        <f>TRIM(InteriorLightingTable[[#This Row],[Lighting Standard]])&amp;TRIM( InteriorLightingTable[[#This Row],[Primary Space Type]]) &amp;TRIM( InteriorLightingTable[[#This Row],[Secondary Space Type]])</f>
        <v>ASHRAE 90.1-1999Classroom/Lecture/TrainingGeneral</v>
      </c>
      <c r="B39" s="4" t="s">
        <v>752</v>
      </c>
      <c r="C39" s="7" t="s">
        <v>881</v>
      </c>
      <c r="D39" s="7" t="s">
        <v>760</v>
      </c>
      <c r="E39" s="8">
        <v>1.6</v>
      </c>
      <c r="F39" s="37"/>
      <c r="G39" s="6">
        <v>36</v>
      </c>
    </row>
    <row r="40" spans="1:7">
      <c r="A40" s="13" t="str">
        <f>TRIM(InteriorLightingTable[[#This Row],[Lighting Standard]])&amp;TRIM( InteriorLightingTable[[#This Row],[Primary Space Type]]) &amp;TRIM( InteriorLightingTable[[#This Row],[Secondary Space Type]])</f>
        <v>ASHRAE 90.1-1999Classroom/Lecture/TrainingFor Penitentiary</v>
      </c>
      <c r="B40" s="4" t="s">
        <v>752</v>
      </c>
      <c r="C40" s="7" t="s">
        <v>881</v>
      </c>
      <c r="D40" s="7" t="s">
        <v>1866</v>
      </c>
      <c r="E40" s="8">
        <v>1.4</v>
      </c>
      <c r="F40" s="37"/>
      <c r="G40" s="6">
        <v>37</v>
      </c>
    </row>
    <row r="41" spans="1:7">
      <c r="A41" s="13" t="str">
        <f>TRIM(InteriorLightingTable[[#This Row],[Lighting Standard]])&amp;TRIM( InteriorLightingTable[[#This Row],[Primary Space Type]]) &amp;TRIM( InteriorLightingTable[[#This Row],[Secondary Space Type]])</f>
        <v>ASHRAE 90.1-1999LobbyGeneral</v>
      </c>
      <c r="B41" s="4" t="s">
        <v>752</v>
      </c>
      <c r="C41" s="7" t="s">
        <v>783</v>
      </c>
      <c r="D41" s="7" t="s">
        <v>760</v>
      </c>
      <c r="E41" s="8">
        <v>1.8</v>
      </c>
      <c r="F41" s="37"/>
      <c r="G41" s="6">
        <v>38</v>
      </c>
    </row>
    <row r="42" spans="1:7">
      <c r="A42" s="13" t="str">
        <f>TRIM(InteriorLightingTable[[#This Row],[Lighting Standard]])&amp;TRIM( InteriorLightingTable[[#This Row],[Primary Space Type]]) &amp;TRIM( InteriorLightingTable[[#This Row],[Secondary Space Type]])</f>
        <v>ASHRAE 90.1-1999LobbyFor Hotel</v>
      </c>
      <c r="B42" s="4" t="s">
        <v>752</v>
      </c>
      <c r="C42" s="9" t="s">
        <v>783</v>
      </c>
      <c r="D42" s="7" t="s">
        <v>880</v>
      </c>
      <c r="E42" s="8">
        <v>1.8</v>
      </c>
      <c r="F42" s="37"/>
      <c r="G42" s="6">
        <v>39</v>
      </c>
    </row>
    <row r="43" spans="1:7">
      <c r="A43" s="13" t="str">
        <f>TRIM(InteriorLightingTable[[#This Row],[Lighting Standard]])&amp;TRIM( InteriorLightingTable[[#This Row],[Primary Space Type]]) &amp;TRIM( InteriorLightingTable[[#This Row],[Secondary Space Type]])</f>
        <v>ASHRAE 90.1-1999LobbyFor Performing Arts Theater</v>
      </c>
      <c r="B43" s="4" t="s">
        <v>752</v>
      </c>
      <c r="C43" s="9" t="s">
        <v>783</v>
      </c>
      <c r="D43" s="7" t="s">
        <v>1867</v>
      </c>
      <c r="E43" s="8">
        <v>1.2</v>
      </c>
      <c r="F43" s="37"/>
      <c r="G43" s="6">
        <v>40</v>
      </c>
    </row>
    <row r="44" spans="1:7">
      <c r="A44" s="13" t="str">
        <f>TRIM(InteriorLightingTable[[#This Row],[Lighting Standard]])&amp;TRIM( InteriorLightingTable[[#This Row],[Primary Space Type]]) &amp;TRIM( InteriorLightingTable[[#This Row],[Secondary Space Type]])</f>
        <v>ASHRAE 90.1-1999LobbyFor Motion Picture Theater</v>
      </c>
      <c r="B44" s="4" t="s">
        <v>752</v>
      </c>
      <c r="C44" s="9" t="s">
        <v>783</v>
      </c>
      <c r="D44" s="7" t="s">
        <v>1868</v>
      </c>
      <c r="E44" s="8">
        <v>0.8</v>
      </c>
      <c r="F44" s="37"/>
      <c r="G44" s="6">
        <v>41</v>
      </c>
    </row>
    <row r="45" spans="1:7">
      <c r="A45" s="13" t="str">
        <f>TRIM(InteriorLightingTable[[#This Row],[Lighting Standard]])&amp;TRIM( InteriorLightingTable[[#This Row],[Primary Space Type]]) &amp;TRIM( InteriorLightingTable[[#This Row],[Secondary Space Type]])</f>
        <v>ASHRAE 90.1-1999Audience/Seating AreaGeneral</v>
      </c>
      <c r="B45" s="4" t="s">
        <v>752</v>
      </c>
      <c r="C45" s="7" t="s">
        <v>876</v>
      </c>
      <c r="D45" s="7" t="s">
        <v>760</v>
      </c>
      <c r="E45" s="8">
        <v>0.5</v>
      </c>
      <c r="F45" s="37"/>
      <c r="G45" s="6">
        <v>42</v>
      </c>
    </row>
    <row r="46" spans="1:7">
      <c r="A46" s="13" t="str">
        <f>TRIM(InteriorLightingTable[[#This Row],[Lighting Standard]])&amp;TRIM( InteriorLightingTable[[#This Row],[Primary Space Type]]) &amp;TRIM( InteriorLightingTable[[#This Row],[Secondary Space Type]])</f>
        <v>ASHRAE 90.1-1999Audience/Seating AreaFor Gymnasium</v>
      </c>
      <c r="B46" s="4" t="s">
        <v>752</v>
      </c>
      <c r="C46" s="7" t="s">
        <v>876</v>
      </c>
      <c r="D46" s="7" t="s">
        <v>1869</v>
      </c>
      <c r="E46" s="8">
        <v>0.5</v>
      </c>
      <c r="F46" s="37"/>
      <c r="G46" s="6">
        <v>43</v>
      </c>
    </row>
    <row r="47" spans="1:7">
      <c r="A47" s="13" t="str">
        <f>TRIM(InteriorLightingTable[[#This Row],[Lighting Standard]])&amp;TRIM( InteriorLightingTable[[#This Row],[Primary Space Type]]) &amp;TRIM( InteriorLightingTable[[#This Row],[Secondary Space Type]])</f>
        <v>ASHRAE 90.1-1999Audience/Seating AreaFor Exercise Center</v>
      </c>
      <c r="B47" s="4" t="s">
        <v>752</v>
      </c>
      <c r="C47" s="7" t="s">
        <v>876</v>
      </c>
      <c r="D47" s="7" t="s">
        <v>1870</v>
      </c>
      <c r="E47" s="8">
        <v>0.5</v>
      </c>
      <c r="F47" s="37"/>
      <c r="G47" s="6">
        <v>44</v>
      </c>
    </row>
    <row r="48" spans="1:7">
      <c r="A48" s="13" t="str">
        <f>TRIM(InteriorLightingTable[[#This Row],[Lighting Standard]])&amp;TRIM( InteriorLightingTable[[#This Row],[Primary Space Type]]) &amp;TRIM( InteriorLightingTable[[#This Row],[Secondary Space Type]])</f>
        <v>ASHRAE 90.1-1999Audience/Seating AreaFor Convention Center</v>
      </c>
      <c r="B48" s="4" t="s">
        <v>752</v>
      </c>
      <c r="C48" s="7" t="s">
        <v>876</v>
      </c>
      <c r="D48" s="7" t="s">
        <v>1871</v>
      </c>
      <c r="E48" s="8">
        <v>0.5</v>
      </c>
      <c r="F48" s="37"/>
      <c r="G48" s="6">
        <v>45</v>
      </c>
    </row>
    <row r="49" spans="1:7">
      <c r="A49" s="13" t="str">
        <f>TRIM(InteriorLightingTable[[#This Row],[Lighting Standard]])&amp;TRIM( InteriorLightingTable[[#This Row],[Primary Space Type]]) &amp;TRIM( InteriorLightingTable[[#This Row],[Secondary Space Type]])</f>
        <v>ASHRAE 90.1-1999Audience/Seating AreaFor Penitentiary</v>
      </c>
      <c r="B49" s="4" t="s">
        <v>752</v>
      </c>
      <c r="C49" s="7" t="s">
        <v>876</v>
      </c>
      <c r="D49" s="7" t="s">
        <v>1866</v>
      </c>
      <c r="E49" s="8">
        <v>1.9</v>
      </c>
      <c r="F49" s="37"/>
      <c r="G49" s="6">
        <v>46</v>
      </c>
    </row>
    <row r="50" spans="1:7">
      <c r="A50" s="13" t="str">
        <f>TRIM(InteriorLightingTable[[#This Row],[Lighting Standard]])&amp;TRIM( InteriorLightingTable[[#This Row],[Primary Space Type]]) &amp;TRIM( InteriorLightingTable[[#This Row],[Secondary Space Type]])</f>
        <v>ASHRAE 90.1-1999Audience/Seating AreaFor Religious Buildings</v>
      </c>
      <c r="B50" s="4" t="s">
        <v>752</v>
      </c>
      <c r="C50" s="7" t="s">
        <v>876</v>
      </c>
      <c r="D50" s="7" t="s">
        <v>1872</v>
      </c>
      <c r="E50" s="8">
        <v>3.2</v>
      </c>
      <c r="F50" s="37"/>
      <c r="G50" s="6">
        <v>47</v>
      </c>
    </row>
    <row r="51" spans="1:7">
      <c r="A51" s="13" t="str">
        <f>TRIM(InteriorLightingTable[[#This Row],[Lighting Standard]])&amp;TRIM( InteriorLightingTable[[#This Row],[Primary Space Type]]) &amp;TRIM( InteriorLightingTable[[#This Row],[Secondary Space Type]])</f>
        <v>ASHRAE 90.1-1999Audience/Seating AreaFor Sports Arena</v>
      </c>
      <c r="B51" s="4" t="s">
        <v>752</v>
      </c>
      <c r="C51" s="7" t="s">
        <v>876</v>
      </c>
      <c r="D51" s="7" t="s">
        <v>1873</v>
      </c>
      <c r="E51" s="8">
        <v>0.5</v>
      </c>
      <c r="F51" s="37"/>
      <c r="G51" s="6">
        <v>48</v>
      </c>
    </row>
    <row r="52" spans="1:7">
      <c r="A52" s="13" t="str">
        <f>TRIM(InteriorLightingTable[[#This Row],[Lighting Standard]])&amp;TRIM( InteriorLightingTable[[#This Row],[Primary Space Type]]) &amp;TRIM( InteriorLightingTable[[#This Row],[Secondary Space Type]])</f>
        <v>ASHRAE 90.1-1999Audience/Seating AreaFor Performing Arts Theater</v>
      </c>
      <c r="B52" s="4" t="s">
        <v>752</v>
      </c>
      <c r="C52" s="7" t="s">
        <v>876</v>
      </c>
      <c r="D52" s="7" t="s">
        <v>1867</v>
      </c>
      <c r="E52" s="8">
        <v>1.8</v>
      </c>
      <c r="F52" s="37"/>
      <c r="G52" s="6">
        <v>49</v>
      </c>
    </row>
    <row r="53" spans="1:7">
      <c r="A53" s="13" t="str">
        <f>TRIM(InteriorLightingTable[[#This Row],[Lighting Standard]])&amp;TRIM( InteriorLightingTable[[#This Row],[Primary Space Type]]) &amp;TRIM( InteriorLightingTable[[#This Row],[Secondary Space Type]])</f>
        <v>ASHRAE 90.1-1999Audience/Seating AreaFor Motion Picture Theater</v>
      </c>
      <c r="B53" s="4" t="s">
        <v>752</v>
      </c>
      <c r="C53" s="7" t="s">
        <v>876</v>
      </c>
      <c r="D53" s="7" t="s">
        <v>1868</v>
      </c>
      <c r="E53" s="8">
        <v>1.3</v>
      </c>
      <c r="F53" s="37"/>
      <c r="G53" s="6">
        <v>50</v>
      </c>
    </row>
    <row r="54" spans="1:7">
      <c r="A54" s="13" t="str">
        <f>TRIM(InteriorLightingTable[[#This Row],[Lighting Standard]])&amp;TRIM( InteriorLightingTable[[#This Row],[Primary Space Type]]) &amp;TRIM( InteriorLightingTable[[#This Row],[Secondary Space Type]])</f>
        <v>ASHRAE 90.1-1999Audience/Seating AreaFor Transportation</v>
      </c>
      <c r="B54" s="4" t="s">
        <v>752</v>
      </c>
      <c r="C54" s="7" t="s">
        <v>876</v>
      </c>
      <c r="D54" s="7" t="s">
        <v>1874</v>
      </c>
      <c r="E54" s="8">
        <v>1</v>
      </c>
      <c r="F54" s="37"/>
      <c r="G54" s="6">
        <v>51</v>
      </c>
    </row>
    <row r="55" spans="1:7">
      <c r="A55" s="13" t="str">
        <f>TRIM(InteriorLightingTable[[#This Row],[Lighting Standard]])&amp;TRIM( InteriorLightingTable[[#This Row],[Primary Space Type]]) &amp;TRIM( InteriorLightingTable[[#This Row],[Secondary Space Type]])</f>
        <v>ASHRAE 90.1-1999AtriumFirst Three Floors</v>
      </c>
      <c r="B55" s="4" t="s">
        <v>752</v>
      </c>
      <c r="C55" s="7" t="s">
        <v>771</v>
      </c>
      <c r="D55" s="7" t="s">
        <v>772</v>
      </c>
      <c r="E55" s="8">
        <v>1.3</v>
      </c>
      <c r="F55" s="37"/>
      <c r="G55" s="6">
        <v>52</v>
      </c>
    </row>
    <row r="56" spans="1:7">
      <c r="A56" s="13" t="str">
        <f>TRIM(InteriorLightingTable[[#This Row],[Lighting Standard]])&amp;TRIM( InteriorLightingTable[[#This Row],[Primary Space Type]]) &amp;TRIM( InteriorLightingTable[[#This Row],[Secondary Space Type]])</f>
        <v>ASHRAE 90.1-1999AtriumEach Floor over First Three Floors</v>
      </c>
      <c r="B56" s="4" t="s">
        <v>752</v>
      </c>
      <c r="C56" s="7" t="s">
        <v>771</v>
      </c>
      <c r="D56" s="7" t="s">
        <v>773</v>
      </c>
      <c r="E56" s="8">
        <v>0.2</v>
      </c>
      <c r="F56" s="37"/>
      <c r="G56" s="6">
        <v>53</v>
      </c>
    </row>
    <row r="57" spans="1:7">
      <c r="A57" s="13" t="str">
        <f>TRIM(InteriorLightingTable[[#This Row],[Lighting Standard]])&amp;TRIM( InteriorLightingTable[[#This Row],[Primary Space Type]]) &amp;TRIM( InteriorLightingTable[[#This Row],[Secondary Space Type]])</f>
        <v>ASHRAE 90.1-1999Lounge/RecreationGeneral</v>
      </c>
      <c r="B57" s="4" t="s">
        <v>752</v>
      </c>
      <c r="C57" s="7" t="s">
        <v>889</v>
      </c>
      <c r="D57" s="7" t="s">
        <v>760</v>
      </c>
      <c r="E57" s="8">
        <v>1.4</v>
      </c>
      <c r="F57" s="37"/>
      <c r="G57" s="6">
        <v>54</v>
      </c>
    </row>
    <row r="58" spans="1:7">
      <c r="A58" s="13" t="str">
        <f>TRIM(InteriorLightingTable[[#This Row],[Lighting Standard]])&amp;TRIM( InteriorLightingTable[[#This Row],[Primary Space Type]]) &amp;TRIM( InteriorLightingTable[[#This Row],[Secondary Space Type]])</f>
        <v>ASHRAE 90.1-1999Lounge/RecreationFor Hospital</v>
      </c>
      <c r="B58" s="4" t="s">
        <v>752</v>
      </c>
      <c r="C58" s="7" t="s">
        <v>889</v>
      </c>
      <c r="D58" s="7" t="s">
        <v>878</v>
      </c>
      <c r="E58" s="8">
        <v>1.4</v>
      </c>
      <c r="F58" s="37"/>
      <c r="G58" s="6">
        <v>55</v>
      </c>
    </row>
    <row r="59" spans="1:7">
      <c r="A59" s="13" t="str">
        <f>TRIM(InteriorLightingTable[[#This Row],[Lighting Standard]])&amp;TRIM( InteriorLightingTable[[#This Row],[Primary Space Type]]) &amp;TRIM( InteriorLightingTable[[#This Row],[Secondary Space Type]])</f>
        <v>ASHRAE 90.1-1999Dining AreaGeneral</v>
      </c>
      <c r="B59" s="4" t="s">
        <v>752</v>
      </c>
      <c r="C59" s="7" t="s">
        <v>780</v>
      </c>
      <c r="D59" s="7" t="s">
        <v>760</v>
      </c>
      <c r="E59" s="8">
        <v>1.4</v>
      </c>
      <c r="F59" s="37"/>
      <c r="G59" s="6">
        <v>56</v>
      </c>
    </row>
    <row r="60" spans="1:7">
      <c r="A60" s="13" t="str">
        <f>TRIM(InteriorLightingTable[[#This Row],[Lighting Standard]])&amp;TRIM( InteriorLightingTable[[#This Row],[Primary Space Type]]) &amp;TRIM( InteriorLightingTable[[#This Row],[Secondary Space Type]])</f>
        <v>ASHRAE 90.1-1999Dining AreaFor Penitentiary</v>
      </c>
      <c r="B60" s="4" t="s">
        <v>752</v>
      </c>
      <c r="C60" s="7" t="s">
        <v>780</v>
      </c>
      <c r="D60" s="7" t="s">
        <v>1866</v>
      </c>
      <c r="E60" s="8">
        <v>1.4</v>
      </c>
      <c r="F60" s="37"/>
      <c r="G60" s="6">
        <v>57</v>
      </c>
    </row>
    <row r="61" spans="1:7">
      <c r="A61" s="13" t="str">
        <f>TRIM(InteriorLightingTable[[#This Row],[Lighting Standard]])&amp;TRIM( InteriorLightingTable[[#This Row],[Primary Space Type]]) &amp;TRIM( InteriorLightingTable[[#This Row],[Secondary Space Type]])</f>
        <v>ASHRAE 90.1-1999Dining AreaFor Hotel</v>
      </c>
      <c r="B61" s="4" t="s">
        <v>752</v>
      </c>
      <c r="C61" s="7" t="s">
        <v>780</v>
      </c>
      <c r="D61" s="7" t="s">
        <v>880</v>
      </c>
      <c r="E61" s="8">
        <v>1</v>
      </c>
      <c r="F61" s="37"/>
      <c r="G61" s="6">
        <v>58</v>
      </c>
    </row>
    <row r="62" spans="1:7">
      <c r="A62" s="13" t="str">
        <f>TRIM(InteriorLightingTable[[#This Row],[Lighting Standard]])&amp;TRIM( InteriorLightingTable[[#This Row],[Primary Space Type]]) &amp;TRIM( InteriorLightingTable[[#This Row],[Secondary Space Type]])</f>
        <v>ASHRAE 90.1-1999Dining AreaFor Motel</v>
      </c>
      <c r="B62" s="4" t="s">
        <v>752</v>
      </c>
      <c r="C62" s="7" t="s">
        <v>780</v>
      </c>
      <c r="D62" s="7" t="s">
        <v>1875</v>
      </c>
      <c r="E62" s="8">
        <v>1.2</v>
      </c>
      <c r="F62" s="37"/>
      <c r="G62" s="6">
        <v>59</v>
      </c>
    </row>
    <row r="63" spans="1:7">
      <c r="A63" s="13" t="str">
        <f>TRIM(InteriorLightingTable[[#This Row],[Lighting Standard]])&amp;TRIM( InteriorLightingTable[[#This Row],[Primary Space Type]]) &amp;TRIM( InteriorLightingTable[[#This Row],[Secondary Space Type]])</f>
        <v>ASHRAE 90.1-1999Dining AreaFor Bar Lounge/Leisure Dining</v>
      </c>
      <c r="B63" s="4" t="s">
        <v>752</v>
      </c>
      <c r="C63" s="7" t="s">
        <v>780</v>
      </c>
      <c r="D63" s="7" t="s">
        <v>1876</v>
      </c>
      <c r="E63" s="8">
        <v>1.2</v>
      </c>
      <c r="F63" s="37"/>
      <c r="G63" s="6">
        <v>60</v>
      </c>
    </row>
    <row r="64" spans="1:7">
      <c r="A64" s="13" t="str">
        <f>TRIM(InteriorLightingTable[[#This Row],[Lighting Standard]])&amp;TRIM( InteriorLightingTable[[#This Row],[Primary Space Type]]) &amp;TRIM( InteriorLightingTable[[#This Row],[Secondary Space Type]])</f>
        <v>ASHRAE 90.1-1999Dining AreaFor Family Dining</v>
      </c>
      <c r="B64" s="4" t="s">
        <v>752</v>
      </c>
      <c r="C64" s="7" t="s">
        <v>780</v>
      </c>
      <c r="D64" s="7" t="s">
        <v>883</v>
      </c>
      <c r="E64" s="8">
        <v>2.2000000000000002</v>
      </c>
      <c r="F64" s="37"/>
      <c r="G64" s="6">
        <v>61</v>
      </c>
    </row>
    <row r="65" spans="1:7">
      <c r="A65" s="13" t="str">
        <f>TRIM(InteriorLightingTable[[#This Row],[Lighting Standard]])&amp;TRIM( InteriorLightingTable[[#This Row],[Primary Space Type]]) &amp;TRIM( InteriorLightingTable[[#This Row],[Secondary Space Type]])</f>
        <v>ASHRAE 90.1-1999Food PreparationGeneral</v>
      </c>
      <c r="B65" s="4" t="s">
        <v>752</v>
      </c>
      <c r="C65" s="7" t="s">
        <v>675</v>
      </c>
      <c r="D65" s="7" t="s">
        <v>760</v>
      </c>
      <c r="E65" s="8">
        <v>2.2000000000000002</v>
      </c>
      <c r="F65" s="37"/>
      <c r="G65" s="6">
        <v>62</v>
      </c>
    </row>
    <row r="66" spans="1:7">
      <c r="A66" s="13" t="str">
        <f>TRIM(InteriorLightingTable[[#This Row],[Lighting Standard]])&amp;TRIM( InteriorLightingTable[[#This Row],[Primary Space Type]]) &amp;TRIM( InteriorLightingTable[[#This Row],[Secondary Space Type]])</f>
        <v>ASHRAE 90.1-1999LaboratoryGeneral</v>
      </c>
      <c r="B66" s="4" t="s">
        <v>752</v>
      </c>
      <c r="C66" s="7" t="s">
        <v>782</v>
      </c>
      <c r="D66" s="7" t="s">
        <v>760</v>
      </c>
      <c r="E66" s="8">
        <v>1.8</v>
      </c>
      <c r="F66" s="37"/>
      <c r="G66" s="6">
        <v>63</v>
      </c>
    </row>
    <row r="67" spans="1:7">
      <c r="A67" s="13" t="str">
        <f>TRIM(InteriorLightingTable[[#This Row],[Lighting Standard]])&amp;TRIM( InteriorLightingTable[[#This Row],[Primary Space Type]]) &amp;TRIM( InteriorLightingTable[[#This Row],[Secondary Space Type]])</f>
        <v>ASHRAE 90.1-1999RestroomsGeneral</v>
      </c>
      <c r="B67" s="4" t="s">
        <v>752</v>
      </c>
      <c r="C67" s="7" t="s">
        <v>896</v>
      </c>
      <c r="D67" s="7" t="s">
        <v>760</v>
      </c>
      <c r="E67" s="8">
        <v>1</v>
      </c>
      <c r="F67" s="37"/>
      <c r="G67" s="6">
        <v>64</v>
      </c>
    </row>
    <row r="68" spans="1:7">
      <c r="A68" s="13" t="str">
        <f>TRIM(InteriorLightingTable[[#This Row],[Lighting Standard]])&amp;TRIM( InteriorLightingTable[[#This Row],[Primary Space Type]]) &amp;TRIM( InteriorLightingTable[[#This Row],[Secondary Space Type]])</f>
        <v>ASHRAE 90.1-1999Dressing/Locker/Fitting RoomGeneral</v>
      </c>
      <c r="B68" s="4" t="s">
        <v>752</v>
      </c>
      <c r="C68" s="7" t="s">
        <v>893</v>
      </c>
      <c r="D68" s="7" t="s">
        <v>760</v>
      </c>
      <c r="E68" s="8">
        <v>0.8</v>
      </c>
      <c r="F68" s="37"/>
      <c r="G68" s="6">
        <v>65</v>
      </c>
    </row>
    <row r="69" spans="1:7">
      <c r="A69" s="13" t="str">
        <f>TRIM(InteriorLightingTable[[#This Row],[Lighting Standard]])&amp;TRIM( InteriorLightingTable[[#This Row],[Primary Space Type]]) &amp;TRIM( InteriorLightingTable[[#This Row],[Secondary Space Type]])</f>
        <v>ASHRAE 90.1-1999Corridor/TransitionGeneral</v>
      </c>
      <c r="B69" s="4" t="s">
        <v>752</v>
      </c>
      <c r="C69" s="7" t="s">
        <v>882</v>
      </c>
      <c r="D69" s="7" t="s">
        <v>760</v>
      </c>
      <c r="E69" s="8">
        <v>0.7</v>
      </c>
      <c r="F69" s="37"/>
      <c r="G69" s="6">
        <v>66</v>
      </c>
    </row>
    <row r="70" spans="1:7">
      <c r="A70" s="13" t="str">
        <f>TRIM(InteriorLightingTable[[#This Row],[Lighting Standard]])&amp;TRIM( InteriorLightingTable[[#This Row],[Primary Space Type]]) &amp;TRIM( InteriorLightingTable[[#This Row],[Secondary Space Type]])</f>
        <v>ASHRAE 90.1-1999Corridor/TransitionFor Hospital</v>
      </c>
      <c r="B70" s="4" t="s">
        <v>752</v>
      </c>
      <c r="C70" s="7" t="s">
        <v>882</v>
      </c>
      <c r="D70" s="7" t="s">
        <v>878</v>
      </c>
      <c r="E70" s="8">
        <v>1.6</v>
      </c>
      <c r="F70" s="37"/>
      <c r="G70" s="6">
        <v>67</v>
      </c>
    </row>
    <row r="71" spans="1:7">
      <c r="A71" s="13" t="str">
        <f>TRIM(InteriorLightingTable[[#This Row],[Lighting Standard]])&amp;TRIM( InteriorLightingTable[[#This Row],[Primary Space Type]]) &amp;TRIM( InteriorLightingTable[[#This Row],[Secondary Space Type]])</f>
        <v>ASHRAE 90.1-1999Corridor/TransitionFor Manufacturing Facility</v>
      </c>
      <c r="B71" s="4" t="s">
        <v>752</v>
      </c>
      <c r="C71" s="7" t="s">
        <v>882</v>
      </c>
      <c r="D71" s="7" t="s">
        <v>1877</v>
      </c>
      <c r="E71" s="8">
        <v>0.5</v>
      </c>
      <c r="F71" s="37"/>
      <c r="G71" s="6">
        <v>68</v>
      </c>
    </row>
    <row r="72" spans="1:7">
      <c r="A72" s="13" t="str">
        <f>TRIM(InteriorLightingTable[[#This Row],[Lighting Standard]])&amp;TRIM( InteriorLightingTable[[#This Row],[Primary Space Type]]) &amp;TRIM( InteriorLightingTable[[#This Row],[Secondary Space Type]])</f>
        <v>ASHRAE 90.1-1999Stairs—ActiveGeneral</v>
      </c>
      <c r="B72" s="4" t="s">
        <v>752</v>
      </c>
      <c r="C72" s="7" t="s">
        <v>1847</v>
      </c>
      <c r="D72" s="7" t="s">
        <v>760</v>
      </c>
      <c r="E72" s="8">
        <v>0.9</v>
      </c>
      <c r="F72" s="37"/>
      <c r="G72" s="6">
        <v>69</v>
      </c>
    </row>
    <row r="73" spans="1:7">
      <c r="A73" s="13" t="str">
        <f>TRIM(InteriorLightingTable[[#This Row],[Lighting Standard]])&amp;TRIM( InteriorLightingTable[[#This Row],[Primary Space Type]]) &amp;TRIM( InteriorLightingTable[[#This Row],[Secondary Space Type]])</f>
        <v>ASHRAE 90.1-1999Active StorageGeneral</v>
      </c>
      <c r="B73" s="4" t="s">
        <v>752</v>
      </c>
      <c r="C73" s="7" t="s">
        <v>779</v>
      </c>
      <c r="D73" s="7" t="s">
        <v>760</v>
      </c>
      <c r="E73" s="8">
        <v>1.1000000000000001</v>
      </c>
      <c r="F73" s="37"/>
      <c r="G73" s="6">
        <v>70</v>
      </c>
    </row>
    <row r="74" spans="1:7">
      <c r="A74" s="13" t="str">
        <f>TRIM(InteriorLightingTable[[#This Row],[Lighting Standard]])&amp;TRIM( InteriorLightingTable[[#This Row],[Primary Space Type]]) &amp;TRIM( InteriorLightingTable[[#This Row],[Secondary Space Type]])</f>
        <v>ASHRAE 90.1-1999Active StorageFor Hospital</v>
      </c>
      <c r="B74" s="4" t="s">
        <v>752</v>
      </c>
      <c r="C74" s="7" t="s">
        <v>779</v>
      </c>
      <c r="D74" s="7" t="s">
        <v>878</v>
      </c>
      <c r="E74" s="8">
        <v>2.9</v>
      </c>
      <c r="F74" s="37"/>
      <c r="G74" s="6">
        <v>71</v>
      </c>
    </row>
    <row r="75" spans="1:7">
      <c r="A75" s="13" t="str">
        <f>TRIM(InteriorLightingTable[[#This Row],[Lighting Standard]])&amp;TRIM( InteriorLightingTable[[#This Row],[Primary Space Type]]) &amp;TRIM( InteriorLightingTable[[#This Row],[Secondary Space Type]])</f>
        <v>ASHRAE 90.1-1999Inactive storageGeneral</v>
      </c>
      <c r="B75" s="4" t="s">
        <v>752</v>
      </c>
      <c r="C75" s="7" t="s">
        <v>1848</v>
      </c>
      <c r="D75" s="7" t="s">
        <v>760</v>
      </c>
      <c r="E75" s="8">
        <v>0.3</v>
      </c>
      <c r="F75" s="37"/>
      <c r="G75" s="6">
        <v>72</v>
      </c>
    </row>
    <row r="76" spans="1:7">
      <c r="A76" s="13" t="str">
        <f>TRIM(InteriorLightingTable[[#This Row],[Lighting Standard]])&amp;TRIM( InteriorLightingTable[[#This Row],[Primary Space Type]]) &amp;TRIM( InteriorLightingTable[[#This Row],[Secondary Space Type]])</f>
        <v>ASHRAE 90.1-1999Inactive storageFor Museum</v>
      </c>
      <c r="B76" s="4" t="s">
        <v>752</v>
      </c>
      <c r="C76" s="7" t="s">
        <v>1848</v>
      </c>
      <c r="D76" s="7" t="s">
        <v>1878</v>
      </c>
      <c r="E76" s="8">
        <v>1.4</v>
      </c>
      <c r="F76" s="37"/>
      <c r="G76" s="6">
        <v>73</v>
      </c>
    </row>
    <row r="77" spans="1:7">
      <c r="A77" s="13" t="str">
        <f>TRIM(InteriorLightingTable[[#This Row],[Lighting Standard]])&amp;TRIM( InteriorLightingTable[[#This Row],[Primary Space Type]]) &amp;TRIM( InteriorLightingTable[[#This Row],[Secondary Space Type]])</f>
        <v>ASHRAE 90.1-1999Gymnasium/Exercise CenterPlaying Area</v>
      </c>
      <c r="B77" s="4" t="s">
        <v>752</v>
      </c>
      <c r="C77" s="7" t="s">
        <v>887</v>
      </c>
      <c r="D77" s="7" t="s">
        <v>890</v>
      </c>
      <c r="E77" s="8">
        <v>1.9</v>
      </c>
      <c r="F77" s="38"/>
      <c r="G77" s="6">
        <v>74</v>
      </c>
    </row>
    <row r="78" spans="1:7">
      <c r="A78" s="13" t="str">
        <f>TRIM(InteriorLightingTable[[#This Row],[Lighting Standard]])&amp;TRIM( InteriorLightingTable[[#This Row],[Primary Space Type]]) &amp;TRIM( InteriorLightingTable[[#This Row],[Secondary Space Type]])</f>
        <v>ASHRAE 90.1-1999Gymnasium/Exercise CenterExercise Area</v>
      </c>
      <c r="B78" s="4" t="s">
        <v>752</v>
      </c>
      <c r="C78" s="7" t="s">
        <v>887</v>
      </c>
      <c r="D78" s="7" t="s">
        <v>781</v>
      </c>
      <c r="E78" s="8">
        <v>1.1000000000000001</v>
      </c>
      <c r="F78" s="37"/>
      <c r="G78" s="6">
        <v>75</v>
      </c>
    </row>
    <row r="79" spans="1:7">
      <c r="A79" s="13" t="str">
        <f>TRIM(InteriorLightingTable[[#This Row],[Lighting Standard]])&amp;TRIM( InteriorLightingTable[[#This Row],[Primary Space Type]]) &amp;TRIM( InteriorLightingTable[[#This Row],[Secondary Space Type]])</f>
        <v>ASHRAE 90.1-1999Courthouse/Police Station/PenitentiaryCourtroom</v>
      </c>
      <c r="B79" s="4" t="s">
        <v>752</v>
      </c>
      <c r="C79" s="7" t="s">
        <v>1849</v>
      </c>
      <c r="D79" s="7" t="s">
        <v>1879</v>
      </c>
      <c r="E79" s="8">
        <v>2.1</v>
      </c>
      <c r="F79" s="37"/>
      <c r="G79" s="6">
        <v>76</v>
      </c>
    </row>
    <row r="80" spans="1:7">
      <c r="A80" s="13" t="str">
        <f>TRIM(InteriorLightingTable[[#This Row],[Lighting Standard]])&amp;TRIM( InteriorLightingTable[[#This Row],[Primary Space Type]]) &amp;TRIM( InteriorLightingTable[[#This Row],[Secondary Space Type]])</f>
        <v>ASHRAE 90.1-1999Courthouse/Police Station/PenitentiaryConfinement Cells</v>
      </c>
      <c r="B80" s="4" t="s">
        <v>752</v>
      </c>
      <c r="C80" s="7" t="s">
        <v>1849</v>
      </c>
      <c r="D80" s="7" t="s">
        <v>1880</v>
      </c>
      <c r="E80" s="8">
        <v>1.1000000000000001</v>
      </c>
      <c r="F80" s="37"/>
      <c r="G80" s="6">
        <v>77</v>
      </c>
    </row>
    <row r="81" spans="1:7">
      <c r="A81" s="13" t="str">
        <f>TRIM(InteriorLightingTable[[#This Row],[Lighting Standard]])&amp;TRIM( InteriorLightingTable[[#This Row],[Primary Space Type]]) &amp;TRIM( InteriorLightingTable[[#This Row],[Secondary Space Type]])</f>
        <v>ASHRAE 90.1-1999Courthouse/Police Station/PenitentiaryJudges Chambers</v>
      </c>
      <c r="B81" s="4" t="s">
        <v>752</v>
      </c>
      <c r="C81" s="7" t="s">
        <v>1849</v>
      </c>
      <c r="D81" s="7" t="s">
        <v>1881</v>
      </c>
      <c r="E81" s="8">
        <v>1.1000000000000001</v>
      </c>
      <c r="F81" s="37"/>
      <c r="G81" s="6">
        <v>78</v>
      </c>
    </row>
    <row r="82" spans="1:7">
      <c r="A82" s="13" t="str">
        <f>TRIM(InteriorLightingTable[[#This Row],[Lighting Standard]])&amp;TRIM( InteriorLightingTable[[#This Row],[Primary Space Type]]) &amp;TRIM( InteriorLightingTable[[#This Row],[Secondary Space Type]])</f>
        <v>ASHRAE 90.1-1999Fire StationsFire Station Engine Room</v>
      </c>
      <c r="B82" s="4" t="s">
        <v>752</v>
      </c>
      <c r="C82" s="7" t="s">
        <v>1850</v>
      </c>
      <c r="D82" s="7" t="s">
        <v>1882</v>
      </c>
      <c r="E82" s="8">
        <v>0.9</v>
      </c>
      <c r="F82" s="37"/>
      <c r="G82" s="6">
        <v>79</v>
      </c>
    </row>
    <row r="83" spans="1:7">
      <c r="A83" s="13" t="str">
        <f>TRIM(InteriorLightingTable[[#This Row],[Lighting Standard]])&amp;TRIM( InteriorLightingTable[[#This Row],[Primary Space Type]]) &amp;TRIM( InteriorLightingTable[[#This Row],[Secondary Space Type]])</f>
        <v>ASHRAE 90.1-1999Fire StationsSleeping Quarters</v>
      </c>
      <c r="B83" s="4" t="s">
        <v>752</v>
      </c>
      <c r="C83" s="7" t="s">
        <v>1850</v>
      </c>
      <c r="D83" s="7" t="s">
        <v>1901</v>
      </c>
      <c r="E83" s="8">
        <v>1.1000000000000001</v>
      </c>
      <c r="F83" s="37"/>
      <c r="G83" s="6">
        <v>80</v>
      </c>
    </row>
    <row r="84" spans="1:7">
      <c r="A84" s="13" t="str">
        <f>TRIM(InteriorLightingTable[[#This Row],[Lighting Standard]])&amp;TRIM( InteriorLightingTable[[#This Row],[Primary Space Type]]) &amp;TRIM( InteriorLightingTable[[#This Row],[Secondary Space Type]])</f>
        <v>ASHRAE 90.1-1999Post OfficeSorting Area</v>
      </c>
      <c r="B84" s="4" t="s">
        <v>752</v>
      </c>
      <c r="C84" s="7" t="s">
        <v>747</v>
      </c>
      <c r="D84" s="7" t="s">
        <v>1902</v>
      </c>
      <c r="E84" s="8">
        <v>1.7</v>
      </c>
      <c r="F84" s="37"/>
      <c r="G84" s="6">
        <v>81</v>
      </c>
    </row>
    <row r="85" spans="1:7">
      <c r="A85" s="13" t="str">
        <f>TRIM(InteriorLightingTable[[#This Row],[Lighting Standard]])&amp;TRIM( InteriorLightingTable[[#This Row],[Primary Space Type]]) &amp;TRIM( InteriorLightingTable[[#This Row],[Secondary Space Type]])</f>
        <v>ASHRAE 90.1-1999Convention CenterExhibit Space</v>
      </c>
      <c r="B85" s="4" t="s">
        <v>752</v>
      </c>
      <c r="C85" s="7" t="s">
        <v>738</v>
      </c>
      <c r="D85" s="7" t="s">
        <v>1903</v>
      </c>
      <c r="E85" s="8">
        <v>3.3</v>
      </c>
      <c r="F85" s="37"/>
      <c r="G85" s="6">
        <v>82</v>
      </c>
    </row>
    <row r="86" spans="1:7">
      <c r="A86" s="13" t="str">
        <f>TRIM(InteriorLightingTable[[#This Row],[Lighting Standard]])&amp;TRIM( InteriorLightingTable[[#This Row],[Primary Space Type]]) &amp;TRIM( InteriorLightingTable[[#This Row],[Secondary Space Type]])</f>
        <v>ASHRAE 90.1-1999LibraryCard File and Cataloging</v>
      </c>
      <c r="B86" s="4" t="s">
        <v>752</v>
      </c>
      <c r="C86" s="7" t="s">
        <v>741</v>
      </c>
      <c r="D86" s="7" t="s">
        <v>1904</v>
      </c>
      <c r="E86" s="8">
        <v>1.4</v>
      </c>
      <c r="F86" s="37"/>
      <c r="G86" s="6">
        <v>83</v>
      </c>
    </row>
    <row r="87" spans="1:7">
      <c r="A87" s="13" t="str">
        <f>TRIM(InteriorLightingTable[[#This Row],[Lighting Standard]])&amp;TRIM( InteriorLightingTable[[#This Row],[Primary Space Type]]) &amp;TRIM( InteriorLightingTable[[#This Row],[Secondary Space Type]])</f>
        <v>ASHRAE 90.1-1999LibraryStacks</v>
      </c>
      <c r="B87" s="4" t="s">
        <v>752</v>
      </c>
      <c r="C87" s="7" t="s">
        <v>741</v>
      </c>
      <c r="D87" s="7" t="s">
        <v>1905</v>
      </c>
      <c r="E87" s="8">
        <v>1.9</v>
      </c>
      <c r="F87" s="37"/>
      <c r="G87" s="6">
        <v>84</v>
      </c>
    </row>
    <row r="88" spans="1:7">
      <c r="A88" s="13" t="str">
        <f>TRIM(InteriorLightingTable[[#This Row],[Lighting Standard]])&amp;TRIM( InteriorLightingTable[[#This Row],[Primary Space Type]]) &amp;TRIM( InteriorLightingTable[[#This Row],[Secondary Space Type]])</f>
        <v>ASHRAE 90.1-1999LibraryReading Area</v>
      </c>
      <c r="B88" s="4" t="s">
        <v>752</v>
      </c>
      <c r="C88" s="7" t="s">
        <v>741</v>
      </c>
      <c r="D88" s="7" t="s">
        <v>895</v>
      </c>
      <c r="E88" s="8">
        <v>1.8</v>
      </c>
      <c r="F88" s="37"/>
      <c r="G88" s="6">
        <v>85</v>
      </c>
    </row>
    <row r="89" spans="1:7">
      <c r="A89" s="13" t="str">
        <f>TRIM(InteriorLightingTable[[#This Row],[Lighting Standard]])&amp;TRIM( InteriorLightingTable[[#This Row],[Primary Space Type]]) &amp;TRIM( InteriorLightingTable[[#This Row],[Secondary Space Type]])</f>
        <v>ASHRAE 90.1-1999HospitalEmergency</v>
      </c>
      <c r="B89" s="4" t="s">
        <v>752</v>
      </c>
      <c r="C89" s="7" t="s">
        <v>776</v>
      </c>
      <c r="D89" s="7" t="s">
        <v>885</v>
      </c>
      <c r="E89" s="8">
        <v>2.8</v>
      </c>
      <c r="F89" s="37"/>
      <c r="G89" s="6">
        <v>86</v>
      </c>
    </row>
    <row r="90" spans="1:7">
      <c r="A90" s="13" t="str">
        <f>TRIM(InteriorLightingTable[[#This Row],[Lighting Standard]])&amp;TRIM( InteriorLightingTable[[#This Row],[Primary Space Type]]) &amp;TRIM( InteriorLightingTable[[#This Row],[Secondary Space Type]])</f>
        <v>ASHRAE 90.1-1999HospitalRecovery</v>
      </c>
      <c r="B90" s="4" t="s">
        <v>752</v>
      </c>
      <c r="C90" s="7" t="s">
        <v>776</v>
      </c>
      <c r="D90" s="7" t="s">
        <v>891</v>
      </c>
      <c r="E90" s="8">
        <v>2.6</v>
      </c>
      <c r="F90" s="37"/>
      <c r="G90" s="6">
        <v>87</v>
      </c>
    </row>
    <row r="91" spans="1:7">
      <c r="A91" s="13" t="str">
        <f>TRIM(InteriorLightingTable[[#This Row],[Lighting Standard]])&amp;TRIM( InteriorLightingTable[[#This Row],[Primary Space Type]]) &amp;TRIM( InteriorLightingTable[[#This Row],[Secondary Space Type]])</f>
        <v>ASHRAE 90.1-1999HospitalNurse Station</v>
      </c>
      <c r="B91" s="4" t="s">
        <v>752</v>
      </c>
      <c r="C91" s="7" t="s">
        <v>776</v>
      </c>
      <c r="D91" s="7" t="s">
        <v>784</v>
      </c>
      <c r="E91" s="8">
        <v>1.8</v>
      </c>
      <c r="F91" s="37"/>
      <c r="G91" s="6">
        <v>88</v>
      </c>
    </row>
    <row r="92" spans="1:7">
      <c r="A92" s="13" t="str">
        <f>TRIM(InteriorLightingTable[[#This Row],[Lighting Standard]])&amp;TRIM( InteriorLightingTable[[#This Row],[Primary Space Type]]) &amp;TRIM( InteriorLightingTable[[#This Row],[Secondary Space Type]])</f>
        <v>ASHRAE 90.1-1999HospitalExam/Treatment</v>
      </c>
      <c r="B92" s="4" t="s">
        <v>752</v>
      </c>
      <c r="C92" s="7" t="s">
        <v>776</v>
      </c>
      <c r="D92" s="7" t="s">
        <v>886</v>
      </c>
      <c r="E92" s="8">
        <v>1.6</v>
      </c>
      <c r="F92" s="37"/>
      <c r="G92" s="6">
        <v>89</v>
      </c>
    </row>
    <row r="93" spans="1:7">
      <c r="A93" s="13" t="str">
        <f>TRIM(InteriorLightingTable[[#This Row],[Lighting Standard]])&amp;TRIM( InteriorLightingTable[[#This Row],[Primary Space Type]]) &amp;TRIM( InteriorLightingTable[[#This Row],[Secondary Space Type]])</f>
        <v>ASHRAE 90.1-1999HospitalPharmacy</v>
      </c>
      <c r="B93" s="4" t="s">
        <v>752</v>
      </c>
      <c r="C93" s="7" t="s">
        <v>776</v>
      </c>
      <c r="D93" s="7" t="s">
        <v>623</v>
      </c>
      <c r="E93" s="8">
        <v>2.2999999999999998</v>
      </c>
      <c r="F93" s="37"/>
      <c r="G93" s="6">
        <v>90</v>
      </c>
    </row>
    <row r="94" spans="1:7">
      <c r="A94" s="13" t="str">
        <f>TRIM(InteriorLightingTable[[#This Row],[Lighting Standard]])&amp;TRIM( InteriorLightingTable[[#This Row],[Primary Space Type]]) &amp;TRIM( InteriorLightingTable[[#This Row],[Secondary Space Type]])</f>
        <v>ASHRAE 90.1-1999HospitalPatient Room</v>
      </c>
      <c r="B94" s="4" t="s">
        <v>752</v>
      </c>
      <c r="C94" s="7" t="s">
        <v>776</v>
      </c>
      <c r="D94" s="7" t="s">
        <v>786</v>
      </c>
      <c r="E94" s="8">
        <v>1.2</v>
      </c>
      <c r="F94" s="37"/>
      <c r="G94" s="6">
        <v>91</v>
      </c>
    </row>
    <row r="95" spans="1:7">
      <c r="A95" s="13" t="str">
        <f>TRIM(InteriorLightingTable[[#This Row],[Lighting Standard]])&amp;TRIM( InteriorLightingTable[[#This Row],[Primary Space Type]]) &amp;TRIM( InteriorLightingTable[[#This Row],[Secondary Space Type]])</f>
        <v>ASHRAE 90.1-1999HospitalOperating Room</v>
      </c>
      <c r="B95" s="4" t="s">
        <v>752</v>
      </c>
      <c r="C95" s="7" t="s">
        <v>776</v>
      </c>
      <c r="D95" s="7" t="s">
        <v>785</v>
      </c>
      <c r="E95" s="8">
        <v>7.6</v>
      </c>
      <c r="F95" s="37"/>
      <c r="G95" s="6">
        <v>92</v>
      </c>
    </row>
    <row r="96" spans="1:7">
      <c r="A96" s="13" t="str">
        <f>TRIM(InteriorLightingTable[[#This Row],[Lighting Standard]])&amp;TRIM( InteriorLightingTable[[#This Row],[Primary Space Type]]) &amp;TRIM( InteriorLightingTable[[#This Row],[Secondary Space Type]])</f>
        <v>ASHRAE 90.1-1999HospitalNursery</v>
      </c>
      <c r="B96" s="4" t="s">
        <v>752</v>
      </c>
      <c r="C96" s="7" t="s">
        <v>776</v>
      </c>
      <c r="D96" s="7" t="s">
        <v>1906</v>
      </c>
      <c r="E96" s="8">
        <v>1</v>
      </c>
      <c r="F96" s="37"/>
      <c r="G96" s="6">
        <v>93</v>
      </c>
    </row>
    <row r="97" spans="1:7">
      <c r="A97" s="13" t="str">
        <f>TRIM(InteriorLightingTable[[#This Row],[Lighting Standard]])&amp;TRIM( InteriorLightingTable[[#This Row],[Primary Space Type]]) &amp;TRIM( InteriorLightingTable[[#This Row],[Secondary Space Type]])</f>
        <v>ASHRAE 90.1-1999HospitalMedical Supply</v>
      </c>
      <c r="B97" s="4" t="s">
        <v>752</v>
      </c>
      <c r="C97" s="7" t="s">
        <v>776</v>
      </c>
      <c r="D97" s="7" t="s">
        <v>791</v>
      </c>
      <c r="E97" s="8">
        <v>3</v>
      </c>
      <c r="F97" s="37"/>
      <c r="G97" s="6">
        <v>94</v>
      </c>
    </row>
    <row r="98" spans="1:7">
      <c r="A98" s="13" t="str">
        <f>TRIM(InteriorLightingTable[[#This Row],[Lighting Standard]])&amp;TRIM( InteriorLightingTable[[#This Row],[Primary Space Type]]) &amp;TRIM( InteriorLightingTable[[#This Row],[Secondary Space Type]])</f>
        <v>ASHRAE 90.1-1999HospitalPhysical Therapy</v>
      </c>
      <c r="B98" s="4" t="s">
        <v>752</v>
      </c>
      <c r="C98" s="7" t="s">
        <v>776</v>
      </c>
      <c r="D98" s="7" t="s">
        <v>787</v>
      </c>
      <c r="E98" s="8">
        <v>1.9</v>
      </c>
      <c r="F98" s="37"/>
      <c r="G98" s="6">
        <v>95</v>
      </c>
    </row>
    <row r="99" spans="1:7">
      <c r="A99" s="13" t="str">
        <f>TRIM(InteriorLightingTable[[#This Row],[Lighting Standard]])&amp;TRIM( InteriorLightingTable[[#This Row],[Primary Space Type]]) &amp;TRIM( InteriorLightingTable[[#This Row],[Secondary Space Type]])</f>
        <v>ASHRAE 90.1-1999HospitalRadiology</v>
      </c>
      <c r="B99" s="4" t="s">
        <v>752</v>
      </c>
      <c r="C99" s="7" t="s">
        <v>776</v>
      </c>
      <c r="D99" s="7" t="s">
        <v>788</v>
      </c>
      <c r="E99" s="8">
        <v>0.4</v>
      </c>
      <c r="F99" s="37"/>
      <c r="G99" s="6">
        <v>96</v>
      </c>
    </row>
    <row r="100" spans="1:7">
      <c r="A100" s="13" t="str">
        <f>TRIM(InteriorLightingTable[[#This Row],[Lighting Standard]])&amp;TRIM( InteriorLightingTable[[#This Row],[Primary Space Type]]) &amp;TRIM( InteriorLightingTable[[#This Row],[Secondary Space Type]])</f>
        <v>ASHRAE 90.1-1999HospitalLaundry—Washing</v>
      </c>
      <c r="B100" s="4" t="s">
        <v>752</v>
      </c>
      <c r="C100" s="7" t="s">
        <v>776</v>
      </c>
      <c r="D100" s="7" t="s">
        <v>1907</v>
      </c>
      <c r="E100" s="8">
        <v>0.7</v>
      </c>
      <c r="F100" s="37"/>
      <c r="G100" s="6">
        <v>97</v>
      </c>
    </row>
    <row r="101" spans="1:7">
      <c r="A101" s="13" t="str">
        <f>TRIM(InteriorLightingTable[[#This Row],[Lighting Standard]])&amp;TRIM( InteriorLightingTable[[#This Row],[Primary Space Type]]) &amp;TRIM( InteriorLightingTable[[#This Row],[Secondary Space Type]])</f>
        <v>ASHRAE 90.1-1999AutomotiveService/Repair</v>
      </c>
      <c r="B101" s="4" t="s">
        <v>752</v>
      </c>
      <c r="C101" s="7" t="s">
        <v>766</v>
      </c>
      <c r="D101" s="7" t="s">
        <v>767</v>
      </c>
      <c r="E101" s="8">
        <v>1.4</v>
      </c>
      <c r="F101" s="37"/>
      <c r="G101" s="6">
        <v>98</v>
      </c>
    </row>
    <row r="102" spans="1:7">
      <c r="A102" s="13" t="str">
        <f>TRIM(InteriorLightingTable[[#This Row],[Lighting Standard]])&amp;TRIM( InteriorLightingTable[[#This Row],[Primary Space Type]]) &amp;TRIM( InteriorLightingTable[[#This Row],[Secondary Space Type]])</f>
        <v>ASHRAE 90.1-1999ManufacturingLow Bay (&lt;25 ft Floor to Ceiling Height)</v>
      </c>
      <c r="B102" s="4" t="s">
        <v>752</v>
      </c>
      <c r="C102" s="7" t="s">
        <v>1899</v>
      </c>
      <c r="D102" s="7" t="s">
        <v>1908</v>
      </c>
      <c r="E102" s="8">
        <v>2.1</v>
      </c>
      <c r="F102" s="37"/>
      <c r="G102" s="6">
        <v>99</v>
      </c>
    </row>
    <row r="103" spans="1:7">
      <c r="A103" s="13" t="str">
        <f>TRIM(InteriorLightingTable[[#This Row],[Lighting Standard]])&amp;TRIM( InteriorLightingTable[[#This Row],[Primary Space Type]]) &amp;TRIM( InteriorLightingTable[[#This Row],[Secondary Space Type]])</f>
        <v>ASHRAE 90.1-1999ManufacturingHigh Bay (≥25 ft Floor to Ceiling Height)</v>
      </c>
      <c r="B103" s="4" t="s">
        <v>752</v>
      </c>
      <c r="C103" s="7" t="s">
        <v>1899</v>
      </c>
      <c r="D103" s="7" t="s">
        <v>1909</v>
      </c>
      <c r="E103" s="8">
        <v>3</v>
      </c>
      <c r="F103" s="37"/>
      <c r="G103" s="6">
        <v>100</v>
      </c>
    </row>
    <row r="104" spans="1:7">
      <c r="A104" s="13" t="str">
        <f>TRIM(InteriorLightingTable[[#This Row],[Lighting Standard]])&amp;TRIM( InteriorLightingTable[[#This Row],[Primary Space Type]]) &amp;TRIM( InteriorLightingTable[[#This Row],[Secondary Space Type]])</f>
        <v>ASHRAE 90.1-1999ManufacturingDetailed Manufacturing</v>
      </c>
      <c r="B104" s="4" t="s">
        <v>752</v>
      </c>
      <c r="C104" s="7" t="s">
        <v>1899</v>
      </c>
      <c r="D104" s="7" t="s">
        <v>1910</v>
      </c>
      <c r="E104" s="8">
        <v>6.2</v>
      </c>
      <c r="F104" s="37"/>
      <c r="G104" s="6">
        <v>101</v>
      </c>
    </row>
    <row r="105" spans="1:7">
      <c r="A105" s="13" t="str">
        <f>TRIM(InteriorLightingTable[[#This Row],[Lighting Standard]])&amp;TRIM( InteriorLightingTable[[#This Row],[Primary Space Type]]) &amp;TRIM( InteriorLightingTable[[#This Row],[Secondary Space Type]])</f>
        <v>ASHRAE 90.1-1999ManufacturingEquipment Room</v>
      </c>
      <c r="B105" s="4" t="s">
        <v>752</v>
      </c>
      <c r="C105" s="7" t="s">
        <v>1899</v>
      </c>
      <c r="D105" s="7" t="s">
        <v>1911</v>
      </c>
      <c r="E105" s="8">
        <v>0.8</v>
      </c>
      <c r="F105" s="37"/>
      <c r="G105" s="6">
        <v>102</v>
      </c>
    </row>
    <row r="106" spans="1:7">
      <c r="A106" s="13" t="str">
        <f>TRIM(InteriorLightingTable[[#This Row],[Lighting Standard]])&amp;TRIM( InteriorLightingTable[[#This Row],[Primary Space Type]]) &amp;TRIM( InteriorLightingTable[[#This Row],[Secondary Space Type]])</f>
        <v>ASHRAE 90.1-1999ManufacturingControl Room</v>
      </c>
      <c r="B106" s="4" t="s">
        <v>752</v>
      </c>
      <c r="C106" s="7" t="s">
        <v>1899</v>
      </c>
      <c r="D106" s="7" t="s">
        <v>1912</v>
      </c>
      <c r="E106" s="8">
        <v>0.5</v>
      </c>
      <c r="F106" s="37"/>
      <c r="G106" s="6">
        <v>103</v>
      </c>
    </row>
    <row r="107" spans="1:7">
      <c r="A107" s="13" t="str">
        <f>TRIM(InteriorLightingTable[[#This Row],[Lighting Standard]])&amp;TRIM( InteriorLightingTable[[#This Row],[Primary Space Type]]) &amp;TRIM( InteriorLightingTable[[#This Row],[Secondary Space Type]])</f>
        <v>ASHRAE 90.1-1999Hotel/MotelGuest Rooms</v>
      </c>
      <c r="B107" s="4" t="s">
        <v>752</v>
      </c>
      <c r="C107" s="9" t="s">
        <v>761</v>
      </c>
      <c r="D107" s="7" t="s">
        <v>762</v>
      </c>
      <c r="E107" s="8">
        <v>2.5</v>
      </c>
      <c r="F107" s="37"/>
      <c r="G107" s="6">
        <v>104</v>
      </c>
    </row>
    <row r="108" spans="1:7">
      <c r="A108" s="13" t="str">
        <f>TRIM(InteriorLightingTable[[#This Row],[Lighting Standard]])&amp;TRIM( InteriorLightingTable[[#This Row],[Primary Space Type]]) &amp;TRIM( InteriorLightingTable[[#This Row],[Secondary Space Type]])</f>
        <v>ASHRAE 90.1-1999DormitoryLiving Quarters</v>
      </c>
      <c r="B108" s="4" t="s">
        <v>752</v>
      </c>
      <c r="C108" s="7" t="s">
        <v>740</v>
      </c>
      <c r="D108" s="7" t="s">
        <v>763</v>
      </c>
      <c r="E108" s="8">
        <v>1.9</v>
      </c>
      <c r="F108" s="37"/>
      <c r="G108" s="6">
        <v>105</v>
      </c>
    </row>
    <row r="109" spans="1:7">
      <c r="A109" s="13" t="str">
        <f>TRIM(InteriorLightingTable[[#This Row],[Lighting Standard]])&amp;TRIM( InteriorLightingTable[[#This Row],[Primary Space Type]]) &amp;TRIM( InteriorLightingTable[[#This Row],[Secondary Space Type]])</f>
        <v>ASHRAE 90.1-1999MuseumGeneral Exhibition</v>
      </c>
      <c r="B109" s="4" t="s">
        <v>752</v>
      </c>
      <c r="C109" s="7" t="s">
        <v>1860</v>
      </c>
      <c r="D109" s="7" t="s">
        <v>1913</v>
      </c>
      <c r="E109" s="8">
        <v>1.6</v>
      </c>
      <c r="F109" s="37"/>
      <c r="G109" s="6">
        <v>106</v>
      </c>
    </row>
    <row r="110" spans="1:7">
      <c r="A110" s="13" t="str">
        <f>TRIM(InteriorLightingTable[[#This Row],[Lighting Standard]])&amp;TRIM( InteriorLightingTable[[#This Row],[Primary Space Type]]) &amp;TRIM( InteriorLightingTable[[#This Row],[Secondary Space Type]])</f>
        <v>ASHRAE 90.1-1999MuseumRestoration</v>
      </c>
      <c r="B110" s="4" t="s">
        <v>752</v>
      </c>
      <c r="C110" s="7" t="s">
        <v>1860</v>
      </c>
      <c r="D110" s="7" t="s">
        <v>1914</v>
      </c>
      <c r="E110" s="8">
        <v>2.5</v>
      </c>
      <c r="F110" s="37"/>
      <c r="G110" s="6">
        <v>107</v>
      </c>
    </row>
    <row r="111" spans="1:7">
      <c r="A111" s="13" t="str">
        <f>TRIM(InteriorLightingTable[[#This Row],[Lighting Standard]])&amp;TRIM( InteriorLightingTable[[#This Row],[Primary Space Type]]) &amp;TRIM( InteriorLightingTable[[#This Row],[Secondary Space Type]])</f>
        <v>ASHRAE 90.1-1999Electrical/MechanicalGeneral</v>
      </c>
      <c r="B111" s="4" t="s">
        <v>752</v>
      </c>
      <c r="C111" s="7" t="s">
        <v>748</v>
      </c>
      <c r="D111" s="7" t="s">
        <v>760</v>
      </c>
      <c r="E111" s="8">
        <v>1.3</v>
      </c>
      <c r="F111" s="37"/>
      <c r="G111" s="6">
        <v>108</v>
      </c>
    </row>
    <row r="112" spans="1:7">
      <c r="A112" s="13" t="str">
        <f>TRIM(InteriorLightingTable[[#This Row],[Lighting Standard]])&amp;TRIM( InteriorLightingTable[[#This Row],[Primary Space Type]]) &amp;TRIM( InteriorLightingTable[[#This Row],[Secondary Space Type]])</f>
        <v>ASHRAE 90.1-1999WorkshopGeneral</v>
      </c>
      <c r="B112" s="4" t="s">
        <v>752</v>
      </c>
      <c r="C112" s="7" t="s">
        <v>749</v>
      </c>
      <c r="D112" s="7" t="s">
        <v>760</v>
      </c>
      <c r="E112" s="8">
        <v>2.5</v>
      </c>
      <c r="F112" s="37"/>
      <c r="G112" s="6">
        <v>109</v>
      </c>
    </row>
    <row r="113" spans="1:7">
      <c r="A113" s="13" t="str">
        <f>TRIM(InteriorLightingTable[[#This Row],[Lighting Standard]])&amp;TRIM( InteriorLightingTable[[#This Row],[Primary Space Type]]) &amp;TRIM( InteriorLightingTable[[#This Row],[Secondary Space Type]])</f>
        <v>ASHRAE 90.1-1999Bank/OfficeBanking Activity Area</v>
      </c>
      <c r="B113" s="4" t="s">
        <v>752</v>
      </c>
      <c r="C113" s="7" t="s">
        <v>769</v>
      </c>
      <c r="D113" s="7" t="s">
        <v>770</v>
      </c>
      <c r="E113" s="8">
        <v>2.4</v>
      </c>
      <c r="F113" s="37"/>
      <c r="G113" s="6">
        <v>110</v>
      </c>
    </row>
    <row r="114" spans="1:7">
      <c r="A114" s="13" t="str">
        <f>TRIM(InteriorLightingTable[[#This Row],[Lighting Standard]])&amp;TRIM( InteriorLightingTable[[#This Row],[Primary Space Type]]) &amp;TRIM( InteriorLightingTable[[#This Row],[Secondary Space Type]])</f>
        <v>ASHRAE 90.1-1999Religious BuildingsWorship Pulpit, Choir</v>
      </c>
      <c r="B114" s="4" t="s">
        <v>752</v>
      </c>
      <c r="C114" s="7" t="s">
        <v>1900</v>
      </c>
      <c r="D114" s="7" t="s">
        <v>1915</v>
      </c>
      <c r="E114" s="8">
        <v>5.2</v>
      </c>
      <c r="F114" s="37"/>
      <c r="G114" s="6">
        <v>111</v>
      </c>
    </row>
    <row r="115" spans="1:7">
      <c r="A115" s="13" t="str">
        <f>TRIM(InteriorLightingTable[[#This Row],[Lighting Standard]])&amp;TRIM( InteriorLightingTable[[#This Row],[Primary Space Type]]) &amp;TRIM( InteriorLightingTable[[#This Row],[Secondary Space Type]])</f>
        <v>ASHRAE 90.1-1999Religious BuildingsFellowship Hall</v>
      </c>
      <c r="B115" s="4" t="s">
        <v>752</v>
      </c>
      <c r="C115" s="7" t="s">
        <v>1900</v>
      </c>
      <c r="D115" s="7" t="s">
        <v>1916</v>
      </c>
      <c r="E115" s="8">
        <v>2.2999999999999998</v>
      </c>
      <c r="F115" s="37"/>
      <c r="G115" s="6">
        <v>112</v>
      </c>
    </row>
    <row r="116" spans="1:7">
      <c r="A116" s="13" t="str">
        <f>TRIM(InteriorLightingTable[[#This Row],[Lighting Standard]])&amp;TRIM( InteriorLightingTable[[#This Row],[Primary Space Type]]) &amp;TRIM( InteriorLightingTable[[#This Row],[Secondary Space Type]])</f>
        <v>ASHRAE 90.1-1999Retail (not including accent lighting)Sales Area</v>
      </c>
      <c r="B116" s="4" t="s">
        <v>752</v>
      </c>
      <c r="C116" s="7" t="s">
        <v>764</v>
      </c>
      <c r="D116" s="7" t="s">
        <v>790</v>
      </c>
      <c r="E116" s="8">
        <v>2.1</v>
      </c>
      <c r="F116" s="37"/>
      <c r="G116" s="6">
        <v>113</v>
      </c>
    </row>
    <row r="117" spans="1:7">
      <c r="A117" s="13" t="str">
        <f>TRIM(InteriorLightingTable[[#This Row],[Lighting Standard]])&amp;TRIM( InteriorLightingTable[[#This Row],[Primary Space Type]]) &amp;TRIM( InteriorLightingTable[[#This Row],[Secondary Space Type]])</f>
        <v>ASHRAE 90.1-1999Retail (not including accent lighting)Mall Concourse</v>
      </c>
      <c r="B117" s="4" t="s">
        <v>752</v>
      </c>
      <c r="C117" s="7" t="s">
        <v>764</v>
      </c>
      <c r="D117" s="7" t="s">
        <v>884</v>
      </c>
      <c r="E117" s="8">
        <v>1.8</v>
      </c>
      <c r="F117" s="37"/>
      <c r="G117" s="6">
        <v>114</v>
      </c>
    </row>
    <row r="118" spans="1:7">
      <c r="A118" s="13" t="str">
        <f>TRIM(InteriorLightingTable[[#This Row],[Lighting Standard]])&amp;TRIM( InteriorLightingTable[[#This Row],[Primary Space Type]]) &amp;TRIM( InteriorLightingTable[[#This Row],[Secondary Space Type]])</f>
        <v>ASHRAE 90.1-1999Sports ArenaRing Sports Area</v>
      </c>
      <c r="B118" s="4" t="s">
        <v>752</v>
      </c>
      <c r="C118" s="7" t="s">
        <v>1864</v>
      </c>
      <c r="D118" s="7" t="s">
        <v>1917</v>
      </c>
      <c r="E118" s="8">
        <v>3.8</v>
      </c>
      <c r="F118" s="37"/>
      <c r="G118" s="6">
        <v>115</v>
      </c>
    </row>
    <row r="119" spans="1:7">
      <c r="A119" s="13" t="str">
        <f>TRIM(InteriorLightingTable[[#This Row],[Lighting Standard]])&amp;TRIM( InteriorLightingTable[[#This Row],[Primary Space Type]]) &amp;TRIM( InteriorLightingTable[[#This Row],[Secondary Space Type]])</f>
        <v>ASHRAE 90.1-1999Sports ArenaCourt Sports Area</v>
      </c>
      <c r="B119" s="4" t="s">
        <v>752</v>
      </c>
      <c r="C119" s="7" t="s">
        <v>1864</v>
      </c>
      <c r="D119" s="7" t="s">
        <v>1918</v>
      </c>
      <c r="E119" s="8">
        <v>4.3</v>
      </c>
      <c r="F119" s="37"/>
      <c r="G119" s="6">
        <v>116</v>
      </c>
    </row>
    <row r="120" spans="1:7">
      <c r="A120" s="13" t="str">
        <f>TRIM(InteriorLightingTable[[#This Row],[Lighting Standard]])&amp;TRIM( InteriorLightingTable[[#This Row],[Primary Space Type]]) &amp;TRIM( InteriorLightingTable[[#This Row],[Secondary Space Type]])</f>
        <v>ASHRAE 90.1-1999Sports ArenaIndoor Playing Field Area</v>
      </c>
      <c r="B120" s="4" t="s">
        <v>752</v>
      </c>
      <c r="C120" s="7" t="s">
        <v>1864</v>
      </c>
      <c r="D120" s="7" t="s">
        <v>1919</v>
      </c>
      <c r="E120" s="8">
        <v>1.9</v>
      </c>
      <c r="F120" s="37"/>
      <c r="G120" s="6">
        <v>117</v>
      </c>
    </row>
    <row r="121" spans="1:7">
      <c r="A121" s="13" t="str">
        <f>TRIM(InteriorLightingTable[[#This Row],[Lighting Standard]])&amp;TRIM( InteriorLightingTable[[#This Row],[Primary Space Type]]) &amp;TRIM( InteriorLightingTable[[#This Row],[Secondary Space Type]])</f>
        <v>ASHRAE 90.1-1999WarehouseFine Material Storage</v>
      </c>
      <c r="B121" s="4" t="s">
        <v>752</v>
      </c>
      <c r="C121" s="7" t="s">
        <v>778</v>
      </c>
      <c r="D121" s="7" t="s">
        <v>888</v>
      </c>
      <c r="E121" s="8">
        <v>1.6</v>
      </c>
      <c r="F121" s="37"/>
      <c r="G121" s="6">
        <v>118</v>
      </c>
    </row>
    <row r="122" spans="1:7">
      <c r="A122" s="13" t="str">
        <f>TRIM(InteriorLightingTable[[#This Row],[Lighting Standard]])&amp;TRIM( InteriorLightingTable[[#This Row],[Primary Space Type]]) &amp;TRIM( InteriorLightingTable[[#This Row],[Secondary Space Type]])</f>
        <v>ASHRAE 90.1-1999WarehouseMedium/Bulky Material Storage</v>
      </c>
      <c r="B122" s="4" t="s">
        <v>752</v>
      </c>
      <c r="C122" s="7" t="s">
        <v>778</v>
      </c>
      <c r="D122" s="7" t="s">
        <v>879</v>
      </c>
      <c r="E122" s="8">
        <v>1.1000000000000001</v>
      </c>
      <c r="F122" s="37"/>
      <c r="G122" s="6">
        <v>119</v>
      </c>
    </row>
    <row r="123" spans="1:7">
      <c r="A123" s="13" t="str">
        <f>TRIM(InteriorLightingTable[[#This Row],[Lighting Standard]])&amp;TRIM( InteriorLightingTable[[#This Row],[Primary Space Type]]) &amp;TRIM( InteriorLightingTable[[#This Row],[Secondary Space Type]])</f>
        <v>ASHRAE 90.1-1999Parking GarageGarage Area</v>
      </c>
      <c r="B123" s="4" t="s">
        <v>752</v>
      </c>
      <c r="C123" s="7" t="s">
        <v>744</v>
      </c>
      <c r="D123" s="7" t="s">
        <v>768</v>
      </c>
      <c r="E123" s="8">
        <v>0.2</v>
      </c>
      <c r="F123" s="37"/>
      <c r="G123" s="6">
        <v>120</v>
      </c>
    </row>
    <row r="124" spans="1:7">
      <c r="A124" s="13" t="str">
        <f>TRIM(InteriorLightingTable[[#This Row],[Lighting Standard]])&amp;TRIM( InteriorLightingTable[[#This Row],[Primary Space Type]]) &amp;TRIM( InteriorLightingTable[[#This Row],[Secondary Space Type]])</f>
        <v>ASHRAE 90.1-1999TransportationAirport—Concourse</v>
      </c>
      <c r="B124" s="4" t="s">
        <v>752</v>
      </c>
      <c r="C124" s="7" t="s">
        <v>615</v>
      </c>
      <c r="D124" s="7" t="s">
        <v>1920</v>
      </c>
      <c r="E124" s="8">
        <v>0.7</v>
      </c>
      <c r="F124" s="37"/>
      <c r="G124" s="6">
        <v>121</v>
      </c>
    </row>
    <row r="125" spans="1:7">
      <c r="A125" s="13" t="str">
        <f>TRIM(InteriorLightingTable[[#This Row],[Lighting Standard]])&amp;TRIM( InteriorLightingTable[[#This Row],[Primary Space Type]]) &amp;TRIM( InteriorLightingTable[[#This Row],[Secondary Space Type]])</f>
        <v>ASHRAE 90.1-1999TransportationAir/Train/Bus—Baggage Area</v>
      </c>
      <c r="B125" s="4" t="s">
        <v>752</v>
      </c>
      <c r="C125" s="7" t="s">
        <v>615</v>
      </c>
      <c r="D125" s="7" t="s">
        <v>1921</v>
      </c>
      <c r="E125" s="8">
        <v>1.3</v>
      </c>
      <c r="F125" s="37"/>
      <c r="G125" s="6">
        <v>122</v>
      </c>
    </row>
    <row r="126" spans="1:7">
      <c r="A126" s="13" t="str">
        <f>TRIM(InteriorLightingTable[[#This Row],[Lighting Standard]])&amp;TRIM( InteriorLightingTable[[#This Row],[Primary Space Type]]) &amp;TRIM( InteriorLightingTable[[#This Row],[Secondary Space Type]])</f>
        <v>ASHRAE 90.1-1999TransportationTerminal—Ticket Counter</v>
      </c>
      <c r="B126" s="4" t="s">
        <v>752</v>
      </c>
      <c r="C126" s="7" t="s">
        <v>615</v>
      </c>
      <c r="D126" s="7" t="s">
        <v>1922</v>
      </c>
      <c r="E126" s="8">
        <v>1.8</v>
      </c>
      <c r="F126" s="37"/>
      <c r="G126" s="6">
        <v>123</v>
      </c>
    </row>
    <row r="127" spans="1:7">
      <c r="A127" s="13" t="str">
        <f>TRIM(InteriorLightingTable[[#This Row],[Lighting Standard]])&amp;TRIM( InteriorLightingTable[[#This Row],[Primary Space Type]]) &amp;TRIM( InteriorLightingTable[[#This Row],[Secondary Space Type]])</f>
        <v>ASHRAE 90.1-1999Exterior SpacesGeneral</v>
      </c>
      <c r="B127" s="4" t="s">
        <v>752</v>
      </c>
      <c r="C127" s="3" t="s">
        <v>750</v>
      </c>
      <c r="D127" s="3" t="s">
        <v>760</v>
      </c>
      <c r="E127" s="8">
        <v>0</v>
      </c>
      <c r="F127" s="37"/>
      <c r="G127" s="6">
        <v>124</v>
      </c>
    </row>
    <row r="128" spans="1:7">
      <c r="A128" s="13" t="str">
        <f>TRIM(InteriorLightingTable[[#This Row],[Lighting Standard]])&amp;TRIM( InteriorLightingTable[[#This Row],[Primary Space Type]]) &amp;TRIM( InteriorLightingTable[[#This Row],[Secondary Space Type]])</f>
        <v>ASHRAE 90.1-1999AtticsGeneral</v>
      </c>
      <c r="B128" s="4" t="s">
        <v>752</v>
      </c>
      <c r="C128" s="5" t="s">
        <v>765</v>
      </c>
      <c r="D128" s="5" t="s">
        <v>760</v>
      </c>
      <c r="E128" s="8">
        <v>0</v>
      </c>
      <c r="F128" s="38"/>
      <c r="G128" s="6">
        <v>125</v>
      </c>
    </row>
    <row r="129" spans="1:7">
      <c r="A129" s="13" t="str">
        <f>TRIM(InteriorLightingTable[[#This Row],[Lighting Standard]])&amp;TRIM( InteriorLightingTable[[#This Row],[Primary Space Type]]) &amp;TRIM( InteriorLightingTable[[#This Row],[Secondary Space Type]])</f>
        <v>ASHRAE 90.1-2001Whole BuildingAutomotive Facility</v>
      </c>
      <c r="B129" s="4" t="s">
        <v>753</v>
      </c>
      <c r="C129" s="10" t="s">
        <v>758</v>
      </c>
      <c r="D129" s="7" t="s">
        <v>737</v>
      </c>
      <c r="E129" s="8">
        <v>0.9</v>
      </c>
      <c r="F129" s="37"/>
      <c r="G129" s="6">
        <v>126</v>
      </c>
    </row>
    <row r="130" spans="1:7">
      <c r="A130" s="13" t="str">
        <f>TRIM(InteriorLightingTable[[#This Row],[Lighting Standard]])&amp;TRIM( InteriorLightingTable[[#This Row],[Primary Space Type]]) &amp;TRIM( InteriorLightingTable[[#This Row],[Secondary Space Type]])</f>
        <v>ASHRAE 90.1-2001Whole BuildingConvention Center</v>
      </c>
      <c r="B130" s="4" t="s">
        <v>753</v>
      </c>
      <c r="C130" s="10" t="s">
        <v>758</v>
      </c>
      <c r="D130" s="7" t="s">
        <v>738</v>
      </c>
      <c r="E130" s="8">
        <v>1.2</v>
      </c>
      <c r="F130" s="37"/>
      <c r="G130" s="6">
        <v>127</v>
      </c>
    </row>
    <row r="131" spans="1:7">
      <c r="A131" s="13" t="str">
        <f>TRIM(InteriorLightingTable[[#This Row],[Lighting Standard]])&amp;TRIM( InteriorLightingTable[[#This Row],[Primary Space Type]]) &amp;TRIM( InteriorLightingTable[[#This Row],[Secondary Space Type]])</f>
        <v>ASHRAE 90.1-2001Whole BuildingCourt House</v>
      </c>
      <c r="B131" s="4" t="s">
        <v>753</v>
      </c>
      <c r="C131" s="10" t="s">
        <v>758</v>
      </c>
      <c r="D131" s="7" t="s">
        <v>739</v>
      </c>
      <c r="E131" s="8">
        <v>1.2</v>
      </c>
      <c r="F131" s="37"/>
      <c r="G131" s="6">
        <v>128</v>
      </c>
    </row>
    <row r="132" spans="1:7">
      <c r="A132" s="13" t="str">
        <f>TRIM(InteriorLightingTable[[#This Row],[Lighting Standard]])&amp;TRIM( InteriorLightingTable[[#This Row],[Primary Space Type]]) &amp;TRIM( InteriorLightingTable[[#This Row],[Secondary Space Type]])</f>
        <v>ASHRAE 90.1-2001Whole BuildingDining: Bar Lounge/Leisure</v>
      </c>
      <c r="B132" s="4" t="s">
        <v>753</v>
      </c>
      <c r="C132" s="10" t="s">
        <v>758</v>
      </c>
      <c r="D132" s="7" t="s">
        <v>1851</v>
      </c>
      <c r="E132" s="8">
        <v>1.3</v>
      </c>
      <c r="F132" s="37"/>
      <c r="G132" s="6">
        <v>129</v>
      </c>
    </row>
    <row r="133" spans="1:7">
      <c r="A133" s="13" t="str">
        <f>TRIM(InteriorLightingTable[[#This Row],[Lighting Standard]])&amp;TRIM( InteriorLightingTable[[#This Row],[Primary Space Type]]) &amp;TRIM( InteriorLightingTable[[#This Row],[Secondary Space Type]])</f>
        <v>ASHRAE 90.1-2001Whole BuildingDining: Cafeteria/Fast Food</v>
      </c>
      <c r="B133" s="4" t="s">
        <v>753</v>
      </c>
      <c r="C133" s="10" t="s">
        <v>758</v>
      </c>
      <c r="D133" s="7" t="s">
        <v>1852</v>
      </c>
      <c r="E133" s="8">
        <v>1.4</v>
      </c>
      <c r="F133" s="37"/>
      <c r="G133" s="6">
        <v>130</v>
      </c>
    </row>
    <row r="134" spans="1:7">
      <c r="A134" s="13" t="str">
        <f>TRIM(InteriorLightingTable[[#This Row],[Lighting Standard]])&amp;TRIM( InteriorLightingTable[[#This Row],[Primary Space Type]]) &amp;TRIM( InteriorLightingTable[[#This Row],[Secondary Space Type]])</f>
        <v>ASHRAE 90.1-2001Whole BuildingDining: Family</v>
      </c>
      <c r="B134" s="4" t="s">
        <v>753</v>
      </c>
      <c r="C134" s="10" t="s">
        <v>758</v>
      </c>
      <c r="D134" s="7" t="s">
        <v>1853</v>
      </c>
      <c r="E134" s="8">
        <v>1.6</v>
      </c>
      <c r="F134" s="37"/>
      <c r="G134" s="6">
        <v>131</v>
      </c>
    </row>
    <row r="135" spans="1:7">
      <c r="A135" s="13" t="str">
        <f>TRIM(InteriorLightingTable[[#This Row],[Lighting Standard]])&amp;TRIM( InteriorLightingTable[[#This Row],[Primary Space Type]]) &amp;TRIM( InteriorLightingTable[[#This Row],[Secondary Space Type]])</f>
        <v>ASHRAE 90.1-2001Whole BuildingDormitory</v>
      </c>
      <c r="B135" s="4" t="s">
        <v>753</v>
      </c>
      <c r="C135" s="10" t="s">
        <v>758</v>
      </c>
      <c r="D135" s="7" t="s">
        <v>740</v>
      </c>
      <c r="E135" s="8">
        <v>1</v>
      </c>
      <c r="F135" s="37"/>
      <c r="G135" s="6">
        <v>132</v>
      </c>
    </row>
    <row r="136" spans="1:7">
      <c r="A136" s="13" t="str">
        <f>TRIM(InteriorLightingTable[[#This Row],[Lighting Standard]])&amp;TRIM( InteriorLightingTable[[#This Row],[Primary Space Type]]) &amp;TRIM( InteriorLightingTable[[#This Row],[Secondary Space Type]])</f>
        <v>ASHRAE 90.1-2001Whole BuildingExercise Center</v>
      </c>
      <c r="B136" s="4" t="s">
        <v>753</v>
      </c>
      <c r="C136" s="10" t="s">
        <v>758</v>
      </c>
      <c r="D136" s="7" t="s">
        <v>1854</v>
      </c>
      <c r="E136" s="8">
        <v>1</v>
      </c>
      <c r="F136" s="37"/>
      <c r="G136" s="6">
        <v>133</v>
      </c>
    </row>
    <row r="137" spans="1:7">
      <c r="A137" s="13" t="str">
        <f>TRIM(InteriorLightingTable[[#This Row],[Lighting Standard]])&amp;TRIM( InteriorLightingTable[[#This Row],[Primary Space Type]]) &amp;TRIM( InteriorLightingTable[[#This Row],[Secondary Space Type]])</f>
        <v>ASHRAE 90.1-2001Whole BuildingGymnasium</v>
      </c>
      <c r="B137" s="4" t="s">
        <v>753</v>
      </c>
      <c r="C137" s="10" t="s">
        <v>758</v>
      </c>
      <c r="D137" s="7" t="s">
        <v>1855</v>
      </c>
      <c r="E137" s="8">
        <v>1.1000000000000001</v>
      </c>
      <c r="F137" s="37"/>
      <c r="G137" s="6">
        <v>134</v>
      </c>
    </row>
    <row r="138" spans="1:7">
      <c r="A138" s="13" t="str">
        <f>TRIM(InteriorLightingTable[[#This Row],[Lighting Standard]])&amp;TRIM( InteriorLightingTable[[#This Row],[Primary Space Type]]) &amp;TRIM( InteriorLightingTable[[#This Row],[Secondary Space Type]])</f>
        <v>ASHRAE 90.1-2001Whole BuildingHealth Care-Clinic</v>
      </c>
      <c r="B138" s="4" t="s">
        <v>753</v>
      </c>
      <c r="C138" s="10" t="s">
        <v>758</v>
      </c>
      <c r="D138" s="7" t="s">
        <v>1856</v>
      </c>
      <c r="E138" s="8">
        <v>1</v>
      </c>
      <c r="F138" s="37"/>
      <c r="G138" s="6">
        <v>135</v>
      </c>
    </row>
    <row r="139" spans="1:7">
      <c r="A139" s="13" t="str">
        <f>TRIM(InteriorLightingTable[[#This Row],[Lighting Standard]])&amp;TRIM( InteriorLightingTable[[#This Row],[Primary Space Type]]) &amp;TRIM( InteriorLightingTable[[#This Row],[Secondary Space Type]])</f>
        <v>ASHRAE 90.1-2001Whole BuildingHospital</v>
      </c>
      <c r="B139" s="4" t="s">
        <v>753</v>
      </c>
      <c r="C139" s="10" t="s">
        <v>758</v>
      </c>
      <c r="D139" s="7" t="s">
        <v>776</v>
      </c>
      <c r="E139" s="8">
        <v>1.2</v>
      </c>
      <c r="F139" s="37"/>
      <c r="G139" s="6">
        <v>136</v>
      </c>
    </row>
    <row r="140" spans="1:7">
      <c r="A140" s="13" t="str">
        <f>TRIM(InteriorLightingTable[[#This Row],[Lighting Standard]])&amp;TRIM( InteriorLightingTable[[#This Row],[Primary Space Type]]) &amp;TRIM( InteriorLightingTable[[#This Row],[Secondary Space Type]])</f>
        <v>ASHRAE 90.1-2001Whole BuildingHotel</v>
      </c>
      <c r="B140" s="4" t="s">
        <v>753</v>
      </c>
      <c r="C140" s="10" t="s">
        <v>758</v>
      </c>
      <c r="D140" s="7" t="s">
        <v>1857</v>
      </c>
      <c r="E140" s="8">
        <v>1</v>
      </c>
      <c r="F140" s="37"/>
      <c r="G140" s="6">
        <v>137</v>
      </c>
    </row>
    <row r="141" spans="1:7">
      <c r="A141" s="13" t="str">
        <f>TRIM(InteriorLightingTable[[#This Row],[Lighting Standard]])&amp;TRIM( InteriorLightingTable[[#This Row],[Primary Space Type]]) &amp;TRIM( InteriorLightingTable[[#This Row],[Secondary Space Type]])</f>
        <v>ASHRAE 90.1-2001Whole BuildingLibrary</v>
      </c>
      <c r="B141" s="4" t="s">
        <v>753</v>
      </c>
      <c r="C141" s="10" t="s">
        <v>758</v>
      </c>
      <c r="D141" s="7" t="s">
        <v>741</v>
      </c>
      <c r="E141" s="8">
        <v>1.3</v>
      </c>
      <c r="F141" s="37"/>
      <c r="G141" s="6">
        <v>138</v>
      </c>
    </row>
    <row r="142" spans="1:7">
      <c r="A142" s="13" t="str">
        <f>TRIM(InteriorLightingTable[[#This Row],[Lighting Standard]])&amp;TRIM( InteriorLightingTable[[#This Row],[Primary Space Type]]) &amp;TRIM( InteriorLightingTable[[#This Row],[Secondary Space Type]])</f>
        <v>ASHRAE 90.1-2001Whole BuildingManufacturing Facility</v>
      </c>
      <c r="B142" s="4" t="s">
        <v>753</v>
      </c>
      <c r="C142" s="10" t="s">
        <v>758</v>
      </c>
      <c r="D142" s="7" t="s">
        <v>742</v>
      </c>
      <c r="E142" s="8">
        <v>1.3</v>
      </c>
      <c r="F142" s="37"/>
      <c r="G142" s="6">
        <v>139</v>
      </c>
    </row>
    <row r="143" spans="1:7">
      <c r="A143" s="13" t="str">
        <f>TRIM(InteriorLightingTable[[#This Row],[Lighting Standard]])&amp;TRIM( InteriorLightingTable[[#This Row],[Primary Space Type]]) &amp;TRIM( InteriorLightingTable[[#This Row],[Secondary Space Type]])</f>
        <v>ASHRAE 90.1-2001Whole BuildingMotel</v>
      </c>
      <c r="B143" s="4" t="s">
        <v>753</v>
      </c>
      <c r="C143" s="10" t="s">
        <v>758</v>
      </c>
      <c r="D143" s="7" t="s">
        <v>1858</v>
      </c>
      <c r="E143" s="8">
        <v>1</v>
      </c>
      <c r="F143" s="37"/>
      <c r="G143" s="6">
        <v>140</v>
      </c>
    </row>
    <row r="144" spans="1:7">
      <c r="A144" s="13" t="str">
        <f>TRIM(InteriorLightingTable[[#This Row],[Lighting Standard]])&amp;TRIM( InteriorLightingTable[[#This Row],[Primary Space Type]]) &amp;TRIM( InteriorLightingTable[[#This Row],[Secondary Space Type]])</f>
        <v>ASHRAE 90.1-2001Whole BuildingMotion Picture Theater</v>
      </c>
      <c r="B144" s="4" t="s">
        <v>753</v>
      </c>
      <c r="C144" s="10" t="s">
        <v>758</v>
      </c>
      <c r="D144" s="7" t="s">
        <v>1859</v>
      </c>
      <c r="E144" s="8">
        <v>1.2</v>
      </c>
      <c r="F144" s="37"/>
      <c r="G144" s="6">
        <v>141</v>
      </c>
    </row>
    <row r="145" spans="1:7">
      <c r="A145" s="13" t="str">
        <f>TRIM(InteriorLightingTable[[#This Row],[Lighting Standard]])&amp;TRIM( InteriorLightingTable[[#This Row],[Primary Space Type]]) &amp;TRIM( InteriorLightingTable[[#This Row],[Secondary Space Type]])</f>
        <v>ASHRAE 90.1-2001Whole BuildingMulti-Family</v>
      </c>
      <c r="B145" s="4" t="s">
        <v>753</v>
      </c>
      <c r="C145" s="10" t="s">
        <v>758</v>
      </c>
      <c r="D145" s="7" t="s">
        <v>743</v>
      </c>
      <c r="E145" s="8">
        <v>0.7</v>
      </c>
      <c r="F145" s="37"/>
      <c r="G145" s="6">
        <v>142</v>
      </c>
    </row>
    <row r="146" spans="1:7">
      <c r="A146" s="13" t="str">
        <f>TRIM(InteriorLightingTable[[#This Row],[Lighting Standard]])&amp;TRIM( InteriorLightingTable[[#This Row],[Primary Space Type]]) &amp;TRIM( InteriorLightingTable[[#This Row],[Secondary Space Type]])</f>
        <v>ASHRAE 90.1-2001Whole BuildingMuseum</v>
      </c>
      <c r="B146" s="4" t="s">
        <v>753</v>
      </c>
      <c r="C146" s="10" t="s">
        <v>758</v>
      </c>
      <c r="D146" s="7" t="s">
        <v>1860</v>
      </c>
      <c r="E146" s="8">
        <v>1.1000000000000001</v>
      </c>
      <c r="F146" s="37"/>
      <c r="G146" s="6">
        <v>143</v>
      </c>
    </row>
    <row r="147" spans="1:7">
      <c r="A147" s="13" t="str">
        <f>TRIM(InteriorLightingTable[[#This Row],[Lighting Standard]])&amp;TRIM( InteriorLightingTable[[#This Row],[Primary Space Type]]) &amp;TRIM( InteriorLightingTable[[#This Row],[Secondary Space Type]])</f>
        <v>ASHRAE 90.1-2001Whole BuildingOffice</v>
      </c>
      <c r="B147" s="4" t="s">
        <v>753</v>
      </c>
      <c r="C147" s="10" t="s">
        <v>758</v>
      </c>
      <c r="D147" s="7" t="s">
        <v>759</v>
      </c>
      <c r="E147" s="8">
        <v>1</v>
      </c>
      <c r="F147" s="37"/>
      <c r="G147" s="6">
        <v>144</v>
      </c>
    </row>
    <row r="148" spans="1:7">
      <c r="A148" s="13" t="str">
        <f>TRIM(InteriorLightingTable[[#This Row],[Lighting Standard]])&amp;TRIM( InteriorLightingTable[[#This Row],[Primary Space Type]]) &amp;TRIM( InteriorLightingTable[[#This Row],[Secondary Space Type]])</f>
        <v>ASHRAE 90.1-2001Whole BuildingParking Garage</v>
      </c>
      <c r="B148" s="4" t="s">
        <v>753</v>
      </c>
      <c r="C148" s="10" t="s">
        <v>758</v>
      </c>
      <c r="D148" s="7" t="s">
        <v>744</v>
      </c>
      <c r="E148" s="8">
        <v>0.3</v>
      </c>
      <c r="F148" s="37"/>
      <c r="G148" s="6">
        <v>145</v>
      </c>
    </row>
    <row r="149" spans="1:7">
      <c r="A149" s="13" t="str">
        <f>TRIM(InteriorLightingTable[[#This Row],[Lighting Standard]])&amp;TRIM( InteriorLightingTable[[#This Row],[Primary Space Type]]) &amp;TRIM( InteriorLightingTable[[#This Row],[Secondary Space Type]])</f>
        <v>ASHRAE 90.1-2001Whole BuildingPenitentiary</v>
      </c>
      <c r="B149" s="4" t="s">
        <v>753</v>
      </c>
      <c r="C149" s="10" t="s">
        <v>758</v>
      </c>
      <c r="D149" s="7" t="s">
        <v>745</v>
      </c>
      <c r="E149" s="8">
        <v>1</v>
      </c>
      <c r="F149" s="37"/>
      <c r="G149" s="6">
        <v>146</v>
      </c>
    </row>
    <row r="150" spans="1:7">
      <c r="A150" s="13" t="str">
        <f>TRIM(InteriorLightingTable[[#This Row],[Lighting Standard]])&amp;TRIM( InteriorLightingTable[[#This Row],[Primary Space Type]]) &amp;TRIM( InteriorLightingTable[[#This Row],[Secondary Space Type]])</f>
        <v>ASHRAE 90.1-2001Whole BuildingPerforming Arts Theater</v>
      </c>
      <c r="B150" s="4" t="s">
        <v>753</v>
      </c>
      <c r="C150" s="10" t="s">
        <v>758</v>
      </c>
      <c r="D150" s="7" t="s">
        <v>1861</v>
      </c>
      <c r="E150" s="8">
        <v>1.6</v>
      </c>
      <c r="F150" s="37"/>
      <c r="G150" s="6">
        <v>147</v>
      </c>
    </row>
    <row r="151" spans="1:7">
      <c r="A151" s="13" t="str">
        <f>TRIM(InteriorLightingTable[[#This Row],[Lighting Standard]])&amp;TRIM( InteriorLightingTable[[#This Row],[Primary Space Type]]) &amp;TRIM( InteriorLightingTable[[#This Row],[Secondary Space Type]])</f>
        <v>ASHRAE 90.1-2001Whole BuildingPolice/Fire Station</v>
      </c>
      <c r="B151" s="4" t="s">
        <v>753</v>
      </c>
      <c r="C151" s="10" t="s">
        <v>758</v>
      </c>
      <c r="D151" s="7" t="s">
        <v>746</v>
      </c>
      <c r="E151" s="8">
        <v>1</v>
      </c>
      <c r="F151" s="37"/>
      <c r="G151" s="6">
        <v>148</v>
      </c>
    </row>
    <row r="152" spans="1:7">
      <c r="A152" s="13" t="str">
        <f>TRIM(InteriorLightingTable[[#This Row],[Lighting Standard]])&amp;TRIM( InteriorLightingTable[[#This Row],[Primary Space Type]]) &amp;TRIM( InteriorLightingTable[[#This Row],[Secondary Space Type]])</f>
        <v>ASHRAE 90.1-2001Whole BuildingPost Office</v>
      </c>
      <c r="B152" s="4" t="s">
        <v>753</v>
      </c>
      <c r="C152" s="10" t="s">
        <v>758</v>
      </c>
      <c r="D152" s="7" t="s">
        <v>747</v>
      </c>
      <c r="E152" s="8">
        <v>1.1000000000000001</v>
      </c>
      <c r="F152" s="37"/>
      <c r="G152" s="6">
        <v>149</v>
      </c>
    </row>
    <row r="153" spans="1:7">
      <c r="A153" s="13" t="str">
        <f>TRIM(InteriorLightingTable[[#This Row],[Lighting Standard]])&amp;TRIM( InteriorLightingTable[[#This Row],[Primary Space Type]]) &amp;TRIM( InteriorLightingTable[[#This Row],[Secondary Space Type]])</f>
        <v>ASHRAE 90.1-2001Whole BuildingReligious Building</v>
      </c>
      <c r="B153" s="4" t="s">
        <v>753</v>
      </c>
      <c r="C153" s="10" t="s">
        <v>758</v>
      </c>
      <c r="D153" s="7" t="s">
        <v>1862</v>
      </c>
      <c r="E153" s="8">
        <v>1.3</v>
      </c>
      <c r="F153" s="37"/>
      <c r="G153" s="6">
        <v>150</v>
      </c>
    </row>
    <row r="154" spans="1:7">
      <c r="A154" s="13" t="str">
        <f>TRIM(InteriorLightingTable[[#This Row],[Lighting Standard]])&amp;TRIM( InteriorLightingTable[[#This Row],[Primary Space Type]]) &amp;TRIM( InteriorLightingTable[[#This Row],[Secondary Space Type]])</f>
        <v>ASHRAE 90.1-2001Whole BuildingRetail</v>
      </c>
      <c r="B154" s="4" t="s">
        <v>753</v>
      </c>
      <c r="C154" s="10" t="s">
        <v>758</v>
      </c>
      <c r="D154" s="7" t="s">
        <v>775</v>
      </c>
      <c r="E154" s="8">
        <v>1.5</v>
      </c>
      <c r="F154" s="37"/>
      <c r="G154" s="6">
        <v>151</v>
      </c>
    </row>
    <row r="155" spans="1:7">
      <c r="A155" s="13" t="str">
        <f>TRIM(InteriorLightingTable[[#This Row],[Lighting Standard]])&amp;TRIM( InteriorLightingTable[[#This Row],[Primary Space Type]]) &amp;TRIM( InteriorLightingTable[[#This Row],[Secondary Space Type]])</f>
        <v>ASHRAE 90.1-2001Whole BuildingSchool/University</v>
      </c>
      <c r="B155" s="4" t="s">
        <v>753</v>
      </c>
      <c r="C155" s="10" t="s">
        <v>758</v>
      </c>
      <c r="D155" s="7" t="s">
        <v>1863</v>
      </c>
      <c r="E155" s="8">
        <v>1.2</v>
      </c>
      <c r="F155" s="37"/>
      <c r="G155" s="6">
        <v>152</v>
      </c>
    </row>
    <row r="156" spans="1:7">
      <c r="A156" s="13" t="str">
        <f>TRIM(InteriorLightingTable[[#This Row],[Lighting Standard]])&amp;TRIM( InteriorLightingTable[[#This Row],[Primary Space Type]]) &amp;TRIM( InteriorLightingTable[[#This Row],[Secondary Space Type]])</f>
        <v>ASHRAE 90.1-2001Whole BuildingSports Arena</v>
      </c>
      <c r="B156" s="4" t="s">
        <v>753</v>
      </c>
      <c r="C156" s="10" t="s">
        <v>758</v>
      </c>
      <c r="D156" s="7" t="s">
        <v>1864</v>
      </c>
      <c r="E156" s="8">
        <v>1.1000000000000001</v>
      </c>
      <c r="F156" s="37"/>
      <c r="G156" s="6">
        <v>153</v>
      </c>
    </row>
    <row r="157" spans="1:7">
      <c r="A157" s="13" t="str">
        <f>TRIM(InteriorLightingTable[[#This Row],[Lighting Standard]])&amp;TRIM( InteriorLightingTable[[#This Row],[Primary Space Type]]) &amp;TRIM( InteriorLightingTable[[#This Row],[Secondary Space Type]])</f>
        <v>ASHRAE 90.1-2001Whole BuildingTown Hall</v>
      </c>
      <c r="B157" s="4" t="s">
        <v>753</v>
      </c>
      <c r="C157" s="10" t="s">
        <v>758</v>
      </c>
      <c r="D157" s="7" t="s">
        <v>1865</v>
      </c>
      <c r="E157" s="8">
        <v>1.1000000000000001</v>
      </c>
      <c r="F157" s="37"/>
      <c r="G157" s="6">
        <v>154</v>
      </c>
    </row>
    <row r="158" spans="1:7">
      <c r="A158" s="13" t="str">
        <f>TRIM(InteriorLightingTable[[#This Row],[Lighting Standard]])&amp;TRIM( InteriorLightingTable[[#This Row],[Primary Space Type]]) &amp;TRIM( InteriorLightingTable[[#This Row],[Secondary Space Type]])</f>
        <v>ASHRAE 90.1-2001Whole BuildingTransportation</v>
      </c>
      <c r="B158" s="4" t="s">
        <v>753</v>
      </c>
      <c r="C158" s="10" t="s">
        <v>758</v>
      </c>
      <c r="D158" s="7" t="s">
        <v>615</v>
      </c>
      <c r="E158" s="8">
        <v>1</v>
      </c>
      <c r="F158" s="37"/>
      <c r="G158" s="6">
        <v>155</v>
      </c>
    </row>
    <row r="159" spans="1:7">
      <c r="A159" s="13" t="str">
        <f>TRIM(InteriorLightingTable[[#This Row],[Lighting Standard]])&amp;TRIM( InteriorLightingTable[[#This Row],[Primary Space Type]]) &amp;TRIM( InteriorLightingTable[[#This Row],[Secondary Space Type]])</f>
        <v>ASHRAE 90.1-2001Whole BuildingWarehouse</v>
      </c>
      <c r="B159" s="4" t="s">
        <v>753</v>
      </c>
      <c r="C159" s="10" t="s">
        <v>758</v>
      </c>
      <c r="D159" s="7" t="s">
        <v>778</v>
      </c>
      <c r="E159" s="8">
        <v>0.8</v>
      </c>
      <c r="F159" s="37"/>
      <c r="G159" s="6">
        <v>156</v>
      </c>
    </row>
    <row r="160" spans="1:7">
      <c r="A160" s="13" t="str">
        <f>TRIM(InteriorLightingTable[[#This Row],[Lighting Standard]])&amp;TRIM( InteriorLightingTable[[#This Row],[Primary Space Type]]) &amp;TRIM( InteriorLightingTable[[#This Row],[Secondary Space Type]])</f>
        <v>ASHRAE 90.1-2001Whole BuildingWorkshop</v>
      </c>
      <c r="B160" s="4" t="s">
        <v>753</v>
      </c>
      <c r="C160" s="10" t="s">
        <v>758</v>
      </c>
      <c r="D160" s="7" t="s">
        <v>749</v>
      </c>
      <c r="E160" s="8">
        <v>1.4</v>
      </c>
      <c r="F160" s="37"/>
      <c r="G160" s="6">
        <v>157</v>
      </c>
    </row>
    <row r="161" spans="1:7">
      <c r="A161" s="13" t="str">
        <f>TRIM(InteriorLightingTable[[#This Row],[Lighting Standard]])&amp;TRIM( InteriorLightingTable[[#This Row],[Primary Space Type]]) &amp;TRIM( InteriorLightingTable[[#This Row],[Secondary Space Type]])</f>
        <v>ASHRAE 90.1-2001Office-EnclosedGeneral</v>
      </c>
      <c r="B161" s="4" t="s">
        <v>753</v>
      </c>
      <c r="C161" s="7" t="s">
        <v>892</v>
      </c>
      <c r="D161" s="7" t="s">
        <v>760</v>
      </c>
      <c r="E161" s="8">
        <v>1.1000000000000001</v>
      </c>
      <c r="F161" s="37"/>
      <c r="G161" s="6">
        <v>158</v>
      </c>
    </row>
    <row r="162" spans="1:7">
      <c r="A162" s="13" t="str">
        <f>TRIM(InteriorLightingTable[[#This Row],[Lighting Standard]])&amp;TRIM( InteriorLightingTable[[#This Row],[Primary Space Type]]) &amp;TRIM( InteriorLightingTable[[#This Row],[Secondary Space Type]])</f>
        <v>ASHRAE 90.1-2001Office-Open PlanGeneral</v>
      </c>
      <c r="B162" s="4" t="s">
        <v>753</v>
      </c>
      <c r="C162" s="7" t="s">
        <v>1022</v>
      </c>
      <c r="D162" s="7" t="s">
        <v>760</v>
      </c>
      <c r="E162" s="8">
        <v>1.1000000000000001</v>
      </c>
      <c r="F162" s="37"/>
      <c r="G162" s="6">
        <v>159</v>
      </c>
    </row>
    <row r="163" spans="1:7">
      <c r="A163" s="13" t="str">
        <f>TRIM(InteriorLightingTable[[#This Row],[Lighting Standard]])&amp;TRIM( InteriorLightingTable[[#This Row],[Primary Space Type]]) &amp;TRIM( InteriorLightingTable[[#This Row],[Secondary Space Type]])</f>
        <v>ASHRAE 90.1-2001Conference/Meeting/MultipurposeGeneral</v>
      </c>
      <c r="B163" s="4" t="s">
        <v>753</v>
      </c>
      <c r="C163" s="7" t="s">
        <v>877</v>
      </c>
      <c r="D163" s="7" t="s">
        <v>760</v>
      </c>
      <c r="E163" s="8">
        <v>1.3</v>
      </c>
      <c r="F163" s="37"/>
      <c r="G163" s="6">
        <v>160</v>
      </c>
    </row>
    <row r="164" spans="1:7">
      <c r="A164" s="13" t="str">
        <f>TRIM(InteriorLightingTable[[#This Row],[Lighting Standard]])&amp;TRIM( InteriorLightingTable[[#This Row],[Primary Space Type]]) &amp;TRIM( InteriorLightingTable[[#This Row],[Secondary Space Type]])</f>
        <v>ASHRAE 90.1-2001Classroom/Lecture/TrainingGeneral</v>
      </c>
      <c r="B164" s="4" t="s">
        <v>753</v>
      </c>
      <c r="C164" s="7" t="s">
        <v>881</v>
      </c>
      <c r="D164" s="7" t="s">
        <v>760</v>
      </c>
      <c r="E164" s="8">
        <v>1.4</v>
      </c>
      <c r="F164" s="37"/>
      <c r="G164" s="6">
        <v>161</v>
      </c>
    </row>
    <row r="165" spans="1:7">
      <c r="A165" s="13" t="str">
        <f>TRIM(InteriorLightingTable[[#This Row],[Lighting Standard]])&amp;TRIM( InteriorLightingTable[[#This Row],[Primary Space Type]]) &amp;TRIM( InteriorLightingTable[[#This Row],[Secondary Space Type]])</f>
        <v>ASHRAE 90.1-2001Classroom/Lecture/TrainingFor Penitentiary</v>
      </c>
      <c r="B165" s="4" t="s">
        <v>753</v>
      </c>
      <c r="C165" s="7" t="s">
        <v>881</v>
      </c>
      <c r="D165" s="7" t="s">
        <v>1866</v>
      </c>
      <c r="E165" s="8">
        <v>1.3</v>
      </c>
      <c r="F165" s="37"/>
      <c r="G165" s="6">
        <v>162</v>
      </c>
    </row>
    <row r="166" spans="1:7">
      <c r="A166" s="13" t="str">
        <f>TRIM(InteriorLightingTable[[#This Row],[Lighting Standard]])&amp;TRIM( InteriorLightingTable[[#This Row],[Primary Space Type]]) &amp;TRIM( InteriorLightingTable[[#This Row],[Secondary Space Type]])</f>
        <v>ASHRAE 90.1-2001LobbyGeneral</v>
      </c>
      <c r="B166" s="4" t="s">
        <v>753</v>
      </c>
      <c r="C166" s="7" t="s">
        <v>783</v>
      </c>
      <c r="D166" s="7" t="s">
        <v>760</v>
      </c>
      <c r="E166" s="8">
        <v>1.3</v>
      </c>
      <c r="F166" s="37"/>
      <c r="G166" s="6">
        <v>163</v>
      </c>
    </row>
    <row r="167" spans="1:7">
      <c r="A167" s="13" t="str">
        <f>TRIM(InteriorLightingTable[[#This Row],[Lighting Standard]])&amp;TRIM( InteriorLightingTable[[#This Row],[Primary Space Type]]) &amp;TRIM( InteriorLightingTable[[#This Row],[Secondary Space Type]])</f>
        <v>ASHRAE 90.1-2001LobbyFor Hotel</v>
      </c>
      <c r="B167" s="4" t="s">
        <v>753</v>
      </c>
      <c r="C167" s="7" t="s">
        <v>783</v>
      </c>
      <c r="D167" s="7" t="s">
        <v>880</v>
      </c>
      <c r="E167" s="8">
        <v>1.1000000000000001</v>
      </c>
      <c r="F167" s="37"/>
      <c r="G167" s="6">
        <v>164</v>
      </c>
    </row>
    <row r="168" spans="1:7">
      <c r="A168" s="13" t="str">
        <f>TRIM(InteriorLightingTable[[#This Row],[Lighting Standard]])&amp;TRIM( InteriorLightingTable[[#This Row],[Primary Space Type]]) &amp;TRIM( InteriorLightingTable[[#This Row],[Secondary Space Type]])</f>
        <v>ASHRAE 90.1-2001LobbyFor Performing Arts Theater</v>
      </c>
      <c r="B168" s="4" t="s">
        <v>753</v>
      </c>
      <c r="C168" s="7" t="s">
        <v>783</v>
      </c>
      <c r="D168" s="7" t="s">
        <v>1867</v>
      </c>
      <c r="E168" s="8">
        <v>3.3</v>
      </c>
      <c r="F168" s="37"/>
      <c r="G168" s="6">
        <v>165</v>
      </c>
    </row>
    <row r="169" spans="1:7">
      <c r="A169" s="13" t="str">
        <f>TRIM(InteriorLightingTable[[#This Row],[Lighting Standard]])&amp;TRIM( InteriorLightingTable[[#This Row],[Primary Space Type]]) &amp;TRIM( InteriorLightingTable[[#This Row],[Secondary Space Type]])</f>
        <v>ASHRAE 90.1-2001LobbyFor Motion Picture Theater</v>
      </c>
      <c r="B169" s="4" t="s">
        <v>753</v>
      </c>
      <c r="C169" s="7" t="s">
        <v>783</v>
      </c>
      <c r="D169" s="7" t="s">
        <v>1868</v>
      </c>
      <c r="E169" s="8">
        <v>1.1000000000000001</v>
      </c>
      <c r="F169" s="37"/>
      <c r="G169" s="6">
        <v>166</v>
      </c>
    </row>
    <row r="170" spans="1:7">
      <c r="A170" s="13" t="str">
        <f>TRIM(InteriorLightingTable[[#This Row],[Lighting Standard]])&amp;TRIM( InteriorLightingTable[[#This Row],[Primary Space Type]]) &amp;TRIM( InteriorLightingTable[[#This Row],[Secondary Space Type]])</f>
        <v>ASHRAE 90.1-2001Audience/Seating AreaGeneral</v>
      </c>
      <c r="B170" s="4" t="s">
        <v>753</v>
      </c>
      <c r="C170" s="7" t="s">
        <v>876</v>
      </c>
      <c r="D170" s="7" t="s">
        <v>760</v>
      </c>
      <c r="E170" s="8">
        <v>0.9</v>
      </c>
      <c r="F170" s="37"/>
      <c r="G170" s="6">
        <v>167</v>
      </c>
    </row>
    <row r="171" spans="1:7">
      <c r="A171" s="13" t="str">
        <f>TRIM(InteriorLightingTable[[#This Row],[Lighting Standard]])&amp;TRIM( InteriorLightingTable[[#This Row],[Primary Space Type]]) &amp;TRIM( InteriorLightingTable[[#This Row],[Secondary Space Type]])</f>
        <v>ASHRAE 90.1-2001Audience/Seating AreaFor Gymnasium</v>
      </c>
      <c r="B171" s="4" t="s">
        <v>753</v>
      </c>
      <c r="C171" s="7" t="s">
        <v>876</v>
      </c>
      <c r="D171" s="7" t="s">
        <v>1869</v>
      </c>
      <c r="E171" s="8">
        <v>0.4</v>
      </c>
      <c r="F171" s="37"/>
      <c r="G171" s="6">
        <v>168</v>
      </c>
    </row>
    <row r="172" spans="1:7">
      <c r="A172" s="13" t="str">
        <f>TRIM(InteriorLightingTable[[#This Row],[Lighting Standard]])&amp;TRIM( InteriorLightingTable[[#This Row],[Primary Space Type]]) &amp;TRIM( InteriorLightingTable[[#This Row],[Secondary Space Type]])</f>
        <v>ASHRAE 90.1-2001Audience/Seating AreaFor Exercise Center</v>
      </c>
      <c r="B172" s="4" t="s">
        <v>753</v>
      </c>
      <c r="C172" s="7" t="s">
        <v>876</v>
      </c>
      <c r="D172" s="7" t="s">
        <v>1870</v>
      </c>
      <c r="E172" s="8">
        <v>0.3</v>
      </c>
      <c r="F172" s="37"/>
      <c r="G172" s="6">
        <v>169</v>
      </c>
    </row>
    <row r="173" spans="1:7">
      <c r="A173" s="13" t="str">
        <f>TRIM(InteriorLightingTable[[#This Row],[Lighting Standard]])&amp;TRIM( InteriorLightingTable[[#This Row],[Primary Space Type]]) &amp;TRIM( InteriorLightingTable[[#This Row],[Secondary Space Type]])</f>
        <v>ASHRAE 90.1-2001Audience/Seating AreaFor Convention Center</v>
      </c>
      <c r="B173" s="4" t="s">
        <v>753</v>
      </c>
      <c r="C173" s="7" t="s">
        <v>876</v>
      </c>
      <c r="D173" s="7" t="s">
        <v>1871</v>
      </c>
      <c r="E173" s="8">
        <v>0.7</v>
      </c>
      <c r="F173" s="37"/>
      <c r="G173" s="6">
        <v>170</v>
      </c>
    </row>
    <row r="174" spans="1:7">
      <c r="A174" s="13" t="str">
        <f>TRIM(InteriorLightingTable[[#This Row],[Lighting Standard]])&amp;TRIM( InteriorLightingTable[[#This Row],[Primary Space Type]]) &amp;TRIM( InteriorLightingTable[[#This Row],[Secondary Space Type]])</f>
        <v>ASHRAE 90.1-2001Audience/Seating AreaFor Penitentiary</v>
      </c>
      <c r="B174" s="4" t="s">
        <v>753</v>
      </c>
      <c r="C174" s="7" t="s">
        <v>876</v>
      </c>
      <c r="D174" s="7" t="s">
        <v>1866</v>
      </c>
      <c r="E174" s="8">
        <v>0.7</v>
      </c>
      <c r="F174" s="37"/>
      <c r="G174" s="6">
        <v>171</v>
      </c>
    </row>
    <row r="175" spans="1:7">
      <c r="A175" s="13" t="str">
        <f>TRIM(InteriorLightingTable[[#This Row],[Lighting Standard]])&amp;TRIM( InteriorLightingTable[[#This Row],[Primary Space Type]]) &amp;TRIM( InteriorLightingTable[[#This Row],[Secondary Space Type]])</f>
        <v>ASHRAE 90.1-2001Audience/Seating AreaFor Religious Buildings</v>
      </c>
      <c r="B175" s="4" t="s">
        <v>753</v>
      </c>
      <c r="C175" s="7" t="s">
        <v>876</v>
      </c>
      <c r="D175" s="7" t="s">
        <v>1872</v>
      </c>
      <c r="E175" s="8">
        <v>1.7</v>
      </c>
      <c r="F175" s="37"/>
      <c r="G175" s="6">
        <v>172</v>
      </c>
    </row>
    <row r="176" spans="1:7">
      <c r="A176" s="13" t="str">
        <f>TRIM(InteriorLightingTable[[#This Row],[Lighting Standard]])&amp;TRIM( InteriorLightingTable[[#This Row],[Primary Space Type]]) &amp;TRIM( InteriorLightingTable[[#This Row],[Secondary Space Type]])</f>
        <v>ASHRAE 90.1-2001Audience/Seating AreaFor Sports Arena</v>
      </c>
      <c r="B176" s="4" t="s">
        <v>753</v>
      </c>
      <c r="C176" s="7" t="s">
        <v>876</v>
      </c>
      <c r="D176" s="7" t="s">
        <v>1873</v>
      </c>
      <c r="E176" s="8">
        <v>0.4</v>
      </c>
      <c r="F176" s="37"/>
      <c r="G176" s="6">
        <v>173</v>
      </c>
    </row>
    <row r="177" spans="1:7">
      <c r="A177" s="13" t="str">
        <f>TRIM(InteriorLightingTable[[#This Row],[Lighting Standard]])&amp;TRIM( InteriorLightingTable[[#This Row],[Primary Space Type]]) &amp;TRIM( InteriorLightingTable[[#This Row],[Secondary Space Type]])</f>
        <v>ASHRAE 90.1-2001Audience/Seating AreaFor Performing Arts Theater</v>
      </c>
      <c r="B177" s="4" t="s">
        <v>753</v>
      </c>
      <c r="C177" s="7" t="s">
        <v>876</v>
      </c>
      <c r="D177" s="7" t="s">
        <v>1867</v>
      </c>
      <c r="E177" s="8">
        <v>2.6</v>
      </c>
      <c r="F177" s="37"/>
      <c r="G177" s="6">
        <v>174</v>
      </c>
    </row>
    <row r="178" spans="1:7">
      <c r="A178" s="13" t="str">
        <f>TRIM(InteriorLightingTable[[#This Row],[Lighting Standard]])&amp;TRIM( InteriorLightingTable[[#This Row],[Primary Space Type]]) &amp;TRIM( InteriorLightingTable[[#This Row],[Secondary Space Type]])</f>
        <v>ASHRAE 90.1-2001Audience/Seating AreaFor Motion Picture Theater</v>
      </c>
      <c r="B178" s="4" t="s">
        <v>753</v>
      </c>
      <c r="C178" s="7" t="s">
        <v>876</v>
      </c>
      <c r="D178" s="7" t="s">
        <v>1868</v>
      </c>
      <c r="E178" s="8">
        <v>1.2</v>
      </c>
      <c r="F178" s="37"/>
      <c r="G178" s="6">
        <v>175</v>
      </c>
    </row>
    <row r="179" spans="1:7">
      <c r="A179" s="13" t="str">
        <f>TRIM(InteriorLightingTable[[#This Row],[Lighting Standard]])&amp;TRIM( InteriorLightingTable[[#This Row],[Primary Space Type]]) &amp;TRIM( InteriorLightingTable[[#This Row],[Secondary Space Type]])</f>
        <v>ASHRAE 90.1-2001Audience/Seating AreaFor Transportation</v>
      </c>
      <c r="B179" s="4" t="s">
        <v>753</v>
      </c>
      <c r="C179" s="7" t="s">
        <v>876</v>
      </c>
      <c r="D179" s="7" t="s">
        <v>1874</v>
      </c>
      <c r="E179" s="8">
        <v>0.5</v>
      </c>
      <c r="F179" s="37"/>
      <c r="G179" s="6">
        <v>176</v>
      </c>
    </row>
    <row r="180" spans="1:7">
      <c r="A180" s="13" t="str">
        <f>TRIM(InteriorLightingTable[[#This Row],[Lighting Standard]])&amp;TRIM( InteriorLightingTable[[#This Row],[Primary Space Type]]) &amp;TRIM( InteriorLightingTable[[#This Row],[Secondary Space Type]])</f>
        <v>ASHRAE 90.1-2001AtriumFirst Three Floors</v>
      </c>
      <c r="B180" s="4" t="s">
        <v>753</v>
      </c>
      <c r="C180" s="7" t="s">
        <v>771</v>
      </c>
      <c r="D180" s="7" t="s">
        <v>772</v>
      </c>
      <c r="E180" s="8">
        <v>0.6</v>
      </c>
      <c r="F180" s="37"/>
      <c r="G180" s="6">
        <v>177</v>
      </c>
    </row>
    <row r="181" spans="1:7">
      <c r="A181" s="13" t="str">
        <f>TRIM(InteriorLightingTable[[#This Row],[Lighting Standard]])&amp;TRIM( InteriorLightingTable[[#This Row],[Primary Space Type]]) &amp;TRIM( InteriorLightingTable[[#This Row],[Secondary Space Type]])</f>
        <v>ASHRAE 90.1-2001AtriumEach Floor over First Three Floors</v>
      </c>
      <c r="B181" s="4" t="s">
        <v>753</v>
      </c>
      <c r="C181" s="7" t="s">
        <v>771</v>
      </c>
      <c r="D181" s="7" t="s">
        <v>773</v>
      </c>
      <c r="E181" s="8">
        <v>0.2</v>
      </c>
      <c r="F181" s="37"/>
      <c r="G181" s="6">
        <v>178</v>
      </c>
    </row>
    <row r="182" spans="1:7">
      <c r="A182" s="13" t="str">
        <f>TRIM(InteriorLightingTable[[#This Row],[Lighting Standard]])&amp;TRIM( InteriorLightingTable[[#This Row],[Primary Space Type]]) &amp;TRIM( InteriorLightingTable[[#This Row],[Secondary Space Type]])</f>
        <v>ASHRAE 90.1-2001Lounge/RecreationGeneral</v>
      </c>
      <c r="B182" s="4" t="s">
        <v>753</v>
      </c>
      <c r="C182" s="7" t="s">
        <v>889</v>
      </c>
      <c r="D182" s="7" t="s">
        <v>760</v>
      </c>
      <c r="E182" s="8">
        <v>1.2</v>
      </c>
      <c r="F182" s="37"/>
      <c r="G182" s="6">
        <v>179</v>
      </c>
    </row>
    <row r="183" spans="1:7">
      <c r="A183" s="13" t="str">
        <f>TRIM(InteriorLightingTable[[#This Row],[Lighting Standard]])&amp;TRIM( InteriorLightingTable[[#This Row],[Primary Space Type]]) &amp;TRIM( InteriorLightingTable[[#This Row],[Secondary Space Type]])</f>
        <v>ASHRAE 90.1-2001Lounge/RecreationFor Hospital</v>
      </c>
      <c r="B183" s="4" t="s">
        <v>753</v>
      </c>
      <c r="C183" s="7" t="s">
        <v>889</v>
      </c>
      <c r="D183" s="7" t="s">
        <v>878</v>
      </c>
      <c r="E183" s="8">
        <v>0.8</v>
      </c>
      <c r="F183" s="37"/>
      <c r="G183" s="6">
        <v>180</v>
      </c>
    </row>
    <row r="184" spans="1:7">
      <c r="A184" s="13" t="str">
        <f>TRIM(InteriorLightingTable[[#This Row],[Lighting Standard]])&amp;TRIM( InteriorLightingTable[[#This Row],[Primary Space Type]]) &amp;TRIM( InteriorLightingTable[[#This Row],[Secondary Space Type]])</f>
        <v>ASHRAE 90.1-2001Dining AreaGeneral</v>
      </c>
      <c r="B184" s="4" t="s">
        <v>753</v>
      </c>
      <c r="C184" s="7" t="s">
        <v>780</v>
      </c>
      <c r="D184" s="7" t="s">
        <v>760</v>
      </c>
      <c r="E184" s="8">
        <v>0.9</v>
      </c>
      <c r="F184" s="37"/>
      <c r="G184" s="6">
        <v>181</v>
      </c>
    </row>
    <row r="185" spans="1:7">
      <c r="A185" s="13" t="str">
        <f>TRIM(InteriorLightingTable[[#This Row],[Lighting Standard]])&amp;TRIM( InteriorLightingTable[[#This Row],[Primary Space Type]]) &amp;TRIM( InteriorLightingTable[[#This Row],[Secondary Space Type]])</f>
        <v>ASHRAE 90.1-2001Dining AreaFor Penitentiary</v>
      </c>
      <c r="B185" s="4" t="s">
        <v>753</v>
      </c>
      <c r="C185" s="7" t="s">
        <v>780</v>
      </c>
      <c r="D185" s="7" t="s">
        <v>1866</v>
      </c>
      <c r="E185" s="8">
        <v>1.3</v>
      </c>
      <c r="F185" s="37"/>
      <c r="G185" s="6">
        <v>182</v>
      </c>
    </row>
    <row r="186" spans="1:7">
      <c r="A186" s="13" t="str">
        <f>TRIM(InteriorLightingTable[[#This Row],[Lighting Standard]])&amp;TRIM( InteriorLightingTable[[#This Row],[Primary Space Type]]) &amp;TRIM( InteriorLightingTable[[#This Row],[Secondary Space Type]])</f>
        <v>ASHRAE 90.1-2001Dining AreaFor Hotel</v>
      </c>
      <c r="B186" s="4" t="s">
        <v>753</v>
      </c>
      <c r="C186" s="7" t="s">
        <v>780</v>
      </c>
      <c r="D186" s="7" t="s">
        <v>880</v>
      </c>
      <c r="E186" s="8">
        <v>1.3</v>
      </c>
      <c r="F186" s="37"/>
      <c r="G186" s="6">
        <v>183</v>
      </c>
    </row>
    <row r="187" spans="1:7">
      <c r="A187" s="13" t="str">
        <f>TRIM(InteriorLightingTable[[#This Row],[Lighting Standard]])&amp;TRIM( InteriorLightingTable[[#This Row],[Primary Space Type]]) &amp;TRIM( InteriorLightingTable[[#This Row],[Secondary Space Type]])</f>
        <v>ASHRAE 90.1-2001Dining AreaFor Motel</v>
      </c>
      <c r="B187" s="4" t="s">
        <v>753</v>
      </c>
      <c r="C187" s="7" t="s">
        <v>780</v>
      </c>
      <c r="D187" s="7" t="s">
        <v>1875</v>
      </c>
      <c r="E187" s="8">
        <v>1.2</v>
      </c>
      <c r="F187" s="37"/>
      <c r="G187" s="6">
        <v>184</v>
      </c>
    </row>
    <row r="188" spans="1:7">
      <c r="A188" s="13" t="str">
        <f>TRIM(InteriorLightingTable[[#This Row],[Lighting Standard]])&amp;TRIM( InteriorLightingTable[[#This Row],[Primary Space Type]]) &amp;TRIM( InteriorLightingTable[[#This Row],[Secondary Space Type]])</f>
        <v>ASHRAE 90.1-2001Dining AreaFor Bar Lounge/Leisure Dining</v>
      </c>
      <c r="B188" s="4" t="s">
        <v>753</v>
      </c>
      <c r="C188" s="7" t="s">
        <v>780</v>
      </c>
      <c r="D188" s="7" t="s">
        <v>1876</v>
      </c>
      <c r="E188" s="8">
        <v>1.4</v>
      </c>
      <c r="F188" s="37"/>
      <c r="G188" s="6">
        <v>185</v>
      </c>
    </row>
    <row r="189" spans="1:7">
      <c r="A189" s="13" t="str">
        <f>TRIM(InteriorLightingTable[[#This Row],[Lighting Standard]])&amp;TRIM( InteriorLightingTable[[#This Row],[Primary Space Type]]) &amp;TRIM( InteriorLightingTable[[#This Row],[Secondary Space Type]])</f>
        <v>ASHRAE 90.1-2001Dining AreaFor Family Dining</v>
      </c>
      <c r="B189" s="4" t="s">
        <v>753</v>
      </c>
      <c r="C189" s="7" t="s">
        <v>780</v>
      </c>
      <c r="D189" s="7" t="s">
        <v>883</v>
      </c>
      <c r="E189" s="8">
        <v>2.1</v>
      </c>
      <c r="F189" s="37"/>
      <c r="G189" s="6">
        <v>186</v>
      </c>
    </row>
    <row r="190" spans="1:7">
      <c r="A190" s="13" t="str">
        <f>TRIM(InteriorLightingTable[[#This Row],[Lighting Standard]])&amp;TRIM( InteriorLightingTable[[#This Row],[Primary Space Type]]) &amp;TRIM( InteriorLightingTable[[#This Row],[Secondary Space Type]])</f>
        <v>ASHRAE 90.1-2001Food PreparationGeneral</v>
      </c>
      <c r="B190" s="4" t="s">
        <v>753</v>
      </c>
      <c r="C190" s="7" t="s">
        <v>675</v>
      </c>
      <c r="D190" s="7" t="s">
        <v>760</v>
      </c>
      <c r="E190" s="8">
        <v>1.2</v>
      </c>
      <c r="F190" s="37"/>
      <c r="G190" s="6">
        <v>187</v>
      </c>
    </row>
    <row r="191" spans="1:7">
      <c r="A191" s="13" t="str">
        <f>TRIM(InteriorLightingTable[[#This Row],[Lighting Standard]])&amp;TRIM( InteriorLightingTable[[#This Row],[Primary Space Type]]) &amp;TRIM( InteriorLightingTable[[#This Row],[Secondary Space Type]])</f>
        <v>ASHRAE 90.1-2001LaboratoryGeneral</v>
      </c>
      <c r="B191" s="4" t="s">
        <v>753</v>
      </c>
      <c r="C191" s="7" t="s">
        <v>782</v>
      </c>
      <c r="D191" s="7" t="s">
        <v>760</v>
      </c>
      <c r="E191" s="8">
        <v>1.4</v>
      </c>
      <c r="F191" s="37"/>
      <c r="G191" s="6">
        <v>188</v>
      </c>
    </row>
    <row r="192" spans="1:7">
      <c r="A192" s="13" t="str">
        <f>TRIM(InteriorLightingTable[[#This Row],[Lighting Standard]])&amp;TRIM( InteriorLightingTable[[#This Row],[Primary Space Type]]) &amp;TRIM( InteriorLightingTable[[#This Row],[Secondary Space Type]])</f>
        <v>ASHRAE 90.1-2001RestroomsGeneral</v>
      </c>
      <c r="B192" s="4" t="s">
        <v>753</v>
      </c>
      <c r="C192" s="7" t="s">
        <v>896</v>
      </c>
      <c r="D192" s="7" t="s">
        <v>760</v>
      </c>
      <c r="E192" s="8">
        <v>0.9</v>
      </c>
      <c r="F192" s="37"/>
      <c r="G192" s="6">
        <v>189</v>
      </c>
    </row>
    <row r="193" spans="1:7">
      <c r="A193" s="13" t="str">
        <f>TRIM(InteriorLightingTable[[#This Row],[Lighting Standard]])&amp;TRIM( InteriorLightingTable[[#This Row],[Primary Space Type]]) &amp;TRIM( InteriorLightingTable[[#This Row],[Secondary Space Type]])</f>
        <v>ASHRAE 90.1-2001Dressing/Locker/Fitting RoomGeneral</v>
      </c>
      <c r="B193" s="4" t="s">
        <v>753</v>
      </c>
      <c r="C193" s="7" t="s">
        <v>893</v>
      </c>
      <c r="D193" s="7" t="s">
        <v>760</v>
      </c>
      <c r="E193" s="8">
        <v>0.6</v>
      </c>
      <c r="F193" s="37"/>
      <c r="G193" s="6">
        <v>190</v>
      </c>
    </row>
    <row r="194" spans="1:7">
      <c r="A194" s="13" t="str">
        <f>TRIM(InteriorLightingTable[[#This Row],[Lighting Standard]])&amp;TRIM( InteriorLightingTable[[#This Row],[Primary Space Type]]) &amp;TRIM( InteriorLightingTable[[#This Row],[Secondary Space Type]])</f>
        <v>ASHRAE 90.1-2001Corridor/TransitionGeneral</v>
      </c>
      <c r="B194" s="4" t="s">
        <v>753</v>
      </c>
      <c r="C194" s="7" t="s">
        <v>882</v>
      </c>
      <c r="D194" s="7" t="s">
        <v>760</v>
      </c>
      <c r="E194" s="8">
        <v>0.5</v>
      </c>
      <c r="F194" s="37"/>
      <c r="G194" s="6">
        <v>191</v>
      </c>
    </row>
    <row r="195" spans="1:7">
      <c r="A195" s="13" t="str">
        <f>TRIM(InteriorLightingTable[[#This Row],[Lighting Standard]])&amp;TRIM( InteriorLightingTable[[#This Row],[Primary Space Type]]) &amp;TRIM( InteriorLightingTable[[#This Row],[Secondary Space Type]])</f>
        <v>ASHRAE 90.1-2001Corridor/TransitionFor Hospital</v>
      </c>
      <c r="B195" s="4" t="s">
        <v>753</v>
      </c>
      <c r="C195" s="7" t="s">
        <v>882</v>
      </c>
      <c r="D195" s="7" t="s">
        <v>878</v>
      </c>
      <c r="E195" s="8">
        <v>1</v>
      </c>
      <c r="F195" s="37"/>
      <c r="G195" s="6">
        <v>192</v>
      </c>
    </row>
    <row r="196" spans="1:7">
      <c r="A196" s="13" t="str">
        <f>TRIM(InteriorLightingTable[[#This Row],[Lighting Standard]])&amp;TRIM( InteriorLightingTable[[#This Row],[Primary Space Type]]) &amp;TRIM( InteriorLightingTable[[#This Row],[Secondary Space Type]])</f>
        <v>ASHRAE 90.1-2001Corridor/TransitionFor Manufacturing Facility</v>
      </c>
      <c r="B196" s="4" t="s">
        <v>753</v>
      </c>
      <c r="C196" s="7" t="s">
        <v>882</v>
      </c>
      <c r="D196" s="7" t="s">
        <v>1877</v>
      </c>
      <c r="E196" s="8">
        <v>0.5</v>
      </c>
      <c r="F196" s="37"/>
      <c r="G196" s="6">
        <v>193</v>
      </c>
    </row>
    <row r="197" spans="1:7">
      <c r="A197" s="13" t="str">
        <f>TRIM(InteriorLightingTable[[#This Row],[Lighting Standard]])&amp;TRIM( InteriorLightingTable[[#This Row],[Primary Space Type]]) &amp;TRIM( InteriorLightingTable[[#This Row],[Secondary Space Type]])</f>
        <v>ASHRAE 90.1-2001Stairs—ActiveGeneral</v>
      </c>
      <c r="B197" s="4" t="s">
        <v>753</v>
      </c>
      <c r="C197" s="7" t="s">
        <v>1847</v>
      </c>
      <c r="D197" s="7" t="s">
        <v>760</v>
      </c>
      <c r="E197" s="8">
        <v>0.6</v>
      </c>
      <c r="F197" s="37"/>
      <c r="G197" s="6">
        <v>194</v>
      </c>
    </row>
    <row r="198" spans="1:7">
      <c r="A198" s="13" t="str">
        <f>TRIM(InteriorLightingTable[[#This Row],[Lighting Standard]])&amp;TRIM( InteriorLightingTable[[#This Row],[Primary Space Type]]) &amp;TRIM( InteriorLightingTable[[#This Row],[Secondary Space Type]])</f>
        <v>ASHRAE 90.1-2001Active StorageGeneral</v>
      </c>
      <c r="B198" s="4" t="s">
        <v>753</v>
      </c>
      <c r="C198" s="10" t="s">
        <v>779</v>
      </c>
      <c r="D198" s="7" t="s">
        <v>760</v>
      </c>
      <c r="E198" s="8">
        <v>0.8</v>
      </c>
      <c r="F198" s="37"/>
      <c r="G198" s="6">
        <v>195</v>
      </c>
    </row>
    <row r="199" spans="1:7">
      <c r="A199" s="13" t="str">
        <f>TRIM(InteriorLightingTable[[#This Row],[Lighting Standard]])&amp;TRIM( InteriorLightingTable[[#This Row],[Primary Space Type]]) &amp;TRIM( InteriorLightingTable[[#This Row],[Secondary Space Type]])</f>
        <v>ASHRAE 90.1-2001Active StorageFor Hospital</v>
      </c>
      <c r="B199" s="4" t="s">
        <v>753</v>
      </c>
      <c r="C199" s="10" t="s">
        <v>779</v>
      </c>
      <c r="D199" s="7" t="s">
        <v>878</v>
      </c>
      <c r="E199" s="8">
        <v>0.9</v>
      </c>
      <c r="F199" s="37"/>
      <c r="G199" s="6">
        <v>196</v>
      </c>
    </row>
    <row r="200" spans="1:7">
      <c r="A200" s="13" t="str">
        <f>TRIM(InteriorLightingTable[[#This Row],[Lighting Standard]])&amp;TRIM( InteriorLightingTable[[#This Row],[Primary Space Type]]) &amp;TRIM( InteriorLightingTable[[#This Row],[Secondary Space Type]])</f>
        <v>ASHRAE 90.1-2001Inactive storageGeneral</v>
      </c>
      <c r="B200" s="4" t="s">
        <v>753</v>
      </c>
      <c r="C200" s="7" t="s">
        <v>1848</v>
      </c>
      <c r="D200" s="7" t="s">
        <v>760</v>
      </c>
      <c r="E200" s="8">
        <v>0.3</v>
      </c>
      <c r="F200" s="37"/>
      <c r="G200" s="6">
        <v>197</v>
      </c>
    </row>
    <row r="201" spans="1:7">
      <c r="A201" s="13" t="str">
        <f>TRIM(InteriorLightingTable[[#This Row],[Lighting Standard]])&amp;TRIM( InteriorLightingTable[[#This Row],[Primary Space Type]]) &amp;TRIM( InteriorLightingTable[[#This Row],[Secondary Space Type]])</f>
        <v>ASHRAE 90.1-2001Inactive storageFor Museum</v>
      </c>
      <c r="B201" s="4" t="s">
        <v>753</v>
      </c>
      <c r="C201" s="7" t="s">
        <v>1848</v>
      </c>
      <c r="D201" s="7" t="s">
        <v>1878</v>
      </c>
      <c r="E201" s="8">
        <v>0.8</v>
      </c>
      <c r="F201" s="37"/>
      <c r="G201" s="6">
        <v>198</v>
      </c>
    </row>
    <row r="202" spans="1:7">
      <c r="A202" s="13" t="str">
        <f>TRIM(InteriorLightingTable[[#This Row],[Lighting Standard]])&amp;TRIM( InteriorLightingTable[[#This Row],[Primary Space Type]]) &amp;TRIM( InteriorLightingTable[[#This Row],[Secondary Space Type]])</f>
        <v>ASHRAE 90.1-2001Gymnasium/Exercise CenterPlaying Area</v>
      </c>
      <c r="B202" s="4" t="s">
        <v>753</v>
      </c>
      <c r="C202" s="7" t="s">
        <v>887</v>
      </c>
      <c r="D202" s="7" t="s">
        <v>890</v>
      </c>
      <c r="E202" s="8">
        <v>1.4</v>
      </c>
      <c r="F202" s="37"/>
      <c r="G202" s="6">
        <v>199</v>
      </c>
    </row>
    <row r="203" spans="1:7">
      <c r="A203" s="13" t="str">
        <f>TRIM(InteriorLightingTable[[#This Row],[Lighting Standard]])&amp;TRIM( InteriorLightingTable[[#This Row],[Primary Space Type]]) &amp;TRIM( InteriorLightingTable[[#This Row],[Secondary Space Type]])</f>
        <v>ASHRAE 90.1-2001Gymnasium/Exercise CenterExercise Area</v>
      </c>
      <c r="B203" s="4" t="s">
        <v>753</v>
      </c>
      <c r="C203" s="7" t="s">
        <v>887</v>
      </c>
      <c r="D203" s="7" t="s">
        <v>781</v>
      </c>
      <c r="E203" s="8">
        <v>0.9</v>
      </c>
      <c r="F203" s="37"/>
      <c r="G203" s="6">
        <v>200</v>
      </c>
    </row>
    <row r="204" spans="1:7">
      <c r="A204" s="13" t="str">
        <f>TRIM(InteriorLightingTable[[#This Row],[Lighting Standard]])&amp;TRIM( InteriorLightingTable[[#This Row],[Primary Space Type]]) &amp;TRIM( InteriorLightingTable[[#This Row],[Secondary Space Type]])</f>
        <v>ASHRAE 90.1-2001Courthouse/Police Station/PenitentiaryCourtroom</v>
      </c>
      <c r="B204" s="4" t="s">
        <v>753</v>
      </c>
      <c r="C204" s="7" t="s">
        <v>1849</v>
      </c>
      <c r="D204" s="7" t="s">
        <v>1879</v>
      </c>
      <c r="E204" s="8">
        <v>1.9</v>
      </c>
      <c r="F204" s="37"/>
      <c r="G204" s="6">
        <v>201</v>
      </c>
    </row>
    <row r="205" spans="1:7">
      <c r="A205" s="13" t="str">
        <f>TRIM(InteriorLightingTable[[#This Row],[Lighting Standard]])&amp;TRIM( InteriorLightingTable[[#This Row],[Primary Space Type]]) &amp;TRIM( InteriorLightingTable[[#This Row],[Secondary Space Type]])</f>
        <v>ASHRAE 90.1-2001Courthouse/Police Station/PenitentiaryConfinement Cells</v>
      </c>
      <c r="B205" s="4" t="s">
        <v>753</v>
      </c>
      <c r="C205" s="7" t="s">
        <v>1849</v>
      </c>
      <c r="D205" s="7" t="s">
        <v>1880</v>
      </c>
      <c r="E205" s="8">
        <v>0.9</v>
      </c>
      <c r="F205" s="37"/>
      <c r="G205" s="6">
        <v>202</v>
      </c>
    </row>
    <row r="206" spans="1:7">
      <c r="A206" s="13" t="str">
        <f>TRIM(InteriorLightingTable[[#This Row],[Lighting Standard]])&amp;TRIM( InteriorLightingTable[[#This Row],[Primary Space Type]]) &amp;TRIM( InteriorLightingTable[[#This Row],[Secondary Space Type]])</f>
        <v>ASHRAE 90.1-2001Courthouse/Police Station/PenitentiaryJudges Chambers</v>
      </c>
      <c r="B206" s="4" t="s">
        <v>753</v>
      </c>
      <c r="C206" s="7" t="s">
        <v>1849</v>
      </c>
      <c r="D206" s="7" t="s">
        <v>1881</v>
      </c>
      <c r="E206" s="8">
        <v>1.3</v>
      </c>
      <c r="F206" s="37"/>
      <c r="G206" s="6">
        <v>203</v>
      </c>
    </row>
    <row r="207" spans="1:7">
      <c r="A207" s="13" t="str">
        <f>TRIM(InteriorLightingTable[[#This Row],[Lighting Standard]])&amp;TRIM( InteriorLightingTable[[#This Row],[Primary Space Type]]) &amp;TRIM( InteriorLightingTable[[#This Row],[Secondary Space Type]])</f>
        <v>ASHRAE 90.1-2001Fire StationsFire Station Engine Room</v>
      </c>
      <c r="B207" s="4" t="s">
        <v>753</v>
      </c>
      <c r="C207" s="7" t="s">
        <v>1850</v>
      </c>
      <c r="D207" s="7" t="s">
        <v>1882</v>
      </c>
      <c r="E207" s="8">
        <v>0.8</v>
      </c>
      <c r="F207" s="37"/>
      <c r="G207" s="6">
        <v>204</v>
      </c>
    </row>
    <row r="208" spans="1:7">
      <c r="A208" s="13" t="str">
        <f>TRIM(InteriorLightingTable[[#This Row],[Lighting Standard]])&amp;TRIM( InteriorLightingTable[[#This Row],[Primary Space Type]]) &amp;TRIM( InteriorLightingTable[[#This Row],[Secondary Space Type]])</f>
        <v>ASHRAE 90.1-2001Fire StationsSleeping Quarters</v>
      </c>
      <c r="B208" s="4" t="s">
        <v>753</v>
      </c>
      <c r="C208" s="7" t="s">
        <v>1850</v>
      </c>
      <c r="D208" s="7" t="s">
        <v>1901</v>
      </c>
      <c r="E208" s="8">
        <v>0.3</v>
      </c>
      <c r="F208" s="37"/>
      <c r="G208" s="6">
        <v>205</v>
      </c>
    </row>
    <row r="209" spans="1:7">
      <c r="A209" s="13" t="str">
        <f>TRIM(InteriorLightingTable[[#This Row],[Lighting Standard]])&amp;TRIM( InteriorLightingTable[[#This Row],[Primary Space Type]]) &amp;TRIM( InteriorLightingTable[[#This Row],[Secondary Space Type]])</f>
        <v>ASHRAE 90.1-2001Post OfficeSorting Area</v>
      </c>
      <c r="B209" s="4" t="s">
        <v>753</v>
      </c>
      <c r="C209" s="7" t="s">
        <v>747</v>
      </c>
      <c r="D209" s="7" t="s">
        <v>1902</v>
      </c>
      <c r="E209" s="8">
        <v>1.2</v>
      </c>
      <c r="F209" s="37"/>
      <c r="G209" s="6">
        <v>206</v>
      </c>
    </row>
    <row r="210" spans="1:7">
      <c r="A210" s="13" t="str">
        <f>TRIM(InteriorLightingTable[[#This Row],[Lighting Standard]])&amp;TRIM( InteriorLightingTable[[#This Row],[Primary Space Type]]) &amp;TRIM( InteriorLightingTable[[#This Row],[Secondary Space Type]])</f>
        <v>ASHRAE 90.1-2001Convention CenterExhibit Space</v>
      </c>
      <c r="B210" s="4" t="s">
        <v>753</v>
      </c>
      <c r="C210" s="7" t="s">
        <v>738</v>
      </c>
      <c r="D210" s="7" t="s">
        <v>1903</v>
      </c>
      <c r="E210" s="8">
        <v>1.3</v>
      </c>
      <c r="F210" s="37"/>
      <c r="G210" s="6">
        <v>207</v>
      </c>
    </row>
    <row r="211" spans="1:7">
      <c r="A211" s="13" t="str">
        <f>TRIM(InteriorLightingTable[[#This Row],[Lighting Standard]])&amp;TRIM( InteriorLightingTable[[#This Row],[Primary Space Type]]) &amp;TRIM( InteriorLightingTable[[#This Row],[Secondary Space Type]])</f>
        <v>ASHRAE 90.1-2001LibraryCard File and Cataloging</v>
      </c>
      <c r="B211" s="4" t="s">
        <v>753</v>
      </c>
      <c r="C211" s="7" t="s">
        <v>741</v>
      </c>
      <c r="D211" s="7" t="s">
        <v>1904</v>
      </c>
      <c r="E211" s="8">
        <v>1.1000000000000001</v>
      </c>
      <c r="F211" s="37"/>
      <c r="G211" s="6">
        <v>208</v>
      </c>
    </row>
    <row r="212" spans="1:7">
      <c r="A212" s="13" t="str">
        <f>TRIM(InteriorLightingTable[[#This Row],[Lighting Standard]])&amp;TRIM( InteriorLightingTable[[#This Row],[Primary Space Type]]) &amp;TRIM( InteriorLightingTable[[#This Row],[Secondary Space Type]])</f>
        <v>ASHRAE 90.1-2001LibraryStacks</v>
      </c>
      <c r="B212" s="4" t="s">
        <v>753</v>
      </c>
      <c r="C212" s="7" t="s">
        <v>741</v>
      </c>
      <c r="D212" s="7" t="s">
        <v>1905</v>
      </c>
      <c r="E212" s="8">
        <v>1.7</v>
      </c>
      <c r="F212" s="37"/>
      <c r="G212" s="6">
        <v>209</v>
      </c>
    </row>
    <row r="213" spans="1:7">
      <c r="A213" s="13" t="str">
        <f>TRIM(InteriorLightingTable[[#This Row],[Lighting Standard]])&amp;TRIM( InteriorLightingTable[[#This Row],[Primary Space Type]]) &amp;TRIM( InteriorLightingTable[[#This Row],[Secondary Space Type]])</f>
        <v>ASHRAE 90.1-2001LibraryReading Area</v>
      </c>
      <c r="B213" s="4" t="s">
        <v>753</v>
      </c>
      <c r="C213" s="7" t="s">
        <v>741</v>
      </c>
      <c r="D213" s="7" t="s">
        <v>895</v>
      </c>
      <c r="E213" s="8">
        <v>1.2</v>
      </c>
      <c r="F213" s="37"/>
      <c r="G213" s="6">
        <v>210</v>
      </c>
    </row>
    <row r="214" spans="1:7">
      <c r="A214" s="13" t="str">
        <f>TRIM(InteriorLightingTable[[#This Row],[Lighting Standard]])&amp;TRIM( InteriorLightingTable[[#This Row],[Primary Space Type]]) &amp;TRIM( InteriorLightingTable[[#This Row],[Secondary Space Type]])</f>
        <v>ASHRAE 90.1-2001HospitalEmergency</v>
      </c>
      <c r="B214" s="4" t="s">
        <v>753</v>
      </c>
      <c r="C214" s="7" t="s">
        <v>776</v>
      </c>
      <c r="D214" s="7" t="s">
        <v>885</v>
      </c>
      <c r="E214" s="8">
        <v>2.7</v>
      </c>
      <c r="F214" s="37"/>
      <c r="G214" s="6">
        <v>211</v>
      </c>
    </row>
    <row r="215" spans="1:7">
      <c r="A215" s="13" t="str">
        <f>TRIM(InteriorLightingTable[[#This Row],[Lighting Standard]])&amp;TRIM( InteriorLightingTable[[#This Row],[Primary Space Type]]) &amp;TRIM( InteriorLightingTable[[#This Row],[Secondary Space Type]])</f>
        <v>ASHRAE 90.1-2001HospitalRecovery</v>
      </c>
      <c r="B215" s="4" t="s">
        <v>753</v>
      </c>
      <c r="C215" s="7" t="s">
        <v>776</v>
      </c>
      <c r="D215" s="7" t="s">
        <v>891</v>
      </c>
      <c r="E215" s="8">
        <v>0.8</v>
      </c>
      <c r="F215" s="37"/>
      <c r="G215" s="6">
        <v>212</v>
      </c>
    </row>
    <row r="216" spans="1:7">
      <c r="A216" s="13" t="str">
        <f>TRIM(InteriorLightingTable[[#This Row],[Lighting Standard]])&amp;TRIM( InteriorLightingTable[[#This Row],[Primary Space Type]]) &amp;TRIM( InteriorLightingTable[[#This Row],[Secondary Space Type]])</f>
        <v>ASHRAE 90.1-2001HospitalNurse Station</v>
      </c>
      <c r="B216" s="4" t="s">
        <v>753</v>
      </c>
      <c r="C216" s="7" t="s">
        <v>776</v>
      </c>
      <c r="D216" s="7" t="s">
        <v>784</v>
      </c>
      <c r="E216" s="8">
        <v>1</v>
      </c>
      <c r="F216" s="37"/>
      <c r="G216" s="6">
        <v>213</v>
      </c>
    </row>
    <row r="217" spans="1:7">
      <c r="A217" s="13" t="str">
        <f>TRIM(InteriorLightingTable[[#This Row],[Lighting Standard]])&amp;TRIM( InteriorLightingTable[[#This Row],[Primary Space Type]]) &amp;TRIM( InteriorLightingTable[[#This Row],[Secondary Space Type]])</f>
        <v>ASHRAE 90.1-2001HospitalExam/Treatment</v>
      </c>
      <c r="B217" s="4" t="s">
        <v>753</v>
      </c>
      <c r="C217" s="7" t="s">
        <v>776</v>
      </c>
      <c r="D217" s="7" t="s">
        <v>886</v>
      </c>
      <c r="E217" s="8">
        <v>1.5</v>
      </c>
      <c r="F217" s="37"/>
      <c r="G217" s="6">
        <v>214</v>
      </c>
    </row>
    <row r="218" spans="1:7">
      <c r="A218" s="13" t="str">
        <f>TRIM(InteriorLightingTable[[#This Row],[Lighting Standard]])&amp;TRIM( InteriorLightingTable[[#This Row],[Primary Space Type]]) &amp;TRIM( InteriorLightingTable[[#This Row],[Secondary Space Type]])</f>
        <v>ASHRAE 90.1-2001HospitalPharmacy</v>
      </c>
      <c r="B218" s="4" t="s">
        <v>753</v>
      </c>
      <c r="C218" s="7" t="s">
        <v>776</v>
      </c>
      <c r="D218" s="7" t="s">
        <v>623</v>
      </c>
      <c r="E218" s="8">
        <v>1.2</v>
      </c>
      <c r="F218" s="37"/>
      <c r="G218" s="6">
        <v>215</v>
      </c>
    </row>
    <row r="219" spans="1:7">
      <c r="A219" s="13" t="str">
        <f>TRIM(InteriorLightingTable[[#This Row],[Lighting Standard]])&amp;TRIM( InteriorLightingTable[[#This Row],[Primary Space Type]]) &amp;TRIM( InteriorLightingTable[[#This Row],[Secondary Space Type]])</f>
        <v>ASHRAE 90.1-2001HospitalPatient Room</v>
      </c>
      <c r="B219" s="4" t="s">
        <v>753</v>
      </c>
      <c r="C219" s="7" t="s">
        <v>776</v>
      </c>
      <c r="D219" s="7" t="s">
        <v>786</v>
      </c>
      <c r="E219" s="8">
        <v>0.7</v>
      </c>
      <c r="F219" s="37"/>
      <c r="G219" s="6">
        <v>216</v>
      </c>
    </row>
    <row r="220" spans="1:7">
      <c r="A220" s="13" t="str">
        <f>TRIM(InteriorLightingTable[[#This Row],[Lighting Standard]])&amp;TRIM( InteriorLightingTable[[#This Row],[Primary Space Type]]) &amp;TRIM( InteriorLightingTable[[#This Row],[Secondary Space Type]])</f>
        <v>ASHRAE 90.1-2001HospitalOperating Room</v>
      </c>
      <c r="B220" s="4" t="s">
        <v>753</v>
      </c>
      <c r="C220" s="7" t="s">
        <v>776</v>
      </c>
      <c r="D220" s="7" t="s">
        <v>785</v>
      </c>
      <c r="E220" s="8">
        <v>2.2000000000000002</v>
      </c>
      <c r="F220" s="37"/>
      <c r="G220" s="6">
        <v>217</v>
      </c>
    </row>
    <row r="221" spans="1:7">
      <c r="A221" s="13" t="str">
        <f>TRIM(InteriorLightingTable[[#This Row],[Lighting Standard]])&amp;TRIM( InteriorLightingTable[[#This Row],[Primary Space Type]]) &amp;TRIM( InteriorLightingTable[[#This Row],[Secondary Space Type]])</f>
        <v>ASHRAE 90.1-2001HospitalNursery</v>
      </c>
      <c r="B221" s="4" t="s">
        <v>753</v>
      </c>
      <c r="C221" s="7" t="s">
        <v>776</v>
      </c>
      <c r="D221" s="7" t="s">
        <v>1906</v>
      </c>
      <c r="E221" s="8">
        <v>0.6</v>
      </c>
      <c r="F221" s="37"/>
      <c r="G221" s="6">
        <v>218</v>
      </c>
    </row>
    <row r="222" spans="1:7">
      <c r="A222" s="13" t="str">
        <f>TRIM(InteriorLightingTable[[#This Row],[Lighting Standard]])&amp;TRIM( InteriorLightingTable[[#This Row],[Primary Space Type]]) &amp;TRIM( InteriorLightingTable[[#This Row],[Secondary Space Type]])</f>
        <v>ASHRAE 90.1-2001HospitalMedical Supply</v>
      </c>
      <c r="B222" s="4" t="s">
        <v>753</v>
      </c>
      <c r="C222" s="7" t="s">
        <v>776</v>
      </c>
      <c r="D222" s="7" t="s">
        <v>791</v>
      </c>
      <c r="E222" s="8">
        <v>1.4</v>
      </c>
      <c r="F222" s="37"/>
      <c r="G222" s="6">
        <v>219</v>
      </c>
    </row>
    <row r="223" spans="1:7">
      <c r="A223" s="13" t="str">
        <f>TRIM(InteriorLightingTable[[#This Row],[Lighting Standard]])&amp;TRIM( InteriorLightingTable[[#This Row],[Primary Space Type]]) &amp;TRIM( InteriorLightingTable[[#This Row],[Secondary Space Type]])</f>
        <v>ASHRAE 90.1-2001HospitalPhysical Therapy</v>
      </c>
      <c r="B223" s="4" t="s">
        <v>753</v>
      </c>
      <c r="C223" s="7" t="s">
        <v>776</v>
      </c>
      <c r="D223" s="7" t="s">
        <v>787</v>
      </c>
      <c r="E223" s="8">
        <v>0.9</v>
      </c>
      <c r="F223" s="37"/>
      <c r="G223" s="6">
        <v>220</v>
      </c>
    </row>
    <row r="224" spans="1:7">
      <c r="A224" s="13" t="str">
        <f>TRIM(InteriorLightingTable[[#This Row],[Lighting Standard]])&amp;TRIM( InteriorLightingTable[[#This Row],[Primary Space Type]]) &amp;TRIM( InteriorLightingTable[[#This Row],[Secondary Space Type]])</f>
        <v>ASHRAE 90.1-2001HospitalRadiology</v>
      </c>
      <c r="B224" s="4" t="s">
        <v>753</v>
      </c>
      <c r="C224" s="7" t="s">
        <v>776</v>
      </c>
      <c r="D224" s="7" t="s">
        <v>788</v>
      </c>
      <c r="E224" s="8">
        <v>0.4</v>
      </c>
      <c r="F224" s="37"/>
      <c r="G224" s="6">
        <v>221</v>
      </c>
    </row>
    <row r="225" spans="1:7">
      <c r="A225" s="13" t="str">
        <f>TRIM(InteriorLightingTable[[#This Row],[Lighting Standard]])&amp;TRIM( InteriorLightingTable[[#This Row],[Primary Space Type]]) &amp;TRIM( InteriorLightingTable[[#This Row],[Secondary Space Type]])</f>
        <v>ASHRAE 90.1-2001HospitalLaundry—Washing</v>
      </c>
      <c r="B225" s="4" t="s">
        <v>753</v>
      </c>
      <c r="C225" s="7" t="s">
        <v>776</v>
      </c>
      <c r="D225" s="7" t="s">
        <v>1907</v>
      </c>
      <c r="E225" s="8">
        <v>0.6</v>
      </c>
      <c r="F225" s="37"/>
      <c r="G225" s="6">
        <v>222</v>
      </c>
    </row>
    <row r="226" spans="1:7">
      <c r="A226" s="13" t="str">
        <f>TRIM(InteriorLightingTable[[#This Row],[Lighting Standard]])&amp;TRIM( InteriorLightingTable[[#This Row],[Primary Space Type]]) &amp;TRIM( InteriorLightingTable[[#This Row],[Secondary Space Type]])</f>
        <v>ASHRAE 90.1-2001AutomotiveService/Repair</v>
      </c>
      <c r="B226" s="4" t="s">
        <v>753</v>
      </c>
      <c r="C226" s="7" t="s">
        <v>766</v>
      </c>
      <c r="D226" s="7" t="s">
        <v>767</v>
      </c>
      <c r="E226" s="8">
        <v>0.7</v>
      </c>
      <c r="F226" s="37"/>
      <c r="G226" s="6">
        <v>223</v>
      </c>
    </row>
    <row r="227" spans="1:7">
      <c r="A227" s="13" t="str">
        <f>TRIM(InteriorLightingTable[[#This Row],[Lighting Standard]])&amp;TRIM( InteriorLightingTable[[#This Row],[Primary Space Type]]) &amp;TRIM( InteriorLightingTable[[#This Row],[Secondary Space Type]])</f>
        <v>ASHRAE 90.1-2001ManufacturingLow Bay (&lt;25 ft Floor to Ceiling Height)</v>
      </c>
      <c r="B227" s="4" t="s">
        <v>753</v>
      </c>
      <c r="C227" s="7" t="s">
        <v>1899</v>
      </c>
      <c r="D227" s="7" t="s">
        <v>1908</v>
      </c>
      <c r="E227" s="8">
        <v>1.2</v>
      </c>
      <c r="F227" s="37"/>
      <c r="G227" s="6">
        <v>224</v>
      </c>
    </row>
    <row r="228" spans="1:7">
      <c r="A228" s="13" t="str">
        <f>TRIM(InteriorLightingTable[[#This Row],[Lighting Standard]])&amp;TRIM( InteriorLightingTable[[#This Row],[Primary Space Type]]) &amp;TRIM( InteriorLightingTable[[#This Row],[Secondary Space Type]])</f>
        <v>ASHRAE 90.1-2001ManufacturingHigh Bay (≥25 ft Floor to Ceiling Height)</v>
      </c>
      <c r="B228" s="4" t="s">
        <v>753</v>
      </c>
      <c r="C228" s="7" t="s">
        <v>1899</v>
      </c>
      <c r="D228" s="7" t="s">
        <v>1909</v>
      </c>
      <c r="E228" s="8">
        <v>1.7</v>
      </c>
      <c r="F228" s="37"/>
      <c r="G228" s="6">
        <v>225</v>
      </c>
    </row>
    <row r="229" spans="1:7">
      <c r="A229" s="13" t="str">
        <f>TRIM(InteriorLightingTable[[#This Row],[Lighting Standard]])&amp;TRIM( InteriorLightingTable[[#This Row],[Primary Space Type]]) &amp;TRIM( InteriorLightingTable[[#This Row],[Secondary Space Type]])</f>
        <v>ASHRAE 90.1-2001ManufacturingDetailed Manufacturing</v>
      </c>
      <c r="B229" s="4" t="s">
        <v>753</v>
      </c>
      <c r="C229" s="7" t="s">
        <v>1899</v>
      </c>
      <c r="D229" s="7" t="s">
        <v>1910</v>
      </c>
      <c r="E229" s="8">
        <v>2.1</v>
      </c>
      <c r="F229" s="37"/>
      <c r="G229" s="6">
        <v>226</v>
      </c>
    </row>
    <row r="230" spans="1:7">
      <c r="A230" s="13" t="str">
        <f>TRIM(InteriorLightingTable[[#This Row],[Lighting Standard]])&amp;TRIM( InteriorLightingTable[[#This Row],[Primary Space Type]]) &amp;TRIM( InteriorLightingTable[[#This Row],[Secondary Space Type]])</f>
        <v>ASHRAE 90.1-2001ManufacturingEquipment Room</v>
      </c>
      <c r="B230" s="4" t="s">
        <v>753</v>
      </c>
      <c r="C230" s="7" t="s">
        <v>1899</v>
      </c>
      <c r="D230" s="7" t="s">
        <v>1911</v>
      </c>
      <c r="E230" s="8">
        <v>1.2</v>
      </c>
      <c r="F230" s="37"/>
      <c r="G230" s="6">
        <v>227</v>
      </c>
    </row>
    <row r="231" spans="1:7">
      <c r="A231" s="13" t="str">
        <f>TRIM(InteriorLightingTable[[#This Row],[Lighting Standard]])&amp;TRIM( InteriorLightingTable[[#This Row],[Primary Space Type]]) &amp;TRIM( InteriorLightingTable[[#This Row],[Secondary Space Type]])</f>
        <v>ASHRAE 90.1-2001ManufacturingControl Room</v>
      </c>
      <c r="B231" s="4" t="s">
        <v>753</v>
      </c>
      <c r="C231" s="7" t="s">
        <v>1899</v>
      </c>
      <c r="D231" s="7" t="s">
        <v>1912</v>
      </c>
      <c r="E231" s="8">
        <v>0.5</v>
      </c>
      <c r="F231" s="37"/>
      <c r="G231" s="6">
        <v>228</v>
      </c>
    </row>
    <row r="232" spans="1:7">
      <c r="A232" s="13" t="str">
        <f>TRIM(InteriorLightingTable[[#This Row],[Lighting Standard]])&amp;TRIM( InteriorLightingTable[[#This Row],[Primary Space Type]]) &amp;TRIM( InteriorLightingTable[[#This Row],[Secondary Space Type]])</f>
        <v>ASHRAE 90.1-2001Hotel/MotelGuest Rooms</v>
      </c>
      <c r="B232" s="4" t="s">
        <v>753</v>
      </c>
      <c r="C232" s="10" t="s">
        <v>761</v>
      </c>
      <c r="D232" s="7" t="s">
        <v>762</v>
      </c>
      <c r="E232" s="8">
        <v>1.1000000000000001</v>
      </c>
      <c r="F232" s="37"/>
      <c r="G232" s="6">
        <v>229</v>
      </c>
    </row>
    <row r="233" spans="1:7">
      <c r="A233" s="13" t="str">
        <f>TRIM(InteriorLightingTable[[#This Row],[Lighting Standard]])&amp;TRIM( InteriorLightingTable[[#This Row],[Primary Space Type]]) &amp;TRIM( InteriorLightingTable[[#This Row],[Secondary Space Type]])</f>
        <v>ASHRAE 90.1-2001DormitoryLiving Quarters</v>
      </c>
      <c r="B233" s="4" t="s">
        <v>753</v>
      </c>
      <c r="C233" s="7" t="s">
        <v>740</v>
      </c>
      <c r="D233" s="7" t="s">
        <v>763</v>
      </c>
      <c r="E233" s="8">
        <v>1.1000000000000001</v>
      </c>
      <c r="F233" s="37"/>
      <c r="G233" s="6">
        <v>230</v>
      </c>
    </row>
    <row r="234" spans="1:7">
      <c r="A234" s="13" t="str">
        <f>TRIM(InteriorLightingTable[[#This Row],[Lighting Standard]])&amp;TRIM( InteriorLightingTable[[#This Row],[Primary Space Type]]) &amp;TRIM( InteriorLightingTable[[#This Row],[Secondary Space Type]])</f>
        <v>ASHRAE 90.1-2001MuseumGeneral Exhibition</v>
      </c>
      <c r="B234" s="4" t="s">
        <v>753</v>
      </c>
      <c r="C234" s="7" t="s">
        <v>1860</v>
      </c>
      <c r="D234" s="7" t="s">
        <v>1913</v>
      </c>
      <c r="E234" s="8">
        <v>1</v>
      </c>
      <c r="F234" s="37"/>
      <c r="G234" s="6">
        <v>231</v>
      </c>
    </row>
    <row r="235" spans="1:7">
      <c r="A235" s="13" t="str">
        <f>TRIM(InteriorLightingTable[[#This Row],[Lighting Standard]])&amp;TRIM( InteriorLightingTable[[#This Row],[Primary Space Type]]) &amp;TRIM( InteriorLightingTable[[#This Row],[Secondary Space Type]])</f>
        <v>ASHRAE 90.1-2001MuseumRestoration</v>
      </c>
      <c r="B235" s="4" t="s">
        <v>753</v>
      </c>
      <c r="C235" s="7" t="s">
        <v>1860</v>
      </c>
      <c r="D235" s="7" t="s">
        <v>1914</v>
      </c>
      <c r="E235" s="8">
        <v>1.7</v>
      </c>
      <c r="F235" s="37"/>
      <c r="G235" s="6">
        <v>232</v>
      </c>
    </row>
    <row r="236" spans="1:7">
      <c r="A236" s="13" t="str">
        <f>TRIM(InteriorLightingTable[[#This Row],[Lighting Standard]])&amp;TRIM( InteriorLightingTable[[#This Row],[Primary Space Type]]) &amp;TRIM( InteriorLightingTable[[#This Row],[Secondary Space Type]])</f>
        <v>ASHRAE 90.1-2001Electrical/MechanicalGeneral</v>
      </c>
      <c r="B236" s="4" t="s">
        <v>753</v>
      </c>
      <c r="C236" s="7" t="s">
        <v>748</v>
      </c>
      <c r="D236" s="7" t="s">
        <v>760</v>
      </c>
      <c r="E236" s="8">
        <v>1.5</v>
      </c>
      <c r="F236" s="37"/>
      <c r="G236" s="6">
        <v>233</v>
      </c>
    </row>
    <row r="237" spans="1:7">
      <c r="A237" s="13" t="str">
        <f>TRIM(InteriorLightingTable[[#This Row],[Lighting Standard]])&amp;TRIM( InteriorLightingTable[[#This Row],[Primary Space Type]]) &amp;TRIM( InteriorLightingTable[[#This Row],[Secondary Space Type]])</f>
        <v>ASHRAE 90.1-2001WorkshopGeneral</v>
      </c>
      <c r="B237" s="4" t="s">
        <v>753</v>
      </c>
      <c r="C237" s="7" t="s">
        <v>749</v>
      </c>
      <c r="D237" s="7" t="s">
        <v>760</v>
      </c>
      <c r="E237" s="8">
        <v>1.9</v>
      </c>
      <c r="F237" s="37"/>
      <c r="G237" s="6">
        <v>234</v>
      </c>
    </row>
    <row r="238" spans="1:7">
      <c r="A238" s="13" t="str">
        <f>TRIM(InteriorLightingTable[[#This Row],[Lighting Standard]])&amp;TRIM( InteriorLightingTable[[#This Row],[Primary Space Type]]) &amp;TRIM( InteriorLightingTable[[#This Row],[Secondary Space Type]])</f>
        <v>ASHRAE 90.1-2001Bank/OfficeBanking Activity Area</v>
      </c>
      <c r="B238" s="4" t="s">
        <v>753</v>
      </c>
      <c r="C238" s="7" t="s">
        <v>769</v>
      </c>
      <c r="D238" s="7" t="s">
        <v>770</v>
      </c>
      <c r="E238" s="8">
        <v>1.5</v>
      </c>
      <c r="F238" s="37"/>
      <c r="G238" s="6">
        <v>235</v>
      </c>
    </row>
    <row r="239" spans="1:7">
      <c r="A239" s="13" t="str">
        <f>TRIM(InteriorLightingTable[[#This Row],[Lighting Standard]])&amp;TRIM( InteriorLightingTable[[#This Row],[Primary Space Type]]) &amp;TRIM( InteriorLightingTable[[#This Row],[Secondary Space Type]])</f>
        <v>ASHRAE 90.1-2001Religious BuildingsWorship Pulpit, Choir</v>
      </c>
      <c r="B239" s="4" t="s">
        <v>753</v>
      </c>
      <c r="C239" s="7" t="s">
        <v>1900</v>
      </c>
      <c r="D239" s="7" t="s">
        <v>1915</v>
      </c>
      <c r="E239" s="8">
        <v>2.4</v>
      </c>
      <c r="F239" s="37"/>
      <c r="G239" s="6">
        <v>236</v>
      </c>
    </row>
    <row r="240" spans="1:7">
      <c r="A240" s="13" t="str">
        <f>TRIM(InteriorLightingTable[[#This Row],[Lighting Standard]])&amp;TRIM( InteriorLightingTable[[#This Row],[Primary Space Type]]) &amp;TRIM( InteriorLightingTable[[#This Row],[Secondary Space Type]])</f>
        <v>ASHRAE 90.1-2001Religious BuildingsFellowship Hall</v>
      </c>
      <c r="B240" s="4" t="s">
        <v>753</v>
      </c>
      <c r="C240" s="7" t="s">
        <v>1900</v>
      </c>
      <c r="D240" s="7" t="s">
        <v>1916</v>
      </c>
      <c r="E240" s="8">
        <v>0.9</v>
      </c>
      <c r="F240" s="37"/>
      <c r="G240" s="6">
        <v>237</v>
      </c>
    </row>
    <row r="241" spans="1:7">
      <c r="A241" s="13" t="str">
        <f>TRIM(InteriorLightingTable[[#This Row],[Lighting Standard]])&amp;TRIM( InteriorLightingTable[[#This Row],[Primary Space Type]]) &amp;TRIM( InteriorLightingTable[[#This Row],[Secondary Space Type]])</f>
        <v>ASHRAE 90.1-2001Retail (not including accent lighting)Sales Area</v>
      </c>
      <c r="B241" s="4" t="s">
        <v>753</v>
      </c>
      <c r="C241" s="10" t="s">
        <v>764</v>
      </c>
      <c r="D241" s="7" t="s">
        <v>790</v>
      </c>
      <c r="E241" s="8">
        <v>2.1</v>
      </c>
      <c r="F241" s="37"/>
      <c r="G241" s="6">
        <v>238</v>
      </c>
    </row>
    <row r="242" spans="1:7">
      <c r="A242" s="13" t="str">
        <f>TRIM(InteriorLightingTable[[#This Row],[Lighting Standard]])&amp;TRIM( InteriorLightingTable[[#This Row],[Primary Space Type]]) &amp;TRIM( InteriorLightingTable[[#This Row],[Secondary Space Type]])</f>
        <v>ASHRAE 90.1-2001Retail (not including accent lighting)Mall Concourse</v>
      </c>
      <c r="B242" s="4" t="s">
        <v>753</v>
      </c>
      <c r="C242" s="10" t="s">
        <v>764</v>
      </c>
      <c r="D242" s="7" t="s">
        <v>884</v>
      </c>
      <c r="E242" s="8">
        <v>1.7</v>
      </c>
      <c r="F242" s="37"/>
      <c r="G242" s="6">
        <v>239</v>
      </c>
    </row>
    <row r="243" spans="1:7">
      <c r="A243" s="13" t="str">
        <f>TRIM(InteriorLightingTable[[#This Row],[Lighting Standard]])&amp;TRIM( InteriorLightingTable[[#This Row],[Primary Space Type]]) &amp;TRIM( InteriorLightingTable[[#This Row],[Secondary Space Type]])</f>
        <v>ASHRAE 90.1-2001Sports ArenaRing Sports Area</v>
      </c>
      <c r="B243" s="4" t="s">
        <v>753</v>
      </c>
      <c r="C243" s="7" t="s">
        <v>1864</v>
      </c>
      <c r="D243" s="7" t="s">
        <v>1917</v>
      </c>
      <c r="E243" s="8">
        <v>2.7</v>
      </c>
      <c r="F243" s="37"/>
      <c r="G243" s="6">
        <v>240</v>
      </c>
    </row>
    <row r="244" spans="1:7">
      <c r="A244" s="13" t="str">
        <f>TRIM(InteriorLightingTable[[#This Row],[Lighting Standard]])&amp;TRIM( InteriorLightingTable[[#This Row],[Primary Space Type]]) &amp;TRIM( InteriorLightingTable[[#This Row],[Secondary Space Type]])</f>
        <v>ASHRAE 90.1-2001Sports ArenaCourt Sports Area</v>
      </c>
      <c r="B244" s="4" t="s">
        <v>753</v>
      </c>
      <c r="C244" s="7" t="s">
        <v>1864</v>
      </c>
      <c r="D244" s="7" t="s">
        <v>1918</v>
      </c>
      <c r="E244" s="8">
        <v>2.2999999999999998</v>
      </c>
      <c r="F244" s="37"/>
      <c r="G244" s="6">
        <v>241</v>
      </c>
    </row>
    <row r="245" spans="1:7">
      <c r="A245" s="13" t="str">
        <f>TRIM(InteriorLightingTable[[#This Row],[Lighting Standard]])&amp;TRIM( InteriorLightingTable[[#This Row],[Primary Space Type]]) &amp;TRIM( InteriorLightingTable[[#This Row],[Secondary Space Type]])</f>
        <v>ASHRAE 90.1-2001Sports ArenaIndoor Playing Field Area</v>
      </c>
      <c r="B245" s="4" t="s">
        <v>753</v>
      </c>
      <c r="C245" s="7" t="s">
        <v>1864</v>
      </c>
      <c r="D245" s="7" t="s">
        <v>1919</v>
      </c>
      <c r="E245" s="8">
        <v>1.4</v>
      </c>
      <c r="F245" s="37"/>
      <c r="G245" s="6">
        <v>242</v>
      </c>
    </row>
    <row r="246" spans="1:7">
      <c r="A246" s="13" t="str">
        <f>TRIM(InteriorLightingTable[[#This Row],[Lighting Standard]])&amp;TRIM( InteriorLightingTable[[#This Row],[Primary Space Type]]) &amp;TRIM( InteriorLightingTable[[#This Row],[Secondary Space Type]])</f>
        <v>ASHRAE 90.1-2001WarehouseFine Material Storage</v>
      </c>
      <c r="B246" s="4" t="s">
        <v>753</v>
      </c>
      <c r="C246" s="7" t="s">
        <v>778</v>
      </c>
      <c r="D246" s="7" t="s">
        <v>888</v>
      </c>
      <c r="E246" s="8">
        <v>1.4</v>
      </c>
      <c r="F246" s="37"/>
      <c r="G246" s="6">
        <v>243</v>
      </c>
    </row>
    <row r="247" spans="1:7">
      <c r="A247" s="13" t="str">
        <f>TRIM(InteriorLightingTable[[#This Row],[Lighting Standard]])&amp;TRIM( InteriorLightingTable[[#This Row],[Primary Space Type]]) &amp;TRIM( InteriorLightingTable[[#This Row],[Secondary Space Type]])</f>
        <v>ASHRAE 90.1-2001WarehouseMedium/Bulky Material Storage</v>
      </c>
      <c r="B247" s="4" t="s">
        <v>753</v>
      </c>
      <c r="C247" s="7" t="s">
        <v>778</v>
      </c>
      <c r="D247" s="7" t="s">
        <v>879</v>
      </c>
      <c r="E247" s="8">
        <v>0.9</v>
      </c>
      <c r="F247" s="37"/>
      <c r="G247" s="6">
        <v>244</v>
      </c>
    </row>
    <row r="248" spans="1:7">
      <c r="A248" s="13" t="str">
        <f>TRIM(InteriorLightingTable[[#This Row],[Lighting Standard]])&amp;TRIM( InteriorLightingTable[[#This Row],[Primary Space Type]]) &amp;TRIM( InteriorLightingTable[[#This Row],[Secondary Space Type]])</f>
        <v>ASHRAE 90.1-2001Parking GarageGarage Area</v>
      </c>
      <c r="B248" s="4" t="s">
        <v>753</v>
      </c>
      <c r="C248" s="7" t="s">
        <v>744</v>
      </c>
      <c r="D248" s="7" t="s">
        <v>768</v>
      </c>
      <c r="E248" s="8">
        <v>0.2</v>
      </c>
      <c r="F248" s="37"/>
      <c r="G248" s="6">
        <v>245</v>
      </c>
    </row>
    <row r="249" spans="1:7">
      <c r="A249" s="13" t="str">
        <f>TRIM(InteriorLightingTable[[#This Row],[Lighting Standard]])&amp;TRIM( InteriorLightingTable[[#This Row],[Primary Space Type]]) &amp;TRIM( InteriorLightingTable[[#This Row],[Secondary Space Type]])</f>
        <v>ASHRAE 90.1-2001TransportationAirport—Concourse</v>
      </c>
      <c r="B249" s="4" t="s">
        <v>753</v>
      </c>
      <c r="C249" s="7" t="s">
        <v>615</v>
      </c>
      <c r="D249" s="7" t="s">
        <v>1920</v>
      </c>
      <c r="E249" s="8">
        <v>0.6</v>
      </c>
      <c r="F249" s="37"/>
      <c r="G249" s="6">
        <v>246</v>
      </c>
    </row>
    <row r="250" spans="1:7">
      <c r="A250" s="13" t="str">
        <f>TRIM(InteriorLightingTable[[#This Row],[Lighting Standard]])&amp;TRIM( InteriorLightingTable[[#This Row],[Primary Space Type]]) &amp;TRIM( InteriorLightingTable[[#This Row],[Secondary Space Type]])</f>
        <v>ASHRAE 90.1-2001TransportationAir/Train/Bus—Baggage Area</v>
      </c>
      <c r="B250" s="4" t="s">
        <v>753</v>
      </c>
      <c r="C250" s="7" t="s">
        <v>615</v>
      </c>
      <c r="D250" s="7" t="s">
        <v>1921</v>
      </c>
      <c r="E250" s="8">
        <v>1</v>
      </c>
      <c r="F250" s="37"/>
      <c r="G250" s="6">
        <v>247</v>
      </c>
    </row>
    <row r="251" spans="1:7">
      <c r="A251" s="13" t="str">
        <f>TRIM(InteriorLightingTable[[#This Row],[Lighting Standard]])&amp;TRIM( InteriorLightingTable[[#This Row],[Primary Space Type]]) &amp;TRIM( InteriorLightingTable[[#This Row],[Secondary Space Type]])</f>
        <v>ASHRAE 90.1-2001TransportationTerminal—Ticket Counter</v>
      </c>
      <c r="B251" s="4" t="s">
        <v>753</v>
      </c>
      <c r="C251" s="7" t="s">
        <v>615</v>
      </c>
      <c r="D251" s="7" t="s">
        <v>1922</v>
      </c>
      <c r="E251" s="8">
        <v>1.5</v>
      </c>
      <c r="F251" s="37"/>
      <c r="G251" s="6">
        <v>248</v>
      </c>
    </row>
    <row r="252" spans="1:7">
      <c r="A252" s="13" t="str">
        <f>TRIM(InteriorLightingTable[[#This Row],[Lighting Standard]])&amp;TRIM( InteriorLightingTable[[#This Row],[Primary Space Type]]) &amp;TRIM( InteriorLightingTable[[#This Row],[Secondary Space Type]])</f>
        <v>ASHRAE 90.1-2001Exterior SpacesGeneral</v>
      </c>
      <c r="B252" s="4" t="s">
        <v>753</v>
      </c>
      <c r="C252" s="10" t="s">
        <v>750</v>
      </c>
      <c r="D252" s="10" t="s">
        <v>760</v>
      </c>
      <c r="E252" s="8">
        <v>0</v>
      </c>
      <c r="F252" s="37"/>
      <c r="G252" s="6">
        <v>249</v>
      </c>
    </row>
    <row r="253" spans="1:7">
      <c r="A253" s="13" t="str">
        <f>TRIM(InteriorLightingTable[[#This Row],[Lighting Standard]])&amp;TRIM( InteriorLightingTable[[#This Row],[Primary Space Type]]) &amp;TRIM( InteriorLightingTable[[#This Row],[Secondary Space Type]])</f>
        <v>ASHRAE 90.1-2001AtticsGeneral</v>
      </c>
      <c r="B253" s="4" t="s">
        <v>753</v>
      </c>
      <c r="C253" s="7" t="s">
        <v>765</v>
      </c>
      <c r="D253" s="7" t="s">
        <v>760</v>
      </c>
      <c r="E253" s="8">
        <v>0</v>
      </c>
      <c r="F253" s="37"/>
      <c r="G253" s="6">
        <v>250</v>
      </c>
    </row>
    <row r="254" spans="1:7">
      <c r="A254" s="13" t="str">
        <f>TRIM(InteriorLightingTable[[#This Row],[Lighting Standard]])&amp;TRIM( InteriorLightingTable[[#This Row],[Primary Space Type]]) &amp;TRIM( InteriorLightingTable[[#This Row],[Secondary Space Type]])</f>
        <v>ASHRAE 90.1-2004Active StorageFor Hospital</v>
      </c>
      <c r="B254" s="4" t="s">
        <v>754</v>
      </c>
      <c r="C254" s="7" t="s">
        <v>779</v>
      </c>
      <c r="D254" s="7" t="s">
        <v>878</v>
      </c>
      <c r="E254" s="8">
        <v>0.9</v>
      </c>
      <c r="F254" s="37"/>
      <c r="G254" s="6">
        <v>321</v>
      </c>
    </row>
    <row r="255" spans="1:7">
      <c r="A255" s="13" t="str">
        <f>TRIM(InteriorLightingTable[[#This Row],[Lighting Standard]])&amp;TRIM( InteriorLightingTable[[#This Row],[Primary Space Type]]) &amp;TRIM( InteriorLightingTable[[#This Row],[Secondary Space Type]])</f>
        <v>ASHRAE 90.1-2004Active StorageGeneral</v>
      </c>
      <c r="B255" s="4" t="s">
        <v>754</v>
      </c>
      <c r="C255" s="7" t="s">
        <v>779</v>
      </c>
      <c r="D255" s="7" t="s">
        <v>760</v>
      </c>
      <c r="E255" s="8">
        <v>0.8</v>
      </c>
      <c r="F255" s="37"/>
      <c r="G255" s="6">
        <v>320</v>
      </c>
    </row>
    <row r="256" spans="1:7">
      <c r="A256" s="13" t="str">
        <f>TRIM(InteriorLightingTable[[#This Row],[Lighting Standard]])&amp;TRIM( InteriorLightingTable[[#This Row],[Primary Space Type]]) &amp;TRIM( InteriorLightingTable[[#This Row],[Secondary Space Type]])</f>
        <v>ASHRAE 90.1-2004AtriumEach Floor over First Three Floors</v>
      </c>
      <c r="B256" s="4" t="s">
        <v>754</v>
      </c>
      <c r="C256" s="7" t="s">
        <v>771</v>
      </c>
      <c r="D256" s="7" t="s">
        <v>773</v>
      </c>
      <c r="E256" s="8">
        <v>0.2</v>
      </c>
      <c r="F256" s="37"/>
      <c r="G256" s="6">
        <v>303</v>
      </c>
    </row>
    <row r="257" spans="1:7">
      <c r="A257" s="13" t="str">
        <f>TRIM(InteriorLightingTable[[#This Row],[Lighting Standard]])&amp;TRIM( InteriorLightingTable[[#This Row],[Primary Space Type]]) &amp;TRIM( InteriorLightingTable[[#This Row],[Secondary Space Type]])</f>
        <v>ASHRAE 90.1-2004AtriumFirst Three Floors</v>
      </c>
      <c r="B257" s="4" t="s">
        <v>754</v>
      </c>
      <c r="C257" s="7" t="s">
        <v>771</v>
      </c>
      <c r="D257" s="7" t="s">
        <v>772</v>
      </c>
      <c r="E257" s="8">
        <v>0.6</v>
      </c>
      <c r="F257" s="37"/>
      <c r="G257" s="6">
        <v>302</v>
      </c>
    </row>
    <row r="258" spans="1:7">
      <c r="A258" s="13" t="str">
        <f>TRIM(InteriorLightingTable[[#This Row],[Lighting Standard]])&amp;TRIM( InteriorLightingTable[[#This Row],[Primary Space Type]]) &amp;TRIM( InteriorLightingTable[[#This Row],[Secondary Space Type]])</f>
        <v>ASHRAE 90.1-2004AtticsGeneral</v>
      </c>
      <c r="B258" s="4" t="s">
        <v>754</v>
      </c>
      <c r="C258" s="7" t="s">
        <v>765</v>
      </c>
      <c r="D258" s="7" t="s">
        <v>760</v>
      </c>
      <c r="E258" s="8">
        <v>0</v>
      </c>
      <c r="F258" s="37"/>
      <c r="G258" s="6">
        <v>375</v>
      </c>
    </row>
    <row r="259" spans="1:7">
      <c r="A259" s="13" t="str">
        <f>TRIM(InteriorLightingTable[[#This Row],[Lighting Standard]])&amp;TRIM( InteriorLightingTable[[#This Row],[Primary Space Type]]) &amp;TRIM( InteriorLightingTable[[#This Row],[Secondary Space Type]])</f>
        <v>ASHRAE 90.1-2004Audience/Seating AreaFor Convention Center</v>
      </c>
      <c r="B259" s="4" t="s">
        <v>754</v>
      </c>
      <c r="C259" s="7" t="s">
        <v>876</v>
      </c>
      <c r="D259" s="7" t="s">
        <v>1871</v>
      </c>
      <c r="E259" s="8">
        <v>0.7</v>
      </c>
      <c r="F259" s="37"/>
      <c r="G259" s="6">
        <v>295</v>
      </c>
    </row>
    <row r="260" spans="1:7">
      <c r="A260" s="13" t="str">
        <f>TRIM(InteriorLightingTable[[#This Row],[Lighting Standard]])&amp;TRIM( InteriorLightingTable[[#This Row],[Primary Space Type]]) &amp;TRIM( InteriorLightingTable[[#This Row],[Secondary Space Type]])</f>
        <v>ASHRAE 90.1-2004Audience/Seating AreaFor Exercise Center</v>
      </c>
      <c r="B260" s="4" t="s">
        <v>754</v>
      </c>
      <c r="C260" s="7" t="s">
        <v>876</v>
      </c>
      <c r="D260" s="7" t="s">
        <v>1870</v>
      </c>
      <c r="E260" s="8">
        <v>0.3</v>
      </c>
      <c r="F260" s="37"/>
      <c r="G260" s="6">
        <v>294</v>
      </c>
    </row>
    <row r="261" spans="1:7">
      <c r="A261" s="13" t="str">
        <f>TRIM(InteriorLightingTable[[#This Row],[Lighting Standard]])&amp;TRIM( InteriorLightingTable[[#This Row],[Primary Space Type]]) &amp;TRIM( InteriorLightingTable[[#This Row],[Secondary Space Type]])</f>
        <v>ASHRAE 90.1-2004Audience/Seating AreaFor Gymnasium</v>
      </c>
      <c r="B261" s="4" t="s">
        <v>754</v>
      </c>
      <c r="C261" s="7" t="s">
        <v>876</v>
      </c>
      <c r="D261" s="7" t="s">
        <v>1869</v>
      </c>
      <c r="E261" s="8">
        <v>0.4</v>
      </c>
      <c r="F261" s="37"/>
      <c r="G261" s="6">
        <v>293</v>
      </c>
    </row>
    <row r="262" spans="1:7">
      <c r="A262" s="13" t="str">
        <f>TRIM(InteriorLightingTable[[#This Row],[Lighting Standard]])&amp;TRIM( InteriorLightingTable[[#This Row],[Primary Space Type]]) &amp;TRIM( InteriorLightingTable[[#This Row],[Secondary Space Type]])</f>
        <v>ASHRAE 90.1-2004Audience/Seating AreaFor Motion Picture Theater</v>
      </c>
      <c r="B262" s="4" t="s">
        <v>754</v>
      </c>
      <c r="C262" s="7" t="s">
        <v>876</v>
      </c>
      <c r="D262" s="7" t="s">
        <v>1868</v>
      </c>
      <c r="E262" s="8">
        <v>1.2</v>
      </c>
      <c r="F262" s="37"/>
      <c r="G262" s="6">
        <v>300</v>
      </c>
    </row>
    <row r="263" spans="1:7">
      <c r="A263" s="13" t="str">
        <f>TRIM(InteriorLightingTable[[#This Row],[Lighting Standard]])&amp;TRIM( InteriorLightingTable[[#This Row],[Primary Space Type]]) &amp;TRIM( InteriorLightingTable[[#This Row],[Secondary Space Type]])</f>
        <v>ASHRAE 90.1-2004Audience/Seating AreaFor Penitentiary</v>
      </c>
      <c r="B263" s="4" t="s">
        <v>754</v>
      </c>
      <c r="C263" s="7" t="s">
        <v>876</v>
      </c>
      <c r="D263" s="7" t="s">
        <v>1866</v>
      </c>
      <c r="E263" s="8">
        <v>0.7</v>
      </c>
      <c r="F263" s="37"/>
      <c r="G263" s="6">
        <v>296</v>
      </c>
    </row>
    <row r="264" spans="1:7">
      <c r="A264" s="13" t="str">
        <f>TRIM(InteriorLightingTable[[#This Row],[Lighting Standard]])&amp;TRIM( InteriorLightingTable[[#This Row],[Primary Space Type]]) &amp;TRIM( InteriorLightingTable[[#This Row],[Secondary Space Type]])</f>
        <v>ASHRAE 90.1-2004Audience/Seating AreaFor Performing Arts Theater</v>
      </c>
      <c r="B264" s="4" t="s">
        <v>754</v>
      </c>
      <c r="C264" s="7" t="s">
        <v>876</v>
      </c>
      <c r="D264" s="7" t="s">
        <v>1867</v>
      </c>
      <c r="E264" s="8">
        <v>2.6</v>
      </c>
      <c r="F264" s="37"/>
      <c r="G264" s="6">
        <v>299</v>
      </c>
    </row>
    <row r="265" spans="1:7">
      <c r="A265" s="13" t="str">
        <f>TRIM(InteriorLightingTable[[#This Row],[Lighting Standard]])&amp;TRIM( InteriorLightingTable[[#This Row],[Primary Space Type]]) &amp;TRIM( InteriorLightingTable[[#This Row],[Secondary Space Type]])</f>
        <v>ASHRAE 90.1-2004Audience/Seating AreaFor Religious Buildings</v>
      </c>
      <c r="B265" s="4" t="s">
        <v>754</v>
      </c>
      <c r="C265" s="7" t="s">
        <v>876</v>
      </c>
      <c r="D265" s="7" t="s">
        <v>1872</v>
      </c>
      <c r="E265" s="8">
        <v>1.7</v>
      </c>
      <c r="F265" s="37"/>
      <c r="G265" s="6">
        <v>297</v>
      </c>
    </row>
    <row r="266" spans="1:7">
      <c r="A266" s="13" t="str">
        <f>TRIM(InteriorLightingTable[[#This Row],[Lighting Standard]])&amp;TRIM( InteriorLightingTable[[#This Row],[Primary Space Type]]) &amp;TRIM( InteriorLightingTable[[#This Row],[Secondary Space Type]])</f>
        <v>ASHRAE 90.1-2004Audience/Seating AreaFor Sports Arena</v>
      </c>
      <c r="B266" s="4" t="s">
        <v>754</v>
      </c>
      <c r="C266" s="7" t="s">
        <v>876</v>
      </c>
      <c r="D266" s="7" t="s">
        <v>1873</v>
      </c>
      <c r="E266" s="8">
        <v>0.4</v>
      </c>
      <c r="F266" s="37"/>
      <c r="G266" s="6">
        <v>298</v>
      </c>
    </row>
    <row r="267" spans="1:7">
      <c r="A267" s="13" t="str">
        <f>TRIM(InteriorLightingTable[[#This Row],[Lighting Standard]])&amp;TRIM( InteriorLightingTable[[#This Row],[Primary Space Type]]) &amp;TRIM( InteriorLightingTable[[#This Row],[Secondary Space Type]])</f>
        <v>ASHRAE 90.1-2004Audience/Seating AreaFor Transportation</v>
      </c>
      <c r="B267" s="4" t="s">
        <v>754</v>
      </c>
      <c r="C267" s="7" t="s">
        <v>876</v>
      </c>
      <c r="D267" s="7" t="s">
        <v>1874</v>
      </c>
      <c r="E267" s="8">
        <v>0.5</v>
      </c>
      <c r="F267" s="37"/>
      <c r="G267" s="6">
        <v>301</v>
      </c>
    </row>
    <row r="268" spans="1:7">
      <c r="A268" s="13" t="str">
        <f>TRIM(InteriorLightingTable[[#This Row],[Lighting Standard]])&amp;TRIM( InteriorLightingTable[[#This Row],[Primary Space Type]]) &amp;TRIM( InteriorLightingTable[[#This Row],[Secondary Space Type]])</f>
        <v>ASHRAE 90.1-2004Audience/Seating AreaGeneral</v>
      </c>
      <c r="B268" s="4" t="s">
        <v>754</v>
      </c>
      <c r="C268" s="7" t="s">
        <v>876</v>
      </c>
      <c r="D268" s="7" t="s">
        <v>760</v>
      </c>
      <c r="E268" s="8">
        <v>0.9</v>
      </c>
      <c r="F268" s="37"/>
      <c r="G268" s="6">
        <v>292</v>
      </c>
    </row>
    <row r="269" spans="1:7">
      <c r="A269" s="13" t="str">
        <f>TRIM(InteriorLightingTable[[#This Row],[Lighting Standard]])&amp;TRIM( InteriorLightingTable[[#This Row],[Primary Space Type]]) &amp;TRIM( InteriorLightingTable[[#This Row],[Secondary Space Type]])</f>
        <v>ASHRAE 90.1-2004AutomotiveService/Repair</v>
      </c>
      <c r="B269" s="4" t="s">
        <v>754</v>
      </c>
      <c r="C269" s="7" t="s">
        <v>766</v>
      </c>
      <c r="D269" s="7" t="s">
        <v>767</v>
      </c>
      <c r="E269" s="8">
        <v>0.7</v>
      </c>
      <c r="F269" s="37"/>
      <c r="G269" s="6">
        <v>348</v>
      </c>
    </row>
    <row r="270" spans="1:7">
      <c r="A270" s="13" t="str">
        <f>TRIM(InteriorLightingTable[[#This Row],[Lighting Standard]])&amp;TRIM( InteriorLightingTable[[#This Row],[Primary Space Type]]) &amp;TRIM( InteriorLightingTable[[#This Row],[Secondary Space Type]])</f>
        <v>ASHRAE 90.1-2004Bank/OfficeBanking Activity Area</v>
      </c>
      <c r="B270" s="4" t="s">
        <v>754</v>
      </c>
      <c r="C270" s="10" t="s">
        <v>769</v>
      </c>
      <c r="D270" s="7" t="s">
        <v>770</v>
      </c>
      <c r="E270" s="8">
        <v>1.5</v>
      </c>
      <c r="F270" s="37"/>
      <c r="G270" s="6">
        <v>360</v>
      </c>
    </row>
    <row r="271" spans="1:7">
      <c r="A271" s="13" t="str">
        <f>TRIM(InteriorLightingTable[[#This Row],[Lighting Standard]])&amp;TRIM( InteriorLightingTable[[#This Row],[Primary Space Type]]) &amp;TRIM( InteriorLightingTable[[#This Row],[Secondary Space Type]])</f>
        <v>ASHRAE 90.1-2004Classroom/Lecture/TrainingFor Penitentiary</v>
      </c>
      <c r="B271" s="4" t="s">
        <v>754</v>
      </c>
      <c r="C271" s="7" t="s">
        <v>881</v>
      </c>
      <c r="D271" s="7" t="s">
        <v>1866</v>
      </c>
      <c r="E271" s="8">
        <v>1.3</v>
      </c>
      <c r="F271" s="37"/>
      <c r="G271" s="6">
        <v>287</v>
      </c>
    </row>
    <row r="272" spans="1:7">
      <c r="A272" s="13" t="str">
        <f>TRIM(InteriorLightingTable[[#This Row],[Lighting Standard]])&amp;TRIM( InteriorLightingTable[[#This Row],[Primary Space Type]]) &amp;TRIM( InteriorLightingTable[[#This Row],[Secondary Space Type]])</f>
        <v>ASHRAE 90.1-2004Classroom/Lecture/TrainingGeneral</v>
      </c>
      <c r="B272" s="4" t="s">
        <v>754</v>
      </c>
      <c r="C272" s="7" t="s">
        <v>881</v>
      </c>
      <c r="D272" s="7" t="s">
        <v>760</v>
      </c>
      <c r="E272" s="8">
        <v>1.4</v>
      </c>
      <c r="F272" s="37"/>
      <c r="G272" s="6">
        <v>286</v>
      </c>
    </row>
    <row r="273" spans="1:7">
      <c r="A273" s="13" t="str">
        <f>TRIM(InteriorLightingTable[[#This Row],[Lighting Standard]])&amp;TRIM( InteriorLightingTable[[#This Row],[Primary Space Type]]) &amp;TRIM( InteriorLightingTable[[#This Row],[Secondary Space Type]])</f>
        <v>ASHRAE 90.1-2004Conference/Meeting/MultipurposeGeneral</v>
      </c>
      <c r="B273" s="4" t="s">
        <v>754</v>
      </c>
      <c r="C273" s="7" t="s">
        <v>877</v>
      </c>
      <c r="D273" s="7" t="s">
        <v>760</v>
      </c>
      <c r="E273" s="8">
        <v>1.3</v>
      </c>
      <c r="F273" s="37"/>
      <c r="G273" s="6">
        <v>285</v>
      </c>
    </row>
    <row r="274" spans="1:7">
      <c r="A274" s="13" t="str">
        <f>TRIM(InteriorLightingTable[[#This Row],[Lighting Standard]])&amp;TRIM( InteriorLightingTable[[#This Row],[Primary Space Type]]) &amp;TRIM( InteriorLightingTable[[#This Row],[Secondary Space Type]])</f>
        <v>ASHRAE 90.1-2004Convention CenterExhibit Space</v>
      </c>
      <c r="B274" s="4" t="s">
        <v>754</v>
      </c>
      <c r="C274" s="10" t="s">
        <v>738</v>
      </c>
      <c r="D274" s="7" t="s">
        <v>1903</v>
      </c>
      <c r="E274" s="8">
        <v>1.3</v>
      </c>
      <c r="F274" s="37"/>
      <c r="G274" s="6">
        <v>332</v>
      </c>
    </row>
    <row r="275" spans="1:7">
      <c r="A275" s="13" t="str">
        <f>TRIM(InteriorLightingTable[[#This Row],[Lighting Standard]])&amp;TRIM( InteriorLightingTable[[#This Row],[Primary Space Type]]) &amp;TRIM( InteriorLightingTable[[#This Row],[Secondary Space Type]])</f>
        <v>ASHRAE 90.1-2004Corridor/TransitionFor Hospital</v>
      </c>
      <c r="B275" s="4" t="s">
        <v>754</v>
      </c>
      <c r="C275" s="10" t="s">
        <v>882</v>
      </c>
      <c r="D275" s="7" t="s">
        <v>878</v>
      </c>
      <c r="E275" s="8">
        <v>1</v>
      </c>
      <c r="F275" s="37"/>
      <c r="G275" s="6">
        <v>317</v>
      </c>
    </row>
    <row r="276" spans="1:7">
      <c r="A276" s="13" t="str">
        <f>TRIM(InteriorLightingTable[[#This Row],[Lighting Standard]])&amp;TRIM( InteriorLightingTable[[#This Row],[Primary Space Type]]) &amp;TRIM( InteriorLightingTable[[#This Row],[Secondary Space Type]])</f>
        <v>ASHRAE 90.1-2004Corridor/TransitionFor Manufacturing Facility</v>
      </c>
      <c r="B276" s="4" t="s">
        <v>754</v>
      </c>
      <c r="C276" s="10" t="s">
        <v>882</v>
      </c>
      <c r="D276" s="7" t="s">
        <v>1877</v>
      </c>
      <c r="E276" s="8">
        <v>0.5</v>
      </c>
      <c r="F276" s="37"/>
      <c r="G276" s="6">
        <v>318</v>
      </c>
    </row>
    <row r="277" spans="1:7">
      <c r="A277" s="13" t="str">
        <f>TRIM(InteriorLightingTable[[#This Row],[Lighting Standard]])&amp;TRIM( InteriorLightingTable[[#This Row],[Primary Space Type]]) &amp;TRIM( InteriorLightingTable[[#This Row],[Secondary Space Type]])</f>
        <v>ASHRAE 90.1-2004Corridor/TransitionGeneral</v>
      </c>
      <c r="B277" s="4" t="s">
        <v>754</v>
      </c>
      <c r="C277" s="7" t="s">
        <v>882</v>
      </c>
      <c r="D277" s="7" t="s">
        <v>760</v>
      </c>
      <c r="E277" s="8">
        <v>0.5</v>
      </c>
      <c r="F277" s="37"/>
      <c r="G277" s="6">
        <v>316</v>
      </c>
    </row>
    <row r="278" spans="1:7">
      <c r="A278" s="13" t="str">
        <f>TRIM(InteriorLightingTable[[#This Row],[Lighting Standard]])&amp;TRIM( InteriorLightingTable[[#This Row],[Primary Space Type]]) &amp;TRIM( InteriorLightingTable[[#This Row],[Secondary Space Type]])</f>
        <v>ASHRAE 90.1-2004Courthouse/Police Station/PenitentiaryConfinement Cells</v>
      </c>
      <c r="B278" s="4" t="s">
        <v>754</v>
      </c>
      <c r="C278" s="7" t="s">
        <v>1849</v>
      </c>
      <c r="D278" s="7" t="s">
        <v>1880</v>
      </c>
      <c r="E278" s="8">
        <v>0.9</v>
      </c>
      <c r="F278" s="37"/>
      <c r="G278" s="6">
        <v>327</v>
      </c>
    </row>
    <row r="279" spans="1:7">
      <c r="A279" s="13" t="str">
        <f>TRIM(InteriorLightingTable[[#This Row],[Lighting Standard]])&amp;TRIM( InteriorLightingTable[[#This Row],[Primary Space Type]]) &amp;TRIM( InteriorLightingTable[[#This Row],[Secondary Space Type]])</f>
        <v>ASHRAE 90.1-2004Courthouse/Police Station/PenitentiaryCourtroom</v>
      </c>
      <c r="B279" s="4" t="s">
        <v>754</v>
      </c>
      <c r="C279" s="7" t="s">
        <v>1849</v>
      </c>
      <c r="D279" s="7" t="s">
        <v>1879</v>
      </c>
      <c r="E279" s="8">
        <v>1.9</v>
      </c>
      <c r="F279" s="37"/>
      <c r="G279" s="6">
        <v>326</v>
      </c>
    </row>
    <row r="280" spans="1:7">
      <c r="A280" s="13" t="str">
        <f>TRIM(InteriorLightingTable[[#This Row],[Lighting Standard]])&amp;TRIM( InteriorLightingTable[[#This Row],[Primary Space Type]]) &amp;TRIM( InteriorLightingTable[[#This Row],[Secondary Space Type]])</f>
        <v>ASHRAE 90.1-2004Courthouse/Police Station/PenitentiaryJudges Chambers</v>
      </c>
      <c r="B280" s="4" t="s">
        <v>754</v>
      </c>
      <c r="C280" s="7" t="s">
        <v>1849</v>
      </c>
      <c r="D280" s="7" t="s">
        <v>1881</v>
      </c>
      <c r="E280" s="8">
        <v>1.3</v>
      </c>
      <c r="F280" s="37"/>
      <c r="G280" s="6">
        <v>328</v>
      </c>
    </row>
    <row r="281" spans="1:7">
      <c r="A281" s="13" t="str">
        <f>TRIM(InteriorLightingTable[[#This Row],[Lighting Standard]])&amp;TRIM( InteriorLightingTable[[#This Row],[Primary Space Type]]) &amp;TRIM( InteriorLightingTable[[#This Row],[Secondary Space Type]])</f>
        <v>ASHRAE 90.1-2004Dining AreaFor Bar Lounge/Leisure Dining</v>
      </c>
      <c r="B281" s="4" t="s">
        <v>754</v>
      </c>
      <c r="C281" s="7" t="s">
        <v>780</v>
      </c>
      <c r="D281" s="7" t="s">
        <v>1876</v>
      </c>
      <c r="E281" s="8">
        <v>1.4</v>
      </c>
      <c r="F281" s="37"/>
      <c r="G281" s="6">
        <v>310</v>
      </c>
    </row>
    <row r="282" spans="1:7">
      <c r="A282" s="13" t="str">
        <f>TRIM(InteriorLightingTable[[#This Row],[Lighting Standard]])&amp;TRIM( InteriorLightingTable[[#This Row],[Primary Space Type]]) &amp;TRIM( InteriorLightingTable[[#This Row],[Secondary Space Type]])</f>
        <v>ASHRAE 90.1-2004Dining AreaFor Family Dining</v>
      </c>
      <c r="B282" s="4" t="s">
        <v>754</v>
      </c>
      <c r="C282" s="7" t="s">
        <v>780</v>
      </c>
      <c r="D282" s="7" t="s">
        <v>883</v>
      </c>
      <c r="E282" s="8">
        <v>2.1</v>
      </c>
      <c r="F282" s="37"/>
      <c r="G282" s="6">
        <v>311</v>
      </c>
    </row>
    <row r="283" spans="1:7">
      <c r="A283" s="13" t="str">
        <f>TRIM(InteriorLightingTable[[#This Row],[Lighting Standard]])&amp;TRIM( InteriorLightingTable[[#This Row],[Primary Space Type]]) &amp;TRIM( InteriorLightingTable[[#This Row],[Secondary Space Type]])</f>
        <v>ASHRAE 90.1-2004Dining AreaFor Hotel</v>
      </c>
      <c r="B283" s="4" t="s">
        <v>754</v>
      </c>
      <c r="C283" s="7" t="s">
        <v>780</v>
      </c>
      <c r="D283" s="7" t="s">
        <v>880</v>
      </c>
      <c r="E283" s="8">
        <v>1.3</v>
      </c>
      <c r="F283" s="37"/>
      <c r="G283" s="6">
        <v>308</v>
      </c>
    </row>
    <row r="284" spans="1:7">
      <c r="A284" s="13" t="str">
        <f>TRIM(InteriorLightingTable[[#This Row],[Lighting Standard]])&amp;TRIM( InteriorLightingTable[[#This Row],[Primary Space Type]]) &amp;TRIM( InteriorLightingTable[[#This Row],[Secondary Space Type]])</f>
        <v>ASHRAE 90.1-2004Dining AreaFor Motel</v>
      </c>
      <c r="B284" s="4" t="s">
        <v>754</v>
      </c>
      <c r="C284" s="7" t="s">
        <v>780</v>
      </c>
      <c r="D284" s="7" t="s">
        <v>1875</v>
      </c>
      <c r="E284" s="8">
        <v>1.2</v>
      </c>
      <c r="F284" s="37"/>
      <c r="G284" s="6">
        <v>309</v>
      </c>
    </row>
    <row r="285" spans="1:7">
      <c r="A285" s="13" t="str">
        <f>TRIM(InteriorLightingTable[[#This Row],[Lighting Standard]])&amp;TRIM( InteriorLightingTable[[#This Row],[Primary Space Type]]) &amp;TRIM( InteriorLightingTable[[#This Row],[Secondary Space Type]])</f>
        <v>ASHRAE 90.1-2004Dining AreaFor Penitentiary</v>
      </c>
      <c r="B285" s="4" t="s">
        <v>754</v>
      </c>
      <c r="C285" s="7" t="s">
        <v>780</v>
      </c>
      <c r="D285" s="7" t="s">
        <v>1866</v>
      </c>
      <c r="E285" s="8">
        <v>1.3</v>
      </c>
      <c r="F285" s="37"/>
      <c r="G285" s="6">
        <v>307</v>
      </c>
    </row>
    <row r="286" spans="1:7">
      <c r="A286" s="13" t="str">
        <f>TRIM(InteriorLightingTable[[#This Row],[Lighting Standard]])&amp;TRIM( InteriorLightingTable[[#This Row],[Primary Space Type]]) &amp;TRIM( InteriorLightingTable[[#This Row],[Secondary Space Type]])</f>
        <v>ASHRAE 90.1-2004Dining AreaGeneral</v>
      </c>
      <c r="B286" s="4" t="s">
        <v>754</v>
      </c>
      <c r="C286" s="7" t="s">
        <v>780</v>
      </c>
      <c r="D286" s="7" t="s">
        <v>760</v>
      </c>
      <c r="E286" s="8">
        <v>0.9</v>
      </c>
      <c r="F286" s="37"/>
      <c r="G286" s="6">
        <v>306</v>
      </c>
    </row>
    <row r="287" spans="1:7">
      <c r="A287" s="13" t="str">
        <f>TRIM(InteriorLightingTable[[#This Row],[Lighting Standard]])&amp;TRIM( InteriorLightingTable[[#This Row],[Primary Space Type]]) &amp;TRIM( InteriorLightingTable[[#This Row],[Secondary Space Type]])</f>
        <v>ASHRAE 90.1-2004DormitoryLiving Quarters</v>
      </c>
      <c r="B287" s="4" t="s">
        <v>754</v>
      </c>
      <c r="C287" s="7" t="s">
        <v>740</v>
      </c>
      <c r="D287" s="7" t="s">
        <v>763</v>
      </c>
      <c r="E287" s="8">
        <v>1.1000000000000001</v>
      </c>
      <c r="F287" s="37"/>
      <c r="G287" s="6">
        <v>355</v>
      </c>
    </row>
    <row r="288" spans="1:7">
      <c r="A288" s="13" t="str">
        <f>TRIM(InteriorLightingTable[[#This Row],[Lighting Standard]])&amp;TRIM( InteriorLightingTable[[#This Row],[Primary Space Type]]) &amp;TRIM( InteriorLightingTable[[#This Row],[Secondary Space Type]])</f>
        <v>ASHRAE 90.1-2004Dressing/Locker/Fitting RoomGeneral</v>
      </c>
      <c r="B288" s="4" t="s">
        <v>754</v>
      </c>
      <c r="C288" s="7" t="s">
        <v>893</v>
      </c>
      <c r="D288" s="7" t="s">
        <v>760</v>
      </c>
      <c r="E288" s="8">
        <v>0.6</v>
      </c>
      <c r="F288" s="37"/>
      <c r="G288" s="6">
        <v>315</v>
      </c>
    </row>
    <row r="289" spans="1:7">
      <c r="A289" s="13" t="str">
        <f>TRIM(InteriorLightingTable[[#This Row],[Lighting Standard]])&amp;TRIM( InteriorLightingTable[[#This Row],[Primary Space Type]]) &amp;TRIM( InteriorLightingTable[[#This Row],[Secondary Space Type]])</f>
        <v>ASHRAE 90.1-2004Electrical/MechanicalGeneral</v>
      </c>
      <c r="B289" s="4" t="s">
        <v>754</v>
      </c>
      <c r="C289" s="7" t="s">
        <v>748</v>
      </c>
      <c r="D289" s="7" t="s">
        <v>760</v>
      </c>
      <c r="E289" s="8">
        <v>1.5</v>
      </c>
      <c r="F289" s="37"/>
      <c r="G289" s="6">
        <v>358</v>
      </c>
    </row>
    <row r="290" spans="1:7">
      <c r="A290" s="13" t="str">
        <f>TRIM(InteriorLightingTable[[#This Row],[Lighting Standard]])&amp;TRIM( InteriorLightingTable[[#This Row],[Primary Space Type]]) &amp;TRIM( InteriorLightingTable[[#This Row],[Secondary Space Type]])</f>
        <v>ASHRAE 90.1-2004Exterior SpacesGeneral</v>
      </c>
      <c r="B290" s="4" t="s">
        <v>754</v>
      </c>
      <c r="C290" s="7" t="s">
        <v>750</v>
      </c>
      <c r="D290" s="10" t="s">
        <v>760</v>
      </c>
      <c r="E290" s="8">
        <v>0</v>
      </c>
      <c r="F290" s="37"/>
      <c r="G290" s="6">
        <v>374</v>
      </c>
    </row>
    <row r="291" spans="1:7">
      <c r="A291" s="13" t="str">
        <f>TRIM(InteriorLightingTable[[#This Row],[Lighting Standard]])&amp;TRIM( InteriorLightingTable[[#This Row],[Primary Space Type]]) &amp;TRIM( InteriorLightingTable[[#This Row],[Secondary Space Type]])</f>
        <v>ASHRAE 90.1-2004Fire StationsFire Station Engine Room</v>
      </c>
      <c r="B291" s="4" t="s">
        <v>754</v>
      </c>
      <c r="C291" s="7" t="s">
        <v>1850</v>
      </c>
      <c r="D291" s="7" t="s">
        <v>1882</v>
      </c>
      <c r="E291" s="8">
        <v>0.8</v>
      </c>
      <c r="F291" s="37"/>
      <c r="G291" s="6">
        <v>329</v>
      </c>
    </row>
    <row r="292" spans="1:7">
      <c r="A292" s="13" t="str">
        <f>TRIM(InteriorLightingTable[[#This Row],[Lighting Standard]])&amp;TRIM( InteriorLightingTable[[#This Row],[Primary Space Type]]) &amp;TRIM( InteriorLightingTable[[#This Row],[Secondary Space Type]])</f>
        <v>ASHRAE 90.1-2004Fire StationsSleeping Quarters</v>
      </c>
      <c r="B292" s="4" t="s">
        <v>754</v>
      </c>
      <c r="C292" s="7" t="s">
        <v>1850</v>
      </c>
      <c r="D292" s="7" t="s">
        <v>1901</v>
      </c>
      <c r="E292" s="8">
        <v>0.3</v>
      </c>
      <c r="F292" s="37"/>
      <c r="G292" s="6">
        <v>330</v>
      </c>
    </row>
    <row r="293" spans="1:7">
      <c r="A293" s="13" t="str">
        <f>TRIM(InteriorLightingTable[[#This Row],[Lighting Standard]])&amp;TRIM( InteriorLightingTable[[#This Row],[Primary Space Type]]) &amp;TRIM( InteriorLightingTable[[#This Row],[Secondary Space Type]])</f>
        <v>ASHRAE 90.1-2004Food PreparationGeneral</v>
      </c>
      <c r="B293" s="4" t="s">
        <v>754</v>
      </c>
      <c r="C293" s="7" t="s">
        <v>675</v>
      </c>
      <c r="D293" s="7" t="s">
        <v>760</v>
      </c>
      <c r="E293" s="8">
        <v>1.2</v>
      </c>
      <c r="F293" s="37"/>
      <c r="G293" s="6">
        <v>312</v>
      </c>
    </row>
    <row r="294" spans="1:7">
      <c r="A294" s="13" t="str">
        <f>TRIM(InteriorLightingTable[[#This Row],[Lighting Standard]])&amp;TRIM( InteriorLightingTable[[#This Row],[Primary Space Type]]) &amp;TRIM( InteriorLightingTable[[#This Row],[Secondary Space Type]])</f>
        <v>ASHRAE 90.1-2004Gymnasium/Exercise CenterExercise Area</v>
      </c>
      <c r="B294" s="4" t="s">
        <v>754</v>
      </c>
      <c r="C294" s="7" t="s">
        <v>887</v>
      </c>
      <c r="D294" s="7" t="s">
        <v>781</v>
      </c>
      <c r="E294" s="8">
        <v>0.9</v>
      </c>
      <c r="F294" s="37"/>
      <c r="G294" s="6">
        <v>325</v>
      </c>
    </row>
    <row r="295" spans="1:7">
      <c r="A295" s="13" t="str">
        <f>TRIM(InteriorLightingTable[[#This Row],[Lighting Standard]])&amp;TRIM( InteriorLightingTable[[#This Row],[Primary Space Type]]) &amp;TRIM( InteriorLightingTable[[#This Row],[Secondary Space Type]])</f>
        <v>ASHRAE 90.1-2004Gymnasium/Exercise CenterPlaying Area</v>
      </c>
      <c r="B295" s="4" t="s">
        <v>754</v>
      </c>
      <c r="C295" s="7" t="s">
        <v>887</v>
      </c>
      <c r="D295" s="7" t="s">
        <v>890</v>
      </c>
      <c r="E295" s="8">
        <v>1.4</v>
      </c>
      <c r="F295" s="37"/>
      <c r="G295" s="6">
        <v>324</v>
      </c>
    </row>
    <row r="296" spans="1:7">
      <c r="A296" s="13" t="str">
        <f>TRIM(InteriorLightingTable[[#This Row],[Lighting Standard]])&amp;TRIM( InteriorLightingTable[[#This Row],[Primary Space Type]]) &amp;TRIM( InteriorLightingTable[[#This Row],[Secondary Space Type]])</f>
        <v>ASHRAE 90.1-2004HospitalEmergency</v>
      </c>
      <c r="B296" s="4" t="s">
        <v>754</v>
      </c>
      <c r="C296" s="7" t="s">
        <v>776</v>
      </c>
      <c r="D296" s="7" t="s">
        <v>885</v>
      </c>
      <c r="E296" s="8">
        <v>2.7</v>
      </c>
      <c r="F296" s="37"/>
      <c r="G296" s="6">
        <v>336</v>
      </c>
    </row>
    <row r="297" spans="1:7">
      <c r="A297" s="13" t="str">
        <f>TRIM(InteriorLightingTable[[#This Row],[Lighting Standard]])&amp;TRIM( InteriorLightingTable[[#This Row],[Primary Space Type]]) &amp;TRIM( InteriorLightingTable[[#This Row],[Secondary Space Type]])</f>
        <v>ASHRAE 90.1-2004HospitalExam/Treatment</v>
      </c>
      <c r="B297" s="4" t="s">
        <v>754</v>
      </c>
      <c r="C297" s="7" t="s">
        <v>776</v>
      </c>
      <c r="D297" s="7" t="s">
        <v>886</v>
      </c>
      <c r="E297" s="8">
        <v>1.5</v>
      </c>
      <c r="F297" s="37"/>
      <c r="G297" s="6">
        <v>339</v>
      </c>
    </row>
    <row r="298" spans="1:7">
      <c r="A298" s="13" t="str">
        <f>TRIM(InteriorLightingTable[[#This Row],[Lighting Standard]])&amp;TRIM( InteriorLightingTable[[#This Row],[Primary Space Type]]) &amp;TRIM( InteriorLightingTable[[#This Row],[Secondary Space Type]])</f>
        <v>ASHRAE 90.1-2004HospitalLaundry-Washing</v>
      </c>
      <c r="B298" s="4" t="s">
        <v>754</v>
      </c>
      <c r="C298" s="7" t="s">
        <v>776</v>
      </c>
      <c r="D298" s="7" t="s">
        <v>894</v>
      </c>
      <c r="E298" s="8">
        <v>0.6</v>
      </c>
      <c r="F298" s="37"/>
      <c r="G298" s="6">
        <v>347</v>
      </c>
    </row>
    <row r="299" spans="1:7">
      <c r="A299" s="13" t="str">
        <f>TRIM(InteriorLightingTable[[#This Row],[Lighting Standard]])&amp;TRIM( InteriorLightingTable[[#This Row],[Primary Space Type]]) &amp;TRIM( InteriorLightingTable[[#This Row],[Secondary Space Type]])</f>
        <v>ASHRAE 90.1-2004HospitalMedical Supply</v>
      </c>
      <c r="B299" s="4" t="s">
        <v>754</v>
      </c>
      <c r="C299" s="7" t="s">
        <v>776</v>
      </c>
      <c r="D299" s="7" t="s">
        <v>791</v>
      </c>
      <c r="E299" s="8">
        <v>1.4</v>
      </c>
      <c r="F299" s="37"/>
      <c r="G299" s="6">
        <v>344</v>
      </c>
    </row>
    <row r="300" spans="1:7">
      <c r="A300" s="13" t="str">
        <f>TRIM(InteriorLightingTable[[#This Row],[Lighting Standard]])&amp;TRIM( InteriorLightingTable[[#This Row],[Primary Space Type]]) &amp;TRIM( InteriorLightingTable[[#This Row],[Secondary Space Type]])</f>
        <v>ASHRAE 90.1-2004HospitalNurse Station</v>
      </c>
      <c r="B300" s="4" t="s">
        <v>754</v>
      </c>
      <c r="C300" s="7" t="s">
        <v>776</v>
      </c>
      <c r="D300" s="7" t="s">
        <v>784</v>
      </c>
      <c r="E300" s="8">
        <v>1</v>
      </c>
      <c r="F300" s="37"/>
      <c r="G300" s="6">
        <v>338</v>
      </c>
    </row>
    <row r="301" spans="1:7">
      <c r="A301" s="13" t="str">
        <f>TRIM(InteriorLightingTable[[#This Row],[Lighting Standard]])&amp;TRIM( InteriorLightingTable[[#This Row],[Primary Space Type]]) &amp;TRIM( InteriorLightingTable[[#This Row],[Secondary Space Type]])</f>
        <v>ASHRAE 90.1-2004HospitalNursery</v>
      </c>
      <c r="B301" s="4" t="s">
        <v>754</v>
      </c>
      <c r="C301" s="7" t="s">
        <v>776</v>
      </c>
      <c r="D301" s="7" t="s">
        <v>1906</v>
      </c>
      <c r="E301" s="8">
        <v>0.6</v>
      </c>
      <c r="F301" s="37"/>
      <c r="G301" s="6">
        <v>343</v>
      </c>
    </row>
    <row r="302" spans="1:7">
      <c r="A302" s="13" t="str">
        <f>TRIM(InteriorLightingTable[[#This Row],[Lighting Standard]])&amp;TRIM( InteriorLightingTable[[#This Row],[Primary Space Type]]) &amp;TRIM( InteriorLightingTable[[#This Row],[Secondary Space Type]])</f>
        <v>ASHRAE 90.1-2004HospitalOperating Room</v>
      </c>
      <c r="B302" s="4" t="s">
        <v>754</v>
      </c>
      <c r="C302" s="7" t="s">
        <v>776</v>
      </c>
      <c r="D302" s="7" t="s">
        <v>785</v>
      </c>
      <c r="E302" s="8">
        <v>2.2000000000000002</v>
      </c>
      <c r="F302" s="37"/>
      <c r="G302" s="6">
        <v>342</v>
      </c>
    </row>
    <row r="303" spans="1:7">
      <c r="A303" s="13" t="str">
        <f>TRIM(InteriorLightingTable[[#This Row],[Lighting Standard]])&amp;TRIM( InteriorLightingTable[[#This Row],[Primary Space Type]]) &amp;TRIM( InteriorLightingTable[[#This Row],[Secondary Space Type]])</f>
        <v>ASHRAE 90.1-2004HospitalPatient Room</v>
      </c>
      <c r="B303" s="4" t="s">
        <v>754</v>
      </c>
      <c r="C303" s="7" t="s">
        <v>776</v>
      </c>
      <c r="D303" s="7" t="s">
        <v>786</v>
      </c>
      <c r="E303" s="8">
        <v>0.7</v>
      </c>
      <c r="F303" s="37"/>
      <c r="G303" s="6">
        <v>341</v>
      </c>
    </row>
    <row r="304" spans="1:7">
      <c r="A304" s="13" t="str">
        <f>TRIM(InteriorLightingTable[[#This Row],[Lighting Standard]])&amp;TRIM( InteriorLightingTable[[#This Row],[Primary Space Type]]) &amp;TRIM( InteriorLightingTable[[#This Row],[Secondary Space Type]])</f>
        <v>ASHRAE 90.1-2004HospitalPharmacy</v>
      </c>
      <c r="B304" s="4" t="s">
        <v>754</v>
      </c>
      <c r="C304" s="7" t="s">
        <v>776</v>
      </c>
      <c r="D304" s="7" t="s">
        <v>623</v>
      </c>
      <c r="E304" s="8">
        <v>1.2</v>
      </c>
      <c r="F304" s="37"/>
      <c r="G304" s="6">
        <v>340</v>
      </c>
    </row>
    <row r="305" spans="1:7">
      <c r="A305" s="13" t="str">
        <f>TRIM(InteriorLightingTable[[#This Row],[Lighting Standard]])&amp;TRIM( InteriorLightingTable[[#This Row],[Primary Space Type]]) &amp;TRIM( InteriorLightingTable[[#This Row],[Secondary Space Type]])</f>
        <v>ASHRAE 90.1-2004HospitalPhysical Therapy</v>
      </c>
      <c r="B305" s="4" t="s">
        <v>754</v>
      </c>
      <c r="C305" s="7" t="s">
        <v>776</v>
      </c>
      <c r="D305" s="7" t="s">
        <v>787</v>
      </c>
      <c r="E305" s="8">
        <v>0.9</v>
      </c>
      <c r="F305" s="37"/>
      <c r="G305" s="6">
        <v>345</v>
      </c>
    </row>
    <row r="306" spans="1:7">
      <c r="A306" s="13" t="str">
        <f>TRIM(InteriorLightingTable[[#This Row],[Lighting Standard]])&amp;TRIM( InteriorLightingTable[[#This Row],[Primary Space Type]]) &amp;TRIM( InteriorLightingTable[[#This Row],[Secondary Space Type]])</f>
        <v>ASHRAE 90.1-2004HospitalRadiology</v>
      </c>
      <c r="B306" s="4" t="s">
        <v>754</v>
      </c>
      <c r="C306" s="7" t="s">
        <v>776</v>
      </c>
      <c r="D306" s="7" t="s">
        <v>788</v>
      </c>
      <c r="E306" s="8">
        <v>0.4</v>
      </c>
      <c r="F306" s="37"/>
      <c r="G306" s="6">
        <v>346</v>
      </c>
    </row>
    <row r="307" spans="1:7">
      <c r="A307" s="13" t="str">
        <f>TRIM(InteriorLightingTable[[#This Row],[Lighting Standard]])&amp;TRIM( InteriorLightingTable[[#This Row],[Primary Space Type]]) &amp;TRIM( InteriorLightingTable[[#This Row],[Secondary Space Type]])</f>
        <v>ASHRAE 90.1-2004HospitalRecovery</v>
      </c>
      <c r="B307" s="4" t="s">
        <v>754</v>
      </c>
      <c r="C307" s="7" t="s">
        <v>776</v>
      </c>
      <c r="D307" s="7" t="s">
        <v>891</v>
      </c>
      <c r="E307" s="8">
        <v>0.8</v>
      </c>
      <c r="F307" s="37"/>
      <c r="G307" s="6">
        <v>337</v>
      </c>
    </row>
    <row r="308" spans="1:7">
      <c r="A308" s="13" t="str">
        <f>TRIM(InteriorLightingTable[[#This Row],[Lighting Standard]])&amp;TRIM( InteriorLightingTable[[#This Row],[Primary Space Type]]) &amp;TRIM( InteriorLightingTable[[#This Row],[Secondary Space Type]])</f>
        <v>ASHRAE 90.1-2004Hotel/MotelGuest Rooms</v>
      </c>
      <c r="B308" s="4" t="s">
        <v>754</v>
      </c>
      <c r="C308" s="10" t="s">
        <v>761</v>
      </c>
      <c r="D308" s="7" t="s">
        <v>762</v>
      </c>
      <c r="E308" s="8">
        <v>1.1000000000000001</v>
      </c>
      <c r="F308" s="37"/>
      <c r="G308" s="6">
        <v>354</v>
      </c>
    </row>
    <row r="309" spans="1:7">
      <c r="A309" s="13" t="str">
        <f>TRIM(InteriorLightingTable[[#This Row],[Lighting Standard]])&amp;TRIM( InteriorLightingTable[[#This Row],[Primary Space Type]]) &amp;TRIM( InteriorLightingTable[[#This Row],[Secondary Space Type]])</f>
        <v>ASHRAE 90.1-2004Inactive storageFor Museum</v>
      </c>
      <c r="B309" s="4" t="s">
        <v>754</v>
      </c>
      <c r="C309" s="7" t="s">
        <v>1848</v>
      </c>
      <c r="D309" s="7" t="s">
        <v>1878</v>
      </c>
      <c r="E309" s="8">
        <v>0.8</v>
      </c>
      <c r="F309" s="37"/>
      <c r="G309" s="6">
        <v>323</v>
      </c>
    </row>
    <row r="310" spans="1:7">
      <c r="A310" s="13" t="str">
        <f>TRIM(InteriorLightingTable[[#This Row],[Lighting Standard]])&amp;TRIM( InteriorLightingTable[[#This Row],[Primary Space Type]]) &amp;TRIM( InteriorLightingTable[[#This Row],[Secondary Space Type]])</f>
        <v>ASHRAE 90.1-2004Inactive storageGeneral</v>
      </c>
      <c r="B310" s="4" t="s">
        <v>754</v>
      </c>
      <c r="C310" s="7" t="s">
        <v>1848</v>
      </c>
      <c r="D310" s="7" t="s">
        <v>760</v>
      </c>
      <c r="E310" s="8">
        <v>0.3</v>
      </c>
      <c r="F310" s="37"/>
      <c r="G310" s="6">
        <v>322</v>
      </c>
    </row>
    <row r="311" spans="1:7">
      <c r="A311" s="13" t="str">
        <f>TRIM(InteriorLightingTable[[#This Row],[Lighting Standard]])&amp;TRIM( InteriorLightingTable[[#This Row],[Primary Space Type]]) &amp;TRIM( InteriorLightingTable[[#This Row],[Secondary Space Type]])</f>
        <v>ASHRAE 90.1-2004LaboratoryGeneral</v>
      </c>
      <c r="B311" s="4" t="s">
        <v>754</v>
      </c>
      <c r="C311" s="7" t="s">
        <v>782</v>
      </c>
      <c r="D311" s="7" t="s">
        <v>760</v>
      </c>
      <c r="E311" s="8">
        <v>1.4</v>
      </c>
      <c r="F311" s="37"/>
      <c r="G311" s="6">
        <v>313</v>
      </c>
    </row>
    <row r="312" spans="1:7">
      <c r="A312" s="13" t="str">
        <f>TRIM(InteriorLightingTable[[#This Row],[Lighting Standard]])&amp;TRIM( InteriorLightingTable[[#This Row],[Primary Space Type]]) &amp;TRIM( InteriorLightingTable[[#This Row],[Secondary Space Type]])</f>
        <v>ASHRAE 90.1-2004LibraryCard File and Cataloging</v>
      </c>
      <c r="B312" s="4" t="s">
        <v>754</v>
      </c>
      <c r="C312" s="7" t="s">
        <v>741</v>
      </c>
      <c r="D312" s="7" t="s">
        <v>1904</v>
      </c>
      <c r="E312" s="8">
        <v>1.1000000000000001</v>
      </c>
      <c r="F312" s="37"/>
      <c r="G312" s="6">
        <v>333</v>
      </c>
    </row>
    <row r="313" spans="1:7">
      <c r="A313" s="13" t="str">
        <f>TRIM(InteriorLightingTable[[#This Row],[Lighting Standard]])&amp;TRIM( InteriorLightingTable[[#This Row],[Primary Space Type]]) &amp;TRIM( InteriorLightingTable[[#This Row],[Secondary Space Type]])</f>
        <v>ASHRAE 90.1-2004LibraryReading Area</v>
      </c>
      <c r="B313" s="4" t="s">
        <v>754</v>
      </c>
      <c r="C313" s="7" t="s">
        <v>741</v>
      </c>
      <c r="D313" s="7" t="s">
        <v>895</v>
      </c>
      <c r="E313" s="8">
        <v>1.2</v>
      </c>
      <c r="F313" s="37"/>
      <c r="G313" s="6">
        <v>335</v>
      </c>
    </row>
    <row r="314" spans="1:7">
      <c r="A314" s="13" t="str">
        <f>TRIM(InteriorLightingTable[[#This Row],[Lighting Standard]])&amp;TRIM( InteriorLightingTable[[#This Row],[Primary Space Type]]) &amp;TRIM( InteriorLightingTable[[#This Row],[Secondary Space Type]])</f>
        <v>ASHRAE 90.1-2004LibraryStacks</v>
      </c>
      <c r="B314" s="4" t="s">
        <v>754</v>
      </c>
      <c r="C314" s="7" t="s">
        <v>741</v>
      </c>
      <c r="D314" s="7" t="s">
        <v>1905</v>
      </c>
      <c r="E314" s="8">
        <v>1.7</v>
      </c>
      <c r="F314" s="37"/>
      <c r="G314" s="6">
        <v>334</v>
      </c>
    </row>
    <row r="315" spans="1:7">
      <c r="A315" s="13" t="str">
        <f>TRIM(InteriorLightingTable[[#This Row],[Lighting Standard]])&amp;TRIM( InteriorLightingTable[[#This Row],[Primary Space Type]]) &amp;TRIM( InteriorLightingTable[[#This Row],[Secondary Space Type]])</f>
        <v>ASHRAE 90.1-2004LobbyFor Hotel</v>
      </c>
      <c r="B315" s="4" t="s">
        <v>754</v>
      </c>
      <c r="C315" s="10" t="s">
        <v>783</v>
      </c>
      <c r="D315" s="7" t="s">
        <v>880</v>
      </c>
      <c r="E315" s="8">
        <v>1.1000000000000001</v>
      </c>
      <c r="F315" s="37"/>
      <c r="G315" s="6">
        <v>289</v>
      </c>
    </row>
    <row r="316" spans="1:7">
      <c r="A316" s="13" t="str">
        <f>TRIM(InteriorLightingTable[[#This Row],[Lighting Standard]])&amp;TRIM( InteriorLightingTable[[#This Row],[Primary Space Type]]) &amp;TRIM( InteriorLightingTable[[#This Row],[Secondary Space Type]])</f>
        <v>ASHRAE 90.1-2004LobbyFor Motion Picture Theater</v>
      </c>
      <c r="B316" s="4" t="s">
        <v>754</v>
      </c>
      <c r="C316" s="10" t="s">
        <v>783</v>
      </c>
      <c r="D316" s="7" t="s">
        <v>1868</v>
      </c>
      <c r="E316" s="8">
        <v>1.1000000000000001</v>
      </c>
      <c r="F316" s="37"/>
      <c r="G316" s="6">
        <v>291</v>
      </c>
    </row>
    <row r="317" spans="1:7">
      <c r="A317" s="13" t="str">
        <f>TRIM(InteriorLightingTable[[#This Row],[Lighting Standard]])&amp;TRIM( InteriorLightingTable[[#This Row],[Primary Space Type]]) &amp;TRIM( InteriorLightingTable[[#This Row],[Secondary Space Type]])</f>
        <v>ASHRAE 90.1-2004LobbyFor Performing Arts Theater</v>
      </c>
      <c r="B317" s="4" t="s">
        <v>754</v>
      </c>
      <c r="C317" s="10" t="s">
        <v>783</v>
      </c>
      <c r="D317" s="7" t="s">
        <v>1867</v>
      </c>
      <c r="E317" s="8">
        <v>3.3</v>
      </c>
      <c r="F317" s="37"/>
      <c r="G317" s="6">
        <v>290</v>
      </c>
    </row>
    <row r="318" spans="1:7">
      <c r="A318" s="13" t="str">
        <f>TRIM(InteriorLightingTable[[#This Row],[Lighting Standard]])&amp;TRIM( InteriorLightingTable[[#This Row],[Primary Space Type]]) &amp;TRIM( InteriorLightingTable[[#This Row],[Secondary Space Type]])</f>
        <v>ASHRAE 90.1-2004LobbyGeneral</v>
      </c>
      <c r="B318" s="4" t="s">
        <v>754</v>
      </c>
      <c r="C318" s="7" t="s">
        <v>783</v>
      </c>
      <c r="D318" s="7" t="s">
        <v>760</v>
      </c>
      <c r="E318" s="8">
        <v>1.3</v>
      </c>
      <c r="F318" s="37"/>
      <c r="G318" s="6">
        <v>288</v>
      </c>
    </row>
    <row r="319" spans="1:7">
      <c r="A319" s="13" t="str">
        <f>TRIM(InteriorLightingTable[[#This Row],[Lighting Standard]])&amp;TRIM( InteriorLightingTable[[#This Row],[Primary Space Type]]) &amp;TRIM( InteriorLightingTable[[#This Row],[Secondary Space Type]])</f>
        <v>ASHRAE 90.1-2004Lounge/RecreationFor Hospital</v>
      </c>
      <c r="B319" s="4" t="s">
        <v>754</v>
      </c>
      <c r="C319" s="7" t="s">
        <v>889</v>
      </c>
      <c r="D319" s="7" t="s">
        <v>878</v>
      </c>
      <c r="E319" s="8">
        <v>0.8</v>
      </c>
      <c r="F319" s="37"/>
      <c r="G319" s="6">
        <v>305</v>
      </c>
    </row>
    <row r="320" spans="1:7">
      <c r="A320" s="13" t="str">
        <f>TRIM(InteriorLightingTable[[#This Row],[Lighting Standard]])&amp;TRIM( InteriorLightingTable[[#This Row],[Primary Space Type]]) &amp;TRIM( InteriorLightingTable[[#This Row],[Secondary Space Type]])</f>
        <v>ASHRAE 90.1-2004Lounge/RecreationGeneral</v>
      </c>
      <c r="B320" s="4" t="s">
        <v>754</v>
      </c>
      <c r="C320" s="7" t="s">
        <v>889</v>
      </c>
      <c r="D320" s="7" t="s">
        <v>760</v>
      </c>
      <c r="E320" s="8">
        <v>1.2</v>
      </c>
      <c r="F320" s="37"/>
      <c r="G320" s="6">
        <v>304</v>
      </c>
    </row>
    <row r="321" spans="1:7">
      <c r="A321" s="13" t="str">
        <f>TRIM(InteriorLightingTable[[#This Row],[Lighting Standard]])&amp;TRIM( InteriorLightingTable[[#This Row],[Primary Space Type]]) &amp;TRIM( InteriorLightingTable[[#This Row],[Secondary Space Type]])</f>
        <v>ASHRAE 90.1-2004ManufacturingDetailed Manufacturing</v>
      </c>
      <c r="B321" s="4" t="s">
        <v>754</v>
      </c>
      <c r="C321" s="7" t="s">
        <v>1899</v>
      </c>
      <c r="D321" s="7" t="s">
        <v>1910</v>
      </c>
      <c r="E321" s="8">
        <v>2.1</v>
      </c>
      <c r="F321" s="37"/>
      <c r="G321" s="6">
        <v>351</v>
      </c>
    </row>
    <row r="322" spans="1:7">
      <c r="A322" s="13" t="str">
        <f>TRIM(InteriorLightingTable[[#This Row],[Lighting Standard]])&amp;TRIM( InteriorLightingTable[[#This Row],[Primary Space Type]]) &amp;TRIM( InteriorLightingTable[[#This Row],[Secondary Space Type]])</f>
        <v>ASHRAE 90.1-2004ManufacturingGeneral</v>
      </c>
      <c r="B322" s="4" t="s">
        <v>754</v>
      </c>
      <c r="C322" s="7" t="s">
        <v>1899</v>
      </c>
      <c r="D322" s="7" t="s">
        <v>760</v>
      </c>
      <c r="E322" s="8">
        <v>0.5</v>
      </c>
      <c r="F322" s="37"/>
      <c r="G322" s="6">
        <v>353</v>
      </c>
    </row>
    <row r="323" spans="1:7">
      <c r="A323" s="13" t="str">
        <f>TRIM(InteriorLightingTable[[#This Row],[Lighting Standard]])&amp;TRIM( InteriorLightingTable[[#This Row],[Primary Space Type]]) &amp;TRIM( InteriorLightingTable[[#This Row],[Secondary Space Type]])</f>
        <v>ASHRAE 90.1-2004ManufacturingGeneral</v>
      </c>
      <c r="B323" s="4" t="s">
        <v>754</v>
      </c>
      <c r="C323" s="7" t="s">
        <v>1899</v>
      </c>
      <c r="D323" s="7" t="s">
        <v>760</v>
      </c>
      <c r="E323" s="8">
        <v>1.2</v>
      </c>
      <c r="F323" s="37"/>
      <c r="G323" s="6">
        <v>352</v>
      </c>
    </row>
    <row r="324" spans="1:7">
      <c r="A324" s="13" t="str">
        <f>TRIM(InteriorLightingTable[[#This Row],[Lighting Standard]])&amp;TRIM( InteriorLightingTable[[#This Row],[Primary Space Type]]) &amp;TRIM( InteriorLightingTable[[#This Row],[Secondary Space Type]])</f>
        <v>ASHRAE 90.1-2004ManufacturingHigh Bay (≥25 ft Floor to Ceiling Height)</v>
      </c>
      <c r="B324" s="4" t="s">
        <v>754</v>
      </c>
      <c r="C324" s="7" t="s">
        <v>1899</v>
      </c>
      <c r="D324" s="7" t="s">
        <v>1909</v>
      </c>
      <c r="E324" s="8">
        <v>1.7</v>
      </c>
      <c r="F324" s="37"/>
      <c r="G324" s="6">
        <v>350</v>
      </c>
    </row>
    <row r="325" spans="1:7">
      <c r="A325" s="13" t="str">
        <f>TRIM(InteriorLightingTable[[#This Row],[Lighting Standard]])&amp;TRIM( InteriorLightingTable[[#This Row],[Primary Space Type]]) &amp;TRIM( InteriorLightingTable[[#This Row],[Secondary Space Type]])</f>
        <v>ASHRAE 90.1-2004ManufacturingLow Bay (&lt;25 ft Floor to Ceiling Height)</v>
      </c>
      <c r="B325" s="4" t="s">
        <v>754</v>
      </c>
      <c r="C325" s="7" t="s">
        <v>1899</v>
      </c>
      <c r="D325" s="7" t="s">
        <v>1908</v>
      </c>
      <c r="E325" s="8">
        <v>1.2</v>
      </c>
      <c r="F325" s="37"/>
      <c r="G325" s="6">
        <v>349</v>
      </c>
    </row>
    <row r="326" spans="1:7">
      <c r="A326" s="13" t="str">
        <f>TRIM(InteriorLightingTable[[#This Row],[Lighting Standard]])&amp;TRIM( InteriorLightingTable[[#This Row],[Primary Space Type]]) &amp;TRIM( InteriorLightingTable[[#This Row],[Secondary Space Type]])</f>
        <v>ASHRAE 90.1-2004MuseumGeneral Exhibition</v>
      </c>
      <c r="B326" s="4" t="s">
        <v>754</v>
      </c>
      <c r="C326" s="7" t="s">
        <v>1860</v>
      </c>
      <c r="D326" s="7" t="s">
        <v>1913</v>
      </c>
      <c r="E326" s="8">
        <v>1</v>
      </c>
      <c r="F326" s="37"/>
      <c r="G326" s="6">
        <v>356</v>
      </c>
    </row>
    <row r="327" spans="1:7">
      <c r="A327" s="13" t="str">
        <f>TRIM(InteriorLightingTable[[#This Row],[Lighting Standard]])&amp;TRIM( InteriorLightingTable[[#This Row],[Primary Space Type]]) &amp;TRIM( InteriorLightingTable[[#This Row],[Secondary Space Type]])</f>
        <v>ASHRAE 90.1-2004MuseumRestoration</v>
      </c>
      <c r="B327" s="4" t="s">
        <v>754</v>
      </c>
      <c r="C327" s="7" t="s">
        <v>1860</v>
      </c>
      <c r="D327" s="7" t="s">
        <v>1914</v>
      </c>
      <c r="E327" s="8">
        <v>1.7</v>
      </c>
      <c r="F327" s="37"/>
      <c r="G327" s="6">
        <v>357</v>
      </c>
    </row>
    <row r="328" spans="1:7">
      <c r="A328" s="13" t="str">
        <f>TRIM(InteriorLightingTable[[#This Row],[Lighting Standard]])&amp;TRIM( InteriorLightingTable[[#This Row],[Primary Space Type]]) &amp;TRIM( InteriorLightingTable[[#This Row],[Secondary Space Type]])</f>
        <v>ASHRAE 90.1-2004Office-EnclosedGeneral</v>
      </c>
      <c r="B328" s="4" t="s">
        <v>754</v>
      </c>
      <c r="C328" s="7" t="s">
        <v>892</v>
      </c>
      <c r="D328" s="7" t="s">
        <v>760</v>
      </c>
      <c r="E328" s="8">
        <v>1.1000000000000001</v>
      </c>
      <c r="F328" s="37"/>
      <c r="G328" s="6">
        <v>283</v>
      </c>
    </row>
    <row r="329" spans="1:7">
      <c r="A329" s="13" t="str">
        <f>TRIM(InteriorLightingTable[[#This Row],[Lighting Standard]])&amp;TRIM( InteriorLightingTable[[#This Row],[Primary Space Type]]) &amp;TRIM( InteriorLightingTable[[#This Row],[Secondary Space Type]])</f>
        <v>ASHRAE 90.1-2004Office-Open PlanGeneral</v>
      </c>
      <c r="B329" s="4" t="s">
        <v>754</v>
      </c>
      <c r="C329" s="7" t="s">
        <v>1022</v>
      </c>
      <c r="D329" s="7" t="s">
        <v>760</v>
      </c>
      <c r="E329" s="8">
        <v>1.1000000000000001</v>
      </c>
      <c r="F329" s="37"/>
      <c r="G329" s="6">
        <v>284</v>
      </c>
    </row>
    <row r="330" spans="1:7">
      <c r="A330" s="13" t="str">
        <f>TRIM(InteriorLightingTable[[#This Row],[Lighting Standard]])&amp;TRIM( InteriorLightingTable[[#This Row],[Primary Space Type]]) &amp;TRIM( InteriorLightingTable[[#This Row],[Secondary Space Type]])</f>
        <v>ASHRAE 90.1-2004Parking GarageGarage Area</v>
      </c>
      <c r="B330" s="4" t="s">
        <v>754</v>
      </c>
      <c r="C330" s="10" t="s">
        <v>744</v>
      </c>
      <c r="D330" s="7" t="s">
        <v>768</v>
      </c>
      <c r="E330" s="8">
        <v>0.2</v>
      </c>
      <c r="F330" s="37"/>
      <c r="G330" s="6">
        <v>370</v>
      </c>
    </row>
    <row r="331" spans="1:7">
      <c r="A331" s="13" t="str">
        <f>TRIM(InteriorLightingTable[[#This Row],[Lighting Standard]])&amp;TRIM( InteriorLightingTable[[#This Row],[Primary Space Type]]) &amp;TRIM( InteriorLightingTable[[#This Row],[Secondary Space Type]])</f>
        <v>ASHRAE 90.1-2004Post OfficeSorting Area</v>
      </c>
      <c r="B331" s="4" t="s">
        <v>754</v>
      </c>
      <c r="C331" s="10" t="s">
        <v>747</v>
      </c>
      <c r="D331" s="7" t="s">
        <v>1902</v>
      </c>
      <c r="E331" s="8">
        <v>1.2</v>
      </c>
      <c r="F331" s="37"/>
      <c r="G331" s="6">
        <v>331</v>
      </c>
    </row>
    <row r="332" spans="1:7">
      <c r="A332" s="13" t="str">
        <f>TRIM(InteriorLightingTable[[#This Row],[Lighting Standard]])&amp;TRIM( InteriorLightingTable[[#This Row],[Primary Space Type]]) &amp;TRIM( InteriorLightingTable[[#This Row],[Secondary Space Type]])</f>
        <v>ASHRAE 90.1-2004Religious BuildingsFellowship Hall</v>
      </c>
      <c r="B332" s="4" t="s">
        <v>754</v>
      </c>
      <c r="C332" s="7" t="s">
        <v>1900</v>
      </c>
      <c r="D332" s="7" t="s">
        <v>1916</v>
      </c>
      <c r="E332" s="8">
        <v>0.9</v>
      </c>
      <c r="F332" s="37"/>
      <c r="G332" s="6">
        <v>362</v>
      </c>
    </row>
    <row r="333" spans="1:7">
      <c r="A333" s="13" t="str">
        <f>TRIM(InteriorLightingTable[[#This Row],[Lighting Standard]])&amp;TRIM( InteriorLightingTable[[#This Row],[Primary Space Type]]) &amp;TRIM( InteriorLightingTable[[#This Row],[Secondary Space Type]])</f>
        <v>ASHRAE 90.1-2004Religious BuildingsWorship Pulpit, Choir</v>
      </c>
      <c r="B333" s="4" t="s">
        <v>754</v>
      </c>
      <c r="C333" s="7" t="s">
        <v>1900</v>
      </c>
      <c r="D333" s="7" t="s">
        <v>1915</v>
      </c>
      <c r="E333" s="8">
        <v>2.4</v>
      </c>
      <c r="F333" s="37"/>
      <c r="G333" s="6">
        <v>361</v>
      </c>
    </row>
    <row r="334" spans="1:7">
      <c r="A334" s="13" t="str">
        <f>TRIM(InteriorLightingTable[[#This Row],[Lighting Standard]])&amp;TRIM( InteriorLightingTable[[#This Row],[Primary Space Type]]) &amp;TRIM( InteriorLightingTable[[#This Row],[Secondary Space Type]])</f>
        <v>ASHRAE 90.1-2004RestroomsGeneral</v>
      </c>
      <c r="B334" s="4" t="s">
        <v>754</v>
      </c>
      <c r="C334" s="7" t="s">
        <v>896</v>
      </c>
      <c r="D334" s="7" t="s">
        <v>760</v>
      </c>
      <c r="E334" s="8">
        <v>0.9</v>
      </c>
      <c r="F334" s="37"/>
      <c r="G334" s="6">
        <v>314</v>
      </c>
    </row>
    <row r="335" spans="1:7">
      <c r="A335" s="13" t="str">
        <f>TRIM(InteriorLightingTable[[#This Row],[Lighting Standard]])&amp;TRIM( InteriorLightingTable[[#This Row],[Primary Space Type]]) &amp;TRIM( InteriorLightingTable[[#This Row],[Secondary Space Type]])</f>
        <v>ASHRAE 90.1-2004Retail (not including accent lighting)Mall Concourse</v>
      </c>
      <c r="B335" s="4" t="s">
        <v>754</v>
      </c>
      <c r="C335" s="7" t="s">
        <v>764</v>
      </c>
      <c r="D335" s="7" t="s">
        <v>884</v>
      </c>
      <c r="E335" s="8">
        <v>1.7</v>
      </c>
      <c r="F335" s="37"/>
      <c r="G335" s="6">
        <v>364</v>
      </c>
    </row>
    <row r="336" spans="1:7">
      <c r="A336" s="13" t="str">
        <f>TRIM(InteriorLightingTable[[#This Row],[Lighting Standard]])&amp;TRIM( InteriorLightingTable[[#This Row],[Primary Space Type]]) &amp;TRIM( InteriorLightingTable[[#This Row],[Secondary Space Type]])</f>
        <v>ASHRAE 90.1-2004Retail (not including accent lighting)Sales Area</v>
      </c>
      <c r="B336" s="4" t="s">
        <v>754</v>
      </c>
      <c r="C336" s="7" t="s">
        <v>764</v>
      </c>
      <c r="D336" s="7" t="s">
        <v>790</v>
      </c>
      <c r="E336" s="8">
        <v>1.7</v>
      </c>
      <c r="F336" s="37"/>
      <c r="G336" s="6">
        <v>363</v>
      </c>
    </row>
    <row r="337" spans="1:7">
      <c r="A337" s="13" t="str">
        <f>TRIM(InteriorLightingTable[[#This Row],[Lighting Standard]])&amp;TRIM( InteriorLightingTable[[#This Row],[Primary Space Type]]) &amp;TRIM( InteriorLightingTable[[#This Row],[Secondary Space Type]])</f>
        <v>ASHRAE 90.1-2004Sports ArenaCourt Sports Area</v>
      </c>
      <c r="B337" s="4" t="s">
        <v>754</v>
      </c>
      <c r="C337" s="7" t="s">
        <v>1864</v>
      </c>
      <c r="D337" s="7" t="s">
        <v>1918</v>
      </c>
      <c r="E337" s="8">
        <v>2.2999999999999998</v>
      </c>
      <c r="F337" s="37"/>
      <c r="G337" s="6">
        <v>366</v>
      </c>
    </row>
    <row r="338" spans="1:7">
      <c r="A338" s="13" t="str">
        <f>TRIM(InteriorLightingTable[[#This Row],[Lighting Standard]])&amp;TRIM( InteriorLightingTable[[#This Row],[Primary Space Type]]) &amp;TRIM( InteriorLightingTable[[#This Row],[Secondary Space Type]])</f>
        <v>ASHRAE 90.1-2004Sports ArenaIndoor Playing Field Area</v>
      </c>
      <c r="B338" s="4" t="s">
        <v>754</v>
      </c>
      <c r="C338" s="7" t="s">
        <v>1864</v>
      </c>
      <c r="D338" s="7" t="s">
        <v>1919</v>
      </c>
      <c r="E338" s="8">
        <v>1.4</v>
      </c>
      <c r="F338" s="37"/>
      <c r="G338" s="6">
        <v>367</v>
      </c>
    </row>
    <row r="339" spans="1:7">
      <c r="A339" s="13" t="str">
        <f>TRIM(InteriorLightingTable[[#This Row],[Lighting Standard]])&amp;TRIM( InteriorLightingTable[[#This Row],[Primary Space Type]]) &amp;TRIM( InteriorLightingTable[[#This Row],[Secondary Space Type]])</f>
        <v>ASHRAE 90.1-2004Sports ArenaRing Sports Area</v>
      </c>
      <c r="B339" s="4" t="s">
        <v>754</v>
      </c>
      <c r="C339" s="7" t="s">
        <v>1864</v>
      </c>
      <c r="D339" s="7" t="s">
        <v>1917</v>
      </c>
      <c r="E339" s="8">
        <v>2.7</v>
      </c>
      <c r="F339" s="37"/>
      <c r="G339" s="6">
        <v>365</v>
      </c>
    </row>
    <row r="340" spans="1:7">
      <c r="A340" s="13" t="str">
        <f>TRIM(InteriorLightingTable[[#This Row],[Lighting Standard]])&amp;TRIM( InteriorLightingTable[[#This Row],[Primary Space Type]]) &amp;TRIM( InteriorLightingTable[[#This Row],[Secondary Space Type]])</f>
        <v>ASHRAE 90.1-2004Stairs-ActiveGeneral</v>
      </c>
      <c r="B340" s="4" t="s">
        <v>754</v>
      </c>
      <c r="C340" s="7" t="s">
        <v>897</v>
      </c>
      <c r="D340" s="7" t="s">
        <v>760</v>
      </c>
      <c r="E340" s="8">
        <v>0.6</v>
      </c>
      <c r="F340" s="37"/>
      <c r="G340" s="6">
        <v>319</v>
      </c>
    </row>
    <row r="341" spans="1:7">
      <c r="A341" s="13" t="str">
        <f>TRIM(InteriorLightingTable[[#This Row],[Lighting Standard]])&amp;TRIM( InteriorLightingTable[[#This Row],[Primary Space Type]]) &amp;TRIM( InteriorLightingTable[[#This Row],[Secondary Space Type]])</f>
        <v>ASHRAE 90.1-2004TransportationAir/Train/Bus—Baggage Area</v>
      </c>
      <c r="B341" s="4" t="s">
        <v>754</v>
      </c>
      <c r="C341" s="7" t="s">
        <v>615</v>
      </c>
      <c r="D341" s="7" t="s">
        <v>1921</v>
      </c>
      <c r="E341" s="8">
        <v>1</v>
      </c>
      <c r="F341" s="37"/>
      <c r="G341" s="6">
        <v>372</v>
      </c>
    </row>
    <row r="342" spans="1:7">
      <c r="A342" s="13" t="str">
        <f>TRIM(InteriorLightingTable[[#This Row],[Lighting Standard]])&amp;TRIM( InteriorLightingTable[[#This Row],[Primary Space Type]]) &amp;TRIM( InteriorLightingTable[[#This Row],[Secondary Space Type]])</f>
        <v>ASHRAE 90.1-2004TransportationAirport—Concourse</v>
      </c>
      <c r="B342" s="4" t="s">
        <v>754</v>
      </c>
      <c r="C342" s="7" t="s">
        <v>615</v>
      </c>
      <c r="D342" s="7" t="s">
        <v>1920</v>
      </c>
      <c r="E342" s="8">
        <v>0.6</v>
      </c>
      <c r="F342" s="37"/>
      <c r="G342" s="6">
        <v>371</v>
      </c>
    </row>
    <row r="343" spans="1:7">
      <c r="A343" s="13" t="str">
        <f>TRIM(InteriorLightingTable[[#This Row],[Lighting Standard]])&amp;TRIM( InteriorLightingTable[[#This Row],[Primary Space Type]]) &amp;TRIM( InteriorLightingTable[[#This Row],[Secondary Space Type]])</f>
        <v>ASHRAE 90.1-2004TransportationTerminal—Ticket Counter</v>
      </c>
      <c r="B343" s="4" t="s">
        <v>754</v>
      </c>
      <c r="C343" s="7" t="s">
        <v>615</v>
      </c>
      <c r="D343" s="7" t="s">
        <v>1922</v>
      </c>
      <c r="E343" s="8">
        <v>1.5</v>
      </c>
      <c r="F343" s="37"/>
      <c r="G343" s="6">
        <v>373</v>
      </c>
    </row>
    <row r="344" spans="1:7">
      <c r="A344" s="13" t="str">
        <f>TRIM(InteriorLightingTable[[#This Row],[Lighting Standard]])&amp;TRIM( InteriorLightingTable[[#This Row],[Primary Space Type]]) &amp;TRIM( InteriorLightingTable[[#This Row],[Secondary Space Type]])</f>
        <v>ASHRAE 90.1-2004WarehouseFine Material Storage</v>
      </c>
      <c r="B344" s="4" t="s">
        <v>754</v>
      </c>
      <c r="C344" s="7" t="s">
        <v>778</v>
      </c>
      <c r="D344" s="7" t="s">
        <v>888</v>
      </c>
      <c r="E344" s="8">
        <v>1.4</v>
      </c>
      <c r="F344" s="37"/>
      <c r="G344" s="6">
        <v>368</v>
      </c>
    </row>
    <row r="345" spans="1:7">
      <c r="A345" s="13" t="str">
        <f>TRIM(InteriorLightingTable[[#This Row],[Lighting Standard]])&amp;TRIM( InteriorLightingTable[[#This Row],[Primary Space Type]]) &amp;TRIM( InteriorLightingTable[[#This Row],[Secondary Space Type]])</f>
        <v>ASHRAE 90.1-2004WarehouseMedium/Bulky Material Storage</v>
      </c>
      <c r="B345" s="4" t="s">
        <v>754</v>
      </c>
      <c r="C345" s="7" t="s">
        <v>778</v>
      </c>
      <c r="D345" s="7" t="s">
        <v>879</v>
      </c>
      <c r="E345" s="8">
        <v>0.9</v>
      </c>
      <c r="F345" s="37"/>
      <c r="G345" s="6">
        <v>369</v>
      </c>
    </row>
    <row r="346" spans="1:7">
      <c r="A346" s="13" t="str">
        <f>TRIM(InteriorLightingTable[[#This Row],[Lighting Standard]])&amp;TRIM( InteriorLightingTable[[#This Row],[Primary Space Type]]) &amp;TRIM( InteriorLightingTable[[#This Row],[Secondary Space Type]])</f>
        <v>ASHRAE 90.1-2004Whole BuildingAutomotive Facility</v>
      </c>
      <c r="B346" s="4" t="s">
        <v>754</v>
      </c>
      <c r="C346" s="10" t="s">
        <v>758</v>
      </c>
      <c r="D346" s="7" t="s">
        <v>737</v>
      </c>
      <c r="E346" s="8">
        <v>0.9</v>
      </c>
      <c r="F346" s="37"/>
      <c r="G346" s="6">
        <v>251</v>
      </c>
    </row>
    <row r="347" spans="1:7">
      <c r="A347" s="13" t="str">
        <f>TRIM(InteriorLightingTable[[#This Row],[Lighting Standard]])&amp;TRIM( InteriorLightingTable[[#This Row],[Primary Space Type]]) &amp;TRIM( InteriorLightingTable[[#This Row],[Secondary Space Type]])</f>
        <v>ASHRAE 90.1-2004Whole BuildingConvention Center</v>
      </c>
      <c r="B347" s="4" t="s">
        <v>754</v>
      </c>
      <c r="C347" s="10" t="s">
        <v>758</v>
      </c>
      <c r="D347" s="7" t="s">
        <v>738</v>
      </c>
      <c r="E347" s="8">
        <v>1.2</v>
      </c>
      <c r="F347" s="37"/>
      <c r="G347" s="6">
        <v>252</v>
      </c>
    </row>
    <row r="348" spans="1:7">
      <c r="A348" s="13" t="str">
        <f>TRIM(InteriorLightingTable[[#This Row],[Lighting Standard]])&amp;TRIM( InteriorLightingTable[[#This Row],[Primary Space Type]]) &amp;TRIM( InteriorLightingTable[[#This Row],[Secondary Space Type]])</f>
        <v>ASHRAE 90.1-2004Whole BuildingCourt House</v>
      </c>
      <c r="B348" s="4" t="s">
        <v>754</v>
      </c>
      <c r="C348" s="10" t="s">
        <v>758</v>
      </c>
      <c r="D348" s="7" t="s">
        <v>739</v>
      </c>
      <c r="E348" s="8">
        <v>1.2</v>
      </c>
      <c r="F348" s="37"/>
      <c r="G348" s="6">
        <v>253</v>
      </c>
    </row>
    <row r="349" spans="1:7">
      <c r="A349" s="13" t="str">
        <f>TRIM(InteriorLightingTable[[#This Row],[Lighting Standard]])&amp;TRIM( InteriorLightingTable[[#This Row],[Primary Space Type]]) &amp;TRIM( InteriorLightingTable[[#This Row],[Secondary Space Type]])</f>
        <v>ASHRAE 90.1-2004Whole BuildingDining: Bar Lounge/Leisure</v>
      </c>
      <c r="B349" s="4" t="s">
        <v>754</v>
      </c>
      <c r="C349" s="10" t="s">
        <v>758</v>
      </c>
      <c r="D349" s="7" t="s">
        <v>1851</v>
      </c>
      <c r="E349" s="8">
        <v>1.3</v>
      </c>
      <c r="F349" s="37"/>
      <c r="G349" s="6">
        <v>254</v>
      </c>
    </row>
    <row r="350" spans="1:7">
      <c r="A350" s="13" t="str">
        <f>TRIM(InteriorLightingTable[[#This Row],[Lighting Standard]])&amp;TRIM( InteriorLightingTable[[#This Row],[Primary Space Type]]) &amp;TRIM( InteriorLightingTable[[#This Row],[Secondary Space Type]])</f>
        <v>ASHRAE 90.1-2004Whole BuildingDining: Cafeteria/Fast Food</v>
      </c>
      <c r="B350" s="4" t="s">
        <v>754</v>
      </c>
      <c r="C350" s="10" t="s">
        <v>758</v>
      </c>
      <c r="D350" s="7" t="s">
        <v>1852</v>
      </c>
      <c r="E350" s="8">
        <v>1.4</v>
      </c>
      <c r="F350" s="37"/>
      <c r="G350" s="6">
        <v>255</v>
      </c>
    </row>
    <row r="351" spans="1:7">
      <c r="A351" s="13" t="str">
        <f>TRIM(InteriorLightingTable[[#This Row],[Lighting Standard]])&amp;TRIM( InteriorLightingTable[[#This Row],[Primary Space Type]]) &amp;TRIM( InteriorLightingTable[[#This Row],[Secondary Space Type]])</f>
        <v>ASHRAE 90.1-2004Whole BuildingDining: Family</v>
      </c>
      <c r="B351" s="4" t="s">
        <v>754</v>
      </c>
      <c r="C351" s="10" t="s">
        <v>758</v>
      </c>
      <c r="D351" s="7" t="s">
        <v>1853</v>
      </c>
      <c r="E351" s="8">
        <v>1.6</v>
      </c>
      <c r="F351" s="37"/>
      <c r="G351" s="6">
        <v>256</v>
      </c>
    </row>
    <row r="352" spans="1:7">
      <c r="A352" s="13" t="str">
        <f>TRIM(InteriorLightingTable[[#This Row],[Lighting Standard]])&amp;TRIM( InteriorLightingTable[[#This Row],[Primary Space Type]]) &amp;TRIM( InteriorLightingTable[[#This Row],[Secondary Space Type]])</f>
        <v>ASHRAE 90.1-2004Whole BuildingDormitory</v>
      </c>
      <c r="B352" s="4" t="s">
        <v>754</v>
      </c>
      <c r="C352" s="10" t="s">
        <v>758</v>
      </c>
      <c r="D352" s="7" t="s">
        <v>740</v>
      </c>
      <c r="E352" s="8">
        <v>1</v>
      </c>
      <c r="F352" s="37"/>
      <c r="G352" s="6">
        <v>257</v>
      </c>
    </row>
    <row r="353" spans="1:7">
      <c r="A353" s="13" t="str">
        <f>TRIM(InteriorLightingTable[[#This Row],[Lighting Standard]])&amp;TRIM( InteriorLightingTable[[#This Row],[Primary Space Type]]) &amp;TRIM( InteriorLightingTable[[#This Row],[Secondary Space Type]])</f>
        <v>ASHRAE 90.1-2004Whole BuildingExercise Center</v>
      </c>
      <c r="B353" s="4" t="s">
        <v>754</v>
      </c>
      <c r="C353" s="10" t="s">
        <v>758</v>
      </c>
      <c r="D353" s="7" t="s">
        <v>1854</v>
      </c>
      <c r="E353" s="8">
        <v>1</v>
      </c>
      <c r="F353" s="37"/>
      <c r="G353" s="6">
        <v>258</v>
      </c>
    </row>
    <row r="354" spans="1:7">
      <c r="A354" s="13" t="str">
        <f>TRIM(InteriorLightingTable[[#This Row],[Lighting Standard]])&amp;TRIM( InteriorLightingTable[[#This Row],[Primary Space Type]]) &amp;TRIM( InteriorLightingTable[[#This Row],[Secondary Space Type]])</f>
        <v>ASHRAE 90.1-2004Whole BuildingGymnasium</v>
      </c>
      <c r="B354" s="4" t="s">
        <v>754</v>
      </c>
      <c r="C354" s="10" t="s">
        <v>758</v>
      </c>
      <c r="D354" s="7" t="s">
        <v>1855</v>
      </c>
      <c r="E354" s="8">
        <v>1.1000000000000001</v>
      </c>
      <c r="F354" s="37"/>
      <c r="G354" s="6">
        <v>259</v>
      </c>
    </row>
    <row r="355" spans="1:7">
      <c r="A355" s="13" t="str">
        <f>TRIM(InteriorLightingTable[[#This Row],[Lighting Standard]])&amp;TRIM( InteriorLightingTable[[#This Row],[Primary Space Type]]) &amp;TRIM( InteriorLightingTable[[#This Row],[Secondary Space Type]])</f>
        <v>ASHRAE 90.1-2004Whole BuildingHealth Care-Clinic</v>
      </c>
      <c r="B355" s="4" t="s">
        <v>754</v>
      </c>
      <c r="C355" s="10" t="s">
        <v>758</v>
      </c>
      <c r="D355" s="7" t="s">
        <v>1856</v>
      </c>
      <c r="E355" s="8">
        <v>1</v>
      </c>
      <c r="F355" s="37"/>
      <c r="G355" s="6">
        <v>260</v>
      </c>
    </row>
    <row r="356" spans="1:7">
      <c r="A356" s="13" t="str">
        <f>TRIM(InteriorLightingTable[[#This Row],[Lighting Standard]])&amp;TRIM( InteriorLightingTable[[#This Row],[Primary Space Type]]) &amp;TRIM( InteriorLightingTable[[#This Row],[Secondary Space Type]])</f>
        <v>ASHRAE 90.1-2004Whole BuildingHospital</v>
      </c>
      <c r="B356" s="4" t="s">
        <v>754</v>
      </c>
      <c r="C356" s="10" t="s">
        <v>758</v>
      </c>
      <c r="D356" s="7" t="s">
        <v>776</v>
      </c>
      <c r="E356" s="8">
        <v>1.2</v>
      </c>
      <c r="F356" s="37"/>
      <c r="G356" s="6">
        <v>261</v>
      </c>
    </row>
    <row r="357" spans="1:7">
      <c r="A357" s="13" t="str">
        <f>TRIM(InteriorLightingTable[[#This Row],[Lighting Standard]])&amp;TRIM( InteriorLightingTable[[#This Row],[Primary Space Type]]) &amp;TRIM( InteriorLightingTable[[#This Row],[Secondary Space Type]])</f>
        <v>ASHRAE 90.1-2004Whole BuildingHotel</v>
      </c>
      <c r="B357" s="4" t="s">
        <v>754</v>
      </c>
      <c r="C357" s="10" t="s">
        <v>758</v>
      </c>
      <c r="D357" s="7" t="s">
        <v>1857</v>
      </c>
      <c r="E357" s="8">
        <v>1</v>
      </c>
      <c r="F357" s="37"/>
      <c r="G357" s="6">
        <v>262</v>
      </c>
    </row>
    <row r="358" spans="1:7">
      <c r="A358" s="13" t="str">
        <f>TRIM(InteriorLightingTable[[#This Row],[Lighting Standard]])&amp;TRIM( InteriorLightingTable[[#This Row],[Primary Space Type]]) &amp;TRIM( InteriorLightingTable[[#This Row],[Secondary Space Type]])</f>
        <v>ASHRAE 90.1-2004Whole BuildingLibrary</v>
      </c>
      <c r="B358" s="4" t="s">
        <v>754</v>
      </c>
      <c r="C358" s="10" t="s">
        <v>758</v>
      </c>
      <c r="D358" s="7" t="s">
        <v>741</v>
      </c>
      <c r="E358" s="8">
        <v>1.3</v>
      </c>
      <c r="F358" s="37"/>
      <c r="G358" s="6">
        <v>263</v>
      </c>
    </row>
    <row r="359" spans="1:7">
      <c r="A359" s="13" t="str">
        <f>TRIM(InteriorLightingTable[[#This Row],[Lighting Standard]])&amp;TRIM( InteriorLightingTable[[#This Row],[Primary Space Type]]) &amp;TRIM( InteriorLightingTable[[#This Row],[Secondary Space Type]])</f>
        <v>ASHRAE 90.1-2004Whole BuildingManufacturing Facility</v>
      </c>
      <c r="B359" s="4" t="s">
        <v>754</v>
      </c>
      <c r="C359" s="10" t="s">
        <v>758</v>
      </c>
      <c r="D359" s="7" t="s">
        <v>742</v>
      </c>
      <c r="E359" s="8">
        <v>1.3</v>
      </c>
      <c r="F359" s="37"/>
      <c r="G359" s="6">
        <v>264</v>
      </c>
    </row>
    <row r="360" spans="1:7">
      <c r="A360" s="13" t="str">
        <f>TRIM(InteriorLightingTable[[#This Row],[Lighting Standard]])&amp;TRIM( InteriorLightingTable[[#This Row],[Primary Space Type]]) &amp;TRIM( InteriorLightingTable[[#This Row],[Secondary Space Type]])</f>
        <v>ASHRAE 90.1-2004Whole BuildingMotel</v>
      </c>
      <c r="B360" s="4" t="s">
        <v>754</v>
      </c>
      <c r="C360" s="10" t="s">
        <v>758</v>
      </c>
      <c r="D360" s="7" t="s">
        <v>1858</v>
      </c>
      <c r="E360" s="8">
        <v>1</v>
      </c>
      <c r="F360" s="37"/>
      <c r="G360" s="6">
        <v>265</v>
      </c>
    </row>
    <row r="361" spans="1:7">
      <c r="A361" s="13" t="str">
        <f>TRIM(InteriorLightingTable[[#This Row],[Lighting Standard]])&amp;TRIM( InteriorLightingTable[[#This Row],[Primary Space Type]]) &amp;TRIM( InteriorLightingTable[[#This Row],[Secondary Space Type]])</f>
        <v>ASHRAE 90.1-2004Whole BuildingMotion Picture Theater</v>
      </c>
      <c r="B361" s="4" t="s">
        <v>754</v>
      </c>
      <c r="C361" s="10" t="s">
        <v>758</v>
      </c>
      <c r="D361" s="7" t="s">
        <v>1859</v>
      </c>
      <c r="E361" s="8">
        <v>1.2</v>
      </c>
      <c r="F361" s="37"/>
      <c r="G361" s="6">
        <v>266</v>
      </c>
    </row>
    <row r="362" spans="1:7">
      <c r="A362" s="13" t="str">
        <f>TRIM(InteriorLightingTable[[#This Row],[Lighting Standard]])&amp;TRIM( InteriorLightingTable[[#This Row],[Primary Space Type]]) &amp;TRIM( InteriorLightingTable[[#This Row],[Secondary Space Type]])</f>
        <v>ASHRAE 90.1-2004Whole BuildingMulti-Family</v>
      </c>
      <c r="B362" s="4" t="s">
        <v>754</v>
      </c>
      <c r="C362" s="10" t="s">
        <v>758</v>
      </c>
      <c r="D362" s="7" t="s">
        <v>743</v>
      </c>
      <c r="E362" s="8">
        <v>0.7</v>
      </c>
      <c r="F362" s="37"/>
      <c r="G362" s="6">
        <v>267</v>
      </c>
    </row>
    <row r="363" spans="1:7">
      <c r="A363" s="13" t="str">
        <f>TRIM(InteriorLightingTable[[#This Row],[Lighting Standard]])&amp;TRIM( InteriorLightingTable[[#This Row],[Primary Space Type]]) &amp;TRIM( InteriorLightingTable[[#This Row],[Secondary Space Type]])</f>
        <v>ASHRAE 90.1-2004Whole BuildingMuseum</v>
      </c>
      <c r="B363" s="4" t="s">
        <v>754</v>
      </c>
      <c r="C363" s="10" t="s">
        <v>758</v>
      </c>
      <c r="D363" s="7" t="s">
        <v>1860</v>
      </c>
      <c r="E363" s="8">
        <v>1.1000000000000001</v>
      </c>
      <c r="F363" s="37"/>
      <c r="G363" s="6">
        <v>268</v>
      </c>
    </row>
    <row r="364" spans="1:7">
      <c r="A364" s="13" t="str">
        <f>TRIM(InteriorLightingTable[[#This Row],[Lighting Standard]])&amp;TRIM( InteriorLightingTable[[#This Row],[Primary Space Type]]) &amp;TRIM( InteriorLightingTable[[#This Row],[Secondary Space Type]])</f>
        <v>ASHRAE 90.1-2004Whole BuildingOffice</v>
      </c>
      <c r="B364" s="4" t="s">
        <v>754</v>
      </c>
      <c r="C364" s="10" t="s">
        <v>758</v>
      </c>
      <c r="D364" s="7" t="s">
        <v>759</v>
      </c>
      <c r="E364" s="8">
        <v>1</v>
      </c>
      <c r="F364" s="37"/>
      <c r="G364" s="6">
        <v>269</v>
      </c>
    </row>
    <row r="365" spans="1:7">
      <c r="A365" s="13" t="str">
        <f>TRIM(InteriorLightingTable[[#This Row],[Lighting Standard]])&amp;TRIM( InteriorLightingTable[[#This Row],[Primary Space Type]]) &amp;TRIM( InteriorLightingTable[[#This Row],[Secondary Space Type]])</f>
        <v>ASHRAE 90.1-2004Whole BuildingParking Garage</v>
      </c>
      <c r="B365" s="4" t="s">
        <v>754</v>
      </c>
      <c r="C365" s="10" t="s">
        <v>758</v>
      </c>
      <c r="D365" s="7" t="s">
        <v>744</v>
      </c>
      <c r="E365" s="8">
        <v>0.3</v>
      </c>
      <c r="F365" s="37"/>
      <c r="G365" s="6">
        <v>270</v>
      </c>
    </row>
    <row r="366" spans="1:7">
      <c r="A366" s="13" t="str">
        <f>TRIM(InteriorLightingTable[[#This Row],[Lighting Standard]])&amp;TRIM( InteriorLightingTable[[#This Row],[Primary Space Type]]) &amp;TRIM( InteriorLightingTable[[#This Row],[Secondary Space Type]])</f>
        <v>ASHRAE 90.1-2004Whole BuildingPenitentiary</v>
      </c>
      <c r="B366" s="4" t="s">
        <v>754</v>
      </c>
      <c r="C366" s="10" t="s">
        <v>758</v>
      </c>
      <c r="D366" s="7" t="s">
        <v>745</v>
      </c>
      <c r="E366" s="8">
        <v>1</v>
      </c>
      <c r="F366" s="37"/>
      <c r="G366" s="6">
        <v>271</v>
      </c>
    </row>
    <row r="367" spans="1:7">
      <c r="A367" s="13" t="str">
        <f>TRIM(InteriorLightingTable[[#This Row],[Lighting Standard]])&amp;TRIM( InteriorLightingTable[[#This Row],[Primary Space Type]]) &amp;TRIM( InteriorLightingTable[[#This Row],[Secondary Space Type]])</f>
        <v>ASHRAE 90.1-2004Whole BuildingPerforming Arts Theater</v>
      </c>
      <c r="B367" s="4" t="s">
        <v>754</v>
      </c>
      <c r="C367" s="10" t="s">
        <v>758</v>
      </c>
      <c r="D367" s="7" t="s">
        <v>1861</v>
      </c>
      <c r="E367" s="8">
        <v>1.6</v>
      </c>
      <c r="F367" s="37"/>
      <c r="G367" s="6">
        <v>272</v>
      </c>
    </row>
    <row r="368" spans="1:7">
      <c r="A368" s="13" t="str">
        <f>TRIM(InteriorLightingTable[[#This Row],[Lighting Standard]])&amp;TRIM( InteriorLightingTable[[#This Row],[Primary Space Type]]) &amp;TRIM( InteriorLightingTable[[#This Row],[Secondary Space Type]])</f>
        <v>ASHRAE 90.1-2004Whole BuildingPolice/Fire Station</v>
      </c>
      <c r="B368" s="4" t="s">
        <v>754</v>
      </c>
      <c r="C368" s="10" t="s">
        <v>758</v>
      </c>
      <c r="D368" s="7" t="s">
        <v>746</v>
      </c>
      <c r="E368" s="8">
        <v>1</v>
      </c>
      <c r="F368" s="37"/>
      <c r="G368" s="6">
        <v>273</v>
      </c>
    </row>
    <row r="369" spans="1:7">
      <c r="A369" s="13" t="str">
        <f>TRIM(InteriorLightingTable[[#This Row],[Lighting Standard]])&amp;TRIM( InteriorLightingTable[[#This Row],[Primary Space Type]]) &amp;TRIM( InteriorLightingTable[[#This Row],[Secondary Space Type]])</f>
        <v>ASHRAE 90.1-2004Whole BuildingPost Office</v>
      </c>
      <c r="B369" s="4" t="s">
        <v>754</v>
      </c>
      <c r="C369" s="10" t="s">
        <v>758</v>
      </c>
      <c r="D369" s="7" t="s">
        <v>747</v>
      </c>
      <c r="E369" s="8">
        <v>1.1000000000000001</v>
      </c>
      <c r="F369" s="37"/>
      <c r="G369" s="6">
        <v>274</v>
      </c>
    </row>
    <row r="370" spans="1:7">
      <c r="A370" s="13" t="str">
        <f>TRIM(InteriorLightingTable[[#This Row],[Lighting Standard]])&amp;TRIM( InteriorLightingTable[[#This Row],[Primary Space Type]]) &amp;TRIM( InteriorLightingTable[[#This Row],[Secondary Space Type]])</f>
        <v>ASHRAE 90.1-2004Whole BuildingReligious Building</v>
      </c>
      <c r="B370" s="4" t="s">
        <v>754</v>
      </c>
      <c r="C370" s="10" t="s">
        <v>758</v>
      </c>
      <c r="D370" s="7" t="s">
        <v>1862</v>
      </c>
      <c r="E370" s="8">
        <v>1.3</v>
      </c>
      <c r="F370" s="37"/>
      <c r="G370" s="6">
        <v>275</v>
      </c>
    </row>
    <row r="371" spans="1:7">
      <c r="A371" s="13" t="str">
        <f>TRIM(InteriorLightingTable[[#This Row],[Lighting Standard]])&amp;TRIM( InteriorLightingTable[[#This Row],[Primary Space Type]]) &amp;TRIM( InteriorLightingTable[[#This Row],[Secondary Space Type]])</f>
        <v>ASHRAE 90.1-2004Whole BuildingRetail</v>
      </c>
      <c r="B371" s="4" t="s">
        <v>754</v>
      </c>
      <c r="C371" s="10" t="s">
        <v>758</v>
      </c>
      <c r="D371" s="7" t="s">
        <v>775</v>
      </c>
      <c r="E371" s="8">
        <v>1.5</v>
      </c>
      <c r="F371" s="37"/>
      <c r="G371" s="6">
        <v>276</v>
      </c>
    </row>
    <row r="372" spans="1:7">
      <c r="A372" s="13" t="str">
        <f>TRIM(InteriorLightingTable[[#This Row],[Lighting Standard]])&amp;TRIM( InteriorLightingTable[[#This Row],[Primary Space Type]]) &amp;TRIM( InteriorLightingTable[[#This Row],[Secondary Space Type]])</f>
        <v>ASHRAE 90.1-2004Whole BuildingSchool/University</v>
      </c>
      <c r="B372" s="4" t="s">
        <v>754</v>
      </c>
      <c r="C372" s="10" t="s">
        <v>758</v>
      </c>
      <c r="D372" s="7" t="s">
        <v>1863</v>
      </c>
      <c r="E372" s="8">
        <v>1.2</v>
      </c>
      <c r="F372" s="37"/>
      <c r="G372" s="6">
        <v>277</v>
      </c>
    </row>
    <row r="373" spans="1:7">
      <c r="A373" s="13" t="str">
        <f>TRIM(InteriorLightingTable[[#This Row],[Lighting Standard]])&amp;TRIM( InteriorLightingTable[[#This Row],[Primary Space Type]]) &amp;TRIM( InteriorLightingTable[[#This Row],[Secondary Space Type]])</f>
        <v>ASHRAE 90.1-2004Whole BuildingSports Arena</v>
      </c>
      <c r="B373" s="4" t="s">
        <v>754</v>
      </c>
      <c r="C373" s="10" t="s">
        <v>758</v>
      </c>
      <c r="D373" s="7" t="s">
        <v>1864</v>
      </c>
      <c r="E373" s="8">
        <v>1.1000000000000001</v>
      </c>
      <c r="F373" s="37"/>
      <c r="G373" s="6">
        <v>278</v>
      </c>
    </row>
    <row r="374" spans="1:7">
      <c r="A374" s="13" t="str">
        <f>TRIM(InteriorLightingTable[[#This Row],[Lighting Standard]])&amp;TRIM( InteriorLightingTable[[#This Row],[Primary Space Type]]) &amp;TRIM( InteriorLightingTable[[#This Row],[Secondary Space Type]])</f>
        <v>ASHRAE 90.1-2004Whole BuildingTown Hall</v>
      </c>
      <c r="B374" s="4" t="s">
        <v>754</v>
      </c>
      <c r="C374" s="10" t="s">
        <v>758</v>
      </c>
      <c r="D374" s="7" t="s">
        <v>1865</v>
      </c>
      <c r="E374" s="8">
        <v>1.1000000000000001</v>
      </c>
      <c r="F374" s="37"/>
      <c r="G374" s="6">
        <v>279</v>
      </c>
    </row>
    <row r="375" spans="1:7">
      <c r="A375" s="13" t="str">
        <f>TRIM(InteriorLightingTable[[#This Row],[Lighting Standard]])&amp;TRIM( InteriorLightingTable[[#This Row],[Primary Space Type]]) &amp;TRIM( InteriorLightingTable[[#This Row],[Secondary Space Type]])</f>
        <v>ASHRAE 90.1-2004Whole BuildingTransportation</v>
      </c>
      <c r="B375" s="4" t="s">
        <v>754</v>
      </c>
      <c r="C375" s="10" t="s">
        <v>758</v>
      </c>
      <c r="D375" s="7" t="s">
        <v>615</v>
      </c>
      <c r="E375" s="8">
        <v>1</v>
      </c>
      <c r="F375" s="37"/>
      <c r="G375" s="6">
        <v>280</v>
      </c>
    </row>
    <row r="376" spans="1:7">
      <c r="A376" s="13" t="str">
        <f>TRIM(InteriorLightingTable[[#This Row],[Lighting Standard]])&amp;TRIM( InteriorLightingTable[[#This Row],[Primary Space Type]]) &amp;TRIM( InteriorLightingTable[[#This Row],[Secondary Space Type]])</f>
        <v>ASHRAE 90.1-2004Whole BuildingWarehouse</v>
      </c>
      <c r="B376" s="4" t="s">
        <v>754</v>
      </c>
      <c r="C376" s="10" t="s">
        <v>758</v>
      </c>
      <c r="D376" s="7" t="s">
        <v>778</v>
      </c>
      <c r="E376" s="8">
        <v>0.8</v>
      </c>
      <c r="F376" s="37"/>
      <c r="G376" s="6">
        <v>281</v>
      </c>
    </row>
    <row r="377" spans="1:7">
      <c r="A377" s="13" t="str">
        <f>TRIM(InteriorLightingTable[[#This Row],[Lighting Standard]])&amp;TRIM( InteriorLightingTable[[#This Row],[Primary Space Type]]) &amp;TRIM( InteriorLightingTable[[#This Row],[Secondary Space Type]])</f>
        <v>ASHRAE 90.1-2004Whole BuildingWorkshop</v>
      </c>
      <c r="B377" s="4" t="s">
        <v>754</v>
      </c>
      <c r="C377" s="10" t="s">
        <v>758</v>
      </c>
      <c r="D377" s="7" t="s">
        <v>749</v>
      </c>
      <c r="E377" s="8">
        <v>1.4</v>
      </c>
      <c r="F377" s="37"/>
      <c r="G377" s="6">
        <v>282</v>
      </c>
    </row>
    <row r="378" spans="1:7">
      <c r="A378" s="13" t="str">
        <f>TRIM(InteriorLightingTable[[#This Row],[Lighting Standard]])&amp;TRIM( InteriorLightingTable[[#This Row],[Primary Space Type]]) &amp;TRIM( InteriorLightingTable[[#This Row],[Secondary Space Type]])</f>
        <v>ASHRAE 90.1-2004WorkshopWorkshop</v>
      </c>
      <c r="B378" s="4" t="s">
        <v>754</v>
      </c>
      <c r="C378" s="7" t="s">
        <v>749</v>
      </c>
      <c r="D378" s="7" t="s">
        <v>749</v>
      </c>
      <c r="E378" s="8">
        <v>1.9</v>
      </c>
      <c r="F378" s="37"/>
      <c r="G378" s="6">
        <v>359</v>
      </c>
    </row>
    <row r="379" spans="1:7">
      <c r="A379" s="13" t="str">
        <f>TRIM(InteriorLightingTable[[#This Row],[Lighting Standard]])&amp;TRIM( InteriorLightingTable[[#This Row],[Primary Space Type]]) &amp;TRIM( InteriorLightingTable[[#This Row],[Secondary Space Type]])</f>
        <v>ASHRAE 90.1-2007Whole BuildingAutomotive Facility</v>
      </c>
      <c r="B379" s="4" t="s">
        <v>755</v>
      </c>
      <c r="C379" s="10" t="s">
        <v>758</v>
      </c>
      <c r="D379" s="7" t="s">
        <v>737</v>
      </c>
      <c r="E379" s="8">
        <v>0.9</v>
      </c>
      <c r="F379" s="37"/>
      <c r="G379" s="6">
        <v>376</v>
      </c>
    </row>
    <row r="380" spans="1:7">
      <c r="A380" s="13" t="str">
        <f>TRIM(InteriorLightingTable[[#This Row],[Lighting Standard]])&amp;TRIM( InteriorLightingTable[[#This Row],[Primary Space Type]]) &amp;TRIM( InteriorLightingTable[[#This Row],[Secondary Space Type]])</f>
        <v>ASHRAE 90.1-2007Whole BuildingConvention Center</v>
      </c>
      <c r="B380" s="4" t="s">
        <v>755</v>
      </c>
      <c r="C380" s="10" t="s">
        <v>758</v>
      </c>
      <c r="D380" s="7" t="s">
        <v>738</v>
      </c>
      <c r="E380" s="8">
        <v>1.2</v>
      </c>
      <c r="F380" s="37"/>
      <c r="G380" s="6">
        <v>377</v>
      </c>
    </row>
    <row r="381" spans="1:7">
      <c r="A381" s="13" t="str">
        <f>TRIM(InteriorLightingTable[[#This Row],[Lighting Standard]])&amp;TRIM( InteriorLightingTable[[#This Row],[Primary Space Type]]) &amp;TRIM( InteriorLightingTable[[#This Row],[Secondary Space Type]])</f>
        <v>ASHRAE 90.1-2007Whole BuildingCourt House</v>
      </c>
      <c r="B381" s="4" t="s">
        <v>755</v>
      </c>
      <c r="C381" s="10" t="s">
        <v>758</v>
      </c>
      <c r="D381" s="7" t="s">
        <v>739</v>
      </c>
      <c r="E381" s="8">
        <v>1.2</v>
      </c>
      <c r="F381" s="37"/>
      <c r="G381" s="6">
        <v>378</v>
      </c>
    </row>
    <row r="382" spans="1:7">
      <c r="A382" s="13" t="str">
        <f>TRIM(InteriorLightingTable[[#This Row],[Lighting Standard]])&amp;TRIM( InteriorLightingTable[[#This Row],[Primary Space Type]]) &amp;TRIM( InteriorLightingTable[[#This Row],[Secondary Space Type]])</f>
        <v>ASHRAE 90.1-2007Whole BuildingDining: Bar Lounge/Leisure</v>
      </c>
      <c r="B382" s="4" t="s">
        <v>755</v>
      </c>
      <c r="C382" s="10" t="s">
        <v>758</v>
      </c>
      <c r="D382" s="7" t="s">
        <v>1851</v>
      </c>
      <c r="E382" s="8">
        <v>1.3</v>
      </c>
      <c r="F382" s="37"/>
      <c r="G382" s="6">
        <v>379</v>
      </c>
    </row>
    <row r="383" spans="1:7">
      <c r="A383" s="13" t="str">
        <f>TRIM(InteriorLightingTable[[#This Row],[Lighting Standard]])&amp;TRIM( InteriorLightingTable[[#This Row],[Primary Space Type]]) &amp;TRIM( InteriorLightingTable[[#This Row],[Secondary Space Type]])</f>
        <v>ASHRAE 90.1-2007Whole BuildingDining: Cafeteria/Fast Food</v>
      </c>
      <c r="B383" s="4" t="s">
        <v>755</v>
      </c>
      <c r="C383" s="10" t="s">
        <v>758</v>
      </c>
      <c r="D383" s="7" t="s">
        <v>1852</v>
      </c>
      <c r="E383" s="8">
        <v>1.4</v>
      </c>
      <c r="F383" s="37"/>
      <c r="G383" s="6">
        <v>380</v>
      </c>
    </row>
    <row r="384" spans="1:7">
      <c r="A384" s="13" t="str">
        <f>TRIM(InteriorLightingTable[[#This Row],[Lighting Standard]])&amp;TRIM( InteriorLightingTable[[#This Row],[Primary Space Type]]) &amp;TRIM( InteriorLightingTable[[#This Row],[Secondary Space Type]])</f>
        <v>ASHRAE 90.1-2007Whole BuildingDining: Family</v>
      </c>
      <c r="B384" s="4" t="s">
        <v>755</v>
      </c>
      <c r="C384" s="10" t="s">
        <v>758</v>
      </c>
      <c r="D384" s="7" t="s">
        <v>1853</v>
      </c>
      <c r="E384" s="8">
        <v>1.6</v>
      </c>
      <c r="F384" s="37"/>
      <c r="G384" s="6">
        <v>381</v>
      </c>
    </row>
    <row r="385" spans="1:7">
      <c r="A385" s="13" t="str">
        <f>TRIM(InteriorLightingTable[[#This Row],[Lighting Standard]])&amp;TRIM( InteriorLightingTable[[#This Row],[Primary Space Type]]) &amp;TRIM( InteriorLightingTable[[#This Row],[Secondary Space Type]])</f>
        <v>ASHRAE 90.1-2007Whole BuildingDormitory</v>
      </c>
      <c r="B385" s="4" t="s">
        <v>755</v>
      </c>
      <c r="C385" s="10" t="s">
        <v>758</v>
      </c>
      <c r="D385" s="7" t="s">
        <v>740</v>
      </c>
      <c r="E385" s="8">
        <v>1</v>
      </c>
      <c r="F385" s="37"/>
      <c r="G385" s="6">
        <v>382</v>
      </c>
    </row>
    <row r="386" spans="1:7">
      <c r="A386" s="13" t="str">
        <f>TRIM(InteriorLightingTable[[#This Row],[Lighting Standard]])&amp;TRIM( InteriorLightingTable[[#This Row],[Primary Space Type]]) &amp;TRIM( InteriorLightingTable[[#This Row],[Secondary Space Type]])</f>
        <v>ASHRAE 90.1-2007Whole BuildingExercise Center</v>
      </c>
      <c r="B386" s="4" t="s">
        <v>755</v>
      </c>
      <c r="C386" s="10" t="s">
        <v>758</v>
      </c>
      <c r="D386" s="7" t="s">
        <v>1854</v>
      </c>
      <c r="E386" s="8">
        <v>1</v>
      </c>
      <c r="F386" s="37"/>
      <c r="G386" s="6">
        <v>383</v>
      </c>
    </row>
    <row r="387" spans="1:7">
      <c r="A387" s="13" t="str">
        <f>TRIM(InteriorLightingTable[[#This Row],[Lighting Standard]])&amp;TRIM( InteriorLightingTable[[#This Row],[Primary Space Type]]) &amp;TRIM( InteriorLightingTable[[#This Row],[Secondary Space Type]])</f>
        <v>ASHRAE 90.1-2007Whole BuildingGymnasium</v>
      </c>
      <c r="B387" s="4" t="s">
        <v>755</v>
      </c>
      <c r="C387" s="10" t="s">
        <v>758</v>
      </c>
      <c r="D387" s="7" t="s">
        <v>1855</v>
      </c>
      <c r="E387" s="8">
        <v>1.1000000000000001</v>
      </c>
      <c r="F387" s="37"/>
      <c r="G387" s="6">
        <v>384</v>
      </c>
    </row>
    <row r="388" spans="1:7">
      <c r="A388" s="13" t="str">
        <f>TRIM(InteriorLightingTable[[#This Row],[Lighting Standard]])&amp;TRIM( InteriorLightingTable[[#This Row],[Primary Space Type]]) &amp;TRIM( InteriorLightingTable[[#This Row],[Secondary Space Type]])</f>
        <v>ASHRAE 90.1-2007Whole BuildingHealth Care-Clinic</v>
      </c>
      <c r="B388" s="4" t="s">
        <v>755</v>
      </c>
      <c r="C388" s="10" t="s">
        <v>758</v>
      </c>
      <c r="D388" s="7" t="s">
        <v>1856</v>
      </c>
      <c r="E388" s="8">
        <v>1</v>
      </c>
      <c r="F388" s="37"/>
      <c r="G388" s="6">
        <v>385</v>
      </c>
    </row>
    <row r="389" spans="1:7">
      <c r="A389" s="13" t="str">
        <f>TRIM(InteriorLightingTable[[#This Row],[Lighting Standard]])&amp;TRIM( InteriorLightingTable[[#This Row],[Primary Space Type]]) &amp;TRIM( InteriorLightingTable[[#This Row],[Secondary Space Type]])</f>
        <v>ASHRAE 90.1-2007Whole BuildingHospital</v>
      </c>
      <c r="B389" s="4" t="s">
        <v>755</v>
      </c>
      <c r="C389" s="10" t="s">
        <v>758</v>
      </c>
      <c r="D389" s="7" t="s">
        <v>776</v>
      </c>
      <c r="E389" s="8">
        <v>1.2</v>
      </c>
      <c r="F389" s="37"/>
      <c r="G389" s="6">
        <v>386</v>
      </c>
    </row>
    <row r="390" spans="1:7">
      <c r="A390" s="13" t="str">
        <f>TRIM(InteriorLightingTable[[#This Row],[Lighting Standard]])&amp;TRIM( InteriorLightingTable[[#This Row],[Primary Space Type]]) &amp;TRIM( InteriorLightingTable[[#This Row],[Secondary Space Type]])</f>
        <v>ASHRAE 90.1-2007Whole BuildingHotel</v>
      </c>
      <c r="B390" s="4" t="s">
        <v>755</v>
      </c>
      <c r="C390" s="10" t="s">
        <v>758</v>
      </c>
      <c r="D390" s="7" t="s">
        <v>1857</v>
      </c>
      <c r="E390" s="8">
        <v>1</v>
      </c>
      <c r="F390" s="37"/>
      <c r="G390" s="6">
        <v>387</v>
      </c>
    </row>
    <row r="391" spans="1:7">
      <c r="A391" s="13" t="str">
        <f>TRIM(InteriorLightingTable[[#This Row],[Lighting Standard]])&amp;TRIM( InteriorLightingTable[[#This Row],[Primary Space Type]]) &amp;TRIM( InteriorLightingTable[[#This Row],[Secondary Space Type]])</f>
        <v>ASHRAE 90.1-2007Whole BuildingLibrary</v>
      </c>
      <c r="B391" s="4" t="s">
        <v>755</v>
      </c>
      <c r="C391" s="10" t="s">
        <v>758</v>
      </c>
      <c r="D391" s="7" t="s">
        <v>741</v>
      </c>
      <c r="E391" s="8">
        <v>1.3</v>
      </c>
      <c r="F391" s="37"/>
      <c r="G391" s="6">
        <v>388</v>
      </c>
    </row>
    <row r="392" spans="1:7">
      <c r="A392" s="13" t="str">
        <f>TRIM(InteriorLightingTable[[#This Row],[Lighting Standard]])&amp;TRIM( InteriorLightingTable[[#This Row],[Primary Space Type]]) &amp;TRIM( InteriorLightingTable[[#This Row],[Secondary Space Type]])</f>
        <v>ASHRAE 90.1-2007Whole BuildingManufacturing Facility</v>
      </c>
      <c r="B392" s="4" t="s">
        <v>755</v>
      </c>
      <c r="C392" s="10" t="s">
        <v>758</v>
      </c>
      <c r="D392" s="7" t="s">
        <v>742</v>
      </c>
      <c r="E392" s="8">
        <v>1.3</v>
      </c>
      <c r="F392" s="37"/>
      <c r="G392" s="6">
        <v>389</v>
      </c>
    </row>
    <row r="393" spans="1:7">
      <c r="A393" s="13" t="str">
        <f>TRIM(InteriorLightingTable[[#This Row],[Lighting Standard]])&amp;TRIM( InteriorLightingTable[[#This Row],[Primary Space Type]]) &amp;TRIM( InteriorLightingTable[[#This Row],[Secondary Space Type]])</f>
        <v>ASHRAE 90.1-2007Whole BuildingMotel</v>
      </c>
      <c r="B393" s="4" t="s">
        <v>755</v>
      </c>
      <c r="C393" s="10" t="s">
        <v>758</v>
      </c>
      <c r="D393" s="7" t="s">
        <v>1858</v>
      </c>
      <c r="E393" s="8">
        <v>1</v>
      </c>
      <c r="F393" s="37"/>
      <c r="G393" s="6">
        <v>390</v>
      </c>
    </row>
    <row r="394" spans="1:7">
      <c r="A394" s="13" t="str">
        <f>TRIM(InteriorLightingTable[[#This Row],[Lighting Standard]])&amp;TRIM( InteriorLightingTable[[#This Row],[Primary Space Type]]) &amp;TRIM( InteriorLightingTable[[#This Row],[Secondary Space Type]])</f>
        <v>ASHRAE 90.1-2007Whole BuildingMotion Picture Theater</v>
      </c>
      <c r="B394" s="4" t="s">
        <v>755</v>
      </c>
      <c r="C394" s="10" t="s">
        <v>758</v>
      </c>
      <c r="D394" s="7" t="s">
        <v>1859</v>
      </c>
      <c r="E394" s="8">
        <v>1.2</v>
      </c>
      <c r="F394" s="37"/>
      <c r="G394" s="6">
        <v>391</v>
      </c>
    </row>
    <row r="395" spans="1:7">
      <c r="A395" s="13" t="str">
        <f>TRIM(InteriorLightingTable[[#This Row],[Lighting Standard]])&amp;TRIM( InteriorLightingTable[[#This Row],[Primary Space Type]]) &amp;TRIM( InteriorLightingTable[[#This Row],[Secondary Space Type]])</f>
        <v>ASHRAE 90.1-2007Whole BuildingMulti-Family</v>
      </c>
      <c r="B395" s="4" t="s">
        <v>755</v>
      </c>
      <c r="C395" s="10" t="s">
        <v>758</v>
      </c>
      <c r="D395" s="7" t="s">
        <v>743</v>
      </c>
      <c r="E395" s="8">
        <v>0.7</v>
      </c>
      <c r="F395" s="37"/>
      <c r="G395" s="6">
        <v>392</v>
      </c>
    </row>
    <row r="396" spans="1:7">
      <c r="A396" s="13" t="str">
        <f>TRIM(InteriorLightingTable[[#This Row],[Lighting Standard]])&amp;TRIM( InteriorLightingTable[[#This Row],[Primary Space Type]]) &amp;TRIM( InteriorLightingTable[[#This Row],[Secondary Space Type]])</f>
        <v>ASHRAE 90.1-2007Whole BuildingMuseum</v>
      </c>
      <c r="B396" s="4" t="s">
        <v>755</v>
      </c>
      <c r="C396" s="10" t="s">
        <v>758</v>
      </c>
      <c r="D396" s="7" t="s">
        <v>1860</v>
      </c>
      <c r="E396" s="8">
        <v>1.1000000000000001</v>
      </c>
      <c r="F396" s="37"/>
      <c r="G396" s="6">
        <v>393</v>
      </c>
    </row>
    <row r="397" spans="1:7">
      <c r="A397" s="13" t="str">
        <f>TRIM(InteriorLightingTable[[#This Row],[Lighting Standard]])&amp;TRIM( InteriorLightingTable[[#This Row],[Primary Space Type]]) &amp;TRIM( InteriorLightingTable[[#This Row],[Secondary Space Type]])</f>
        <v>ASHRAE 90.1-2007Whole BuildingOffice</v>
      </c>
      <c r="B397" s="4" t="s">
        <v>755</v>
      </c>
      <c r="C397" s="10" t="s">
        <v>758</v>
      </c>
      <c r="D397" s="7" t="s">
        <v>759</v>
      </c>
      <c r="E397" s="8">
        <v>1</v>
      </c>
      <c r="F397" s="37"/>
      <c r="G397" s="6">
        <v>394</v>
      </c>
    </row>
    <row r="398" spans="1:7">
      <c r="A398" s="13" t="str">
        <f>TRIM(InteriorLightingTable[[#This Row],[Lighting Standard]])&amp;TRIM( InteriorLightingTable[[#This Row],[Primary Space Type]]) &amp;TRIM( InteriorLightingTable[[#This Row],[Secondary Space Type]])</f>
        <v>ASHRAE 90.1-2007Whole BuildingParking Garage</v>
      </c>
      <c r="B398" s="4" t="s">
        <v>755</v>
      </c>
      <c r="C398" s="10" t="s">
        <v>758</v>
      </c>
      <c r="D398" s="7" t="s">
        <v>744</v>
      </c>
      <c r="E398" s="8">
        <v>0.3</v>
      </c>
      <c r="F398" s="37"/>
      <c r="G398" s="6">
        <v>395</v>
      </c>
    </row>
    <row r="399" spans="1:7">
      <c r="A399" s="13" t="str">
        <f>TRIM(InteriorLightingTable[[#This Row],[Lighting Standard]])&amp;TRIM( InteriorLightingTable[[#This Row],[Primary Space Type]]) &amp;TRIM( InteriorLightingTable[[#This Row],[Secondary Space Type]])</f>
        <v>ASHRAE 90.1-2007Whole BuildingPenitentiary</v>
      </c>
      <c r="B399" s="4" t="s">
        <v>755</v>
      </c>
      <c r="C399" s="10" t="s">
        <v>758</v>
      </c>
      <c r="D399" s="7" t="s">
        <v>745</v>
      </c>
      <c r="E399" s="8">
        <v>1</v>
      </c>
      <c r="F399" s="37"/>
      <c r="G399" s="6">
        <v>396</v>
      </c>
    </row>
    <row r="400" spans="1:7">
      <c r="A400" s="13" t="str">
        <f>TRIM(InteriorLightingTable[[#This Row],[Lighting Standard]])&amp;TRIM( InteriorLightingTable[[#This Row],[Primary Space Type]]) &amp;TRIM( InteriorLightingTable[[#This Row],[Secondary Space Type]])</f>
        <v>ASHRAE 90.1-2007Whole BuildingPerforming Arts Theater</v>
      </c>
      <c r="B400" s="4" t="s">
        <v>755</v>
      </c>
      <c r="C400" s="10" t="s">
        <v>758</v>
      </c>
      <c r="D400" s="7" t="s">
        <v>1861</v>
      </c>
      <c r="E400" s="8">
        <v>1.6</v>
      </c>
      <c r="F400" s="37"/>
      <c r="G400" s="6">
        <v>397</v>
      </c>
    </row>
    <row r="401" spans="1:7">
      <c r="A401" s="13" t="str">
        <f>TRIM(InteriorLightingTable[[#This Row],[Lighting Standard]])&amp;TRIM( InteriorLightingTable[[#This Row],[Primary Space Type]]) &amp;TRIM( InteriorLightingTable[[#This Row],[Secondary Space Type]])</f>
        <v>ASHRAE 90.1-2007Whole BuildingPolice/Fire Station</v>
      </c>
      <c r="B401" s="4" t="s">
        <v>755</v>
      </c>
      <c r="C401" s="10" t="s">
        <v>758</v>
      </c>
      <c r="D401" s="7" t="s">
        <v>746</v>
      </c>
      <c r="E401" s="8">
        <v>1</v>
      </c>
      <c r="F401" s="37"/>
      <c r="G401" s="6">
        <v>398</v>
      </c>
    </row>
    <row r="402" spans="1:7">
      <c r="A402" s="13" t="str">
        <f>TRIM(InteriorLightingTable[[#This Row],[Lighting Standard]])&amp;TRIM( InteriorLightingTable[[#This Row],[Primary Space Type]]) &amp;TRIM( InteriorLightingTable[[#This Row],[Secondary Space Type]])</f>
        <v>ASHRAE 90.1-2007Whole BuildingPost Office</v>
      </c>
      <c r="B402" s="4" t="s">
        <v>755</v>
      </c>
      <c r="C402" s="10" t="s">
        <v>758</v>
      </c>
      <c r="D402" s="7" t="s">
        <v>747</v>
      </c>
      <c r="E402" s="8">
        <v>1.1000000000000001</v>
      </c>
      <c r="F402" s="37"/>
      <c r="G402" s="6">
        <v>399</v>
      </c>
    </row>
    <row r="403" spans="1:7">
      <c r="A403" s="13" t="str">
        <f>TRIM(InteriorLightingTable[[#This Row],[Lighting Standard]])&amp;TRIM( InteriorLightingTable[[#This Row],[Primary Space Type]]) &amp;TRIM( InteriorLightingTable[[#This Row],[Secondary Space Type]])</f>
        <v>ASHRAE 90.1-2007Whole BuildingReligious Building</v>
      </c>
      <c r="B403" s="4" t="s">
        <v>755</v>
      </c>
      <c r="C403" s="10" t="s">
        <v>758</v>
      </c>
      <c r="D403" s="7" t="s">
        <v>1862</v>
      </c>
      <c r="E403" s="8">
        <v>1.3</v>
      </c>
      <c r="F403" s="37"/>
      <c r="G403" s="6">
        <v>400</v>
      </c>
    </row>
    <row r="404" spans="1:7">
      <c r="A404" s="13" t="str">
        <f>TRIM(InteriorLightingTable[[#This Row],[Lighting Standard]])&amp;TRIM( InteriorLightingTable[[#This Row],[Primary Space Type]]) &amp;TRIM( InteriorLightingTable[[#This Row],[Secondary Space Type]])</f>
        <v>ASHRAE 90.1-2007Whole BuildingRetail</v>
      </c>
      <c r="B404" s="4" t="s">
        <v>755</v>
      </c>
      <c r="C404" s="10" t="s">
        <v>758</v>
      </c>
      <c r="D404" s="7" t="s">
        <v>775</v>
      </c>
      <c r="E404" s="8">
        <v>1.5</v>
      </c>
      <c r="F404" s="37"/>
      <c r="G404" s="6">
        <v>401</v>
      </c>
    </row>
    <row r="405" spans="1:7">
      <c r="A405" s="13" t="str">
        <f>TRIM(InteriorLightingTable[[#This Row],[Lighting Standard]])&amp;TRIM( InteriorLightingTable[[#This Row],[Primary Space Type]]) &amp;TRIM( InteriorLightingTable[[#This Row],[Secondary Space Type]])</f>
        <v>ASHRAE 90.1-2007Whole BuildingSchool/University</v>
      </c>
      <c r="B405" s="4" t="s">
        <v>755</v>
      </c>
      <c r="C405" s="10" t="s">
        <v>758</v>
      </c>
      <c r="D405" s="7" t="s">
        <v>1863</v>
      </c>
      <c r="E405" s="8">
        <v>1.2</v>
      </c>
      <c r="F405" s="37"/>
      <c r="G405" s="6">
        <v>402</v>
      </c>
    </row>
    <row r="406" spans="1:7">
      <c r="A406" s="13" t="str">
        <f>TRIM(InteriorLightingTable[[#This Row],[Lighting Standard]])&amp;TRIM( InteriorLightingTable[[#This Row],[Primary Space Type]]) &amp;TRIM( InteriorLightingTable[[#This Row],[Secondary Space Type]])</f>
        <v>ASHRAE 90.1-2007Whole BuildingSports Arena</v>
      </c>
      <c r="B406" s="4" t="s">
        <v>755</v>
      </c>
      <c r="C406" s="10" t="s">
        <v>758</v>
      </c>
      <c r="D406" s="7" t="s">
        <v>1864</v>
      </c>
      <c r="E406" s="8">
        <v>1.1000000000000001</v>
      </c>
      <c r="F406" s="37"/>
      <c r="G406" s="6">
        <v>403</v>
      </c>
    </row>
    <row r="407" spans="1:7">
      <c r="A407" s="13" t="str">
        <f>TRIM(InteriorLightingTable[[#This Row],[Lighting Standard]])&amp;TRIM( InteriorLightingTable[[#This Row],[Primary Space Type]]) &amp;TRIM( InteriorLightingTable[[#This Row],[Secondary Space Type]])</f>
        <v>ASHRAE 90.1-2007Whole BuildingTown Hall</v>
      </c>
      <c r="B407" s="4" t="s">
        <v>755</v>
      </c>
      <c r="C407" s="10" t="s">
        <v>758</v>
      </c>
      <c r="D407" s="7" t="s">
        <v>1865</v>
      </c>
      <c r="E407" s="8">
        <v>1.1000000000000001</v>
      </c>
      <c r="F407" s="37"/>
      <c r="G407" s="6">
        <v>404</v>
      </c>
    </row>
    <row r="408" spans="1:7">
      <c r="A408" s="13" t="str">
        <f>TRIM(InteriorLightingTable[[#This Row],[Lighting Standard]])&amp;TRIM( InteriorLightingTable[[#This Row],[Primary Space Type]]) &amp;TRIM( InteriorLightingTable[[#This Row],[Secondary Space Type]])</f>
        <v>ASHRAE 90.1-2007Whole BuildingTransportation</v>
      </c>
      <c r="B408" s="4" t="s">
        <v>755</v>
      </c>
      <c r="C408" s="10" t="s">
        <v>758</v>
      </c>
      <c r="D408" s="7" t="s">
        <v>615</v>
      </c>
      <c r="E408" s="8">
        <v>1</v>
      </c>
      <c r="F408" s="37"/>
      <c r="G408" s="6">
        <v>405</v>
      </c>
    </row>
    <row r="409" spans="1:7">
      <c r="A409" s="13" t="str">
        <f>TRIM(InteriorLightingTable[[#This Row],[Lighting Standard]])&amp;TRIM( InteriorLightingTable[[#This Row],[Primary Space Type]]) &amp;TRIM( InteriorLightingTable[[#This Row],[Secondary Space Type]])</f>
        <v>ASHRAE 90.1-2007Whole BuildingWarehouse</v>
      </c>
      <c r="B409" s="4" t="s">
        <v>755</v>
      </c>
      <c r="C409" s="10" t="s">
        <v>758</v>
      </c>
      <c r="D409" s="7" t="s">
        <v>778</v>
      </c>
      <c r="E409" s="8">
        <v>0.8</v>
      </c>
      <c r="F409" s="37"/>
      <c r="G409" s="6">
        <v>406</v>
      </c>
    </row>
    <row r="410" spans="1:7">
      <c r="A410" s="13" t="str">
        <f>TRIM(InteriorLightingTable[[#This Row],[Lighting Standard]])&amp;TRIM( InteriorLightingTable[[#This Row],[Primary Space Type]]) &amp;TRIM( InteriorLightingTable[[#This Row],[Secondary Space Type]])</f>
        <v>ASHRAE 90.1-2007Whole BuildingWorkshop</v>
      </c>
      <c r="B410" s="4" t="s">
        <v>755</v>
      </c>
      <c r="C410" s="10" t="s">
        <v>758</v>
      </c>
      <c r="D410" s="7" t="s">
        <v>749</v>
      </c>
      <c r="E410" s="8">
        <v>1.4</v>
      </c>
      <c r="F410" s="37"/>
      <c r="G410" s="6">
        <v>407</v>
      </c>
    </row>
    <row r="411" spans="1:7">
      <c r="A411" s="13" t="str">
        <f>TRIM(InteriorLightingTable[[#This Row],[Lighting Standard]])&amp;TRIM( InteriorLightingTable[[#This Row],[Primary Space Type]]) &amp;TRIM( InteriorLightingTable[[#This Row],[Secondary Space Type]])</f>
        <v>ASHRAE 90.1-2007Office-EnclosedGeneral</v>
      </c>
      <c r="B411" s="4" t="s">
        <v>755</v>
      </c>
      <c r="C411" s="7" t="s">
        <v>892</v>
      </c>
      <c r="D411" s="7" t="s">
        <v>760</v>
      </c>
      <c r="E411" s="8">
        <v>1.1000000000000001</v>
      </c>
      <c r="F411" s="37"/>
      <c r="G411" s="6">
        <v>408</v>
      </c>
    </row>
    <row r="412" spans="1:7">
      <c r="A412" s="13" t="str">
        <f>TRIM(InteriorLightingTable[[#This Row],[Lighting Standard]])&amp;TRIM( InteriorLightingTable[[#This Row],[Primary Space Type]]) &amp;TRIM( InteriorLightingTable[[#This Row],[Secondary Space Type]])</f>
        <v>ASHRAE 90.1-2007Office-Open PlanGeneral</v>
      </c>
      <c r="B412" s="4" t="s">
        <v>755</v>
      </c>
      <c r="C412" s="7" t="s">
        <v>1022</v>
      </c>
      <c r="D412" s="7" t="s">
        <v>760</v>
      </c>
      <c r="E412" s="8">
        <v>1.1000000000000001</v>
      </c>
      <c r="F412" s="37"/>
      <c r="G412" s="6">
        <v>409</v>
      </c>
    </row>
    <row r="413" spans="1:7">
      <c r="A413" s="13" t="str">
        <f>TRIM(InteriorLightingTable[[#This Row],[Lighting Standard]])&amp;TRIM( InteriorLightingTable[[#This Row],[Primary Space Type]]) &amp;TRIM( InteriorLightingTable[[#This Row],[Secondary Space Type]])</f>
        <v>ASHRAE 90.1-2007Conference/Meeting/MultipurposeGeneral</v>
      </c>
      <c r="B413" s="4" t="s">
        <v>755</v>
      </c>
      <c r="C413" s="7" t="s">
        <v>877</v>
      </c>
      <c r="D413" s="7" t="s">
        <v>760</v>
      </c>
      <c r="E413" s="8">
        <v>1.3</v>
      </c>
      <c r="F413" s="37"/>
      <c r="G413" s="6">
        <v>410</v>
      </c>
    </row>
    <row r="414" spans="1:7">
      <c r="A414" s="13" t="str">
        <f>TRIM(InteriorLightingTable[[#This Row],[Lighting Standard]])&amp;TRIM( InteriorLightingTable[[#This Row],[Primary Space Type]]) &amp;TRIM( InteriorLightingTable[[#This Row],[Secondary Space Type]])</f>
        <v>ASHRAE 90.1-2007Classroom/Lecture/TrainingGeneral</v>
      </c>
      <c r="B414" s="4" t="s">
        <v>755</v>
      </c>
      <c r="C414" s="7" t="s">
        <v>881</v>
      </c>
      <c r="D414" s="7" t="s">
        <v>760</v>
      </c>
      <c r="E414" s="8">
        <v>1.4</v>
      </c>
      <c r="F414" s="37"/>
      <c r="G414" s="6">
        <v>411</v>
      </c>
    </row>
    <row r="415" spans="1:7">
      <c r="A415" s="13" t="str">
        <f>TRIM(InteriorLightingTable[[#This Row],[Lighting Standard]])&amp;TRIM( InteriorLightingTable[[#This Row],[Primary Space Type]]) &amp;TRIM( InteriorLightingTable[[#This Row],[Secondary Space Type]])</f>
        <v>ASHRAE 90.1-2007Classroom/Lecture/TrainingFor Penitentiary</v>
      </c>
      <c r="B415" s="4" t="s">
        <v>755</v>
      </c>
      <c r="C415" s="7" t="s">
        <v>881</v>
      </c>
      <c r="D415" s="7" t="s">
        <v>1866</v>
      </c>
      <c r="E415" s="8">
        <v>1.3</v>
      </c>
      <c r="F415" s="37"/>
      <c r="G415" s="6">
        <v>412</v>
      </c>
    </row>
    <row r="416" spans="1:7">
      <c r="A416" s="13" t="str">
        <f>TRIM(InteriorLightingTable[[#This Row],[Lighting Standard]])&amp;TRIM( InteriorLightingTable[[#This Row],[Primary Space Type]]) &amp;TRIM( InteriorLightingTable[[#This Row],[Secondary Space Type]])</f>
        <v>ASHRAE 90.1-2007LobbyGeneral</v>
      </c>
      <c r="B416" s="4" t="s">
        <v>755</v>
      </c>
      <c r="C416" s="7" t="s">
        <v>783</v>
      </c>
      <c r="D416" s="7" t="s">
        <v>760</v>
      </c>
      <c r="E416" s="8">
        <v>1.3</v>
      </c>
      <c r="F416" s="37"/>
      <c r="G416" s="6">
        <v>413</v>
      </c>
    </row>
    <row r="417" spans="1:7">
      <c r="A417" s="13" t="str">
        <f>TRIM(InteriorLightingTable[[#This Row],[Lighting Standard]])&amp;TRIM( InteriorLightingTable[[#This Row],[Primary Space Type]]) &amp;TRIM( InteriorLightingTable[[#This Row],[Secondary Space Type]])</f>
        <v>ASHRAE 90.1-2007LobbyFor Hotel</v>
      </c>
      <c r="B417" s="4" t="s">
        <v>755</v>
      </c>
      <c r="C417" s="7" t="s">
        <v>783</v>
      </c>
      <c r="D417" s="7" t="s">
        <v>880</v>
      </c>
      <c r="E417" s="8">
        <v>1.1000000000000001</v>
      </c>
      <c r="F417" s="37"/>
      <c r="G417" s="6">
        <v>414</v>
      </c>
    </row>
    <row r="418" spans="1:7">
      <c r="A418" s="13" t="str">
        <f>TRIM(InteriorLightingTable[[#This Row],[Lighting Standard]])&amp;TRIM( InteriorLightingTable[[#This Row],[Primary Space Type]]) &amp;TRIM( InteriorLightingTable[[#This Row],[Secondary Space Type]])</f>
        <v>ASHRAE 90.1-2007LobbyFor Performing Arts Theater</v>
      </c>
      <c r="B418" s="4" t="s">
        <v>755</v>
      </c>
      <c r="C418" s="7" t="s">
        <v>783</v>
      </c>
      <c r="D418" s="7" t="s">
        <v>1867</v>
      </c>
      <c r="E418" s="8">
        <v>3.3</v>
      </c>
      <c r="F418" s="37"/>
      <c r="G418" s="6">
        <v>415</v>
      </c>
    </row>
    <row r="419" spans="1:7">
      <c r="A419" s="13" t="str">
        <f>TRIM(InteriorLightingTable[[#This Row],[Lighting Standard]])&amp;TRIM( InteriorLightingTable[[#This Row],[Primary Space Type]]) &amp;TRIM( InteriorLightingTable[[#This Row],[Secondary Space Type]])</f>
        <v>ASHRAE 90.1-2007LobbyFor Motion Picture Theater</v>
      </c>
      <c r="B419" s="4" t="s">
        <v>755</v>
      </c>
      <c r="C419" s="7" t="s">
        <v>783</v>
      </c>
      <c r="D419" s="7" t="s">
        <v>1868</v>
      </c>
      <c r="E419" s="8">
        <v>1.1000000000000001</v>
      </c>
      <c r="F419" s="37"/>
      <c r="G419" s="6">
        <v>416</v>
      </c>
    </row>
    <row r="420" spans="1:7">
      <c r="A420" s="13" t="str">
        <f>TRIM(InteriorLightingTable[[#This Row],[Lighting Standard]])&amp;TRIM( InteriorLightingTable[[#This Row],[Primary Space Type]]) &amp;TRIM( InteriorLightingTable[[#This Row],[Secondary Space Type]])</f>
        <v>ASHRAE 90.1-2007Audience/Seating AreaGeneral</v>
      </c>
      <c r="B420" s="4" t="s">
        <v>755</v>
      </c>
      <c r="C420" s="7" t="s">
        <v>876</v>
      </c>
      <c r="D420" s="7" t="s">
        <v>760</v>
      </c>
      <c r="E420" s="8">
        <v>0.9</v>
      </c>
      <c r="F420" s="37"/>
      <c r="G420" s="6">
        <v>417</v>
      </c>
    </row>
    <row r="421" spans="1:7">
      <c r="A421" s="13" t="str">
        <f>TRIM(InteriorLightingTable[[#This Row],[Lighting Standard]])&amp;TRIM( InteriorLightingTable[[#This Row],[Primary Space Type]]) &amp;TRIM( InteriorLightingTable[[#This Row],[Secondary Space Type]])</f>
        <v>ASHRAE 90.1-2007Audience/Seating AreaFor Gymnasium</v>
      </c>
      <c r="B421" s="4" t="s">
        <v>755</v>
      </c>
      <c r="C421" s="7" t="s">
        <v>876</v>
      </c>
      <c r="D421" s="7" t="s">
        <v>1869</v>
      </c>
      <c r="E421" s="8">
        <v>0.4</v>
      </c>
      <c r="F421" s="37"/>
      <c r="G421" s="6">
        <v>418</v>
      </c>
    </row>
    <row r="422" spans="1:7">
      <c r="A422" s="13" t="str">
        <f>TRIM(InteriorLightingTable[[#This Row],[Lighting Standard]])&amp;TRIM( InteriorLightingTable[[#This Row],[Primary Space Type]]) &amp;TRIM( InteriorLightingTable[[#This Row],[Secondary Space Type]])</f>
        <v>ASHRAE 90.1-2007Audience/Seating AreaFor Exercise Center</v>
      </c>
      <c r="B422" s="4" t="s">
        <v>755</v>
      </c>
      <c r="C422" s="7" t="s">
        <v>876</v>
      </c>
      <c r="D422" s="7" t="s">
        <v>1870</v>
      </c>
      <c r="E422" s="8">
        <v>0.3</v>
      </c>
      <c r="F422" s="37"/>
      <c r="G422" s="6">
        <v>419</v>
      </c>
    </row>
    <row r="423" spans="1:7">
      <c r="A423" s="13" t="str">
        <f>TRIM(InteriorLightingTable[[#This Row],[Lighting Standard]])&amp;TRIM( InteriorLightingTable[[#This Row],[Primary Space Type]]) &amp;TRIM( InteriorLightingTable[[#This Row],[Secondary Space Type]])</f>
        <v>ASHRAE 90.1-2007Audience/Seating AreaFor Convention Center</v>
      </c>
      <c r="B423" s="4" t="s">
        <v>755</v>
      </c>
      <c r="C423" s="7" t="s">
        <v>876</v>
      </c>
      <c r="D423" s="7" t="s">
        <v>1871</v>
      </c>
      <c r="E423" s="8">
        <v>0.7</v>
      </c>
      <c r="F423" s="37"/>
      <c r="G423" s="6">
        <v>420</v>
      </c>
    </row>
    <row r="424" spans="1:7">
      <c r="A424" s="13" t="str">
        <f>TRIM(InteriorLightingTable[[#This Row],[Lighting Standard]])&amp;TRIM( InteriorLightingTable[[#This Row],[Primary Space Type]]) &amp;TRIM( InteriorLightingTable[[#This Row],[Secondary Space Type]])</f>
        <v>ASHRAE 90.1-2007Audience/Seating AreaFor Penitentiary</v>
      </c>
      <c r="B424" s="4" t="s">
        <v>755</v>
      </c>
      <c r="C424" s="7" t="s">
        <v>876</v>
      </c>
      <c r="D424" s="7" t="s">
        <v>1866</v>
      </c>
      <c r="E424" s="8">
        <v>0.7</v>
      </c>
      <c r="F424" s="37"/>
      <c r="G424" s="6">
        <v>421</v>
      </c>
    </row>
    <row r="425" spans="1:7">
      <c r="A425" s="13" t="str">
        <f>TRIM(InteriorLightingTable[[#This Row],[Lighting Standard]])&amp;TRIM( InteriorLightingTable[[#This Row],[Primary Space Type]]) &amp;TRIM( InteriorLightingTable[[#This Row],[Secondary Space Type]])</f>
        <v>ASHRAE 90.1-2007Audience/Seating AreaFor Religious Buildings</v>
      </c>
      <c r="B425" s="4" t="s">
        <v>755</v>
      </c>
      <c r="C425" s="7" t="s">
        <v>876</v>
      </c>
      <c r="D425" s="7" t="s">
        <v>1872</v>
      </c>
      <c r="E425" s="8">
        <v>1.7</v>
      </c>
      <c r="F425" s="37"/>
      <c r="G425" s="6">
        <v>422</v>
      </c>
    </row>
    <row r="426" spans="1:7">
      <c r="A426" s="13" t="str">
        <f>TRIM(InteriorLightingTable[[#This Row],[Lighting Standard]])&amp;TRIM( InteriorLightingTable[[#This Row],[Primary Space Type]]) &amp;TRIM( InteriorLightingTable[[#This Row],[Secondary Space Type]])</f>
        <v>ASHRAE 90.1-2007Audience/Seating AreaFor Sports Arena</v>
      </c>
      <c r="B426" s="4" t="s">
        <v>755</v>
      </c>
      <c r="C426" s="7" t="s">
        <v>876</v>
      </c>
      <c r="D426" s="7" t="s">
        <v>1873</v>
      </c>
      <c r="E426" s="8">
        <v>0.4</v>
      </c>
      <c r="F426" s="37"/>
      <c r="G426" s="6">
        <v>423</v>
      </c>
    </row>
    <row r="427" spans="1:7">
      <c r="A427" s="13" t="str">
        <f>TRIM(InteriorLightingTable[[#This Row],[Lighting Standard]])&amp;TRIM( InteriorLightingTable[[#This Row],[Primary Space Type]]) &amp;TRIM( InteriorLightingTable[[#This Row],[Secondary Space Type]])</f>
        <v>ASHRAE 90.1-2007Audience/Seating AreaFor Performing Arts Theater</v>
      </c>
      <c r="B427" s="4" t="s">
        <v>755</v>
      </c>
      <c r="C427" s="7" t="s">
        <v>876</v>
      </c>
      <c r="D427" s="7" t="s">
        <v>1867</v>
      </c>
      <c r="E427" s="8">
        <v>2.6</v>
      </c>
      <c r="F427" s="37"/>
      <c r="G427" s="6">
        <v>424</v>
      </c>
    </row>
    <row r="428" spans="1:7">
      <c r="A428" s="13" t="str">
        <f>TRIM(InteriorLightingTable[[#This Row],[Lighting Standard]])&amp;TRIM( InteriorLightingTable[[#This Row],[Primary Space Type]]) &amp;TRIM( InteriorLightingTable[[#This Row],[Secondary Space Type]])</f>
        <v>ASHRAE 90.1-2007Audience/Seating AreaFor Motion Picture Theater</v>
      </c>
      <c r="B428" s="4" t="s">
        <v>755</v>
      </c>
      <c r="C428" s="7" t="s">
        <v>876</v>
      </c>
      <c r="D428" s="7" t="s">
        <v>1868</v>
      </c>
      <c r="E428" s="8">
        <v>1.2</v>
      </c>
      <c r="F428" s="37"/>
      <c r="G428" s="6">
        <v>425</v>
      </c>
    </row>
    <row r="429" spans="1:7">
      <c r="A429" s="13" t="str">
        <f>TRIM(InteriorLightingTable[[#This Row],[Lighting Standard]])&amp;TRIM( InteriorLightingTable[[#This Row],[Primary Space Type]]) &amp;TRIM( InteriorLightingTable[[#This Row],[Secondary Space Type]])</f>
        <v>ASHRAE 90.1-2007Audience/Seating AreaFor Transportation</v>
      </c>
      <c r="B429" s="4" t="s">
        <v>755</v>
      </c>
      <c r="C429" s="7" t="s">
        <v>876</v>
      </c>
      <c r="D429" s="7" t="s">
        <v>1874</v>
      </c>
      <c r="E429" s="8">
        <v>0.5</v>
      </c>
      <c r="F429" s="37"/>
      <c r="G429" s="6">
        <v>426</v>
      </c>
    </row>
    <row r="430" spans="1:7">
      <c r="A430" s="13" t="str">
        <f>TRIM(InteriorLightingTable[[#This Row],[Lighting Standard]])&amp;TRIM( InteriorLightingTable[[#This Row],[Primary Space Type]]) &amp;TRIM( InteriorLightingTable[[#This Row],[Secondary Space Type]])</f>
        <v>ASHRAE 90.1-2007AtriumFirst Three Floors</v>
      </c>
      <c r="B430" s="4" t="s">
        <v>755</v>
      </c>
      <c r="C430" s="10" t="s">
        <v>771</v>
      </c>
      <c r="D430" s="7" t="s">
        <v>772</v>
      </c>
      <c r="E430" s="8">
        <v>0.6</v>
      </c>
      <c r="F430" s="37"/>
      <c r="G430" s="6">
        <v>427</v>
      </c>
    </row>
    <row r="431" spans="1:7">
      <c r="A431" s="13" t="str">
        <f>TRIM(InteriorLightingTable[[#This Row],[Lighting Standard]])&amp;TRIM( InteriorLightingTable[[#This Row],[Primary Space Type]]) &amp;TRIM( InteriorLightingTable[[#This Row],[Secondary Space Type]])</f>
        <v>ASHRAE 90.1-2007AtriumEach Floor over First Three Floors</v>
      </c>
      <c r="B431" s="4" t="s">
        <v>755</v>
      </c>
      <c r="C431" s="10" t="s">
        <v>771</v>
      </c>
      <c r="D431" s="7" t="s">
        <v>773</v>
      </c>
      <c r="E431" s="8">
        <v>0.2</v>
      </c>
      <c r="F431" s="37"/>
      <c r="G431" s="6">
        <v>428</v>
      </c>
    </row>
    <row r="432" spans="1:7">
      <c r="A432" s="13" t="str">
        <f>TRIM(InteriorLightingTable[[#This Row],[Lighting Standard]])&amp;TRIM( InteriorLightingTable[[#This Row],[Primary Space Type]]) &amp;TRIM( InteriorLightingTable[[#This Row],[Secondary Space Type]])</f>
        <v>ASHRAE 90.1-2007Lounge/RecreationGeneral</v>
      </c>
      <c r="B432" s="4" t="s">
        <v>755</v>
      </c>
      <c r="C432" s="7" t="s">
        <v>889</v>
      </c>
      <c r="D432" s="7" t="s">
        <v>760</v>
      </c>
      <c r="E432" s="8">
        <v>1.2</v>
      </c>
      <c r="F432" s="37"/>
      <c r="G432" s="6">
        <v>429</v>
      </c>
    </row>
    <row r="433" spans="1:7">
      <c r="A433" s="13" t="str">
        <f>TRIM(InteriorLightingTable[[#This Row],[Lighting Standard]])&amp;TRIM( InteriorLightingTable[[#This Row],[Primary Space Type]]) &amp;TRIM( InteriorLightingTable[[#This Row],[Secondary Space Type]])</f>
        <v>ASHRAE 90.1-2007Lounge/RecreationFor Hospital</v>
      </c>
      <c r="B433" s="4" t="s">
        <v>755</v>
      </c>
      <c r="C433" s="7" t="s">
        <v>889</v>
      </c>
      <c r="D433" s="7" t="s">
        <v>878</v>
      </c>
      <c r="E433" s="8">
        <v>0.8</v>
      </c>
      <c r="F433" s="37"/>
      <c r="G433" s="6">
        <v>430</v>
      </c>
    </row>
    <row r="434" spans="1:7">
      <c r="A434" s="13" t="str">
        <f>TRIM(InteriorLightingTable[[#This Row],[Lighting Standard]])&amp;TRIM( InteriorLightingTable[[#This Row],[Primary Space Type]]) &amp;TRIM( InteriorLightingTable[[#This Row],[Secondary Space Type]])</f>
        <v>ASHRAE 90.1-2007Dining AreaGeneral</v>
      </c>
      <c r="B434" s="4" t="s">
        <v>755</v>
      </c>
      <c r="C434" s="7" t="s">
        <v>780</v>
      </c>
      <c r="D434" s="7" t="s">
        <v>760</v>
      </c>
      <c r="E434" s="8">
        <v>0.9</v>
      </c>
      <c r="F434" s="37"/>
      <c r="G434" s="6">
        <v>431</v>
      </c>
    </row>
    <row r="435" spans="1:7">
      <c r="A435" s="13" t="str">
        <f>TRIM(InteriorLightingTable[[#This Row],[Lighting Standard]])&amp;TRIM( InteriorLightingTable[[#This Row],[Primary Space Type]]) &amp;TRIM( InteriorLightingTable[[#This Row],[Secondary Space Type]])</f>
        <v>ASHRAE 90.1-2007Dining AreaFor Penitentiary</v>
      </c>
      <c r="B435" s="4" t="s">
        <v>755</v>
      </c>
      <c r="C435" s="7" t="s">
        <v>780</v>
      </c>
      <c r="D435" s="7" t="s">
        <v>1866</v>
      </c>
      <c r="E435" s="8">
        <v>1.3</v>
      </c>
      <c r="F435" s="37"/>
      <c r="G435" s="6">
        <v>432</v>
      </c>
    </row>
    <row r="436" spans="1:7">
      <c r="A436" s="13" t="str">
        <f>TRIM(InteriorLightingTable[[#This Row],[Lighting Standard]])&amp;TRIM( InteriorLightingTable[[#This Row],[Primary Space Type]]) &amp;TRIM( InteriorLightingTable[[#This Row],[Secondary Space Type]])</f>
        <v>ASHRAE 90.1-2007Dining AreaFor Hotel</v>
      </c>
      <c r="B436" s="4" t="s">
        <v>755</v>
      </c>
      <c r="C436" s="7" t="s">
        <v>780</v>
      </c>
      <c r="D436" s="7" t="s">
        <v>880</v>
      </c>
      <c r="E436" s="8">
        <v>1.3</v>
      </c>
      <c r="F436" s="37"/>
      <c r="G436" s="6">
        <v>433</v>
      </c>
    </row>
    <row r="437" spans="1:7">
      <c r="A437" s="13" t="str">
        <f>TRIM(InteriorLightingTable[[#This Row],[Lighting Standard]])&amp;TRIM( InteriorLightingTable[[#This Row],[Primary Space Type]]) &amp;TRIM( InteriorLightingTable[[#This Row],[Secondary Space Type]])</f>
        <v>ASHRAE 90.1-2007Dining AreaFor Motel</v>
      </c>
      <c r="B437" s="4" t="s">
        <v>755</v>
      </c>
      <c r="C437" s="7" t="s">
        <v>780</v>
      </c>
      <c r="D437" s="7" t="s">
        <v>1875</v>
      </c>
      <c r="E437" s="8">
        <v>1.2</v>
      </c>
      <c r="F437" s="37"/>
      <c r="G437" s="6">
        <v>434</v>
      </c>
    </row>
    <row r="438" spans="1:7">
      <c r="A438" s="13" t="str">
        <f>TRIM(InteriorLightingTable[[#This Row],[Lighting Standard]])&amp;TRIM( InteriorLightingTable[[#This Row],[Primary Space Type]]) &amp;TRIM( InteriorLightingTable[[#This Row],[Secondary Space Type]])</f>
        <v>ASHRAE 90.1-2007Dining AreaFor Bar Lounge/Leisure Dining</v>
      </c>
      <c r="B438" s="4" t="s">
        <v>755</v>
      </c>
      <c r="C438" s="7" t="s">
        <v>780</v>
      </c>
      <c r="D438" s="7" t="s">
        <v>1876</v>
      </c>
      <c r="E438" s="8">
        <v>1.4</v>
      </c>
      <c r="F438" s="37"/>
      <c r="G438" s="6">
        <v>435</v>
      </c>
    </row>
    <row r="439" spans="1:7">
      <c r="A439" s="13" t="str">
        <f>TRIM(InteriorLightingTable[[#This Row],[Lighting Standard]])&amp;TRIM( InteriorLightingTable[[#This Row],[Primary Space Type]]) &amp;TRIM( InteriorLightingTable[[#This Row],[Secondary Space Type]])</f>
        <v>ASHRAE 90.1-2007Dining AreaFor Family Dining</v>
      </c>
      <c r="B439" s="4" t="s">
        <v>755</v>
      </c>
      <c r="C439" s="7" t="s">
        <v>780</v>
      </c>
      <c r="D439" s="7" t="s">
        <v>883</v>
      </c>
      <c r="E439" s="8">
        <v>2.1</v>
      </c>
      <c r="F439" s="37"/>
      <c r="G439" s="6">
        <v>436</v>
      </c>
    </row>
    <row r="440" spans="1:7">
      <c r="A440" s="13" t="str">
        <f>TRIM(InteriorLightingTable[[#This Row],[Lighting Standard]])&amp;TRIM( InteriorLightingTable[[#This Row],[Primary Space Type]]) &amp;TRIM( InteriorLightingTable[[#This Row],[Secondary Space Type]])</f>
        <v>ASHRAE 90.1-2007Food PreparationGeneral</v>
      </c>
      <c r="B440" s="4" t="s">
        <v>755</v>
      </c>
      <c r="C440" s="7" t="s">
        <v>675</v>
      </c>
      <c r="D440" s="7" t="s">
        <v>760</v>
      </c>
      <c r="E440" s="8">
        <v>1.2</v>
      </c>
      <c r="F440" s="37"/>
      <c r="G440" s="6">
        <v>437</v>
      </c>
    </row>
    <row r="441" spans="1:7">
      <c r="A441" s="13" t="str">
        <f>TRIM(InteriorLightingTable[[#This Row],[Lighting Standard]])&amp;TRIM( InteriorLightingTable[[#This Row],[Primary Space Type]]) &amp;TRIM( InteriorLightingTable[[#This Row],[Secondary Space Type]])</f>
        <v>ASHRAE 90.1-2007LaboratoryGeneral</v>
      </c>
      <c r="B441" s="4" t="s">
        <v>755</v>
      </c>
      <c r="C441" s="7" t="s">
        <v>782</v>
      </c>
      <c r="D441" s="7" t="s">
        <v>760</v>
      </c>
      <c r="E441" s="8">
        <v>1.4</v>
      </c>
      <c r="F441" s="37"/>
      <c r="G441" s="6">
        <v>438</v>
      </c>
    </row>
    <row r="442" spans="1:7">
      <c r="A442" s="13" t="str">
        <f>TRIM(InteriorLightingTable[[#This Row],[Lighting Standard]])&amp;TRIM( InteriorLightingTable[[#This Row],[Primary Space Type]]) &amp;TRIM( InteriorLightingTable[[#This Row],[Secondary Space Type]])</f>
        <v>ASHRAE 90.1-2007RestroomsGeneral</v>
      </c>
      <c r="B442" s="4" t="s">
        <v>755</v>
      </c>
      <c r="C442" s="7" t="s">
        <v>896</v>
      </c>
      <c r="D442" s="7" t="s">
        <v>760</v>
      </c>
      <c r="E442" s="8">
        <v>0.9</v>
      </c>
      <c r="F442" s="37"/>
      <c r="G442" s="6">
        <v>439</v>
      </c>
    </row>
    <row r="443" spans="1:7">
      <c r="A443" s="13" t="str">
        <f>TRIM(InteriorLightingTable[[#This Row],[Lighting Standard]])&amp;TRIM( InteriorLightingTable[[#This Row],[Primary Space Type]]) &amp;TRIM( InteriorLightingTable[[#This Row],[Secondary Space Type]])</f>
        <v>ASHRAE 90.1-2007Dressing/Locker/Fitting RoomGeneral</v>
      </c>
      <c r="B443" s="4" t="s">
        <v>755</v>
      </c>
      <c r="C443" s="7" t="s">
        <v>893</v>
      </c>
      <c r="D443" s="7" t="s">
        <v>760</v>
      </c>
      <c r="E443" s="8">
        <v>0.6</v>
      </c>
      <c r="F443" s="37"/>
      <c r="G443" s="6">
        <v>440</v>
      </c>
    </row>
    <row r="444" spans="1:7">
      <c r="A444" s="13" t="str">
        <f>TRIM(InteriorLightingTable[[#This Row],[Lighting Standard]])&amp;TRIM( InteriorLightingTable[[#This Row],[Primary Space Type]]) &amp;TRIM( InteriorLightingTable[[#This Row],[Secondary Space Type]])</f>
        <v>ASHRAE 90.1-2007Corridor/TransitionGeneral</v>
      </c>
      <c r="B444" s="4" t="s">
        <v>755</v>
      </c>
      <c r="C444" s="7" t="s">
        <v>882</v>
      </c>
      <c r="D444" s="7" t="s">
        <v>760</v>
      </c>
      <c r="E444" s="8">
        <v>0.5</v>
      </c>
      <c r="F444" s="37"/>
      <c r="G444" s="6">
        <v>441</v>
      </c>
    </row>
    <row r="445" spans="1:7">
      <c r="A445" s="13" t="str">
        <f>TRIM(InteriorLightingTable[[#This Row],[Lighting Standard]])&amp;TRIM( InteriorLightingTable[[#This Row],[Primary Space Type]]) &amp;TRIM( InteriorLightingTable[[#This Row],[Secondary Space Type]])</f>
        <v>ASHRAE 90.1-2007Corridor/TransitionFor Hospital</v>
      </c>
      <c r="B445" s="4" t="s">
        <v>755</v>
      </c>
      <c r="C445" s="7" t="s">
        <v>882</v>
      </c>
      <c r="D445" s="7" t="s">
        <v>878</v>
      </c>
      <c r="E445" s="8">
        <v>1</v>
      </c>
      <c r="F445" s="37"/>
      <c r="G445" s="6">
        <v>442</v>
      </c>
    </row>
    <row r="446" spans="1:7">
      <c r="A446" s="13" t="str">
        <f>TRIM(InteriorLightingTable[[#This Row],[Lighting Standard]])&amp;TRIM( InteriorLightingTable[[#This Row],[Primary Space Type]]) &amp;TRIM( InteriorLightingTable[[#This Row],[Secondary Space Type]])</f>
        <v>ASHRAE 90.1-2007Corridor/TransitionFor Manufacturing Facility</v>
      </c>
      <c r="B446" s="4" t="s">
        <v>755</v>
      </c>
      <c r="C446" s="7" t="s">
        <v>882</v>
      </c>
      <c r="D446" s="7" t="s">
        <v>1877</v>
      </c>
      <c r="E446" s="8">
        <v>0.5</v>
      </c>
      <c r="F446" s="37"/>
      <c r="G446" s="6">
        <v>443</v>
      </c>
    </row>
    <row r="447" spans="1:7">
      <c r="A447" s="13" t="str">
        <f>TRIM(InteriorLightingTable[[#This Row],[Lighting Standard]])&amp;TRIM( InteriorLightingTable[[#This Row],[Primary Space Type]]) &amp;TRIM( InteriorLightingTable[[#This Row],[Secondary Space Type]])</f>
        <v>ASHRAE 90.1-2007Stairs-ActiveGeneral</v>
      </c>
      <c r="B447" s="4" t="s">
        <v>755</v>
      </c>
      <c r="C447" s="7" t="s">
        <v>897</v>
      </c>
      <c r="D447" s="7" t="s">
        <v>760</v>
      </c>
      <c r="E447" s="8">
        <v>0.6</v>
      </c>
      <c r="F447" s="37"/>
      <c r="G447" s="6">
        <v>444</v>
      </c>
    </row>
    <row r="448" spans="1:7">
      <c r="A448" s="13" t="str">
        <f>TRIM(InteriorLightingTable[[#This Row],[Lighting Standard]])&amp;TRIM( InteriorLightingTable[[#This Row],[Primary Space Type]]) &amp;TRIM( InteriorLightingTable[[#This Row],[Secondary Space Type]])</f>
        <v>ASHRAE 90.1-2007Active StorageGeneral</v>
      </c>
      <c r="B448" s="4" t="s">
        <v>755</v>
      </c>
      <c r="C448" s="7" t="s">
        <v>779</v>
      </c>
      <c r="D448" s="7" t="s">
        <v>760</v>
      </c>
      <c r="E448" s="8">
        <v>0.8</v>
      </c>
      <c r="F448" s="37"/>
      <c r="G448" s="6">
        <v>445</v>
      </c>
    </row>
    <row r="449" spans="1:7">
      <c r="A449" s="13" t="str">
        <f>TRIM(InteriorLightingTable[[#This Row],[Lighting Standard]])&amp;TRIM( InteriorLightingTable[[#This Row],[Primary Space Type]]) &amp;TRIM( InteriorLightingTable[[#This Row],[Secondary Space Type]])</f>
        <v>ASHRAE 90.1-2007Active StorageFor Hospital</v>
      </c>
      <c r="B449" s="4" t="s">
        <v>755</v>
      </c>
      <c r="C449" s="7" t="s">
        <v>779</v>
      </c>
      <c r="D449" s="7" t="s">
        <v>878</v>
      </c>
      <c r="E449" s="8">
        <v>0.9</v>
      </c>
      <c r="F449" s="37"/>
      <c r="G449" s="6">
        <v>446</v>
      </c>
    </row>
    <row r="450" spans="1:7">
      <c r="A450" s="13" t="str">
        <f>TRIM(InteriorLightingTable[[#This Row],[Lighting Standard]])&amp;TRIM( InteriorLightingTable[[#This Row],[Primary Space Type]]) &amp;TRIM( InteriorLightingTable[[#This Row],[Secondary Space Type]])</f>
        <v>ASHRAE 90.1-2007Inactive storageGeneral</v>
      </c>
      <c r="B450" s="4" t="s">
        <v>755</v>
      </c>
      <c r="C450" s="7" t="s">
        <v>1848</v>
      </c>
      <c r="D450" s="7" t="s">
        <v>760</v>
      </c>
      <c r="E450" s="8">
        <v>0.3</v>
      </c>
      <c r="F450" s="37"/>
      <c r="G450" s="6">
        <v>447</v>
      </c>
    </row>
    <row r="451" spans="1:7">
      <c r="A451" s="13" t="str">
        <f>TRIM(InteriorLightingTable[[#This Row],[Lighting Standard]])&amp;TRIM( InteriorLightingTable[[#This Row],[Primary Space Type]]) &amp;TRIM( InteriorLightingTable[[#This Row],[Secondary Space Type]])</f>
        <v>ASHRAE 90.1-2007Inactive storageFor Museum</v>
      </c>
      <c r="B451" s="4" t="s">
        <v>755</v>
      </c>
      <c r="C451" s="7" t="s">
        <v>1848</v>
      </c>
      <c r="D451" s="7" t="s">
        <v>1878</v>
      </c>
      <c r="E451" s="8">
        <v>0.8</v>
      </c>
      <c r="F451" s="37"/>
      <c r="G451" s="6">
        <v>448</v>
      </c>
    </row>
    <row r="452" spans="1:7">
      <c r="A452" s="13" t="str">
        <f>TRIM(InteriorLightingTable[[#This Row],[Lighting Standard]])&amp;TRIM( InteriorLightingTable[[#This Row],[Primary Space Type]]) &amp;TRIM( InteriorLightingTable[[#This Row],[Secondary Space Type]])</f>
        <v>ASHRAE 90.1-2007Gymnasium/Exercise CenterPlaying Area</v>
      </c>
      <c r="B452" s="4" t="s">
        <v>755</v>
      </c>
      <c r="C452" s="7" t="s">
        <v>887</v>
      </c>
      <c r="D452" s="7" t="s">
        <v>890</v>
      </c>
      <c r="E452" s="8">
        <v>1.4</v>
      </c>
      <c r="F452" s="37"/>
      <c r="G452" s="6">
        <v>449</v>
      </c>
    </row>
    <row r="453" spans="1:7">
      <c r="A453" s="13" t="str">
        <f>TRIM(InteriorLightingTable[[#This Row],[Lighting Standard]])&amp;TRIM( InteriorLightingTable[[#This Row],[Primary Space Type]]) &amp;TRIM( InteriorLightingTable[[#This Row],[Secondary Space Type]])</f>
        <v>ASHRAE 90.1-2007Gymnasium/Exercise CenterExercise Area</v>
      </c>
      <c r="B453" s="4" t="s">
        <v>755</v>
      </c>
      <c r="C453" s="7" t="s">
        <v>887</v>
      </c>
      <c r="D453" s="7" t="s">
        <v>781</v>
      </c>
      <c r="E453" s="8">
        <v>0.9</v>
      </c>
      <c r="F453" s="37"/>
      <c r="G453" s="6">
        <v>450</v>
      </c>
    </row>
    <row r="454" spans="1:7">
      <c r="A454" s="13" t="str">
        <f>TRIM(InteriorLightingTable[[#This Row],[Lighting Standard]])&amp;TRIM( InteriorLightingTable[[#This Row],[Primary Space Type]]) &amp;TRIM( InteriorLightingTable[[#This Row],[Secondary Space Type]])</f>
        <v>ASHRAE 90.1-2007Courthouse/Police Station/PenitentiaryCourtroom</v>
      </c>
      <c r="B454" s="4" t="s">
        <v>755</v>
      </c>
      <c r="C454" s="7" t="s">
        <v>1849</v>
      </c>
      <c r="D454" s="7" t="s">
        <v>1879</v>
      </c>
      <c r="E454" s="8">
        <v>1.9</v>
      </c>
      <c r="F454" s="37"/>
      <c r="G454" s="6">
        <v>451</v>
      </c>
    </row>
    <row r="455" spans="1:7">
      <c r="A455" s="13" t="str">
        <f>TRIM(InteriorLightingTable[[#This Row],[Lighting Standard]])&amp;TRIM( InteriorLightingTable[[#This Row],[Primary Space Type]]) &amp;TRIM( InteriorLightingTable[[#This Row],[Secondary Space Type]])</f>
        <v>ASHRAE 90.1-2007Courthouse/Police Station/PenitentiaryConfinement Cells</v>
      </c>
      <c r="B455" s="4" t="s">
        <v>755</v>
      </c>
      <c r="C455" s="7" t="s">
        <v>1849</v>
      </c>
      <c r="D455" s="7" t="s">
        <v>1880</v>
      </c>
      <c r="E455" s="8">
        <v>0.9</v>
      </c>
      <c r="F455" s="37"/>
      <c r="G455" s="6">
        <v>452</v>
      </c>
    </row>
    <row r="456" spans="1:7">
      <c r="A456" s="13" t="str">
        <f>TRIM(InteriorLightingTable[[#This Row],[Lighting Standard]])&amp;TRIM( InteriorLightingTable[[#This Row],[Primary Space Type]]) &amp;TRIM( InteriorLightingTable[[#This Row],[Secondary Space Type]])</f>
        <v>ASHRAE 90.1-2007Courthouse/Police Station/PenitentiaryJudges Chambers</v>
      </c>
      <c r="B456" s="4" t="s">
        <v>755</v>
      </c>
      <c r="C456" s="7" t="s">
        <v>1849</v>
      </c>
      <c r="D456" s="7" t="s">
        <v>1881</v>
      </c>
      <c r="E456" s="8">
        <v>1.3</v>
      </c>
      <c r="F456" s="37"/>
      <c r="G456" s="6">
        <v>453</v>
      </c>
    </row>
    <row r="457" spans="1:7">
      <c r="A457" s="13" t="str">
        <f>TRIM(InteriorLightingTable[[#This Row],[Lighting Standard]])&amp;TRIM( InteriorLightingTable[[#This Row],[Primary Space Type]]) &amp;TRIM( InteriorLightingTable[[#This Row],[Secondary Space Type]])</f>
        <v>ASHRAE 90.1-2007Fire StationsFire Station Engine Room</v>
      </c>
      <c r="B457" s="4" t="s">
        <v>755</v>
      </c>
      <c r="C457" s="7" t="s">
        <v>1850</v>
      </c>
      <c r="D457" s="7" t="s">
        <v>1882</v>
      </c>
      <c r="E457" s="8">
        <v>0.8</v>
      </c>
      <c r="F457" s="37"/>
      <c r="G457" s="6">
        <v>454</v>
      </c>
    </row>
    <row r="458" spans="1:7">
      <c r="A458" s="13" t="str">
        <f>TRIM(InteriorLightingTable[[#This Row],[Lighting Standard]])&amp;TRIM( InteriorLightingTable[[#This Row],[Primary Space Type]]) &amp;TRIM( InteriorLightingTable[[#This Row],[Secondary Space Type]])</f>
        <v>ASHRAE 90.1-2007Fire StationsSleeping Quarters</v>
      </c>
      <c r="B458" s="4" t="s">
        <v>755</v>
      </c>
      <c r="C458" s="7" t="s">
        <v>1850</v>
      </c>
      <c r="D458" s="7" t="s">
        <v>1901</v>
      </c>
      <c r="E458" s="8">
        <v>0.3</v>
      </c>
      <c r="F458" s="37"/>
      <c r="G458" s="6">
        <v>455</v>
      </c>
    </row>
    <row r="459" spans="1:7">
      <c r="A459" s="13" t="str">
        <f>TRIM(InteriorLightingTable[[#This Row],[Lighting Standard]])&amp;TRIM( InteriorLightingTable[[#This Row],[Primary Space Type]]) &amp;TRIM( InteriorLightingTable[[#This Row],[Secondary Space Type]])</f>
        <v>ASHRAE 90.1-2007Post OfficeSorting Area</v>
      </c>
      <c r="B459" s="4" t="s">
        <v>755</v>
      </c>
      <c r="C459" s="10" t="s">
        <v>747</v>
      </c>
      <c r="D459" s="7" t="s">
        <v>1902</v>
      </c>
      <c r="E459" s="8">
        <v>1.2</v>
      </c>
      <c r="F459" s="37"/>
      <c r="G459" s="6">
        <v>456</v>
      </c>
    </row>
    <row r="460" spans="1:7">
      <c r="A460" s="13" t="str">
        <f>TRIM(InteriorLightingTable[[#This Row],[Lighting Standard]])&amp;TRIM( InteriorLightingTable[[#This Row],[Primary Space Type]]) &amp;TRIM( InteriorLightingTable[[#This Row],[Secondary Space Type]])</f>
        <v>ASHRAE 90.1-2007Convention CenterExhibit Space</v>
      </c>
      <c r="B460" s="4" t="s">
        <v>755</v>
      </c>
      <c r="C460" s="10" t="s">
        <v>738</v>
      </c>
      <c r="D460" s="7" t="s">
        <v>1903</v>
      </c>
      <c r="E460" s="8">
        <v>1.3</v>
      </c>
      <c r="F460" s="37"/>
      <c r="G460" s="6">
        <v>457</v>
      </c>
    </row>
    <row r="461" spans="1:7">
      <c r="A461" s="13" t="str">
        <f>TRIM(InteriorLightingTable[[#This Row],[Lighting Standard]])&amp;TRIM( InteriorLightingTable[[#This Row],[Primary Space Type]]) &amp;TRIM( InteriorLightingTable[[#This Row],[Secondary Space Type]])</f>
        <v>ASHRAE 90.1-2007LibraryCard File and Cataloging</v>
      </c>
      <c r="B461" s="4" t="s">
        <v>755</v>
      </c>
      <c r="C461" s="7" t="s">
        <v>741</v>
      </c>
      <c r="D461" s="7" t="s">
        <v>1904</v>
      </c>
      <c r="E461" s="8">
        <v>1.1000000000000001</v>
      </c>
      <c r="F461" s="37"/>
      <c r="G461" s="6">
        <v>458</v>
      </c>
    </row>
    <row r="462" spans="1:7">
      <c r="A462" s="13" t="str">
        <f>TRIM(InteriorLightingTable[[#This Row],[Lighting Standard]])&amp;TRIM( InteriorLightingTable[[#This Row],[Primary Space Type]]) &amp;TRIM( InteriorLightingTable[[#This Row],[Secondary Space Type]])</f>
        <v>ASHRAE 90.1-2007LibraryStacks</v>
      </c>
      <c r="B462" s="4" t="s">
        <v>755</v>
      </c>
      <c r="C462" s="7" t="s">
        <v>741</v>
      </c>
      <c r="D462" s="7" t="s">
        <v>1905</v>
      </c>
      <c r="E462" s="8">
        <v>1.7</v>
      </c>
      <c r="F462" s="37"/>
      <c r="G462" s="6">
        <v>459</v>
      </c>
    </row>
    <row r="463" spans="1:7">
      <c r="A463" s="13" t="str">
        <f>TRIM(InteriorLightingTable[[#This Row],[Lighting Standard]])&amp;TRIM( InteriorLightingTable[[#This Row],[Primary Space Type]]) &amp;TRIM( InteriorLightingTable[[#This Row],[Secondary Space Type]])</f>
        <v>ASHRAE 90.1-2007LibraryReading Area</v>
      </c>
      <c r="B463" s="4" t="s">
        <v>755</v>
      </c>
      <c r="C463" s="7" t="s">
        <v>741</v>
      </c>
      <c r="D463" s="7" t="s">
        <v>895</v>
      </c>
      <c r="E463" s="8">
        <v>1.2</v>
      </c>
      <c r="F463" s="37"/>
      <c r="G463" s="6">
        <v>460</v>
      </c>
    </row>
    <row r="464" spans="1:7">
      <c r="A464" s="13" t="str">
        <f>TRIM(InteriorLightingTable[[#This Row],[Lighting Standard]])&amp;TRIM( InteriorLightingTable[[#This Row],[Primary Space Type]]) &amp;TRIM( InteriorLightingTable[[#This Row],[Secondary Space Type]])</f>
        <v>ASHRAE 90.1-2007HospitalEmergency</v>
      </c>
      <c r="B464" s="4" t="s">
        <v>755</v>
      </c>
      <c r="C464" s="7" t="s">
        <v>776</v>
      </c>
      <c r="D464" s="7" t="s">
        <v>885</v>
      </c>
      <c r="E464" s="8">
        <v>2.7</v>
      </c>
      <c r="F464" s="37"/>
      <c r="G464" s="6">
        <v>461</v>
      </c>
    </row>
    <row r="465" spans="1:7">
      <c r="A465" s="13" t="str">
        <f>TRIM(InteriorLightingTable[[#This Row],[Lighting Standard]])&amp;TRIM( InteriorLightingTable[[#This Row],[Primary Space Type]]) &amp;TRIM( InteriorLightingTable[[#This Row],[Secondary Space Type]])</f>
        <v>ASHRAE 90.1-2007HospitalRecovery</v>
      </c>
      <c r="B465" s="4" t="s">
        <v>755</v>
      </c>
      <c r="C465" s="7" t="s">
        <v>776</v>
      </c>
      <c r="D465" s="7" t="s">
        <v>891</v>
      </c>
      <c r="E465" s="8">
        <v>0.8</v>
      </c>
      <c r="F465" s="37"/>
      <c r="G465" s="6">
        <v>462</v>
      </c>
    </row>
    <row r="466" spans="1:7">
      <c r="A466" s="13" t="str">
        <f>TRIM(InteriorLightingTable[[#This Row],[Lighting Standard]])&amp;TRIM( InteriorLightingTable[[#This Row],[Primary Space Type]]) &amp;TRIM( InteriorLightingTable[[#This Row],[Secondary Space Type]])</f>
        <v>ASHRAE 90.1-2007HospitalNurse Station</v>
      </c>
      <c r="B466" s="4" t="s">
        <v>755</v>
      </c>
      <c r="C466" s="7" t="s">
        <v>776</v>
      </c>
      <c r="D466" s="7" t="s">
        <v>784</v>
      </c>
      <c r="E466" s="8">
        <v>1</v>
      </c>
      <c r="F466" s="37"/>
      <c r="G466" s="6">
        <v>463</v>
      </c>
    </row>
    <row r="467" spans="1:7">
      <c r="A467" s="13" t="str">
        <f>TRIM(InteriorLightingTable[[#This Row],[Lighting Standard]])&amp;TRIM( InteriorLightingTable[[#This Row],[Primary Space Type]]) &amp;TRIM( InteriorLightingTable[[#This Row],[Secondary Space Type]])</f>
        <v>ASHRAE 90.1-2007HospitalExam/Treatment</v>
      </c>
      <c r="B467" s="4" t="s">
        <v>755</v>
      </c>
      <c r="C467" s="7" t="s">
        <v>776</v>
      </c>
      <c r="D467" s="7" t="s">
        <v>886</v>
      </c>
      <c r="E467" s="8">
        <v>1.5</v>
      </c>
      <c r="F467" s="37"/>
      <c r="G467" s="6">
        <v>464</v>
      </c>
    </row>
    <row r="468" spans="1:7">
      <c r="A468" s="13" t="str">
        <f>TRIM(InteriorLightingTable[[#This Row],[Lighting Standard]])&amp;TRIM( InteriorLightingTable[[#This Row],[Primary Space Type]]) &amp;TRIM( InteriorLightingTable[[#This Row],[Secondary Space Type]])</f>
        <v>ASHRAE 90.1-2007HospitalPharmacy</v>
      </c>
      <c r="B468" s="4" t="s">
        <v>755</v>
      </c>
      <c r="C468" s="7" t="s">
        <v>776</v>
      </c>
      <c r="D468" s="7" t="s">
        <v>623</v>
      </c>
      <c r="E468" s="8">
        <v>1.2</v>
      </c>
      <c r="F468" s="37"/>
      <c r="G468" s="6">
        <v>465</v>
      </c>
    </row>
    <row r="469" spans="1:7">
      <c r="A469" s="13" t="str">
        <f>TRIM(InteriorLightingTable[[#This Row],[Lighting Standard]])&amp;TRIM( InteriorLightingTable[[#This Row],[Primary Space Type]]) &amp;TRIM( InteriorLightingTable[[#This Row],[Secondary Space Type]])</f>
        <v>ASHRAE 90.1-2007HospitalPatient Room</v>
      </c>
      <c r="B469" s="4" t="s">
        <v>755</v>
      </c>
      <c r="C469" s="7" t="s">
        <v>776</v>
      </c>
      <c r="D469" s="7" t="s">
        <v>786</v>
      </c>
      <c r="E469" s="8">
        <v>0.7</v>
      </c>
      <c r="F469" s="37"/>
      <c r="G469" s="6">
        <v>466</v>
      </c>
    </row>
    <row r="470" spans="1:7">
      <c r="A470" s="13" t="str">
        <f>TRIM(InteriorLightingTable[[#This Row],[Lighting Standard]])&amp;TRIM( InteriorLightingTable[[#This Row],[Primary Space Type]]) &amp;TRIM( InteriorLightingTable[[#This Row],[Secondary Space Type]])</f>
        <v>ASHRAE 90.1-2007HospitalOperating Room</v>
      </c>
      <c r="B470" s="4" t="s">
        <v>755</v>
      </c>
      <c r="C470" s="7" t="s">
        <v>776</v>
      </c>
      <c r="D470" s="7" t="s">
        <v>785</v>
      </c>
      <c r="E470" s="8">
        <v>2.2000000000000002</v>
      </c>
      <c r="F470" s="37"/>
      <c r="G470" s="6">
        <v>467</v>
      </c>
    </row>
    <row r="471" spans="1:7">
      <c r="A471" s="13" t="str">
        <f>TRIM(InteriorLightingTable[[#This Row],[Lighting Standard]])&amp;TRIM( InteriorLightingTable[[#This Row],[Primary Space Type]]) &amp;TRIM( InteriorLightingTable[[#This Row],[Secondary Space Type]])</f>
        <v>ASHRAE 90.1-2007HospitalNursery</v>
      </c>
      <c r="B471" s="4" t="s">
        <v>755</v>
      </c>
      <c r="C471" s="7" t="s">
        <v>776</v>
      </c>
      <c r="D471" s="7" t="s">
        <v>1906</v>
      </c>
      <c r="E471" s="8">
        <v>0.6</v>
      </c>
      <c r="F471" s="37"/>
      <c r="G471" s="6">
        <v>468</v>
      </c>
    </row>
    <row r="472" spans="1:7">
      <c r="A472" s="13" t="str">
        <f>TRIM(InteriorLightingTable[[#This Row],[Lighting Standard]])&amp;TRIM( InteriorLightingTable[[#This Row],[Primary Space Type]]) &amp;TRIM( InteriorLightingTable[[#This Row],[Secondary Space Type]])</f>
        <v>ASHRAE 90.1-2007HospitalMedical Supply</v>
      </c>
      <c r="B472" s="4" t="s">
        <v>755</v>
      </c>
      <c r="C472" s="7" t="s">
        <v>776</v>
      </c>
      <c r="D472" s="7" t="s">
        <v>791</v>
      </c>
      <c r="E472" s="8">
        <v>1.4</v>
      </c>
      <c r="F472" s="37"/>
      <c r="G472" s="6">
        <v>469</v>
      </c>
    </row>
    <row r="473" spans="1:7">
      <c r="A473" s="13" t="str">
        <f>TRIM(InteriorLightingTable[[#This Row],[Lighting Standard]])&amp;TRIM( InteriorLightingTable[[#This Row],[Primary Space Type]]) &amp;TRIM( InteriorLightingTable[[#This Row],[Secondary Space Type]])</f>
        <v>ASHRAE 90.1-2007HospitalPhysical Therapy</v>
      </c>
      <c r="B473" s="4" t="s">
        <v>755</v>
      </c>
      <c r="C473" s="7" t="s">
        <v>776</v>
      </c>
      <c r="D473" s="7" t="s">
        <v>787</v>
      </c>
      <c r="E473" s="8">
        <v>0.9</v>
      </c>
      <c r="F473" s="37"/>
      <c r="G473" s="6">
        <v>470</v>
      </c>
    </row>
    <row r="474" spans="1:7">
      <c r="A474" s="13" t="str">
        <f>TRIM(InteriorLightingTable[[#This Row],[Lighting Standard]])&amp;TRIM( InteriorLightingTable[[#This Row],[Primary Space Type]]) &amp;TRIM( InteriorLightingTable[[#This Row],[Secondary Space Type]])</f>
        <v>ASHRAE 90.1-2007HospitalRadiology</v>
      </c>
      <c r="B474" s="4" t="s">
        <v>755</v>
      </c>
      <c r="C474" s="7" t="s">
        <v>776</v>
      </c>
      <c r="D474" s="7" t="s">
        <v>788</v>
      </c>
      <c r="E474" s="8">
        <v>0.4</v>
      </c>
      <c r="F474" s="37"/>
      <c r="G474" s="6">
        <v>471</v>
      </c>
    </row>
    <row r="475" spans="1:7">
      <c r="A475" s="13" t="str">
        <f>TRIM(InteriorLightingTable[[#This Row],[Lighting Standard]])&amp;TRIM( InteriorLightingTable[[#This Row],[Primary Space Type]]) &amp;TRIM( InteriorLightingTable[[#This Row],[Secondary Space Type]])</f>
        <v>ASHRAE 90.1-2007HospitalLaundry-Washing</v>
      </c>
      <c r="B475" s="4" t="s">
        <v>755</v>
      </c>
      <c r="C475" s="7" t="s">
        <v>776</v>
      </c>
      <c r="D475" s="7" t="s">
        <v>894</v>
      </c>
      <c r="E475" s="8">
        <v>0.6</v>
      </c>
      <c r="F475" s="37"/>
      <c r="G475" s="6">
        <v>472</v>
      </c>
    </row>
    <row r="476" spans="1:7">
      <c r="A476" s="13" t="str">
        <f>TRIM(InteriorLightingTable[[#This Row],[Lighting Standard]])&amp;TRIM( InteriorLightingTable[[#This Row],[Primary Space Type]]) &amp;TRIM( InteriorLightingTable[[#This Row],[Secondary Space Type]])</f>
        <v>ASHRAE 90.1-2007AutomotiveService/Repair</v>
      </c>
      <c r="B476" s="4" t="s">
        <v>755</v>
      </c>
      <c r="C476" s="10" t="s">
        <v>766</v>
      </c>
      <c r="D476" s="7" t="s">
        <v>767</v>
      </c>
      <c r="E476" s="8">
        <v>0.7</v>
      </c>
      <c r="F476" s="37"/>
      <c r="G476" s="6">
        <v>473</v>
      </c>
    </row>
    <row r="477" spans="1:7">
      <c r="A477" s="13" t="str">
        <f>TRIM(InteriorLightingTable[[#This Row],[Lighting Standard]])&amp;TRIM( InteriorLightingTable[[#This Row],[Primary Space Type]]) &amp;TRIM( InteriorLightingTable[[#This Row],[Secondary Space Type]])</f>
        <v>ASHRAE 90.1-2007ManufacturingLow Bay (&lt;25 ft Floor to Ceiling Height)</v>
      </c>
      <c r="B477" s="4" t="s">
        <v>755</v>
      </c>
      <c r="C477" s="7" t="s">
        <v>1899</v>
      </c>
      <c r="D477" s="7" t="s">
        <v>1908</v>
      </c>
      <c r="E477" s="8">
        <v>1.2</v>
      </c>
      <c r="F477" s="37"/>
      <c r="G477" s="6">
        <v>474</v>
      </c>
    </row>
    <row r="478" spans="1:7">
      <c r="A478" s="13" t="str">
        <f>TRIM(InteriorLightingTable[[#This Row],[Lighting Standard]])&amp;TRIM( InteriorLightingTable[[#This Row],[Primary Space Type]]) &amp;TRIM( InteriorLightingTable[[#This Row],[Secondary Space Type]])</f>
        <v>ASHRAE 90.1-2007ManufacturingHigh Bay (≥25 ft Floor to Ceiling Height)</v>
      </c>
      <c r="B478" s="4" t="s">
        <v>755</v>
      </c>
      <c r="C478" s="7" t="s">
        <v>1899</v>
      </c>
      <c r="D478" s="7" t="s">
        <v>1909</v>
      </c>
      <c r="E478" s="8">
        <v>1.7</v>
      </c>
      <c r="F478" s="37"/>
      <c r="G478" s="6">
        <v>475</v>
      </c>
    </row>
    <row r="479" spans="1:7">
      <c r="A479" s="13" t="str">
        <f>TRIM(InteriorLightingTable[[#This Row],[Lighting Standard]])&amp;TRIM( InteriorLightingTable[[#This Row],[Primary Space Type]]) &amp;TRIM( InteriorLightingTable[[#This Row],[Secondary Space Type]])</f>
        <v>ASHRAE 90.1-2007ManufacturingDetailed Manufacturing</v>
      </c>
      <c r="B479" s="4" t="s">
        <v>755</v>
      </c>
      <c r="C479" s="7" t="s">
        <v>1899</v>
      </c>
      <c r="D479" s="7" t="s">
        <v>1910</v>
      </c>
      <c r="E479" s="8">
        <v>2.1</v>
      </c>
      <c r="F479" s="37"/>
      <c r="G479" s="6">
        <v>476</v>
      </c>
    </row>
    <row r="480" spans="1:7">
      <c r="A480" s="13" t="str">
        <f>TRIM(InteriorLightingTable[[#This Row],[Lighting Standard]])&amp;TRIM( InteriorLightingTable[[#This Row],[Primary Space Type]]) &amp;TRIM( InteriorLightingTable[[#This Row],[Secondary Space Type]])</f>
        <v>ASHRAE 90.1-2007ManufacturingEquipment Room</v>
      </c>
      <c r="B480" s="4" t="s">
        <v>755</v>
      </c>
      <c r="C480" s="7" t="s">
        <v>1899</v>
      </c>
      <c r="D480" s="7" t="s">
        <v>1911</v>
      </c>
      <c r="E480" s="8">
        <v>1.2</v>
      </c>
      <c r="F480" s="37"/>
      <c r="G480" s="6">
        <v>477</v>
      </c>
    </row>
    <row r="481" spans="1:7">
      <c r="A481" s="13" t="str">
        <f>TRIM(InteriorLightingTable[[#This Row],[Lighting Standard]])&amp;TRIM( InteriorLightingTable[[#This Row],[Primary Space Type]]) &amp;TRIM( InteriorLightingTable[[#This Row],[Secondary Space Type]])</f>
        <v>ASHRAE 90.1-2007ManufacturingControl Room</v>
      </c>
      <c r="B481" s="4" t="s">
        <v>755</v>
      </c>
      <c r="C481" s="7" t="s">
        <v>1899</v>
      </c>
      <c r="D481" s="7" t="s">
        <v>1912</v>
      </c>
      <c r="E481" s="8">
        <v>0.5</v>
      </c>
      <c r="F481" s="37"/>
      <c r="G481" s="6">
        <v>478</v>
      </c>
    </row>
    <row r="482" spans="1:7">
      <c r="A482" s="13" t="str">
        <f>TRIM(InteriorLightingTable[[#This Row],[Lighting Standard]])&amp;TRIM( InteriorLightingTable[[#This Row],[Primary Space Type]]) &amp;TRIM( InteriorLightingTable[[#This Row],[Secondary Space Type]])</f>
        <v>ASHRAE 90.1-2007Hotel/MotelGuest Rooms</v>
      </c>
      <c r="B482" s="4" t="s">
        <v>755</v>
      </c>
      <c r="C482" s="7" t="s">
        <v>761</v>
      </c>
      <c r="D482" s="7" t="s">
        <v>762</v>
      </c>
      <c r="E482" s="8">
        <v>1.1000000000000001</v>
      </c>
      <c r="F482" s="37"/>
      <c r="G482" s="6">
        <v>479</v>
      </c>
    </row>
    <row r="483" spans="1:7">
      <c r="A483" s="13" t="str">
        <f>TRIM(InteriorLightingTable[[#This Row],[Lighting Standard]])&amp;TRIM( InteriorLightingTable[[#This Row],[Primary Space Type]]) &amp;TRIM( InteriorLightingTable[[#This Row],[Secondary Space Type]])</f>
        <v>ASHRAE 90.1-2007DormitoryLiving Quarters</v>
      </c>
      <c r="B483" s="4" t="s">
        <v>755</v>
      </c>
      <c r="C483" s="10" t="s">
        <v>740</v>
      </c>
      <c r="D483" s="7" t="s">
        <v>763</v>
      </c>
      <c r="E483" s="8">
        <v>1.1000000000000001</v>
      </c>
      <c r="F483" s="37"/>
      <c r="G483" s="6">
        <v>480</v>
      </c>
    </row>
    <row r="484" spans="1:7">
      <c r="A484" s="13" t="str">
        <f>TRIM(InteriorLightingTable[[#This Row],[Lighting Standard]])&amp;TRIM( InteriorLightingTable[[#This Row],[Primary Space Type]]) &amp;TRIM( InteriorLightingTable[[#This Row],[Secondary Space Type]])</f>
        <v>ASHRAE 90.1-2007MuseumGeneral Exhibition</v>
      </c>
      <c r="B484" s="4" t="s">
        <v>755</v>
      </c>
      <c r="C484" s="7" t="s">
        <v>1860</v>
      </c>
      <c r="D484" s="7" t="s">
        <v>1913</v>
      </c>
      <c r="E484" s="8">
        <v>1</v>
      </c>
      <c r="F484" s="37"/>
      <c r="G484" s="6">
        <v>481</v>
      </c>
    </row>
    <row r="485" spans="1:7">
      <c r="A485" s="13" t="str">
        <f>TRIM(InteriorLightingTable[[#This Row],[Lighting Standard]])&amp;TRIM( InteriorLightingTable[[#This Row],[Primary Space Type]]) &amp;TRIM( InteriorLightingTable[[#This Row],[Secondary Space Type]])</f>
        <v>ASHRAE 90.1-2007MuseumRestoration</v>
      </c>
      <c r="B485" s="4" t="s">
        <v>755</v>
      </c>
      <c r="C485" s="7" t="s">
        <v>1860</v>
      </c>
      <c r="D485" s="7" t="s">
        <v>1914</v>
      </c>
      <c r="E485" s="8">
        <v>1.7</v>
      </c>
      <c r="F485" s="37"/>
      <c r="G485" s="6">
        <v>482</v>
      </c>
    </row>
    <row r="486" spans="1:7">
      <c r="A486" s="13" t="str">
        <f>TRIM(InteriorLightingTable[[#This Row],[Lighting Standard]])&amp;TRIM( InteriorLightingTable[[#This Row],[Primary Space Type]]) &amp;TRIM( InteriorLightingTable[[#This Row],[Secondary Space Type]])</f>
        <v>ASHRAE 90.1-2007Electrical/MechanicalGeneral</v>
      </c>
      <c r="B486" s="4" t="s">
        <v>755</v>
      </c>
      <c r="C486" s="7" t="s">
        <v>748</v>
      </c>
      <c r="D486" s="7" t="s">
        <v>760</v>
      </c>
      <c r="E486" s="8">
        <v>1.5</v>
      </c>
      <c r="F486" s="37"/>
      <c r="G486" s="6">
        <v>483</v>
      </c>
    </row>
    <row r="487" spans="1:7">
      <c r="A487" s="13" t="str">
        <f>TRIM(InteriorLightingTable[[#This Row],[Lighting Standard]])&amp;TRIM( InteriorLightingTable[[#This Row],[Primary Space Type]]) &amp;TRIM( InteriorLightingTable[[#This Row],[Secondary Space Type]])</f>
        <v>ASHRAE 90.1-2007WorkshopGeneral</v>
      </c>
      <c r="B487" s="4" t="s">
        <v>755</v>
      </c>
      <c r="C487" s="7" t="s">
        <v>749</v>
      </c>
      <c r="D487" s="7" t="s">
        <v>760</v>
      </c>
      <c r="E487" s="8">
        <v>1.9</v>
      </c>
      <c r="F487" s="37"/>
      <c r="G487" s="6">
        <v>484</v>
      </c>
    </row>
    <row r="488" spans="1:7">
      <c r="A488" s="13" t="str">
        <f>TRIM(InteriorLightingTable[[#This Row],[Lighting Standard]])&amp;TRIM( InteriorLightingTable[[#This Row],[Primary Space Type]]) &amp;TRIM( InteriorLightingTable[[#This Row],[Secondary Space Type]])</f>
        <v>ASHRAE 90.1-2007Bank/OfficeBanking Activity Area</v>
      </c>
      <c r="B488" s="4" t="s">
        <v>755</v>
      </c>
      <c r="C488" s="10" t="s">
        <v>769</v>
      </c>
      <c r="D488" s="7" t="s">
        <v>770</v>
      </c>
      <c r="E488" s="8">
        <v>1.5</v>
      </c>
      <c r="F488" s="37"/>
      <c r="G488" s="6">
        <v>485</v>
      </c>
    </row>
    <row r="489" spans="1:7">
      <c r="A489" s="13" t="str">
        <f>TRIM(InteriorLightingTable[[#This Row],[Lighting Standard]])&amp;TRIM( InteriorLightingTable[[#This Row],[Primary Space Type]]) &amp;TRIM( InteriorLightingTable[[#This Row],[Secondary Space Type]])</f>
        <v>ASHRAE 90.1-2007Religious BuildingsWorship Pulpit, Choir</v>
      </c>
      <c r="B489" s="4" t="s">
        <v>755</v>
      </c>
      <c r="C489" s="7" t="s">
        <v>1900</v>
      </c>
      <c r="D489" s="7" t="s">
        <v>1915</v>
      </c>
      <c r="E489" s="8">
        <v>2.4</v>
      </c>
      <c r="F489" s="37"/>
      <c r="G489" s="6">
        <v>486</v>
      </c>
    </row>
    <row r="490" spans="1:7">
      <c r="A490" s="13" t="str">
        <f>TRIM(InteriorLightingTable[[#This Row],[Lighting Standard]])&amp;TRIM( InteriorLightingTable[[#This Row],[Primary Space Type]]) &amp;TRIM( InteriorLightingTable[[#This Row],[Secondary Space Type]])</f>
        <v>ASHRAE 90.1-2007Religious BuildingsFellowship Hall</v>
      </c>
      <c r="B490" s="4" t="s">
        <v>755</v>
      </c>
      <c r="C490" s="7" t="s">
        <v>1900</v>
      </c>
      <c r="D490" s="7" t="s">
        <v>1916</v>
      </c>
      <c r="E490" s="8">
        <v>0.9</v>
      </c>
      <c r="F490" s="37"/>
      <c r="G490" s="6">
        <v>487</v>
      </c>
    </row>
    <row r="491" spans="1:7">
      <c r="A491" s="13" t="str">
        <f>TRIM(InteriorLightingTable[[#This Row],[Lighting Standard]])&amp;TRIM( InteriorLightingTable[[#This Row],[Primary Space Type]]) &amp;TRIM( InteriorLightingTable[[#This Row],[Secondary Space Type]])</f>
        <v>ASHRAE 90.1-2007Retail (not including accent lighting)Sales Area</v>
      </c>
      <c r="B491" s="4" t="s">
        <v>755</v>
      </c>
      <c r="C491" s="10" t="s">
        <v>764</v>
      </c>
      <c r="D491" s="7" t="s">
        <v>790</v>
      </c>
      <c r="E491" s="8">
        <v>1.7</v>
      </c>
      <c r="F491" s="37"/>
      <c r="G491" s="6">
        <v>488</v>
      </c>
    </row>
    <row r="492" spans="1:7">
      <c r="A492" s="13" t="str">
        <f>TRIM(InteriorLightingTable[[#This Row],[Lighting Standard]])&amp;TRIM( InteriorLightingTable[[#This Row],[Primary Space Type]]) &amp;TRIM( InteriorLightingTable[[#This Row],[Secondary Space Type]])</f>
        <v>ASHRAE 90.1-2007Retail (not including accent lighting)Mall Concourse</v>
      </c>
      <c r="B492" s="4" t="s">
        <v>755</v>
      </c>
      <c r="C492" s="10" t="s">
        <v>764</v>
      </c>
      <c r="D492" s="7" t="s">
        <v>884</v>
      </c>
      <c r="E492" s="8">
        <v>1.7</v>
      </c>
      <c r="F492" s="37"/>
      <c r="G492" s="6">
        <v>489</v>
      </c>
    </row>
    <row r="493" spans="1:7">
      <c r="A493" s="13" t="str">
        <f>TRIM(InteriorLightingTable[[#This Row],[Lighting Standard]])&amp;TRIM( InteriorLightingTable[[#This Row],[Primary Space Type]]) &amp;TRIM( InteriorLightingTable[[#This Row],[Secondary Space Type]])</f>
        <v>ASHRAE 90.1-2007Sports ArenaRing Sports Area</v>
      </c>
      <c r="B493" s="4" t="s">
        <v>755</v>
      </c>
      <c r="C493" s="7" t="s">
        <v>1864</v>
      </c>
      <c r="D493" s="7" t="s">
        <v>1917</v>
      </c>
      <c r="E493" s="8">
        <v>2.7</v>
      </c>
      <c r="F493" s="37"/>
      <c r="G493" s="6">
        <v>490</v>
      </c>
    </row>
    <row r="494" spans="1:7">
      <c r="A494" s="13" t="str">
        <f>TRIM(InteriorLightingTable[[#This Row],[Lighting Standard]])&amp;TRIM( InteriorLightingTable[[#This Row],[Primary Space Type]]) &amp;TRIM( InteriorLightingTable[[#This Row],[Secondary Space Type]])</f>
        <v>ASHRAE 90.1-2007Sports ArenaCourt Sports Area</v>
      </c>
      <c r="B494" s="4" t="s">
        <v>755</v>
      </c>
      <c r="C494" s="7" t="s">
        <v>1864</v>
      </c>
      <c r="D494" s="7" t="s">
        <v>1918</v>
      </c>
      <c r="E494" s="8">
        <v>2.2999999999999998</v>
      </c>
      <c r="F494" s="37"/>
      <c r="G494" s="6">
        <v>491</v>
      </c>
    </row>
    <row r="495" spans="1:7">
      <c r="A495" s="13" t="str">
        <f>TRIM(InteriorLightingTable[[#This Row],[Lighting Standard]])&amp;TRIM( InteriorLightingTable[[#This Row],[Primary Space Type]]) &amp;TRIM( InteriorLightingTable[[#This Row],[Secondary Space Type]])</f>
        <v>ASHRAE 90.1-2007Sports ArenaIndoor Playing Field Area</v>
      </c>
      <c r="B495" s="4" t="s">
        <v>755</v>
      </c>
      <c r="C495" s="7" t="s">
        <v>1864</v>
      </c>
      <c r="D495" s="7" t="s">
        <v>1919</v>
      </c>
      <c r="E495" s="8">
        <v>1.4</v>
      </c>
      <c r="F495" s="37"/>
      <c r="G495" s="6">
        <v>492</v>
      </c>
    </row>
    <row r="496" spans="1:7">
      <c r="A496" s="13" t="str">
        <f>TRIM(InteriorLightingTable[[#This Row],[Lighting Standard]])&amp;TRIM( InteriorLightingTable[[#This Row],[Primary Space Type]]) &amp;TRIM( InteriorLightingTable[[#This Row],[Secondary Space Type]])</f>
        <v>ASHRAE 90.1-2007WarehouseFine Material Storage</v>
      </c>
      <c r="B496" s="4" t="s">
        <v>755</v>
      </c>
      <c r="C496" s="7" t="s">
        <v>778</v>
      </c>
      <c r="D496" s="7" t="s">
        <v>888</v>
      </c>
      <c r="E496" s="8">
        <v>1.4</v>
      </c>
      <c r="F496" s="37"/>
      <c r="G496" s="6">
        <v>493</v>
      </c>
    </row>
    <row r="497" spans="1:7">
      <c r="A497" s="13" t="str">
        <f>TRIM(InteriorLightingTable[[#This Row],[Lighting Standard]])&amp;TRIM( InteriorLightingTable[[#This Row],[Primary Space Type]]) &amp;TRIM( InteriorLightingTable[[#This Row],[Secondary Space Type]])</f>
        <v>ASHRAE 90.1-2007WarehouseMedium/Bulky Material Storage</v>
      </c>
      <c r="B497" s="4" t="s">
        <v>755</v>
      </c>
      <c r="C497" s="7" t="s">
        <v>778</v>
      </c>
      <c r="D497" s="7" t="s">
        <v>879</v>
      </c>
      <c r="E497" s="8">
        <v>0.9</v>
      </c>
      <c r="F497" s="37"/>
      <c r="G497" s="6">
        <v>494</v>
      </c>
    </row>
    <row r="498" spans="1:7">
      <c r="A498" s="13" t="str">
        <f>TRIM(InteriorLightingTable[[#This Row],[Lighting Standard]])&amp;TRIM( InteriorLightingTable[[#This Row],[Primary Space Type]]) &amp;TRIM( InteriorLightingTable[[#This Row],[Secondary Space Type]])</f>
        <v>ASHRAE 90.1-2007Parking GarageGarage Area</v>
      </c>
      <c r="B498" s="4" t="s">
        <v>755</v>
      </c>
      <c r="C498" s="7" t="s">
        <v>744</v>
      </c>
      <c r="D498" s="7" t="s">
        <v>768</v>
      </c>
      <c r="E498" s="8">
        <v>0.2</v>
      </c>
      <c r="F498" s="37"/>
      <c r="G498" s="6">
        <v>495</v>
      </c>
    </row>
    <row r="499" spans="1:7">
      <c r="A499" s="13" t="str">
        <f>TRIM(InteriorLightingTable[[#This Row],[Lighting Standard]])&amp;TRIM( InteriorLightingTable[[#This Row],[Primary Space Type]]) &amp;TRIM( InteriorLightingTable[[#This Row],[Secondary Space Type]])</f>
        <v>ASHRAE 90.1-2007TransportationAirport-Concourse</v>
      </c>
      <c r="B499" s="4" t="s">
        <v>755</v>
      </c>
      <c r="C499" s="7" t="s">
        <v>615</v>
      </c>
      <c r="D499" s="7" t="s">
        <v>1923</v>
      </c>
      <c r="E499" s="8">
        <v>0.6</v>
      </c>
      <c r="F499" s="37"/>
      <c r="G499" s="6">
        <v>496</v>
      </c>
    </row>
    <row r="500" spans="1:7">
      <c r="A500" s="13" t="str">
        <f>TRIM(InteriorLightingTable[[#This Row],[Lighting Standard]])&amp;TRIM( InteriorLightingTable[[#This Row],[Primary Space Type]]) &amp;TRIM( InteriorLightingTable[[#This Row],[Secondary Space Type]])</f>
        <v>ASHRAE 90.1-2007TransportationAir/Train/Bus-Baggage Area</v>
      </c>
      <c r="B500" s="4" t="s">
        <v>755</v>
      </c>
      <c r="C500" s="7" t="s">
        <v>615</v>
      </c>
      <c r="D500" s="7" t="s">
        <v>1924</v>
      </c>
      <c r="E500" s="8">
        <v>1</v>
      </c>
      <c r="F500" s="37"/>
      <c r="G500" s="6">
        <v>497</v>
      </c>
    </row>
    <row r="501" spans="1:7">
      <c r="A501" s="13" t="str">
        <f>TRIM(InteriorLightingTable[[#This Row],[Lighting Standard]])&amp;TRIM( InteriorLightingTable[[#This Row],[Primary Space Type]]) &amp;TRIM( InteriorLightingTable[[#This Row],[Secondary Space Type]])</f>
        <v>ASHRAE 90.1-2007TransportationTerminal-Ticket Counter</v>
      </c>
      <c r="B501" s="4" t="s">
        <v>755</v>
      </c>
      <c r="C501" s="7" t="s">
        <v>615</v>
      </c>
      <c r="D501" s="7" t="s">
        <v>1925</v>
      </c>
      <c r="E501" s="8">
        <v>1.5</v>
      </c>
      <c r="F501" s="37"/>
      <c r="G501" s="6">
        <v>498</v>
      </c>
    </row>
    <row r="502" spans="1:7">
      <c r="A502" s="13" t="str">
        <f>TRIM(InteriorLightingTable[[#This Row],[Lighting Standard]])&amp;TRIM( InteriorLightingTable[[#This Row],[Primary Space Type]]) &amp;TRIM( InteriorLightingTable[[#This Row],[Secondary Space Type]])</f>
        <v>ASHRAE 90.1-2007Exterior SpacesGeneral</v>
      </c>
      <c r="B502" s="4" t="s">
        <v>755</v>
      </c>
      <c r="C502" s="10" t="s">
        <v>750</v>
      </c>
      <c r="D502" s="10" t="s">
        <v>760</v>
      </c>
      <c r="E502" s="8">
        <v>0</v>
      </c>
      <c r="F502" s="37"/>
      <c r="G502" s="6">
        <v>499</v>
      </c>
    </row>
    <row r="503" spans="1:7">
      <c r="A503" s="13" t="str">
        <f>TRIM(InteriorLightingTable[[#This Row],[Lighting Standard]])&amp;TRIM( InteriorLightingTable[[#This Row],[Primary Space Type]]) &amp;TRIM( InteriorLightingTable[[#This Row],[Secondary Space Type]])</f>
        <v>ASHRAE 90.1-2007AtticsGeneral</v>
      </c>
      <c r="B503" s="4" t="s">
        <v>755</v>
      </c>
      <c r="C503" s="7" t="s">
        <v>765</v>
      </c>
      <c r="D503" s="7" t="s">
        <v>760</v>
      </c>
      <c r="E503" s="8">
        <v>0</v>
      </c>
      <c r="F503" s="37"/>
      <c r="G503" s="6">
        <v>500</v>
      </c>
    </row>
    <row r="504" spans="1:7">
      <c r="A504" s="21" t="str">
        <f>TRIM(InteriorLightingTable[[#This Row],[Lighting Standard]])&amp;TRIM( InteriorLightingTable[[#This Row],[Primary Space Type]]) &amp;TRIM( InteriorLightingTable[[#This Row],[Secondary Space Type]])</f>
        <v>GGHC v2.2Health CareAnesthesia Storage</v>
      </c>
      <c r="B504" s="2" t="s">
        <v>953</v>
      </c>
      <c r="C504" s="22" t="s">
        <v>777</v>
      </c>
      <c r="D504" s="22" t="s">
        <v>903</v>
      </c>
      <c r="E504" s="23">
        <v>3</v>
      </c>
      <c r="F504" s="21"/>
      <c r="G504" s="6">
        <v>501</v>
      </c>
    </row>
    <row r="505" spans="1:7">
      <c r="A505" s="21" t="str">
        <f>TRIM(InteriorLightingTable[[#This Row],[Lighting Standard]])&amp;TRIM( InteriorLightingTable[[#This Row],[Primary Space Type]]) &amp;TRIM( InteriorLightingTable[[#This Row],[Secondary Space Type]])</f>
        <v>GGHC v2.2Health CareAngiographic-All Other Types</v>
      </c>
      <c r="B505" s="2" t="s">
        <v>953</v>
      </c>
      <c r="C505" s="22" t="s">
        <v>777</v>
      </c>
      <c r="D505" s="22" t="s">
        <v>904</v>
      </c>
      <c r="E505" s="23">
        <v>3</v>
      </c>
      <c r="F505" s="21"/>
      <c r="G505" s="6">
        <v>502</v>
      </c>
    </row>
    <row r="506" spans="1:7">
      <c r="A506" s="21" t="str">
        <f>TRIM(InteriorLightingTable[[#This Row],[Lighting Standard]])&amp;TRIM( InteriorLightingTable[[#This Row],[Primary Space Type]]) &amp;TRIM( InteriorLightingTable[[#This Row],[Secondary Space Type]])</f>
        <v>GGHC v2.2Health CareAngiographic-Heart Only</v>
      </c>
      <c r="B506" s="2" t="s">
        <v>953</v>
      </c>
      <c r="C506" s="22" t="s">
        <v>777</v>
      </c>
      <c r="D506" s="22" t="s">
        <v>905</v>
      </c>
      <c r="E506" s="23">
        <v>3</v>
      </c>
      <c r="F506" s="21"/>
      <c r="G506" s="6">
        <v>503</v>
      </c>
    </row>
    <row r="507" spans="1:7">
      <c r="A507" s="21" t="str">
        <f>TRIM(InteriorLightingTable[[#This Row],[Lighting Standard]])&amp;TRIM( InteriorLightingTable[[#This Row],[Primary Space Type]]) &amp;TRIM( InteriorLightingTable[[#This Row],[Secondary Space Type]])</f>
        <v>GGHC v2.2Health CareAutopsy</v>
      </c>
      <c r="B507" s="2" t="s">
        <v>953</v>
      </c>
      <c r="C507" s="22" t="s">
        <v>777</v>
      </c>
      <c r="D507" s="22" t="s">
        <v>906</v>
      </c>
      <c r="E507" s="23">
        <v>1.2</v>
      </c>
      <c r="F507" s="21"/>
      <c r="G507" s="6">
        <v>504</v>
      </c>
    </row>
    <row r="508" spans="1:7">
      <c r="A508" s="21" t="str">
        <f>TRIM(InteriorLightingTable[[#This Row],[Lighting Standard]])&amp;TRIM( InteriorLightingTable[[#This Row],[Primary Space Type]]) &amp;TRIM( InteriorLightingTable[[#This Row],[Secondary Space Type]])</f>
        <v>GGHC v2.2Health CareBathroom/ Public</v>
      </c>
      <c r="B508" s="2" t="s">
        <v>953</v>
      </c>
      <c r="C508" s="22" t="s">
        <v>777</v>
      </c>
      <c r="D508" s="22" t="s">
        <v>907</v>
      </c>
      <c r="E508" s="23">
        <v>0.6</v>
      </c>
      <c r="F508" s="21"/>
      <c r="G508" s="6">
        <v>505</v>
      </c>
    </row>
    <row r="509" spans="1:7">
      <c r="A509" s="21" t="str">
        <f>TRIM(InteriorLightingTable[[#This Row],[Lighting Standard]])&amp;TRIM( InteriorLightingTable[[#This Row],[Primary Space Type]]) &amp;TRIM( InteriorLightingTable[[#This Row],[Secondary Space Type]])</f>
        <v>GGHC v2.2Health CareBedpan Room</v>
      </c>
      <c r="B509" s="2" t="s">
        <v>953</v>
      </c>
      <c r="C509" s="22" t="s">
        <v>777</v>
      </c>
      <c r="D509" s="22" t="s">
        <v>908</v>
      </c>
      <c r="E509" s="23">
        <v>0.5</v>
      </c>
      <c r="F509" s="21"/>
      <c r="G509" s="6">
        <v>506</v>
      </c>
    </row>
    <row r="510" spans="1:7">
      <c r="A510" s="21" t="str">
        <f>TRIM(InteriorLightingTable[[#This Row],[Lighting Standard]])&amp;TRIM( InteriorLightingTable[[#This Row],[Primary Space Type]]) &amp;TRIM( InteriorLightingTable[[#This Row],[Secondary Space Type]])</f>
        <v>GGHC v2.2Health CareCast Room</v>
      </c>
      <c r="B510" s="2" t="s">
        <v>953</v>
      </c>
      <c r="C510" s="22" t="s">
        <v>777</v>
      </c>
      <c r="D510" s="22" t="s">
        <v>909</v>
      </c>
      <c r="E510" s="23">
        <v>3</v>
      </c>
      <c r="F510" s="21"/>
      <c r="G510" s="6">
        <v>507</v>
      </c>
    </row>
    <row r="511" spans="1:7">
      <c r="A511" s="21" t="str">
        <f>TRIM(InteriorLightingTable[[#This Row],[Lighting Standard]])&amp;TRIM( InteriorLightingTable[[#This Row],[Primary Space Type]]) &amp;TRIM( InteriorLightingTable[[#This Row],[Secondary Space Type]])</f>
        <v>GGHC v2.2Health CareClean Linen Storage</v>
      </c>
      <c r="B511" s="2" t="s">
        <v>953</v>
      </c>
      <c r="C511" s="22" t="s">
        <v>777</v>
      </c>
      <c r="D511" s="22" t="s">
        <v>910</v>
      </c>
      <c r="E511" s="23">
        <v>0.5</v>
      </c>
      <c r="F511" s="21"/>
      <c r="G511" s="6">
        <v>508</v>
      </c>
    </row>
    <row r="512" spans="1:7">
      <c r="A512" s="21" t="str">
        <f>TRIM(InteriorLightingTable[[#This Row],[Lighting Standard]])&amp;TRIM( InteriorLightingTable[[#This Row],[Primary Space Type]]) &amp;TRIM( InteriorLightingTable[[#This Row],[Secondary Space Type]])</f>
        <v>GGHC v2.2Health CareClean Utility / Workroom</v>
      </c>
      <c r="B512" s="2" t="s">
        <v>953</v>
      </c>
      <c r="C512" s="22" t="s">
        <v>777</v>
      </c>
      <c r="D512" s="22" t="s">
        <v>911</v>
      </c>
      <c r="E512" s="23">
        <v>1.2</v>
      </c>
      <c r="F512" s="21"/>
      <c r="G512" s="6">
        <v>509</v>
      </c>
    </row>
    <row r="513" spans="1:7">
      <c r="A513" s="21" t="str">
        <f>TRIM(InteriorLightingTable[[#This Row],[Lighting Standard]])&amp;TRIM( InteriorLightingTable[[#This Row],[Primary Space Type]]) &amp;TRIM( InteriorLightingTable[[#This Row],[Secondary Space Type]])</f>
        <v>GGHC v2.2Health CareConference Rooms</v>
      </c>
      <c r="B513" s="2" t="s">
        <v>953</v>
      </c>
      <c r="C513" s="22" t="s">
        <v>777</v>
      </c>
      <c r="D513" s="22" t="s">
        <v>912</v>
      </c>
      <c r="E513" s="23">
        <v>1.2</v>
      </c>
      <c r="F513" s="21"/>
      <c r="G513" s="6">
        <v>510</v>
      </c>
    </row>
    <row r="514" spans="1:7">
      <c r="A514" s="21" t="str">
        <f>TRIM(InteriorLightingTable[[#This Row],[Lighting Standard]])&amp;TRIM( InteriorLightingTable[[#This Row],[Primary Space Type]]) &amp;TRIM( InteriorLightingTable[[#This Row],[Secondary Space Type]])</f>
        <v>GGHC v2.2Health CareCorridors</v>
      </c>
      <c r="B514" s="2" t="s">
        <v>953</v>
      </c>
      <c r="C514" s="22" t="s">
        <v>777</v>
      </c>
      <c r="D514" s="22" t="s">
        <v>633</v>
      </c>
      <c r="E514" s="23">
        <v>0.6</v>
      </c>
      <c r="F514" s="21"/>
      <c r="G514" s="6">
        <v>511</v>
      </c>
    </row>
    <row r="515" spans="1:7">
      <c r="A515" s="21" t="str">
        <f>TRIM(InteriorLightingTable[[#This Row],[Lighting Standard]])&amp;TRIM( InteriorLightingTable[[#This Row],[Primary Space Type]]) &amp;TRIM( InteriorLightingTable[[#This Row],[Secondary Space Type]])</f>
        <v>GGHC v2.2Health CareCystoscopy</v>
      </c>
      <c r="B515" s="2" t="s">
        <v>953</v>
      </c>
      <c r="C515" s="22" t="s">
        <v>777</v>
      </c>
      <c r="D515" s="22" t="s">
        <v>913</v>
      </c>
      <c r="E515" s="23">
        <v>3</v>
      </c>
      <c r="F515" s="21"/>
      <c r="G515" s="6">
        <v>512</v>
      </c>
    </row>
    <row r="516" spans="1:7">
      <c r="A516" s="21" t="str">
        <f>TRIM(InteriorLightingTable[[#This Row],[Lighting Standard]])&amp;TRIM( InteriorLightingTable[[#This Row],[Primary Space Type]]) &amp;TRIM( InteriorLightingTable[[#This Row],[Secondary Space Type]])</f>
        <v>GGHC v2.2Health CareDarkroom</v>
      </c>
      <c r="B516" s="2" t="s">
        <v>953</v>
      </c>
      <c r="C516" s="22" t="s">
        <v>777</v>
      </c>
      <c r="D516" s="22" t="s">
        <v>914</v>
      </c>
      <c r="E516" s="23">
        <v>0.3</v>
      </c>
      <c r="F516" s="21"/>
      <c r="G516" s="6">
        <v>513</v>
      </c>
    </row>
    <row r="517" spans="1:7">
      <c r="A517" s="21" t="str">
        <f>TRIM(InteriorLightingTable[[#This Row],[Lighting Standard]])&amp;TRIM( InteriorLightingTable[[#This Row],[Primary Space Type]]) &amp;TRIM( InteriorLightingTable[[#This Row],[Secondary Space Type]])</f>
        <v>GGHC v2.2Health CareDecontamination</v>
      </c>
      <c r="B517" s="2" t="s">
        <v>953</v>
      </c>
      <c r="C517" s="22" t="s">
        <v>777</v>
      </c>
      <c r="D517" s="22" t="s">
        <v>915</v>
      </c>
      <c r="E517" s="23">
        <v>1.2</v>
      </c>
      <c r="F517" s="21"/>
      <c r="G517" s="6">
        <v>514</v>
      </c>
    </row>
    <row r="518" spans="1:7">
      <c r="A518" s="21" t="str">
        <f>TRIM(InteriorLightingTable[[#This Row],[Lighting Standard]])&amp;TRIM( InteriorLightingTable[[#This Row],[Primary Space Type]]) &amp;TRIM( InteriorLightingTable[[#This Row],[Secondary Space Type]])</f>
        <v>GGHC v2.2Health CareDelivery Room</v>
      </c>
      <c r="B518" s="2" t="s">
        <v>953</v>
      </c>
      <c r="C518" s="22" t="s">
        <v>777</v>
      </c>
      <c r="D518" s="22" t="s">
        <v>916</v>
      </c>
      <c r="E518" s="23">
        <v>4.5</v>
      </c>
      <c r="F518" s="21"/>
      <c r="G518" s="6">
        <v>515</v>
      </c>
    </row>
    <row r="519" spans="1:7">
      <c r="A519" s="21" t="str">
        <f>TRIM(InteriorLightingTable[[#This Row],[Lighting Standard]])&amp;TRIM( InteriorLightingTable[[#This Row],[Primary Space Type]]) &amp;TRIM( InteriorLightingTable[[#This Row],[Secondary Space Type]])</f>
        <v>GGHC v2.2Health CareDietary Day Storage</v>
      </c>
      <c r="B519" s="2" t="s">
        <v>953</v>
      </c>
      <c r="C519" s="22" t="s">
        <v>777</v>
      </c>
      <c r="D519" s="22" t="s">
        <v>917</v>
      </c>
      <c r="E519" s="23">
        <v>0.5</v>
      </c>
      <c r="F519" s="21"/>
      <c r="G519" s="6">
        <v>516</v>
      </c>
    </row>
    <row r="520" spans="1:7">
      <c r="A520" s="21" t="str">
        <f>TRIM(InteriorLightingTable[[#This Row],[Lighting Standard]])&amp;TRIM( InteriorLightingTable[[#This Row],[Primary Space Type]]) &amp;TRIM( InteriorLightingTable[[#This Row],[Secondary Space Type]])</f>
        <v>GGHC v2.2Health CareDining Room</v>
      </c>
      <c r="B520" s="2" t="s">
        <v>953</v>
      </c>
      <c r="C520" s="22" t="s">
        <v>777</v>
      </c>
      <c r="D520" s="22" t="s">
        <v>918</v>
      </c>
      <c r="E520" s="23">
        <v>1.1000000000000001</v>
      </c>
      <c r="F520" s="21"/>
      <c r="G520" s="6">
        <v>517</v>
      </c>
    </row>
    <row r="521" spans="1:7">
      <c r="A521" s="21" t="str">
        <f>TRIM(InteriorLightingTable[[#This Row],[Lighting Standard]])&amp;TRIM( InteriorLightingTable[[#This Row],[Primary Space Type]]) &amp;TRIM( InteriorLightingTable[[#This Row],[Secondary Space Type]])</f>
        <v>GGHC v2.2Health CareDishwashing</v>
      </c>
      <c r="B521" s="2" t="s">
        <v>953</v>
      </c>
      <c r="C521" s="22" t="s">
        <v>777</v>
      </c>
      <c r="D521" s="22" t="s">
        <v>919</v>
      </c>
      <c r="E521" s="23">
        <v>1.7</v>
      </c>
      <c r="F521" s="21"/>
      <c r="G521" s="6">
        <v>518</v>
      </c>
    </row>
    <row r="522" spans="1:7">
      <c r="A522" s="21" t="str">
        <f>TRIM(InteriorLightingTable[[#This Row],[Lighting Standard]])&amp;TRIM( InteriorLightingTable[[#This Row],[Primary Space Type]]) &amp;TRIM( InteriorLightingTable[[#This Row],[Secondary Space Type]])</f>
        <v>GGHC v2.2Health CareEndoscopy</v>
      </c>
      <c r="B522" s="2" t="s">
        <v>953</v>
      </c>
      <c r="C522" s="22" t="s">
        <v>777</v>
      </c>
      <c r="D522" s="22" t="s">
        <v>920</v>
      </c>
      <c r="E522" s="23">
        <v>3</v>
      </c>
      <c r="F522" s="21"/>
      <c r="G522" s="6">
        <v>519</v>
      </c>
    </row>
    <row r="523" spans="1:7">
      <c r="A523" s="21" t="str">
        <f>TRIM(InteriorLightingTable[[#This Row],[Lighting Standard]])&amp;TRIM( InteriorLightingTable[[#This Row],[Primary Space Type]]) &amp;TRIM( InteriorLightingTable[[#This Row],[Secondary Space Type]])</f>
        <v>GGHC v2.2Health CareHistology</v>
      </c>
      <c r="B523" s="2" t="s">
        <v>953</v>
      </c>
      <c r="C523" s="22" t="s">
        <v>777</v>
      </c>
      <c r="D523" s="22" t="s">
        <v>921</v>
      </c>
      <c r="E523" s="23">
        <v>4.5</v>
      </c>
      <c r="F523" s="21"/>
      <c r="G523" s="6">
        <v>520</v>
      </c>
    </row>
    <row r="524" spans="1:7">
      <c r="A524" s="21" t="str">
        <f>TRIM(InteriorLightingTable[[#This Row],[Lighting Standard]])&amp;TRIM( InteriorLightingTable[[#This Row],[Primary Space Type]]) &amp;TRIM( InteriorLightingTable[[#This Row],[Secondary Space Type]])</f>
        <v>GGHC v2.2Health CareIsolation</v>
      </c>
      <c r="B524" s="2" t="s">
        <v>953</v>
      </c>
      <c r="C524" s="22" t="s">
        <v>777</v>
      </c>
      <c r="D524" s="22" t="s">
        <v>922</v>
      </c>
      <c r="E524" s="23">
        <v>0.5</v>
      </c>
      <c r="F524" s="21"/>
      <c r="G524" s="6">
        <v>521</v>
      </c>
    </row>
    <row r="525" spans="1:7">
      <c r="A525" s="21" t="str">
        <f>TRIM(InteriorLightingTable[[#This Row],[Lighting Standard]])&amp;TRIM( InteriorLightingTable[[#This Row],[Primary Space Type]]) &amp;TRIM( InteriorLightingTable[[#This Row],[Secondary Space Type]])</f>
        <v>GGHC v2.2Health CareJanitors Closet / Utility</v>
      </c>
      <c r="B525" s="2" t="s">
        <v>953</v>
      </c>
      <c r="C525" s="22" t="s">
        <v>777</v>
      </c>
      <c r="D525" s="22" t="s">
        <v>923</v>
      </c>
      <c r="E525" s="23">
        <v>0.5</v>
      </c>
      <c r="F525" s="21"/>
      <c r="G525" s="6">
        <v>522</v>
      </c>
    </row>
    <row r="526" spans="1:7">
      <c r="A526" s="21" t="str">
        <f>TRIM(InteriorLightingTable[[#This Row],[Lighting Standard]])&amp;TRIM( InteriorLightingTable[[#This Row],[Primary Space Type]]) &amp;TRIM( InteriorLightingTable[[#This Row],[Secondary Space Type]])</f>
        <v>GGHC v2.2Health CareKitchen, Food Preparation</v>
      </c>
      <c r="B526" s="2" t="s">
        <v>953</v>
      </c>
      <c r="C526" s="22" t="s">
        <v>777</v>
      </c>
      <c r="D526" s="22" t="s">
        <v>924</v>
      </c>
      <c r="E526" s="23">
        <v>1.7</v>
      </c>
      <c r="F526" s="21"/>
      <c r="G526" s="6">
        <v>523</v>
      </c>
    </row>
    <row r="527" spans="1:7">
      <c r="A527" s="21" t="str">
        <f>TRIM(InteriorLightingTable[[#This Row],[Lighting Standard]])&amp;TRIM( InteriorLightingTable[[#This Row],[Primary Space Type]]) &amp;TRIM( InteriorLightingTable[[#This Row],[Secondary Space Type]])</f>
        <v>GGHC v2.2Health CareLabor/ Delivery/Recovery</v>
      </c>
      <c r="B527" s="2" t="s">
        <v>953</v>
      </c>
      <c r="C527" s="22" t="s">
        <v>777</v>
      </c>
      <c r="D527" s="22" t="s">
        <v>925</v>
      </c>
      <c r="E527" s="23">
        <v>4.5</v>
      </c>
      <c r="F527" s="21"/>
      <c r="G527" s="6">
        <v>524</v>
      </c>
    </row>
    <row r="528" spans="1:7">
      <c r="A528" s="21" t="str">
        <f>TRIM(InteriorLightingTable[[#This Row],[Lighting Standard]])&amp;TRIM( InteriorLightingTable[[#This Row],[Primary Space Type]]) &amp;TRIM( InteriorLightingTable[[#This Row],[Secondary Space Type]])</f>
        <v>GGHC v2.2Health CareL / D / R / Post Partum</v>
      </c>
      <c r="B528" s="2" t="s">
        <v>953</v>
      </c>
      <c r="C528" s="22" t="s">
        <v>777</v>
      </c>
      <c r="D528" s="22" t="s">
        <v>926</v>
      </c>
      <c r="E528" s="23">
        <v>0.7</v>
      </c>
      <c r="F528" s="21"/>
      <c r="G528" s="6">
        <v>525</v>
      </c>
    </row>
    <row r="529" spans="1:7">
      <c r="A529" s="21" t="str">
        <f>TRIM(InteriorLightingTable[[#This Row],[Lighting Standard]])&amp;TRIM( InteriorLightingTable[[#This Row],[Primary Space Type]]) &amp;TRIM( InteriorLightingTable[[#This Row],[Secondary Space Type]])</f>
        <v>GGHC v2.2Health CareLaboratory</v>
      </c>
      <c r="B529" s="2" t="s">
        <v>953</v>
      </c>
      <c r="C529" s="22" t="s">
        <v>777</v>
      </c>
      <c r="D529" s="22" t="s">
        <v>782</v>
      </c>
      <c r="E529" s="23">
        <v>3</v>
      </c>
      <c r="F529" s="21"/>
      <c r="G529" s="6">
        <v>526</v>
      </c>
    </row>
    <row r="530" spans="1:7">
      <c r="A530" s="21" t="str">
        <f>TRIM(InteriorLightingTable[[#This Row],[Lighting Standard]])&amp;TRIM( InteriorLightingTable[[#This Row],[Primary Space Type]]) &amp;TRIM( InteriorLightingTable[[#This Row],[Secondary Space Type]])</f>
        <v>GGHC v2.2Health CareLinen Storage, Clean</v>
      </c>
      <c r="B530" s="2" t="s">
        <v>953</v>
      </c>
      <c r="C530" s="22" t="s">
        <v>777</v>
      </c>
      <c r="D530" s="22" t="s">
        <v>927</v>
      </c>
      <c r="E530" s="23">
        <v>0.5</v>
      </c>
      <c r="F530" s="21"/>
      <c r="G530" s="6">
        <v>527</v>
      </c>
    </row>
    <row r="531" spans="1:7">
      <c r="A531" s="21" t="str">
        <f>TRIM(InteriorLightingTable[[#This Row],[Lighting Standard]])&amp;TRIM( InteriorLightingTable[[#This Row],[Primary Space Type]]) &amp;TRIM( InteriorLightingTable[[#This Row],[Secondary Space Type]])</f>
        <v>GGHC v2.2Health CareLobby</v>
      </c>
      <c r="B531" s="2" t="s">
        <v>953</v>
      </c>
      <c r="C531" s="22" t="s">
        <v>777</v>
      </c>
      <c r="D531" s="22" t="s">
        <v>783</v>
      </c>
      <c r="E531" s="23">
        <v>1.1000000000000001</v>
      </c>
      <c r="F531" s="21"/>
      <c r="G531" s="6">
        <v>528</v>
      </c>
    </row>
    <row r="532" spans="1:7">
      <c r="A532" s="21" t="str">
        <f>TRIM(InteriorLightingTable[[#This Row],[Lighting Standard]])&amp;TRIM( InteriorLightingTable[[#This Row],[Primary Space Type]]) &amp;TRIM( InteriorLightingTable[[#This Row],[Secondary Space Type]])</f>
        <v>GGHC v2.2Health CareLockers</v>
      </c>
      <c r="B532" s="2" t="s">
        <v>953</v>
      </c>
      <c r="C532" s="22" t="s">
        <v>777</v>
      </c>
      <c r="D532" s="22" t="s">
        <v>928</v>
      </c>
      <c r="E532" s="23">
        <v>0.7</v>
      </c>
      <c r="F532" s="21"/>
      <c r="G532" s="6">
        <v>529</v>
      </c>
    </row>
    <row r="533" spans="1:7">
      <c r="A533" s="21" t="str">
        <f>TRIM(InteriorLightingTable[[#This Row],[Lighting Standard]])&amp;TRIM( InteriorLightingTable[[#This Row],[Primary Space Type]]) &amp;TRIM( InteriorLightingTable[[#This Row],[Secondary Space Type]])</f>
        <v>GGHC v2.2Health CareMammography</v>
      </c>
      <c r="B533" s="2" t="s">
        <v>953</v>
      </c>
      <c r="C533" s="22" t="s">
        <v>777</v>
      </c>
      <c r="D533" s="22" t="s">
        <v>929</v>
      </c>
      <c r="E533" s="23">
        <v>3</v>
      </c>
      <c r="F533" s="21"/>
      <c r="G533" s="6">
        <v>530</v>
      </c>
    </row>
    <row r="534" spans="1:7">
      <c r="A534" s="21" t="str">
        <f>TRIM(InteriorLightingTable[[#This Row],[Lighting Standard]])&amp;TRIM( InteriorLightingTable[[#This Row],[Primary Space Type]]) &amp;TRIM( InteriorLightingTable[[#This Row],[Secondary Space Type]])</f>
        <v>GGHC v2.2Health CareMechanical Equipment Room</v>
      </c>
      <c r="B534" s="2" t="s">
        <v>953</v>
      </c>
      <c r="C534" s="22" t="s">
        <v>777</v>
      </c>
      <c r="D534" s="22" t="s">
        <v>930</v>
      </c>
      <c r="E534" s="23">
        <v>0.7</v>
      </c>
      <c r="F534" s="21"/>
      <c r="G534" s="6">
        <v>531</v>
      </c>
    </row>
    <row r="535" spans="1:7">
      <c r="A535" s="21" t="str">
        <f>TRIM(InteriorLightingTable[[#This Row],[Lighting Standard]])&amp;TRIM( InteriorLightingTable[[#This Row],[Primary Space Type]]) &amp;TRIM( InteriorLightingTable[[#This Row],[Secondary Space Type]])</f>
        <v>GGHC v2.2Health CareMedical Records</v>
      </c>
      <c r="B535" s="2" t="s">
        <v>953</v>
      </c>
      <c r="C535" s="22" t="s">
        <v>777</v>
      </c>
      <c r="D535" s="22" t="s">
        <v>931</v>
      </c>
      <c r="E535" s="23">
        <v>3</v>
      </c>
      <c r="F535" s="21"/>
      <c r="G535" s="6">
        <v>532</v>
      </c>
    </row>
    <row r="536" spans="1:7">
      <c r="A536" s="21" t="str">
        <f>TRIM(InteriorLightingTable[[#This Row],[Lighting Standard]])&amp;TRIM( InteriorLightingTable[[#This Row],[Primary Space Type]]) &amp;TRIM( InteriorLightingTable[[#This Row],[Secondary Space Type]])</f>
        <v>GGHC v2.2Health CareNuclear Medicine, Hot Lab</v>
      </c>
      <c r="B536" s="2" t="s">
        <v>953</v>
      </c>
      <c r="C536" s="22" t="s">
        <v>777</v>
      </c>
      <c r="D536" s="22" t="s">
        <v>932</v>
      </c>
      <c r="E536" s="23">
        <v>1.2</v>
      </c>
      <c r="F536" s="21"/>
      <c r="G536" s="6">
        <v>533</v>
      </c>
    </row>
    <row r="537" spans="1:7">
      <c r="A537" s="21" t="str">
        <f>TRIM(InteriorLightingTable[[#This Row],[Lighting Standard]])&amp;TRIM( InteriorLightingTable[[#This Row],[Primary Space Type]]) &amp;TRIM( InteriorLightingTable[[#This Row],[Secondary Space Type]])</f>
        <v>GGHC v2.2Health CareNursery, General</v>
      </c>
      <c r="B537" s="2" t="s">
        <v>953</v>
      </c>
      <c r="C537" s="22" t="s">
        <v>777</v>
      </c>
      <c r="D537" s="22" t="s">
        <v>933</v>
      </c>
      <c r="E537" s="23">
        <v>3</v>
      </c>
      <c r="F537" s="21"/>
      <c r="G537" s="6">
        <v>534</v>
      </c>
    </row>
    <row r="538" spans="1:7">
      <c r="A538" s="21" t="str">
        <f>TRIM(InteriorLightingTable[[#This Row],[Lighting Standard]])&amp;TRIM( InteriorLightingTable[[#This Row],[Primary Space Type]]) &amp;TRIM( InteriorLightingTable[[#This Row],[Secondary Space Type]])</f>
        <v>GGHC v2.2Health CareNursery, Exam</v>
      </c>
      <c r="B538" s="2" t="s">
        <v>953</v>
      </c>
      <c r="C538" s="22" t="s">
        <v>777</v>
      </c>
      <c r="D538" s="22" t="s">
        <v>934</v>
      </c>
      <c r="E538" s="23">
        <v>0.7</v>
      </c>
      <c r="F538" s="21"/>
      <c r="G538" s="6">
        <v>535</v>
      </c>
    </row>
    <row r="539" spans="1:7">
      <c r="A539" s="21" t="str">
        <f>TRIM(InteriorLightingTable[[#This Row],[Lighting Standard]])&amp;TRIM( InteriorLightingTable[[#This Row],[Primary Space Type]]) &amp;TRIM( InteriorLightingTable[[#This Row],[Secondary Space Type]])</f>
        <v>GGHC v2.2Health CareNursing Stations- General</v>
      </c>
      <c r="B539" s="2" t="s">
        <v>953</v>
      </c>
      <c r="C539" s="22" t="s">
        <v>777</v>
      </c>
      <c r="D539" s="22" t="s">
        <v>935</v>
      </c>
      <c r="E539" s="23">
        <v>1.2</v>
      </c>
      <c r="F539" s="21"/>
      <c r="G539" s="6">
        <v>536</v>
      </c>
    </row>
    <row r="540" spans="1:7">
      <c r="A540" s="21" t="str">
        <f>TRIM(InteriorLightingTable[[#This Row],[Lighting Standard]])&amp;TRIM( InteriorLightingTable[[#This Row],[Primary Space Type]]) &amp;TRIM( InteriorLightingTable[[#This Row],[Secondary Space Type]])</f>
        <v>GGHC v2.2Health CareOperating Room</v>
      </c>
      <c r="B540" s="2" t="s">
        <v>953</v>
      </c>
      <c r="C540" s="22" t="s">
        <v>777</v>
      </c>
      <c r="D540" s="22" t="s">
        <v>785</v>
      </c>
      <c r="E540" s="23">
        <v>4.5</v>
      </c>
      <c r="F540" s="21"/>
      <c r="G540" s="6">
        <v>537</v>
      </c>
    </row>
    <row r="541" spans="1:7">
      <c r="A541" s="21" t="str">
        <f>TRIM(InteriorLightingTable[[#This Row],[Lighting Standard]])&amp;TRIM( InteriorLightingTable[[#This Row],[Primary Space Type]]) &amp;TRIM( InteriorLightingTable[[#This Row],[Secondary Space Type]])</f>
        <v>GGHC v2.2Health CarePathology</v>
      </c>
      <c r="B541" s="2" t="s">
        <v>953</v>
      </c>
      <c r="C541" s="22" t="s">
        <v>777</v>
      </c>
      <c r="D541" s="22" t="s">
        <v>936</v>
      </c>
      <c r="E541" s="23">
        <v>3</v>
      </c>
      <c r="F541" s="21"/>
      <c r="G541" s="6">
        <v>538</v>
      </c>
    </row>
    <row r="542" spans="1:7">
      <c r="A542" s="21" t="str">
        <f>TRIM(InteriorLightingTable[[#This Row],[Lighting Standard]])&amp;TRIM( InteriorLightingTable[[#This Row],[Primary Space Type]]) &amp;TRIM( InteriorLightingTable[[#This Row],[Secondary Space Type]])</f>
        <v>GGHC v2.2Health CarePatient Room</v>
      </c>
      <c r="B542" s="2" t="s">
        <v>953</v>
      </c>
      <c r="C542" s="22" t="s">
        <v>777</v>
      </c>
      <c r="D542" s="22" t="s">
        <v>786</v>
      </c>
      <c r="E542" s="23">
        <v>0.5</v>
      </c>
      <c r="F542" s="21"/>
      <c r="G542" s="6">
        <v>539</v>
      </c>
    </row>
    <row r="543" spans="1:7">
      <c r="A543" s="21" t="str">
        <f>TRIM(InteriorLightingTable[[#This Row],[Lighting Standard]])&amp;TRIM( InteriorLightingTable[[#This Row],[Primary Space Type]]) &amp;TRIM( InteriorLightingTable[[#This Row],[Secondary Space Type]])</f>
        <v>GGHC v2.2Health CarePharmacy / Medicine Room</v>
      </c>
      <c r="B543" s="2" t="s">
        <v>953</v>
      </c>
      <c r="C543" s="22" t="s">
        <v>777</v>
      </c>
      <c r="D543" s="22" t="s">
        <v>937</v>
      </c>
      <c r="E543" s="23">
        <v>3</v>
      </c>
      <c r="F543" s="21"/>
      <c r="G543" s="6">
        <v>540</v>
      </c>
    </row>
    <row r="544" spans="1:7">
      <c r="A544" s="21" t="str">
        <f>TRIM(InteriorLightingTable[[#This Row],[Lighting Standard]])&amp;TRIM( InteriorLightingTable[[#This Row],[Primary Space Type]]) &amp;TRIM( InteriorLightingTable[[#This Row],[Secondary Space Type]])</f>
        <v>GGHC v2.2Health CarePhysical Therapy and Hydrotherapy</v>
      </c>
      <c r="B544" s="2" t="s">
        <v>953</v>
      </c>
      <c r="C544" s="22" t="s">
        <v>777</v>
      </c>
      <c r="D544" s="22" t="s">
        <v>938</v>
      </c>
      <c r="E544" s="23">
        <v>1.2</v>
      </c>
      <c r="F544" s="21"/>
      <c r="G544" s="6">
        <v>541</v>
      </c>
    </row>
    <row r="545" spans="1:7">
      <c r="A545" s="21" t="str">
        <f>TRIM(InteriorLightingTable[[#This Row],[Lighting Standard]])&amp;TRIM( InteriorLightingTable[[#This Row],[Primary Space Type]]) &amp;TRIM( InteriorLightingTable[[#This Row],[Secondary Space Type]])</f>
        <v>GGHC v2.2Health CareRecovery</v>
      </c>
      <c r="B545" s="2" t="s">
        <v>953</v>
      </c>
      <c r="C545" s="22" t="s">
        <v>777</v>
      </c>
      <c r="D545" s="22" t="s">
        <v>891</v>
      </c>
      <c r="E545" s="23">
        <v>3</v>
      </c>
      <c r="F545" s="21"/>
      <c r="G545" s="6">
        <v>542</v>
      </c>
    </row>
    <row r="546" spans="1:7">
      <c r="A546" s="21" t="str">
        <f>TRIM(InteriorLightingTable[[#This Row],[Lighting Standard]])&amp;TRIM( InteriorLightingTable[[#This Row],[Primary Space Type]]) &amp;TRIM( InteriorLightingTable[[#This Row],[Secondary Space Type]])</f>
        <v>GGHC v2.2Health CareScrub Up Area, Surgical Corridor</v>
      </c>
      <c r="B546" s="2" t="s">
        <v>953</v>
      </c>
      <c r="C546" s="22" t="s">
        <v>777</v>
      </c>
      <c r="D546" s="22" t="s">
        <v>939</v>
      </c>
      <c r="E546" s="23">
        <v>4.5</v>
      </c>
      <c r="F546" s="21"/>
      <c r="G546" s="6">
        <v>543</v>
      </c>
    </row>
    <row r="547" spans="1:7">
      <c r="A547" s="21" t="str">
        <f>TRIM(InteriorLightingTable[[#This Row],[Lighting Standard]])&amp;TRIM( InteriorLightingTable[[#This Row],[Primary Space Type]]) &amp;TRIM( InteriorLightingTable[[#This Row],[Secondary Space Type]])</f>
        <v>GGHC v2.2Health CareSoiled Linen, Sorting</v>
      </c>
      <c r="B547" s="2" t="s">
        <v>953</v>
      </c>
      <c r="C547" s="22" t="s">
        <v>777</v>
      </c>
      <c r="D547" s="22" t="s">
        <v>940</v>
      </c>
      <c r="E547" s="23">
        <v>1.2</v>
      </c>
      <c r="F547" s="21"/>
      <c r="G547" s="6">
        <v>544</v>
      </c>
    </row>
    <row r="548" spans="1:7">
      <c r="A548" s="21" t="str">
        <f>TRIM(InteriorLightingTable[[#This Row],[Lighting Standard]])&amp;TRIM( InteriorLightingTable[[#This Row],[Primary Space Type]]) &amp;TRIM( InteriorLightingTable[[#This Row],[Secondary Space Type]])</f>
        <v>GGHC v2.2Health CareSpecial Procedure Room, Diagnostic</v>
      </c>
      <c r="B548" s="2" t="s">
        <v>953</v>
      </c>
      <c r="C548" s="22" t="s">
        <v>777</v>
      </c>
      <c r="D548" s="22" t="s">
        <v>941</v>
      </c>
      <c r="E548" s="23">
        <v>3</v>
      </c>
      <c r="F548" s="21"/>
      <c r="G548" s="6">
        <v>545</v>
      </c>
    </row>
    <row r="549" spans="1:7">
      <c r="A549" s="21" t="str">
        <f>TRIM(InteriorLightingTable[[#This Row],[Lighting Standard]])&amp;TRIM( InteriorLightingTable[[#This Row],[Primary Space Type]]) &amp;TRIM( InteriorLightingTable[[#This Row],[Secondary Space Type]])</f>
        <v>GGHC v2.2Health CareSpecial Procedure Room, Invasive</v>
      </c>
      <c r="B549" s="2" t="s">
        <v>953</v>
      </c>
      <c r="C549" s="22" t="s">
        <v>777</v>
      </c>
      <c r="D549" s="22" t="s">
        <v>942</v>
      </c>
      <c r="E549" s="23">
        <v>3</v>
      </c>
      <c r="F549" s="21"/>
      <c r="G549" s="6">
        <v>546</v>
      </c>
    </row>
    <row r="550" spans="1:7">
      <c r="A550" s="21" t="str">
        <f>TRIM(InteriorLightingTable[[#This Row],[Lighting Standard]])&amp;TRIM( InteriorLightingTable[[#This Row],[Primary Space Type]]) &amp;TRIM( InteriorLightingTable[[#This Row],[Secondary Space Type]])</f>
        <v>GGHC v2.2Health CareStairways</v>
      </c>
      <c r="B550" s="2" t="s">
        <v>953</v>
      </c>
      <c r="C550" s="22" t="s">
        <v>777</v>
      </c>
      <c r="D550" s="22" t="s">
        <v>943</v>
      </c>
      <c r="E550" s="23">
        <v>0.6</v>
      </c>
      <c r="F550" s="21"/>
      <c r="G550" s="6">
        <v>547</v>
      </c>
    </row>
    <row r="551" spans="1:7">
      <c r="A551" s="21" t="str">
        <f>TRIM(InteriorLightingTable[[#This Row],[Lighting Standard]])&amp;TRIM( InteriorLightingTable[[#This Row],[Primary Space Type]]) &amp;TRIM( InteriorLightingTable[[#This Row],[Secondary Space Type]])</f>
        <v>GGHC v2.2Health CareSterilizer Room</v>
      </c>
      <c r="B551" s="2" t="s">
        <v>953</v>
      </c>
      <c r="C551" s="22" t="s">
        <v>777</v>
      </c>
      <c r="D551" s="22" t="s">
        <v>944</v>
      </c>
      <c r="E551" s="23">
        <v>1.2</v>
      </c>
      <c r="F551" s="21"/>
      <c r="G551" s="6">
        <v>548</v>
      </c>
    </row>
    <row r="552" spans="1:7">
      <c r="A552" s="21" t="str">
        <f>TRIM(InteriorLightingTable[[#This Row],[Lighting Standard]])&amp;TRIM( InteriorLightingTable[[#This Row],[Primary Space Type]]) &amp;TRIM( InteriorLightingTable[[#This Row],[Secondary Space Type]])</f>
        <v>GGHC v2.2Health CareSub-Sterile</v>
      </c>
      <c r="B552" s="2" t="s">
        <v>953</v>
      </c>
      <c r="C552" s="22" t="s">
        <v>777</v>
      </c>
      <c r="D552" s="22" t="s">
        <v>945</v>
      </c>
      <c r="E552" s="23">
        <v>0.7</v>
      </c>
      <c r="F552" s="21"/>
      <c r="G552" s="6">
        <v>549</v>
      </c>
    </row>
    <row r="553" spans="1:7">
      <c r="A553" s="21" t="str">
        <f>TRIM(InteriorLightingTable[[#This Row],[Lighting Standard]])&amp;TRIM( InteriorLightingTable[[#This Row],[Primary Space Type]]) &amp;TRIM( InteriorLightingTable[[#This Row],[Secondary Space Type]])</f>
        <v>GGHC v2.2Health CareSurgical Supply</v>
      </c>
      <c r="B553" s="2" t="s">
        <v>953</v>
      </c>
      <c r="C553" s="22" t="s">
        <v>777</v>
      </c>
      <c r="D553" s="22" t="s">
        <v>946</v>
      </c>
      <c r="E553" s="23">
        <v>1.2</v>
      </c>
      <c r="F553" s="21"/>
      <c r="G553" s="6">
        <v>550</v>
      </c>
    </row>
    <row r="554" spans="1:7">
      <c r="A554" s="21" t="str">
        <f>TRIM(InteriorLightingTable[[#This Row],[Lighting Standard]])&amp;TRIM( InteriorLightingTable[[#This Row],[Primary Space Type]]) &amp;TRIM( InteriorLightingTable[[#This Row],[Secondary Space Type]])</f>
        <v>GGHC v2.2Health CareTrash Chute Room</v>
      </c>
      <c r="B554" s="2" t="s">
        <v>953</v>
      </c>
      <c r="C554" s="22" t="s">
        <v>777</v>
      </c>
      <c r="D554" s="22" t="s">
        <v>947</v>
      </c>
      <c r="E554" s="23">
        <v>0.5</v>
      </c>
      <c r="F554" s="21"/>
      <c r="G554" s="6">
        <v>551</v>
      </c>
    </row>
    <row r="555" spans="1:7">
      <c r="A555" s="21" t="str">
        <f>TRIM(InteriorLightingTable[[#This Row],[Lighting Standard]])&amp;TRIM( InteriorLightingTable[[#This Row],[Primary Space Type]]) &amp;TRIM( InteriorLightingTable[[#This Row],[Secondary Space Type]])</f>
        <v>GGHC v2.2Health CareTrauma</v>
      </c>
      <c r="B555" s="2" t="s">
        <v>953</v>
      </c>
      <c r="C555" s="22" t="s">
        <v>777</v>
      </c>
      <c r="D555" s="22" t="s">
        <v>948</v>
      </c>
      <c r="E555" s="23">
        <v>3</v>
      </c>
      <c r="F555" s="21"/>
      <c r="G555" s="6">
        <v>552</v>
      </c>
    </row>
    <row r="556" spans="1:7">
      <c r="A556" s="21" t="str">
        <f>TRIM(InteriorLightingTable[[#This Row],[Lighting Standard]])&amp;TRIM( InteriorLightingTable[[#This Row],[Primary Space Type]]) &amp;TRIM( InteriorLightingTable[[#This Row],[Secondary Space Type]])</f>
        <v>GGHC v2.2Health CareTreatment / Examination</v>
      </c>
      <c r="B556" s="2" t="s">
        <v>953</v>
      </c>
      <c r="C556" s="22" t="s">
        <v>777</v>
      </c>
      <c r="D556" s="22" t="s">
        <v>949</v>
      </c>
      <c r="E556" s="23">
        <v>1.2</v>
      </c>
      <c r="F556" s="21"/>
      <c r="G556" s="6">
        <v>553</v>
      </c>
    </row>
    <row r="557" spans="1:7">
      <c r="A557" s="21" t="str">
        <f>TRIM(InteriorLightingTable[[#This Row],[Lighting Standard]])&amp;TRIM( InteriorLightingTable[[#This Row],[Primary Space Type]]) &amp;TRIM( InteriorLightingTable[[#This Row],[Secondary Space Type]])</f>
        <v>GGHC v2.2Health CareUnsterile Supply</v>
      </c>
      <c r="B557" s="2" t="s">
        <v>953</v>
      </c>
      <c r="C557" s="22" t="s">
        <v>777</v>
      </c>
      <c r="D557" s="22" t="s">
        <v>950</v>
      </c>
      <c r="E557" s="23">
        <v>0.5</v>
      </c>
      <c r="F557" s="21"/>
      <c r="G557" s="6">
        <v>554</v>
      </c>
    </row>
    <row r="558" spans="1:7">
      <c r="A558" s="21" t="str">
        <f>TRIM(InteriorLightingTable[[#This Row],[Lighting Standard]])&amp;TRIM( InteriorLightingTable[[#This Row],[Primary Space Type]]) &amp;TRIM( InteriorLightingTable[[#This Row],[Secondary Space Type]])</f>
        <v>GGHC v2.2Health CareWaiting Areas/Lounges</v>
      </c>
      <c r="B558" s="2" t="s">
        <v>953</v>
      </c>
      <c r="C558" s="22" t="s">
        <v>777</v>
      </c>
      <c r="D558" s="22" t="s">
        <v>951</v>
      </c>
      <c r="E558" s="23">
        <v>1.1000000000000001</v>
      </c>
      <c r="F558" s="21"/>
      <c r="G558" s="6">
        <v>555</v>
      </c>
    </row>
    <row r="559" spans="1:7">
      <c r="A559" s="24" t="str">
        <f>TRIM(InteriorLightingTable[[#This Row],[Lighting Standard]])&amp;TRIM( InteriorLightingTable[[#This Row],[Primary Space Type]]) &amp;TRIM( InteriorLightingTable[[#This Row],[Secondary Space Type]])</f>
        <v>GGHC v2.2Health CareX-ray, Diagnostic and Treatment</v>
      </c>
      <c r="B559" s="2" t="s">
        <v>953</v>
      </c>
      <c r="C559" s="22" t="s">
        <v>777</v>
      </c>
      <c r="D559" s="25" t="s">
        <v>952</v>
      </c>
      <c r="E559" s="26">
        <v>3</v>
      </c>
      <c r="F559" s="21"/>
      <c r="G559" s="6">
        <v>556</v>
      </c>
    </row>
    <row r="560" spans="1:7">
      <c r="A560" s="13" t="str">
        <f>TRIM(InteriorLightingTable[[#This Row],[Lighting Standard]])&amp;TRIM( InteriorLightingTable[[#This Row],[Primary Space Type]]) &amp;TRIM( InteriorLightingTable[[#This Row],[Secondary Space Type]])</f>
        <v>ASHRAE 189.1-2009Whole BuildingAutomotive Facility</v>
      </c>
      <c r="B560" s="2" t="s">
        <v>997</v>
      </c>
      <c r="C560" s="10" t="s">
        <v>758</v>
      </c>
      <c r="D560" s="7" t="s">
        <v>737</v>
      </c>
      <c r="E560" s="8">
        <v>0.81</v>
      </c>
      <c r="F560" s="37"/>
      <c r="G560" s="12"/>
    </row>
    <row r="561" spans="1:7">
      <c r="A561" s="13" t="str">
        <f>TRIM(InteriorLightingTable[[#This Row],[Lighting Standard]])&amp;TRIM( InteriorLightingTable[[#This Row],[Primary Space Type]]) &amp;TRIM( InteriorLightingTable[[#This Row],[Secondary Space Type]])</f>
        <v>ASHRAE 189.1-2009Whole BuildingConvention Center</v>
      </c>
      <c r="B561" s="2" t="s">
        <v>997</v>
      </c>
      <c r="C561" s="10" t="s">
        <v>758</v>
      </c>
      <c r="D561" s="7" t="s">
        <v>738</v>
      </c>
      <c r="E561" s="8">
        <v>1.08</v>
      </c>
      <c r="F561" s="37"/>
      <c r="G561" s="12"/>
    </row>
    <row r="562" spans="1:7">
      <c r="A562" s="13" t="str">
        <f>TRIM(InteriorLightingTable[[#This Row],[Lighting Standard]])&amp;TRIM( InteriorLightingTable[[#This Row],[Primary Space Type]]) &amp;TRIM( InteriorLightingTable[[#This Row],[Secondary Space Type]])</f>
        <v>ASHRAE 189.1-2009Whole BuildingCourt House</v>
      </c>
      <c r="B562" s="2" t="s">
        <v>997</v>
      </c>
      <c r="C562" s="10" t="s">
        <v>758</v>
      </c>
      <c r="D562" s="7" t="s">
        <v>739</v>
      </c>
      <c r="E562" s="8">
        <v>1.08</v>
      </c>
      <c r="F562" s="37"/>
      <c r="G562" s="12"/>
    </row>
    <row r="563" spans="1:7">
      <c r="A563" s="13" t="str">
        <f>TRIM(InteriorLightingTable[[#This Row],[Lighting Standard]])&amp;TRIM( InteriorLightingTable[[#This Row],[Primary Space Type]]) &amp;TRIM( InteriorLightingTable[[#This Row],[Secondary Space Type]])</f>
        <v>ASHRAE 189.1-2009Whole BuildingDining: Bar Lounge/Leisure</v>
      </c>
      <c r="B563" s="2" t="s">
        <v>997</v>
      </c>
      <c r="C563" s="10" t="s">
        <v>758</v>
      </c>
      <c r="D563" s="7" t="s">
        <v>1851</v>
      </c>
      <c r="E563" s="8">
        <v>1.1700000000000002</v>
      </c>
      <c r="F563" s="37"/>
      <c r="G563" s="12"/>
    </row>
    <row r="564" spans="1:7">
      <c r="A564" s="13" t="str">
        <f>TRIM(InteriorLightingTable[[#This Row],[Lighting Standard]])&amp;TRIM( InteriorLightingTable[[#This Row],[Primary Space Type]]) &amp;TRIM( InteriorLightingTable[[#This Row],[Secondary Space Type]])</f>
        <v>ASHRAE 189.1-2009Whole BuildingDining: Cafeteria/Fast Food</v>
      </c>
      <c r="B564" s="2" t="s">
        <v>997</v>
      </c>
      <c r="C564" s="10" t="s">
        <v>758</v>
      </c>
      <c r="D564" s="7" t="s">
        <v>1852</v>
      </c>
      <c r="E564" s="8">
        <v>1.26</v>
      </c>
      <c r="F564" s="37"/>
      <c r="G564" s="12"/>
    </row>
    <row r="565" spans="1:7">
      <c r="A565" s="13" t="str">
        <f>TRIM(InteriorLightingTable[[#This Row],[Lighting Standard]])&amp;TRIM( InteriorLightingTable[[#This Row],[Primary Space Type]]) &amp;TRIM( InteriorLightingTable[[#This Row],[Secondary Space Type]])</f>
        <v>ASHRAE 189.1-2009Whole BuildingDining: Family</v>
      </c>
      <c r="B565" s="2" t="s">
        <v>997</v>
      </c>
      <c r="C565" s="10" t="s">
        <v>758</v>
      </c>
      <c r="D565" s="7" t="s">
        <v>1853</v>
      </c>
      <c r="E565" s="8">
        <v>1.4400000000000002</v>
      </c>
      <c r="F565" s="37"/>
      <c r="G565" s="12"/>
    </row>
    <row r="566" spans="1:7">
      <c r="A566" s="13" t="str">
        <f>TRIM(InteriorLightingTable[[#This Row],[Lighting Standard]])&amp;TRIM( InteriorLightingTable[[#This Row],[Primary Space Type]]) &amp;TRIM( InteriorLightingTable[[#This Row],[Secondary Space Type]])</f>
        <v>ASHRAE 189.1-2009Whole BuildingDormitory</v>
      </c>
      <c r="B566" s="2" t="s">
        <v>997</v>
      </c>
      <c r="C566" s="10" t="s">
        <v>758</v>
      </c>
      <c r="D566" s="7" t="s">
        <v>740</v>
      </c>
      <c r="E566" s="8">
        <v>0.9</v>
      </c>
      <c r="F566" s="37"/>
      <c r="G566" s="12"/>
    </row>
    <row r="567" spans="1:7">
      <c r="A567" s="13" t="str">
        <f>TRIM(InteriorLightingTable[[#This Row],[Lighting Standard]])&amp;TRIM( InteriorLightingTable[[#This Row],[Primary Space Type]]) &amp;TRIM( InteriorLightingTable[[#This Row],[Secondary Space Type]])</f>
        <v>ASHRAE 189.1-2009Whole BuildingExercise Center</v>
      </c>
      <c r="B567" s="2" t="s">
        <v>997</v>
      </c>
      <c r="C567" s="10" t="s">
        <v>758</v>
      </c>
      <c r="D567" s="7" t="s">
        <v>1854</v>
      </c>
      <c r="E567" s="8">
        <v>0.9</v>
      </c>
      <c r="F567" s="37"/>
      <c r="G567" s="12"/>
    </row>
    <row r="568" spans="1:7">
      <c r="A568" s="13" t="str">
        <f>TRIM(InteriorLightingTable[[#This Row],[Lighting Standard]])&amp;TRIM( InteriorLightingTable[[#This Row],[Primary Space Type]]) &amp;TRIM( InteriorLightingTable[[#This Row],[Secondary Space Type]])</f>
        <v>ASHRAE 189.1-2009Whole BuildingGymnasium</v>
      </c>
      <c r="B568" s="2" t="s">
        <v>997</v>
      </c>
      <c r="C568" s="10" t="s">
        <v>758</v>
      </c>
      <c r="D568" s="7" t="s">
        <v>1855</v>
      </c>
      <c r="E568" s="8">
        <v>0.9900000000000001</v>
      </c>
      <c r="F568" s="37"/>
      <c r="G568" s="12"/>
    </row>
    <row r="569" spans="1:7">
      <c r="A569" s="13" t="str">
        <f>TRIM(InteriorLightingTable[[#This Row],[Lighting Standard]])&amp;TRIM( InteriorLightingTable[[#This Row],[Primary Space Type]]) &amp;TRIM( InteriorLightingTable[[#This Row],[Secondary Space Type]])</f>
        <v>ASHRAE 189.1-2009Whole BuildingHealth Care-Clinic</v>
      </c>
      <c r="B569" s="2" t="s">
        <v>997</v>
      </c>
      <c r="C569" s="10" t="s">
        <v>758</v>
      </c>
      <c r="D569" s="7" t="s">
        <v>1856</v>
      </c>
      <c r="E569" s="8">
        <v>0.9</v>
      </c>
      <c r="F569" s="37"/>
      <c r="G569" s="12"/>
    </row>
    <row r="570" spans="1:7">
      <c r="A570" s="13" t="str">
        <f>TRIM(InteriorLightingTable[[#This Row],[Lighting Standard]])&amp;TRIM( InteriorLightingTable[[#This Row],[Primary Space Type]]) &amp;TRIM( InteriorLightingTable[[#This Row],[Secondary Space Type]])</f>
        <v>ASHRAE 189.1-2009Whole BuildingHospital</v>
      </c>
      <c r="B570" s="2" t="s">
        <v>997</v>
      </c>
      <c r="C570" s="10" t="s">
        <v>758</v>
      </c>
      <c r="D570" s="7" t="s">
        <v>776</v>
      </c>
      <c r="E570" s="8">
        <v>1.08</v>
      </c>
      <c r="F570" s="37"/>
      <c r="G570" s="12"/>
    </row>
    <row r="571" spans="1:7">
      <c r="A571" s="13" t="str">
        <f>TRIM(InteriorLightingTable[[#This Row],[Lighting Standard]])&amp;TRIM( InteriorLightingTable[[#This Row],[Primary Space Type]]) &amp;TRIM( InteriorLightingTable[[#This Row],[Secondary Space Type]])</f>
        <v>ASHRAE 189.1-2009Whole BuildingHotel</v>
      </c>
      <c r="B571" s="2" t="s">
        <v>997</v>
      </c>
      <c r="C571" s="10" t="s">
        <v>758</v>
      </c>
      <c r="D571" s="7" t="s">
        <v>1857</v>
      </c>
      <c r="E571" s="8">
        <v>0.9</v>
      </c>
      <c r="F571" s="37"/>
      <c r="G571" s="12"/>
    </row>
    <row r="572" spans="1:7">
      <c r="A572" s="13" t="str">
        <f>TRIM(InteriorLightingTable[[#This Row],[Lighting Standard]])&amp;TRIM( InteriorLightingTable[[#This Row],[Primary Space Type]]) &amp;TRIM( InteriorLightingTable[[#This Row],[Secondary Space Type]])</f>
        <v>ASHRAE 189.1-2009Whole BuildingLibrary</v>
      </c>
      <c r="B572" s="2" t="s">
        <v>997</v>
      </c>
      <c r="C572" s="10" t="s">
        <v>758</v>
      </c>
      <c r="D572" s="7" t="s">
        <v>741</v>
      </c>
      <c r="E572" s="8">
        <v>1.1700000000000002</v>
      </c>
      <c r="F572" s="37"/>
      <c r="G572" s="12"/>
    </row>
    <row r="573" spans="1:7">
      <c r="A573" s="13" t="str">
        <f>TRIM(InteriorLightingTable[[#This Row],[Lighting Standard]])&amp;TRIM( InteriorLightingTable[[#This Row],[Primary Space Type]]) &amp;TRIM( InteriorLightingTable[[#This Row],[Secondary Space Type]])</f>
        <v>ASHRAE 189.1-2009Whole BuildingManufacturing Facility</v>
      </c>
      <c r="B573" s="2" t="s">
        <v>997</v>
      </c>
      <c r="C573" s="10" t="s">
        <v>758</v>
      </c>
      <c r="D573" s="7" t="s">
        <v>742</v>
      </c>
      <c r="E573" s="8">
        <v>1.1700000000000002</v>
      </c>
      <c r="F573" s="37"/>
      <c r="G573" s="12"/>
    </row>
    <row r="574" spans="1:7">
      <c r="A574" s="13" t="str">
        <f>TRIM(InteriorLightingTable[[#This Row],[Lighting Standard]])&amp;TRIM( InteriorLightingTable[[#This Row],[Primary Space Type]]) &amp;TRIM( InteriorLightingTable[[#This Row],[Secondary Space Type]])</f>
        <v>ASHRAE 189.1-2009Whole BuildingMotel</v>
      </c>
      <c r="B574" s="2" t="s">
        <v>997</v>
      </c>
      <c r="C574" s="10" t="s">
        <v>758</v>
      </c>
      <c r="D574" s="7" t="s">
        <v>1858</v>
      </c>
      <c r="E574" s="8">
        <v>0.9</v>
      </c>
      <c r="F574" s="37"/>
      <c r="G574" s="12"/>
    </row>
    <row r="575" spans="1:7">
      <c r="A575" s="13" t="str">
        <f>TRIM(InteriorLightingTable[[#This Row],[Lighting Standard]])&amp;TRIM( InteriorLightingTable[[#This Row],[Primary Space Type]]) &amp;TRIM( InteriorLightingTable[[#This Row],[Secondary Space Type]])</f>
        <v>ASHRAE 189.1-2009Whole BuildingMotion Picture Theater</v>
      </c>
      <c r="B575" s="2" t="s">
        <v>997</v>
      </c>
      <c r="C575" s="10" t="s">
        <v>758</v>
      </c>
      <c r="D575" s="7" t="s">
        <v>1859</v>
      </c>
      <c r="E575" s="8">
        <v>1.08</v>
      </c>
      <c r="F575" s="37"/>
      <c r="G575" s="12"/>
    </row>
    <row r="576" spans="1:7">
      <c r="A576" s="13" t="str">
        <f>TRIM(InteriorLightingTable[[#This Row],[Lighting Standard]])&amp;TRIM( InteriorLightingTable[[#This Row],[Primary Space Type]]) &amp;TRIM( InteriorLightingTable[[#This Row],[Secondary Space Type]])</f>
        <v>ASHRAE 189.1-2009Whole BuildingMulti-Family</v>
      </c>
      <c r="B576" s="2" t="s">
        <v>997</v>
      </c>
      <c r="C576" s="10" t="s">
        <v>758</v>
      </c>
      <c r="D576" s="7" t="s">
        <v>743</v>
      </c>
      <c r="E576" s="8">
        <v>0.63</v>
      </c>
      <c r="F576" s="37"/>
      <c r="G576" s="12"/>
    </row>
    <row r="577" spans="1:7">
      <c r="A577" s="13" t="str">
        <f>TRIM(InteriorLightingTable[[#This Row],[Lighting Standard]])&amp;TRIM( InteriorLightingTable[[#This Row],[Primary Space Type]]) &amp;TRIM( InteriorLightingTable[[#This Row],[Secondary Space Type]])</f>
        <v>ASHRAE 189.1-2009Whole BuildingMuseum</v>
      </c>
      <c r="B577" s="2" t="s">
        <v>997</v>
      </c>
      <c r="C577" s="10" t="s">
        <v>758</v>
      </c>
      <c r="D577" s="7" t="s">
        <v>1860</v>
      </c>
      <c r="E577" s="8">
        <v>0.9900000000000001</v>
      </c>
      <c r="F577" s="37"/>
      <c r="G577" s="12"/>
    </row>
    <row r="578" spans="1:7">
      <c r="A578" s="13" t="str">
        <f>TRIM(InteriorLightingTable[[#This Row],[Lighting Standard]])&amp;TRIM( InteriorLightingTable[[#This Row],[Primary Space Type]]) &amp;TRIM( InteriorLightingTable[[#This Row],[Secondary Space Type]])</f>
        <v>ASHRAE 189.1-2009Whole BuildingOffice</v>
      </c>
      <c r="B578" s="2" t="s">
        <v>997</v>
      </c>
      <c r="C578" s="10" t="s">
        <v>758</v>
      </c>
      <c r="D578" s="7" t="s">
        <v>759</v>
      </c>
      <c r="E578" s="8">
        <v>0.9</v>
      </c>
      <c r="F578" s="37"/>
      <c r="G578" s="12"/>
    </row>
    <row r="579" spans="1:7">
      <c r="A579" s="13" t="str">
        <f>TRIM(InteriorLightingTable[[#This Row],[Lighting Standard]])&amp;TRIM( InteriorLightingTable[[#This Row],[Primary Space Type]]) &amp;TRIM( InteriorLightingTable[[#This Row],[Secondary Space Type]])</f>
        <v>ASHRAE 189.1-2009Whole BuildingParking Garage</v>
      </c>
      <c r="B579" s="2" t="s">
        <v>997</v>
      </c>
      <c r="C579" s="10" t="s">
        <v>758</v>
      </c>
      <c r="D579" s="7" t="s">
        <v>744</v>
      </c>
      <c r="E579" s="8">
        <v>0.27</v>
      </c>
      <c r="F579" s="37"/>
      <c r="G579" s="12"/>
    </row>
    <row r="580" spans="1:7">
      <c r="A580" s="13" t="str">
        <f>TRIM(InteriorLightingTable[[#This Row],[Lighting Standard]])&amp;TRIM( InteriorLightingTable[[#This Row],[Primary Space Type]]) &amp;TRIM( InteriorLightingTable[[#This Row],[Secondary Space Type]])</f>
        <v>ASHRAE 189.1-2009Whole BuildingPenitentiary</v>
      </c>
      <c r="B580" s="2" t="s">
        <v>997</v>
      </c>
      <c r="C580" s="10" t="s">
        <v>758</v>
      </c>
      <c r="D580" s="7" t="s">
        <v>745</v>
      </c>
      <c r="E580" s="8">
        <v>0.9</v>
      </c>
      <c r="F580" s="37"/>
      <c r="G580" s="12"/>
    </row>
    <row r="581" spans="1:7">
      <c r="A581" s="13" t="str">
        <f>TRIM(InteriorLightingTable[[#This Row],[Lighting Standard]])&amp;TRIM( InteriorLightingTable[[#This Row],[Primary Space Type]]) &amp;TRIM( InteriorLightingTable[[#This Row],[Secondary Space Type]])</f>
        <v>ASHRAE 189.1-2009Whole BuildingPerforming Arts Theater</v>
      </c>
      <c r="B581" s="2" t="s">
        <v>997</v>
      </c>
      <c r="C581" s="10" t="s">
        <v>758</v>
      </c>
      <c r="D581" s="7" t="s">
        <v>1861</v>
      </c>
      <c r="E581" s="8">
        <v>1.4400000000000002</v>
      </c>
      <c r="F581" s="37"/>
      <c r="G581" s="12"/>
    </row>
    <row r="582" spans="1:7">
      <c r="A582" s="13" t="str">
        <f>TRIM(InteriorLightingTable[[#This Row],[Lighting Standard]])&amp;TRIM( InteriorLightingTable[[#This Row],[Primary Space Type]]) &amp;TRIM( InteriorLightingTable[[#This Row],[Secondary Space Type]])</f>
        <v>ASHRAE 189.1-2009Whole BuildingPolice/Fire Station</v>
      </c>
      <c r="B582" s="2" t="s">
        <v>997</v>
      </c>
      <c r="C582" s="10" t="s">
        <v>758</v>
      </c>
      <c r="D582" s="7" t="s">
        <v>746</v>
      </c>
      <c r="E582" s="8">
        <v>0.9</v>
      </c>
      <c r="F582" s="37"/>
      <c r="G582" s="12"/>
    </row>
    <row r="583" spans="1:7">
      <c r="A583" s="13" t="str">
        <f>TRIM(InteriorLightingTable[[#This Row],[Lighting Standard]])&amp;TRIM( InteriorLightingTable[[#This Row],[Primary Space Type]]) &amp;TRIM( InteriorLightingTable[[#This Row],[Secondary Space Type]])</f>
        <v>ASHRAE 189.1-2009Whole BuildingPost Office</v>
      </c>
      <c r="B583" s="2" t="s">
        <v>997</v>
      </c>
      <c r="C583" s="10" t="s">
        <v>758</v>
      </c>
      <c r="D583" s="7" t="s">
        <v>747</v>
      </c>
      <c r="E583" s="8">
        <v>0.9900000000000001</v>
      </c>
      <c r="F583" s="37"/>
      <c r="G583" s="12"/>
    </row>
    <row r="584" spans="1:7">
      <c r="A584" s="13" t="str">
        <f>TRIM(InteriorLightingTable[[#This Row],[Lighting Standard]])&amp;TRIM( InteriorLightingTable[[#This Row],[Primary Space Type]]) &amp;TRIM( InteriorLightingTable[[#This Row],[Secondary Space Type]])</f>
        <v>ASHRAE 189.1-2009Whole BuildingReligious Building</v>
      </c>
      <c r="B584" s="2" t="s">
        <v>997</v>
      </c>
      <c r="C584" s="10" t="s">
        <v>758</v>
      </c>
      <c r="D584" s="7" t="s">
        <v>1862</v>
      </c>
      <c r="E584" s="8">
        <v>1.1700000000000002</v>
      </c>
      <c r="F584" s="37"/>
      <c r="G584" s="12"/>
    </row>
    <row r="585" spans="1:7">
      <c r="A585" s="13" t="str">
        <f>TRIM(InteriorLightingTable[[#This Row],[Lighting Standard]])&amp;TRIM( InteriorLightingTable[[#This Row],[Primary Space Type]]) &amp;TRIM( InteriorLightingTable[[#This Row],[Secondary Space Type]])</f>
        <v>ASHRAE 189.1-2009Whole BuildingRetail</v>
      </c>
      <c r="B585" s="2" t="s">
        <v>997</v>
      </c>
      <c r="C585" s="10" t="s">
        <v>758</v>
      </c>
      <c r="D585" s="7" t="s">
        <v>775</v>
      </c>
      <c r="E585" s="8">
        <v>1.35</v>
      </c>
      <c r="F585" s="37"/>
      <c r="G585" s="12"/>
    </row>
    <row r="586" spans="1:7">
      <c r="A586" s="13" t="str">
        <f>TRIM(InteriorLightingTable[[#This Row],[Lighting Standard]])&amp;TRIM( InteriorLightingTable[[#This Row],[Primary Space Type]]) &amp;TRIM( InteriorLightingTable[[#This Row],[Secondary Space Type]])</f>
        <v>ASHRAE 189.1-2009Whole BuildingSchool/University</v>
      </c>
      <c r="B586" s="2" t="s">
        <v>997</v>
      </c>
      <c r="C586" s="10" t="s">
        <v>758</v>
      </c>
      <c r="D586" s="7" t="s">
        <v>1863</v>
      </c>
      <c r="E586" s="8">
        <v>1.08</v>
      </c>
      <c r="F586" s="37"/>
      <c r="G586" s="12"/>
    </row>
    <row r="587" spans="1:7">
      <c r="A587" s="13" t="str">
        <f>TRIM(InteriorLightingTable[[#This Row],[Lighting Standard]])&amp;TRIM( InteriorLightingTable[[#This Row],[Primary Space Type]]) &amp;TRIM( InteriorLightingTable[[#This Row],[Secondary Space Type]])</f>
        <v>ASHRAE 189.1-2009Whole BuildingSports Arena</v>
      </c>
      <c r="B587" s="2" t="s">
        <v>997</v>
      </c>
      <c r="C587" s="10" t="s">
        <v>758</v>
      </c>
      <c r="D587" s="7" t="s">
        <v>1864</v>
      </c>
      <c r="E587" s="8">
        <v>0.9900000000000001</v>
      </c>
      <c r="F587" s="37"/>
      <c r="G587" s="12"/>
    </row>
    <row r="588" spans="1:7">
      <c r="A588" s="13" t="str">
        <f>TRIM(InteriorLightingTable[[#This Row],[Lighting Standard]])&amp;TRIM( InteriorLightingTable[[#This Row],[Primary Space Type]]) &amp;TRIM( InteriorLightingTable[[#This Row],[Secondary Space Type]])</f>
        <v>ASHRAE 189.1-2009Whole BuildingTown Hall</v>
      </c>
      <c r="B588" s="2" t="s">
        <v>997</v>
      </c>
      <c r="C588" s="10" t="s">
        <v>758</v>
      </c>
      <c r="D588" s="7" t="s">
        <v>1865</v>
      </c>
      <c r="E588" s="8">
        <v>0.9900000000000001</v>
      </c>
      <c r="F588" s="37"/>
      <c r="G588" s="12"/>
    </row>
    <row r="589" spans="1:7">
      <c r="A589" s="13" t="str">
        <f>TRIM(InteriorLightingTable[[#This Row],[Lighting Standard]])&amp;TRIM( InteriorLightingTable[[#This Row],[Primary Space Type]]) &amp;TRIM( InteriorLightingTable[[#This Row],[Secondary Space Type]])</f>
        <v>ASHRAE 189.1-2009Whole BuildingTransportation</v>
      </c>
      <c r="B589" s="2" t="s">
        <v>997</v>
      </c>
      <c r="C589" s="10" t="s">
        <v>758</v>
      </c>
      <c r="D589" s="7" t="s">
        <v>615</v>
      </c>
      <c r="E589" s="8">
        <v>0.9</v>
      </c>
      <c r="F589" s="37"/>
      <c r="G589" s="12"/>
    </row>
    <row r="590" spans="1:7">
      <c r="A590" s="13" t="str">
        <f>TRIM(InteriorLightingTable[[#This Row],[Lighting Standard]])&amp;TRIM( InteriorLightingTable[[#This Row],[Primary Space Type]]) &amp;TRIM( InteriorLightingTable[[#This Row],[Secondary Space Type]])</f>
        <v>ASHRAE 189.1-2009Whole BuildingWarehouse</v>
      </c>
      <c r="B590" s="2" t="s">
        <v>997</v>
      </c>
      <c r="C590" s="10" t="s">
        <v>758</v>
      </c>
      <c r="D590" s="7" t="s">
        <v>778</v>
      </c>
      <c r="E590" s="8">
        <v>0.72000000000000008</v>
      </c>
      <c r="F590" s="37"/>
      <c r="G590" s="12"/>
    </row>
    <row r="591" spans="1:7">
      <c r="A591" s="13" t="str">
        <f>TRIM(InteriorLightingTable[[#This Row],[Lighting Standard]])&amp;TRIM( InteriorLightingTable[[#This Row],[Primary Space Type]]) &amp;TRIM( InteriorLightingTable[[#This Row],[Secondary Space Type]])</f>
        <v>ASHRAE 189.1-2009Whole BuildingWorkshop</v>
      </c>
      <c r="B591" s="2" t="s">
        <v>997</v>
      </c>
      <c r="C591" s="10" t="s">
        <v>758</v>
      </c>
      <c r="D591" s="7" t="s">
        <v>749</v>
      </c>
      <c r="E591" s="8">
        <v>1.26</v>
      </c>
      <c r="F591" s="37"/>
      <c r="G591" s="12"/>
    </row>
    <row r="592" spans="1:7">
      <c r="A592" s="13" t="str">
        <f>TRIM(InteriorLightingTable[[#This Row],[Lighting Standard]])&amp;TRIM( InteriorLightingTable[[#This Row],[Primary Space Type]]) &amp;TRIM( InteriorLightingTable[[#This Row],[Secondary Space Type]])</f>
        <v>ASHRAE 189.1-2009Office-EnclosedGeneral</v>
      </c>
      <c r="B592" s="2" t="s">
        <v>997</v>
      </c>
      <c r="C592" s="7" t="s">
        <v>892</v>
      </c>
      <c r="D592" s="7" t="s">
        <v>760</v>
      </c>
      <c r="E592" s="8">
        <v>0.9900000000000001</v>
      </c>
      <c r="F592" s="37"/>
      <c r="G592" s="12"/>
    </row>
    <row r="593" spans="1:7">
      <c r="A593" s="13" t="str">
        <f>TRIM(InteriorLightingTable[[#This Row],[Lighting Standard]])&amp;TRIM( InteriorLightingTable[[#This Row],[Primary Space Type]]) &amp;TRIM( InteriorLightingTable[[#This Row],[Secondary Space Type]])</f>
        <v>ASHRAE 189.1-2009Office-Open PlanGeneral</v>
      </c>
      <c r="B593" s="2" t="s">
        <v>997</v>
      </c>
      <c r="C593" s="7" t="s">
        <v>1022</v>
      </c>
      <c r="D593" s="7" t="s">
        <v>760</v>
      </c>
      <c r="E593" s="8">
        <v>0.9900000000000001</v>
      </c>
      <c r="F593" s="37"/>
      <c r="G593" s="12"/>
    </row>
    <row r="594" spans="1:7">
      <c r="A594" s="13" t="str">
        <f>TRIM(InteriorLightingTable[[#This Row],[Lighting Standard]])&amp;TRIM( InteriorLightingTable[[#This Row],[Primary Space Type]]) &amp;TRIM( InteriorLightingTable[[#This Row],[Secondary Space Type]])</f>
        <v>ASHRAE 189.1-2009Conference/Meeting/MultipurposeGeneral</v>
      </c>
      <c r="B594" s="2" t="s">
        <v>997</v>
      </c>
      <c r="C594" s="7" t="s">
        <v>877</v>
      </c>
      <c r="D594" s="7" t="s">
        <v>760</v>
      </c>
      <c r="E594" s="8">
        <v>1.1700000000000002</v>
      </c>
      <c r="F594" s="37"/>
      <c r="G594" s="12"/>
    </row>
    <row r="595" spans="1:7">
      <c r="A595" s="13" t="str">
        <f>TRIM(InteriorLightingTable[[#This Row],[Lighting Standard]])&amp;TRIM( InteriorLightingTable[[#This Row],[Primary Space Type]]) &amp;TRIM( InteriorLightingTable[[#This Row],[Secondary Space Type]])</f>
        <v>ASHRAE 189.1-2009Classroom/Lecture/TrainingGeneral</v>
      </c>
      <c r="B595" s="2" t="s">
        <v>997</v>
      </c>
      <c r="C595" s="7" t="s">
        <v>881</v>
      </c>
      <c r="D595" s="7" t="s">
        <v>760</v>
      </c>
      <c r="E595" s="8">
        <v>1.26</v>
      </c>
      <c r="F595" s="37"/>
      <c r="G595" s="12"/>
    </row>
    <row r="596" spans="1:7">
      <c r="A596" s="13" t="str">
        <f>TRIM(InteriorLightingTable[[#This Row],[Lighting Standard]])&amp;TRIM( InteriorLightingTable[[#This Row],[Primary Space Type]]) &amp;TRIM( InteriorLightingTable[[#This Row],[Secondary Space Type]])</f>
        <v>ASHRAE 189.1-2009Classroom/Lecture/TrainingFor Penitentiary</v>
      </c>
      <c r="B596" s="2" t="s">
        <v>997</v>
      </c>
      <c r="C596" s="7" t="s">
        <v>881</v>
      </c>
      <c r="D596" s="7" t="s">
        <v>1866</v>
      </c>
      <c r="E596" s="8">
        <v>1.1700000000000002</v>
      </c>
      <c r="F596" s="37"/>
      <c r="G596" s="12"/>
    </row>
    <row r="597" spans="1:7">
      <c r="A597" s="13" t="str">
        <f>TRIM(InteriorLightingTable[[#This Row],[Lighting Standard]])&amp;TRIM( InteriorLightingTable[[#This Row],[Primary Space Type]]) &amp;TRIM( InteriorLightingTable[[#This Row],[Secondary Space Type]])</f>
        <v>ASHRAE 189.1-2009LobbyGeneral</v>
      </c>
      <c r="B597" s="2" t="s">
        <v>997</v>
      </c>
      <c r="C597" s="7" t="s">
        <v>783</v>
      </c>
      <c r="D597" s="7" t="s">
        <v>760</v>
      </c>
      <c r="E597" s="8">
        <v>1.1700000000000002</v>
      </c>
      <c r="F597" s="37"/>
      <c r="G597" s="12"/>
    </row>
    <row r="598" spans="1:7">
      <c r="A598" s="13" t="str">
        <f>TRIM(InteriorLightingTable[[#This Row],[Lighting Standard]])&amp;TRIM( InteriorLightingTable[[#This Row],[Primary Space Type]]) &amp;TRIM( InteriorLightingTable[[#This Row],[Secondary Space Type]])</f>
        <v>ASHRAE 189.1-2009LobbyFor Hotel</v>
      </c>
      <c r="B598" s="2" t="s">
        <v>997</v>
      </c>
      <c r="C598" s="7" t="s">
        <v>783</v>
      </c>
      <c r="D598" s="7" t="s">
        <v>880</v>
      </c>
      <c r="E598" s="8">
        <v>0.9900000000000001</v>
      </c>
      <c r="F598" s="37"/>
      <c r="G598" s="12"/>
    </row>
    <row r="599" spans="1:7">
      <c r="A599" s="13" t="str">
        <f>TRIM(InteriorLightingTable[[#This Row],[Lighting Standard]])&amp;TRIM( InteriorLightingTable[[#This Row],[Primary Space Type]]) &amp;TRIM( InteriorLightingTable[[#This Row],[Secondary Space Type]])</f>
        <v>ASHRAE 189.1-2009LobbyFor Performing Arts Theater</v>
      </c>
      <c r="B599" s="2" t="s">
        <v>997</v>
      </c>
      <c r="C599" s="7" t="s">
        <v>783</v>
      </c>
      <c r="D599" s="7" t="s">
        <v>1867</v>
      </c>
      <c r="E599" s="8">
        <v>2.9699999999999998</v>
      </c>
      <c r="F599" s="37"/>
      <c r="G599" s="12"/>
    </row>
    <row r="600" spans="1:7">
      <c r="A600" s="13" t="str">
        <f>TRIM(InteriorLightingTable[[#This Row],[Lighting Standard]])&amp;TRIM( InteriorLightingTable[[#This Row],[Primary Space Type]]) &amp;TRIM( InteriorLightingTable[[#This Row],[Secondary Space Type]])</f>
        <v>ASHRAE 189.1-2009LobbyFor Motion Picture Theater</v>
      </c>
      <c r="B600" s="2" t="s">
        <v>997</v>
      </c>
      <c r="C600" s="7" t="s">
        <v>783</v>
      </c>
      <c r="D600" s="7" t="s">
        <v>1868</v>
      </c>
      <c r="E600" s="8">
        <v>0.9900000000000001</v>
      </c>
      <c r="F600" s="37"/>
      <c r="G600" s="12"/>
    </row>
    <row r="601" spans="1:7">
      <c r="A601" s="13" t="str">
        <f>TRIM(InteriorLightingTable[[#This Row],[Lighting Standard]])&amp;TRIM( InteriorLightingTable[[#This Row],[Primary Space Type]]) &amp;TRIM( InteriorLightingTable[[#This Row],[Secondary Space Type]])</f>
        <v>ASHRAE 189.1-2009Audience/Seating AreaGeneral</v>
      </c>
      <c r="B601" s="2" t="s">
        <v>997</v>
      </c>
      <c r="C601" s="7" t="s">
        <v>876</v>
      </c>
      <c r="D601" s="7" t="s">
        <v>760</v>
      </c>
      <c r="E601" s="8">
        <v>0.81</v>
      </c>
      <c r="F601" s="37"/>
      <c r="G601" s="12"/>
    </row>
    <row r="602" spans="1:7">
      <c r="A602" s="13" t="str">
        <f>TRIM(InteriorLightingTable[[#This Row],[Lighting Standard]])&amp;TRIM( InteriorLightingTable[[#This Row],[Primary Space Type]]) &amp;TRIM( InteriorLightingTable[[#This Row],[Secondary Space Type]])</f>
        <v>ASHRAE 189.1-2009Audience/Seating AreaFor Gymnasium</v>
      </c>
      <c r="B602" s="2" t="s">
        <v>997</v>
      </c>
      <c r="C602" s="7" t="s">
        <v>876</v>
      </c>
      <c r="D602" s="7" t="s">
        <v>1869</v>
      </c>
      <c r="E602" s="8">
        <v>0.36000000000000004</v>
      </c>
      <c r="F602" s="37"/>
      <c r="G602" s="12"/>
    </row>
    <row r="603" spans="1:7">
      <c r="A603" s="13" t="str">
        <f>TRIM(InteriorLightingTable[[#This Row],[Lighting Standard]])&amp;TRIM( InteriorLightingTable[[#This Row],[Primary Space Type]]) &amp;TRIM( InteriorLightingTable[[#This Row],[Secondary Space Type]])</f>
        <v>ASHRAE 189.1-2009Audience/Seating AreaFor Exercise Center</v>
      </c>
      <c r="B603" s="2" t="s">
        <v>997</v>
      </c>
      <c r="C603" s="7" t="s">
        <v>876</v>
      </c>
      <c r="D603" s="7" t="s">
        <v>1870</v>
      </c>
      <c r="E603" s="8">
        <v>0.27</v>
      </c>
      <c r="F603" s="37"/>
      <c r="G603" s="12"/>
    </row>
    <row r="604" spans="1:7">
      <c r="A604" s="13" t="str">
        <f>TRIM(InteriorLightingTable[[#This Row],[Lighting Standard]])&amp;TRIM( InteriorLightingTable[[#This Row],[Primary Space Type]]) &amp;TRIM( InteriorLightingTable[[#This Row],[Secondary Space Type]])</f>
        <v>ASHRAE 189.1-2009Audience/Seating AreaFor Convention Center</v>
      </c>
      <c r="B604" s="2" t="s">
        <v>997</v>
      </c>
      <c r="C604" s="7" t="s">
        <v>876</v>
      </c>
      <c r="D604" s="7" t="s">
        <v>1871</v>
      </c>
      <c r="E604" s="8">
        <v>0.63</v>
      </c>
      <c r="F604" s="37"/>
      <c r="G604" s="12"/>
    </row>
    <row r="605" spans="1:7">
      <c r="A605" s="13" t="str">
        <f>TRIM(InteriorLightingTable[[#This Row],[Lighting Standard]])&amp;TRIM( InteriorLightingTable[[#This Row],[Primary Space Type]]) &amp;TRIM( InteriorLightingTable[[#This Row],[Secondary Space Type]])</f>
        <v>ASHRAE 189.1-2009Audience/Seating AreaFor Penitentiary</v>
      </c>
      <c r="B605" s="2" t="s">
        <v>997</v>
      </c>
      <c r="C605" s="7" t="s">
        <v>876</v>
      </c>
      <c r="D605" s="7" t="s">
        <v>1866</v>
      </c>
      <c r="E605" s="8">
        <v>0.63</v>
      </c>
      <c r="F605" s="37"/>
      <c r="G605" s="12"/>
    </row>
    <row r="606" spans="1:7">
      <c r="A606" s="13" t="str">
        <f>TRIM(InteriorLightingTable[[#This Row],[Lighting Standard]])&amp;TRIM( InteriorLightingTable[[#This Row],[Primary Space Type]]) &amp;TRIM( InteriorLightingTable[[#This Row],[Secondary Space Type]])</f>
        <v>ASHRAE 189.1-2009Audience/Seating AreaFor Religious Buildings</v>
      </c>
      <c r="B606" s="2" t="s">
        <v>997</v>
      </c>
      <c r="C606" s="7" t="s">
        <v>876</v>
      </c>
      <c r="D606" s="7" t="s">
        <v>1872</v>
      </c>
      <c r="E606" s="8">
        <v>1.53</v>
      </c>
      <c r="F606" s="37"/>
      <c r="G606" s="12"/>
    </row>
    <row r="607" spans="1:7">
      <c r="A607" s="13" t="str">
        <f>TRIM(InteriorLightingTable[[#This Row],[Lighting Standard]])&amp;TRIM( InteriorLightingTable[[#This Row],[Primary Space Type]]) &amp;TRIM( InteriorLightingTable[[#This Row],[Secondary Space Type]])</f>
        <v>ASHRAE 189.1-2009Audience/Seating AreaFor Sports Arena</v>
      </c>
      <c r="B607" s="2" t="s">
        <v>997</v>
      </c>
      <c r="C607" s="7" t="s">
        <v>876</v>
      </c>
      <c r="D607" s="7" t="s">
        <v>1873</v>
      </c>
      <c r="E607" s="8">
        <v>0.36000000000000004</v>
      </c>
      <c r="F607" s="37"/>
      <c r="G607" s="12"/>
    </row>
    <row r="608" spans="1:7">
      <c r="A608" s="13" t="str">
        <f>TRIM(InteriorLightingTable[[#This Row],[Lighting Standard]])&amp;TRIM( InteriorLightingTable[[#This Row],[Primary Space Type]]) &amp;TRIM( InteriorLightingTable[[#This Row],[Secondary Space Type]])</f>
        <v>ASHRAE 189.1-2009Audience/Seating AreaFor Performing Arts Theater</v>
      </c>
      <c r="B608" s="2" t="s">
        <v>997</v>
      </c>
      <c r="C608" s="7" t="s">
        <v>876</v>
      </c>
      <c r="D608" s="7" t="s">
        <v>1867</v>
      </c>
      <c r="E608" s="8">
        <v>2.3400000000000003</v>
      </c>
      <c r="F608" s="37"/>
      <c r="G608" s="12"/>
    </row>
    <row r="609" spans="1:7">
      <c r="A609" s="13" t="str">
        <f>TRIM(InteriorLightingTable[[#This Row],[Lighting Standard]])&amp;TRIM( InteriorLightingTable[[#This Row],[Primary Space Type]]) &amp;TRIM( InteriorLightingTable[[#This Row],[Secondary Space Type]])</f>
        <v>ASHRAE 189.1-2009Audience/Seating AreaFor Motion Picture Theater</v>
      </c>
      <c r="B609" s="2" t="s">
        <v>997</v>
      </c>
      <c r="C609" s="7" t="s">
        <v>876</v>
      </c>
      <c r="D609" s="7" t="s">
        <v>1868</v>
      </c>
      <c r="E609" s="8">
        <v>1.08</v>
      </c>
      <c r="F609" s="37"/>
      <c r="G609" s="12"/>
    </row>
    <row r="610" spans="1:7">
      <c r="A610" s="13" t="str">
        <f>TRIM(InteriorLightingTable[[#This Row],[Lighting Standard]])&amp;TRIM( InteriorLightingTable[[#This Row],[Primary Space Type]]) &amp;TRIM( InteriorLightingTable[[#This Row],[Secondary Space Type]])</f>
        <v>ASHRAE 189.1-2009Audience/Seating AreaFor Transportation</v>
      </c>
      <c r="B610" s="2" t="s">
        <v>997</v>
      </c>
      <c r="C610" s="7" t="s">
        <v>876</v>
      </c>
      <c r="D610" s="7" t="s">
        <v>1874</v>
      </c>
      <c r="E610" s="8">
        <v>0.45</v>
      </c>
      <c r="F610" s="37"/>
      <c r="G610" s="12"/>
    </row>
    <row r="611" spans="1:7">
      <c r="A611" s="13" t="str">
        <f>TRIM(InteriorLightingTable[[#This Row],[Lighting Standard]])&amp;TRIM( InteriorLightingTable[[#This Row],[Primary Space Type]]) &amp;TRIM( InteriorLightingTable[[#This Row],[Secondary Space Type]])</f>
        <v>ASHRAE 189.1-2009AtriumFirst Three Floors</v>
      </c>
      <c r="B611" s="2" t="s">
        <v>997</v>
      </c>
      <c r="C611" s="10" t="s">
        <v>771</v>
      </c>
      <c r="D611" s="7" t="s">
        <v>772</v>
      </c>
      <c r="E611" s="8">
        <v>0.54</v>
      </c>
      <c r="F611" s="37"/>
      <c r="G611" s="12"/>
    </row>
    <row r="612" spans="1:7">
      <c r="A612" s="13" t="str">
        <f>TRIM(InteriorLightingTable[[#This Row],[Lighting Standard]])&amp;TRIM( InteriorLightingTable[[#This Row],[Primary Space Type]]) &amp;TRIM( InteriorLightingTable[[#This Row],[Secondary Space Type]])</f>
        <v>ASHRAE 189.1-2009AtriumEach Floor over First Three Floors</v>
      </c>
      <c r="B612" s="2" t="s">
        <v>997</v>
      </c>
      <c r="C612" s="10" t="s">
        <v>771</v>
      </c>
      <c r="D612" s="7" t="s">
        <v>773</v>
      </c>
      <c r="E612" s="8">
        <v>0.18000000000000002</v>
      </c>
      <c r="F612" s="37"/>
      <c r="G612" s="12"/>
    </row>
    <row r="613" spans="1:7">
      <c r="A613" s="13" t="str">
        <f>TRIM(InteriorLightingTable[[#This Row],[Lighting Standard]])&amp;TRIM( InteriorLightingTable[[#This Row],[Primary Space Type]]) &amp;TRIM( InteriorLightingTable[[#This Row],[Secondary Space Type]])</f>
        <v>ASHRAE 189.1-2009Lounge/RecreationGeneral</v>
      </c>
      <c r="B613" s="2" t="s">
        <v>997</v>
      </c>
      <c r="C613" s="7" t="s">
        <v>889</v>
      </c>
      <c r="D613" s="7" t="s">
        <v>760</v>
      </c>
      <c r="E613" s="8">
        <v>1.08</v>
      </c>
      <c r="F613" s="37"/>
      <c r="G613" s="12"/>
    </row>
    <row r="614" spans="1:7">
      <c r="A614" s="13" t="str">
        <f>TRIM(InteriorLightingTable[[#This Row],[Lighting Standard]])&amp;TRIM( InteriorLightingTable[[#This Row],[Primary Space Type]]) &amp;TRIM( InteriorLightingTable[[#This Row],[Secondary Space Type]])</f>
        <v>ASHRAE 189.1-2009Lounge/RecreationFor Hospital</v>
      </c>
      <c r="B614" s="2" t="s">
        <v>997</v>
      </c>
      <c r="C614" s="7" t="s">
        <v>889</v>
      </c>
      <c r="D614" s="7" t="s">
        <v>878</v>
      </c>
      <c r="E614" s="8">
        <v>0.72000000000000008</v>
      </c>
      <c r="F614" s="37"/>
      <c r="G614" s="12"/>
    </row>
    <row r="615" spans="1:7">
      <c r="A615" s="13" t="str">
        <f>TRIM(InteriorLightingTable[[#This Row],[Lighting Standard]])&amp;TRIM( InteriorLightingTable[[#This Row],[Primary Space Type]]) &amp;TRIM( InteriorLightingTable[[#This Row],[Secondary Space Type]])</f>
        <v>ASHRAE 189.1-2009Dining AreaGeneral</v>
      </c>
      <c r="B615" s="2" t="s">
        <v>997</v>
      </c>
      <c r="C615" s="7" t="s">
        <v>780</v>
      </c>
      <c r="D615" s="7" t="s">
        <v>760</v>
      </c>
      <c r="E615" s="8">
        <v>0.81</v>
      </c>
      <c r="F615" s="37"/>
      <c r="G615" s="12"/>
    </row>
    <row r="616" spans="1:7">
      <c r="A616" s="13" t="str">
        <f>TRIM(InteriorLightingTable[[#This Row],[Lighting Standard]])&amp;TRIM( InteriorLightingTable[[#This Row],[Primary Space Type]]) &amp;TRIM( InteriorLightingTable[[#This Row],[Secondary Space Type]])</f>
        <v>ASHRAE 189.1-2009Dining AreaFor Penitentiary</v>
      </c>
      <c r="B616" s="2" t="s">
        <v>997</v>
      </c>
      <c r="C616" s="7" t="s">
        <v>780</v>
      </c>
      <c r="D616" s="7" t="s">
        <v>1866</v>
      </c>
      <c r="E616" s="8">
        <v>1.1700000000000002</v>
      </c>
      <c r="F616" s="37"/>
      <c r="G616" s="12"/>
    </row>
    <row r="617" spans="1:7">
      <c r="A617" s="13" t="str">
        <f>TRIM(InteriorLightingTable[[#This Row],[Lighting Standard]])&amp;TRIM( InteriorLightingTable[[#This Row],[Primary Space Type]]) &amp;TRIM( InteriorLightingTable[[#This Row],[Secondary Space Type]])</f>
        <v>ASHRAE 189.1-2009Dining AreaFor Hotel</v>
      </c>
      <c r="B617" s="2" t="s">
        <v>997</v>
      </c>
      <c r="C617" s="7" t="s">
        <v>780</v>
      </c>
      <c r="D617" s="7" t="s">
        <v>880</v>
      </c>
      <c r="E617" s="8">
        <v>1.1700000000000002</v>
      </c>
      <c r="F617" s="37"/>
      <c r="G617" s="12"/>
    </row>
    <row r="618" spans="1:7">
      <c r="A618" s="13" t="str">
        <f>TRIM(InteriorLightingTable[[#This Row],[Lighting Standard]])&amp;TRIM( InteriorLightingTable[[#This Row],[Primary Space Type]]) &amp;TRIM( InteriorLightingTable[[#This Row],[Secondary Space Type]])</f>
        <v>ASHRAE 189.1-2009Dining AreaFor Motel</v>
      </c>
      <c r="B618" s="2" t="s">
        <v>997</v>
      </c>
      <c r="C618" s="7" t="s">
        <v>780</v>
      </c>
      <c r="D618" s="7" t="s">
        <v>1875</v>
      </c>
      <c r="E618" s="8">
        <v>1.08</v>
      </c>
      <c r="F618" s="37"/>
      <c r="G618" s="12"/>
    </row>
    <row r="619" spans="1:7">
      <c r="A619" s="13" t="str">
        <f>TRIM(InteriorLightingTable[[#This Row],[Lighting Standard]])&amp;TRIM( InteriorLightingTable[[#This Row],[Primary Space Type]]) &amp;TRIM( InteriorLightingTable[[#This Row],[Secondary Space Type]])</f>
        <v>ASHRAE 189.1-2009Dining AreaFor Bar Lounge/Leisure Dining</v>
      </c>
      <c r="B619" s="2" t="s">
        <v>997</v>
      </c>
      <c r="C619" s="7" t="s">
        <v>780</v>
      </c>
      <c r="D619" s="7" t="s">
        <v>1876</v>
      </c>
      <c r="E619" s="8">
        <v>1.26</v>
      </c>
      <c r="F619" s="37"/>
      <c r="G619" s="12"/>
    </row>
    <row r="620" spans="1:7">
      <c r="A620" s="13" t="str">
        <f>TRIM(InteriorLightingTable[[#This Row],[Lighting Standard]])&amp;TRIM( InteriorLightingTable[[#This Row],[Primary Space Type]]) &amp;TRIM( InteriorLightingTable[[#This Row],[Secondary Space Type]])</f>
        <v>ASHRAE 189.1-2009Dining AreaFor Family Dining</v>
      </c>
      <c r="B620" s="2" t="s">
        <v>997</v>
      </c>
      <c r="C620" s="7" t="s">
        <v>780</v>
      </c>
      <c r="D620" s="7" t="s">
        <v>883</v>
      </c>
      <c r="E620" s="8">
        <v>1.8900000000000001</v>
      </c>
      <c r="F620" s="37"/>
      <c r="G620" s="12"/>
    </row>
    <row r="621" spans="1:7">
      <c r="A621" s="13" t="str">
        <f>TRIM(InteriorLightingTable[[#This Row],[Lighting Standard]])&amp;TRIM( InteriorLightingTable[[#This Row],[Primary Space Type]]) &amp;TRIM( InteriorLightingTable[[#This Row],[Secondary Space Type]])</f>
        <v>ASHRAE 189.1-2009Food PreparationGeneral</v>
      </c>
      <c r="B621" s="2" t="s">
        <v>997</v>
      </c>
      <c r="C621" s="7" t="s">
        <v>675</v>
      </c>
      <c r="D621" s="7" t="s">
        <v>760</v>
      </c>
      <c r="E621" s="8">
        <v>1.08</v>
      </c>
      <c r="F621" s="37"/>
      <c r="G621" s="12"/>
    </row>
    <row r="622" spans="1:7">
      <c r="A622" s="13" t="str">
        <f>TRIM(InteriorLightingTable[[#This Row],[Lighting Standard]])&amp;TRIM( InteriorLightingTable[[#This Row],[Primary Space Type]]) &amp;TRIM( InteriorLightingTable[[#This Row],[Secondary Space Type]])</f>
        <v>ASHRAE 189.1-2009LaboratoryGeneral</v>
      </c>
      <c r="B622" s="2" t="s">
        <v>997</v>
      </c>
      <c r="C622" s="7" t="s">
        <v>782</v>
      </c>
      <c r="D622" s="7" t="s">
        <v>760</v>
      </c>
      <c r="E622" s="8">
        <v>1.26</v>
      </c>
      <c r="F622" s="37"/>
      <c r="G622" s="12"/>
    </row>
    <row r="623" spans="1:7">
      <c r="A623" s="13" t="str">
        <f>TRIM(InteriorLightingTable[[#This Row],[Lighting Standard]])&amp;TRIM( InteriorLightingTable[[#This Row],[Primary Space Type]]) &amp;TRIM( InteriorLightingTable[[#This Row],[Secondary Space Type]])</f>
        <v>ASHRAE 189.1-2009RestroomsGeneral</v>
      </c>
      <c r="B623" s="2" t="s">
        <v>997</v>
      </c>
      <c r="C623" s="7" t="s">
        <v>896</v>
      </c>
      <c r="D623" s="7" t="s">
        <v>760</v>
      </c>
      <c r="E623" s="8">
        <v>0.81</v>
      </c>
      <c r="F623" s="37"/>
      <c r="G623" s="12"/>
    </row>
    <row r="624" spans="1:7">
      <c r="A624" s="13" t="str">
        <f>TRIM(InteriorLightingTable[[#This Row],[Lighting Standard]])&amp;TRIM( InteriorLightingTable[[#This Row],[Primary Space Type]]) &amp;TRIM( InteriorLightingTable[[#This Row],[Secondary Space Type]])</f>
        <v>ASHRAE 189.1-2009Dressing/Locker/Fitting RoomGeneral</v>
      </c>
      <c r="B624" s="2" t="s">
        <v>997</v>
      </c>
      <c r="C624" s="7" t="s">
        <v>893</v>
      </c>
      <c r="D624" s="7" t="s">
        <v>760</v>
      </c>
      <c r="E624" s="8">
        <v>0.54</v>
      </c>
      <c r="F624" s="37"/>
      <c r="G624" s="12"/>
    </row>
    <row r="625" spans="1:7">
      <c r="A625" s="13" t="str">
        <f>TRIM(InteriorLightingTable[[#This Row],[Lighting Standard]])&amp;TRIM( InteriorLightingTable[[#This Row],[Primary Space Type]]) &amp;TRIM( InteriorLightingTable[[#This Row],[Secondary Space Type]])</f>
        <v>ASHRAE 189.1-2009Corridor/TransitionGeneral</v>
      </c>
      <c r="B625" s="2" t="s">
        <v>997</v>
      </c>
      <c r="C625" s="7" t="s">
        <v>882</v>
      </c>
      <c r="D625" s="7" t="s">
        <v>760</v>
      </c>
      <c r="E625" s="8">
        <v>0.45</v>
      </c>
      <c r="F625" s="37"/>
      <c r="G625" s="12"/>
    </row>
    <row r="626" spans="1:7">
      <c r="A626" s="13" t="str">
        <f>TRIM(InteriorLightingTable[[#This Row],[Lighting Standard]])&amp;TRIM( InteriorLightingTable[[#This Row],[Primary Space Type]]) &amp;TRIM( InteriorLightingTable[[#This Row],[Secondary Space Type]])</f>
        <v>ASHRAE 189.1-2009Corridor/TransitionFor Hospital</v>
      </c>
      <c r="B626" s="2" t="s">
        <v>997</v>
      </c>
      <c r="C626" s="7" t="s">
        <v>882</v>
      </c>
      <c r="D626" s="7" t="s">
        <v>878</v>
      </c>
      <c r="E626" s="8">
        <v>0.9</v>
      </c>
      <c r="F626" s="37"/>
      <c r="G626" s="12"/>
    </row>
    <row r="627" spans="1:7">
      <c r="A627" s="13" t="str">
        <f>TRIM(InteriorLightingTable[[#This Row],[Lighting Standard]])&amp;TRIM( InteriorLightingTable[[#This Row],[Primary Space Type]]) &amp;TRIM( InteriorLightingTable[[#This Row],[Secondary Space Type]])</f>
        <v>ASHRAE 189.1-2009Corridor/TransitionFor Manufacturing Facility</v>
      </c>
      <c r="B627" s="2" t="s">
        <v>997</v>
      </c>
      <c r="C627" s="7" t="s">
        <v>882</v>
      </c>
      <c r="D627" s="7" t="s">
        <v>1877</v>
      </c>
      <c r="E627" s="8">
        <v>0.45</v>
      </c>
      <c r="F627" s="37"/>
      <c r="G627" s="12"/>
    </row>
    <row r="628" spans="1:7">
      <c r="A628" s="13" t="str">
        <f>TRIM(InteriorLightingTable[[#This Row],[Lighting Standard]])&amp;TRIM( InteriorLightingTable[[#This Row],[Primary Space Type]]) &amp;TRIM( InteriorLightingTable[[#This Row],[Secondary Space Type]])</f>
        <v>ASHRAE 189.1-2009Stairs-ActiveGeneral</v>
      </c>
      <c r="B628" s="2" t="s">
        <v>997</v>
      </c>
      <c r="C628" s="7" t="s">
        <v>897</v>
      </c>
      <c r="D628" s="7" t="s">
        <v>760</v>
      </c>
      <c r="E628" s="8">
        <v>0.54</v>
      </c>
      <c r="F628" s="37"/>
      <c r="G628" s="12"/>
    </row>
    <row r="629" spans="1:7">
      <c r="A629" s="13" t="str">
        <f>TRIM(InteriorLightingTable[[#This Row],[Lighting Standard]])&amp;TRIM( InteriorLightingTable[[#This Row],[Primary Space Type]]) &amp;TRIM( InteriorLightingTable[[#This Row],[Secondary Space Type]])</f>
        <v>ASHRAE 189.1-2009Active StorageGeneral</v>
      </c>
      <c r="B629" s="2" t="s">
        <v>997</v>
      </c>
      <c r="C629" s="7" t="s">
        <v>779</v>
      </c>
      <c r="D629" s="7" t="s">
        <v>760</v>
      </c>
      <c r="E629" s="8">
        <v>0.72000000000000008</v>
      </c>
      <c r="F629" s="37"/>
      <c r="G629" s="12"/>
    </row>
    <row r="630" spans="1:7">
      <c r="A630" s="13" t="str">
        <f>TRIM(InteriorLightingTable[[#This Row],[Lighting Standard]])&amp;TRIM( InteriorLightingTable[[#This Row],[Primary Space Type]]) &amp;TRIM( InteriorLightingTable[[#This Row],[Secondary Space Type]])</f>
        <v>ASHRAE 189.1-2009Active StorageFor Hospital</v>
      </c>
      <c r="B630" s="2" t="s">
        <v>997</v>
      </c>
      <c r="C630" s="7" t="s">
        <v>779</v>
      </c>
      <c r="D630" s="7" t="s">
        <v>878</v>
      </c>
      <c r="E630" s="8">
        <v>0.81</v>
      </c>
      <c r="F630" s="37"/>
      <c r="G630" s="12"/>
    </row>
    <row r="631" spans="1:7">
      <c r="A631" s="13" t="str">
        <f>TRIM(InteriorLightingTable[[#This Row],[Lighting Standard]])&amp;TRIM( InteriorLightingTable[[#This Row],[Primary Space Type]]) &amp;TRIM( InteriorLightingTable[[#This Row],[Secondary Space Type]])</f>
        <v>ASHRAE 189.1-2009Inactive storageGeneral</v>
      </c>
      <c r="B631" s="2" t="s">
        <v>997</v>
      </c>
      <c r="C631" s="7" t="s">
        <v>1848</v>
      </c>
      <c r="D631" s="7" t="s">
        <v>760</v>
      </c>
      <c r="E631" s="8">
        <v>0.27</v>
      </c>
      <c r="F631" s="37"/>
      <c r="G631" s="12"/>
    </row>
    <row r="632" spans="1:7">
      <c r="A632" s="13" t="str">
        <f>TRIM(InteriorLightingTable[[#This Row],[Lighting Standard]])&amp;TRIM( InteriorLightingTable[[#This Row],[Primary Space Type]]) &amp;TRIM( InteriorLightingTable[[#This Row],[Secondary Space Type]])</f>
        <v>ASHRAE 189.1-2009Inactive storageFor Museum</v>
      </c>
      <c r="B632" s="2" t="s">
        <v>997</v>
      </c>
      <c r="C632" s="7" t="s">
        <v>1848</v>
      </c>
      <c r="D632" s="7" t="s">
        <v>1878</v>
      </c>
      <c r="E632" s="8">
        <v>0.72000000000000008</v>
      </c>
      <c r="F632" s="37"/>
      <c r="G632" s="12"/>
    </row>
    <row r="633" spans="1:7">
      <c r="A633" s="13" t="str">
        <f>TRIM(InteriorLightingTable[[#This Row],[Lighting Standard]])&amp;TRIM( InteriorLightingTable[[#This Row],[Primary Space Type]]) &amp;TRIM( InteriorLightingTable[[#This Row],[Secondary Space Type]])</f>
        <v>ASHRAE 189.1-2009Gymnasium/Exercise CenterPlaying Area</v>
      </c>
      <c r="B633" s="2" t="s">
        <v>997</v>
      </c>
      <c r="C633" s="7" t="s">
        <v>887</v>
      </c>
      <c r="D633" s="7" t="s">
        <v>890</v>
      </c>
      <c r="E633" s="8">
        <v>1.26</v>
      </c>
      <c r="F633" s="37"/>
      <c r="G633" s="12"/>
    </row>
    <row r="634" spans="1:7">
      <c r="A634" s="13" t="str">
        <f>TRIM(InteriorLightingTable[[#This Row],[Lighting Standard]])&amp;TRIM( InteriorLightingTable[[#This Row],[Primary Space Type]]) &amp;TRIM( InteriorLightingTable[[#This Row],[Secondary Space Type]])</f>
        <v>ASHRAE 189.1-2009Gymnasium/Exercise CenterExercise Area</v>
      </c>
      <c r="B634" s="2" t="s">
        <v>997</v>
      </c>
      <c r="C634" s="7" t="s">
        <v>887</v>
      </c>
      <c r="D634" s="7" t="s">
        <v>781</v>
      </c>
      <c r="E634" s="8">
        <v>0.81</v>
      </c>
      <c r="F634" s="37"/>
      <c r="G634" s="12"/>
    </row>
    <row r="635" spans="1:7">
      <c r="A635" s="13" t="str">
        <f>TRIM(InteriorLightingTable[[#This Row],[Lighting Standard]])&amp;TRIM( InteriorLightingTable[[#This Row],[Primary Space Type]]) &amp;TRIM( InteriorLightingTable[[#This Row],[Secondary Space Type]])</f>
        <v>ASHRAE 189.1-2009Courthouse/Police Station/PenitentiaryCourtroom</v>
      </c>
      <c r="B635" s="2" t="s">
        <v>997</v>
      </c>
      <c r="C635" s="7" t="s">
        <v>1849</v>
      </c>
      <c r="D635" s="7" t="s">
        <v>1879</v>
      </c>
      <c r="E635" s="8">
        <v>1.71</v>
      </c>
      <c r="F635" s="37"/>
      <c r="G635" s="12"/>
    </row>
    <row r="636" spans="1:7">
      <c r="A636" s="13" t="str">
        <f>TRIM(InteriorLightingTable[[#This Row],[Lighting Standard]])&amp;TRIM( InteriorLightingTable[[#This Row],[Primary Space Type]]) &amp;TRIM( InteriorLightingTable[[#This Row],[Secondary Space Type]])</f>
        <v>ASHRAE 189.1-2009Courthouse/Police Station/PenitentiaryConfinement Cells</v>
      </c>
      <c r="B636" s="2" t="s">
        <v>997</v>
      </c>
      <c r="C636" s="7" t="s">
        <v>1849</v>
      </c>
      <c r="D636" s="7" t="s">
        <v>1880</v>
      </c>
      <c r="E636" s="8">
        <v>0.81</v>
      </c>
      <c r="F636" s="37"/>
      <c r="G636" s="12"/>
    </row>
    <row r="637" spans="1:7">
      <c r="A637" s="13" t="str">
        <f>TRIM(InteriorLightingTable[[#This Row],[Lighting Standard]])&amp;TRIM( InteriorLightingTable[[#This Row],[Primary Space Type]]) &amp;TRIM( InteriorLightingTable[[#This Row],[Secondary Space Type]])</f>
        <v>ASHRAE 189.1-2009Courthouse/Police Station/PenitentiaryJudges Chambers</v>
      </c>
      <c r="B637" s="2" t="s">
        <v>997</v>
      </c>
      <c r="C637" s="7" t="s">
        <v>1849</v>
      </c>
      <c r="D637" s="7" t="s">
        <v>1881</v>
      </c>
      <c r="E637" s="8">
        <v>1.1700000000000002</v>
      </c>
      <c r="F637" s="37"/>
      <c r="G637" s="12"/>
    </row>
    <row r="638" spans="1:7">
      <c r="A638" s="13" t="str">
        <f>TRIM(InteriorLightingTable[[#This Row],[Lighting Standard]])&amp;TRIM( InteriorLightingTable[[#This Row],[Primary Space Type]]) &amp;TRIM( InteriorLightingTable[[#This Row],[Secondary Space Type]])</f>
        <v>ASHRAE 189.1-2009Fire StationsFire Station Engine Room</v>
      </c>
      <c r="B638" s="2" t="s">
        <v>997</v>
      </c>
      <c r="C638" s="7" t="s">
        <v>1850</v>
      </c>
      <c r="D638" s="7" t="s">
        <v>1882</v>
      </c>
      <c r="E638" s="8">
        <v>0.72000000000000008</v>
      </c>
      <c r="F638" s="37"/>
      <c r="G638" s="12"/>
    </row>
    <row r="639" spans="1:7">
      <c r="A639" s="13" t="str">
        <f>TRIM(InteriorLightingTable[[#This Row],[Lighting Standard]])&amp;TRIM( InteriorLightingTable[[#This Row],[Primary Space Type]]) &amp;TRIM( InteriorLightingTable[[#This Row],[Secondary Space Type]])</f>
        <v>ASHRAE 189.1-2009Fire StationsSleeping Quarters</v>
      </c>
      <c r="B639" s="2" t="s">
        <v>997</v>
      </c>
      <c r="C639" s="7" t="s">
        <v>1850</v>
      </c>
      <c r="D639" s="7" t="s">
        <v>1901</v>
      </c>
      <c r="E639" s="8">
        <v>0.27</v>
      </c>
      <c r="F639" s="37"/>
      <c r="G639" s="12"/>
    </row>
    <row r="640" spans="1:7">
      <c r="A640" s="13" t="str">
        <f>TRIM(InteriorLightingTable[[#This Row],[Lighting Standard]])&amp;TRIM( InteriorLightingTable[[#This Row],[Primary Space Type]]) &amp;TRIM( InteriorLightingTable[[#This Row],[Secondary Space Type]])</f>
        <v>ASHRAE 189.1-2009Post OfficeSorting Area</v>
      </c>
      <c r="B640" s="2" t="s">
        <v>997</v>
      </c>
      <c r="C640" s="10" t="s">
        <v>747</v>
      </c>
      <c r="D640" s="7" t="s">
        <v>1902</v>
      </c>
      <c r="E640" s="8">
        <v>1.08</v>
      </c>
      <c r="F640" s="37"/>
      <c r="G640" s="12"/>
    </row>
    <row r="641" spans="1:7">
      <c r="A641" s="13" t="str">
        <f>TRIM(InteriorLightingTable[[#This Row],[Lighting Standard]])&amp;TRIM( InteriorLightingTable[[#This Row],[Primary Space Type]]) &amp;TRIM( InteriorLightingTable[[#This Row],[Secondary Space Type]])</f>
        <v>ASHRAE 189.1-2009Convention CenterExhibit Space</v>
      </c>
      <c r="B641" s="2" t="s">
        <v>997</v>
      </c>
      <c r="C641" s="10" t="s">
        <v>738</v>
      </c>
      <c r="D641" s="7" t="s">
        <v>1903</v>
      </c>
      <c r="E641" s="8">
        <v>1.1700000000000002</v>
      </c>
      <c r="F641" s="37"/>
      <c r="G641" s="12"/>
    </row>
    <row r="642" spans="1:7">
      <c r="A642" s="13" t="str">
        <f>TRIM(InteriorLightingTable[[#This Row],[Lighting Standard]])&amp;TRIM( InteriorLightingTable[[#This Row],[Primary Space Type]]) &amp;TRIM( InteriorLightingTable[[#This Row],[Secondary Space Type]])</f>
        <v>ASHRAE 189.1-2009LibraryCard File and Cataloging</v>
      </c>
      <c r="B642" s="2" t="s">
        <v>997</v>
      </c>
      <c r="C642" s="7" t="s">
        <v>741</v>
      </c>
      <c r="D642" s="7" t="s">
        <v>1904</v>
      </c>
      <c r="E642" s="8">
        <v>0.9900000000000001</v>
      </c>
      <c r="F642" s="37"/>
      <c r="G642" s="12"/>
    </row>
    <row r="643" spans="1:7">
      <c r="A643" s="13" t="str">
        <f>TRIM(InteriorLightingTable[[#This Row],[Lighting Standard]])&amp;TRIM( InteriorLightingTable[[#This Row],[Primary Space Type]]) &amp;TRIM( InteriorLightingTable[[#This Row],[Secondary Space Type]])</f>
        <v>ASHRAE 189.1-2009LibraryStacks</v>
      </c>
      <c r="B643" s="2" t="s">
        <v>997</v>
      </c>
      <c r="C643" s="7" t="s">
        <v>741</v>
      </c>
      <c r="D643" s="7" t="s">
        <v>1905</v>
      </c>
      <c r="E643" s="8">
        <v>1.53</v>
      </c>
      <c r="F643" s="37"/>
      <c r="G643" s="12"/>
    </row>
    <row r="644" spans="1:7">
      <c r="A644" s="13" t="str">
        <f>TRIM(InteriorLightingTable[[#This Row],[Lighting Standard]])&amp;TRIM( InteriorLightingTable[[#This Row],[Primary Space Type]]) &amp;TRIM( InteriorLightingTable[[#This Row],[Secondary Space Type]])</f>
        <v>ASHRAE 189.1-2009LibraryReading Area</v>
      </c>
      <c r="B644" s="2" t="s">
        <v>997</v>
      </c>
      <c r="C644" s="7" t="s">
        <v>741</v>
      </c>
      <c r="D644" s="7" t="s">
        <v>895</v>
      </c>
      <c r="E644" s="8">
        <v>1.08</v>
      </c>
      <c r="F644" s="37"/>
      <c r="G644" s="12"/>
    </row>
    <row r="645" spans="1:7">
      <c r="A645" s="13" t="str">
        <f>TRIM(InteriorLightingTable[[#This Row],[Lighting Standard]])&amp;TRIM( InteriorLightingTable[[#This Row],[Primary Space Type]]) &amp;TRIM( InteriorLightingTable[[#This Row],[Secondary Space Type]])</f>
        <v>ASHRAE 189.1-2009HospitalEmergency</v>
      </c>
      <c r="B645" s="2" t="s">
        <v>997</v>
      </c>
      <c r="C645" s="7" t="s">
        <v>776</v>
      </c>
      <c r="D645" s="7" t="s">
        <v>885</v>
      </c>
      <c r="E645" s="8">
        <v>2.4300000000000002</v>
      </c>
      <c r="F645" s="37"/>
      <c r="G645" s="12"/>
    </row>
    <row r="646" spans="1:7">
      <c r="A646" s="13" t="str">
        <f>TRIM(InteriorLightingTable[[#This Row],[Lighting Standard]])&amp;TRIM( InteriorLightingTable[[#This Row],[Primary Space Type]]) &amp;TRIM( InteriorLightingTable[[#This Row],[Secondary Space Type]])</f>
        <v>ASHRAE 189.1-2009HospitalRecovery</v>
      </c>
      <c r="B646" s="2" t="s">
        <v>997</v>
      </c>
      <c r="C646" s="7" t="s">
        <v>776</v>
      </c>
      <c r="D646" s="7" t="s">
        <v>891</v>
      </c>
      <c r="E646" s="8">
        <v>0.72000000000000008</v>
      </c>
      <c r="F646" s="37"/>
      <c r="G646" s="12"/>
    </row>
    <row r="647" spans="1:7">
      <c r="A647" s="13" t="str">
        <f>TRIM(InteriorLightingTable[[#This Row],[Lighting Standard]])&amp;TRIM( InteriorLightingTable[[#This Row],[Primary Space Type]]) &amp;TRIM( InteriorLightingTable[[#This Row],[Secondary Space Type]])</f>
        <v>ASHRAE 189.1-2009HospitalNurse Station</v>
      </c>
      <c r="B647" s="2" t="s">
        <v>997</v>
      </c>
      <c r="C647" s="7" t="s">
        <v>776</v>
      </c>
      <c r="D647" s="7" t="s">
        <v>784</v>
      </c>
      <c r="E647" s="8">
        <v>0.9</v>
      </c>
      <c r="F647" s="37"/>
      <c r="G647" s="12"/>
    </row>
    <row r="648" spans="1:7">
      <c r="A648" s="13" t="str">
        <f>TRIM(InteriorLightingTable[[#This Row],[Lighting Standard]])&amp;TRIM( InteriorLightingTable[[#This Row],[Primary Space Type]]) &amp;TRIM( InteriorLightingTable[[#This Row],[Secondary Space Type]])</f>
        <v>ASHRAE 189.1-2009HospitalExam/Treatment</v>
      </c>
      <c r="B648" s="2" t="s">
        <v>997</v>
      </c>
      <c r="C648" s="7" t="s">
        <v>776</v>
      </c>
      <c r="D648" s="7" t="s">
        <v>886</v>
      </c>
      <c r="E648" s="8">
        <v>1.35</v>
      </c>
      <c r="F648" s="37"/>
      <c r="G648" s="12"/>
    </row>
    <row r="649" spans="1:7">
      <c r="A649" s="13" t="str">
        <f>TRIM(InteriorLightingTable[[#This Row],[Lighting Standard]])&amp;TRIM( InteriorLightingTable[[#This Row],[Primary Space Type]]) &amp;TRIM( InteriorLightingTable[[#This Row],[Secondary Space Type]])</f>
        <v>ASHRAE 189.1-2009HospitalPharmacy</v>
      </c>
      <c r="B649" s="2" t="s">
        <v>997</v>
      </c>
      <c r="C649" s="7" t="s">
        <v>776</v>
      </c>
      <c r="D649" s="7" t="s">
        <v>623</v>
      </c>
      <c r="E649" s="8">
        <v>1.08</v>
      </c>
      <c r="F649" s="37"/>
      <c r="G649" s="12"/>
    </row>
    <row r="650" spans="1:7">
      <c r="A650" s="13" t="str">
        <f>TRIM(InteriorLightingTable[[#This Row],[Lighting Standard]])&amp;TRIM( InteriorLightingTable[[#This Row],[Primary Space Type]]) &amp;TRIM( InteriorLightingTable[[#This Row],[Secondary Space Type]])</f>
        <v>ASHRAE 189.1-2009HospitalPatient Room</v>
      </c>
      <c r="B650" s="2" t="s">
        <v>997</v>
      </c>
      <c r="C650" s="7" t="s">
        <v>776</v>
      </c>
      <c r="D650" s="7" t="s">
        <v>786</v>
      </c>
      <c r="E650" s="8">
        <v>0.63</v>
      </c>
      <c r="F650" s="37"/>
      <c r="G650" s="12"/>
    </row>
    <row r="651" spans="1:7">
      <c r="A651" s="13" t="str">
        <f>TRIM(InteriorLightingTable[[#This Row],[Lighting Standard]])&amp;TRIM( InteriorLightingTable[[#This Row],[Primary Space Type]]) &amp;TRIM( InteriorLightingTable[[#This Row],[Secondary Space Type]])</f>
        <v>ASHRAE 189.1-2009HospitalOperating Room</v>
      </c>
      <c r="B651" s="2" t="s">
        <v>997</v>
      </c>
      <c r="C651" s="7" t="s">
        <v>776</v>
      </c>
      <c r="D651" s="7" t="s">
        <v>785</v>
      </c>
      <c r="E651" s="8">
        <v>1.9800000000000002</v>
      </c>
      <c r="F651" s="37"/>
      <c r="G651" s="12"/>
    </row>
    <row r="652" spans="1:7">
      <c r="A652" s="13" t="str">
        <f>TRIM(InteriorLightingTable[[#This Row],[Lighting Standard]])&amp;TRIM( InteriorLightingTable[[#This Row],[Primary Space Type]]) &amp;TRIM( InteriorLightingTable[[#This Row],[Secondary Space Type]])</f>
        <v>ASHRAE 189.1-2009HospitalNursery</v>
      </c>
      <c r="B652" s="2" t="s">
        <v>997</v>
      </c>
      <c r="C652" s="7" t="s">
        <v>776</v>
      </c>
      <c r="D652" s="7" t="s">
        <v>1906</v>
      </c>
      <c r="E652" s="8">
        <v>0.54</v>
      </c>
      <c r="F652" s="37"/>
      <c r="G652" s="12"/>
    </row>
    <row r="653" spans="1:7">
      <c r="A653" s="13" t="str">
        <f>TRIM(InteriorLightingTable[[#This Row],[Lighting Standard]])&amp;TRIM( InteriorLightingTable[[#This Row],[Primary Space Type]]) &amp;TRIM( InteriorLightingTable[[#This Row],[Secondary Space Type]])</f>
        <v>ASHRAE 189.1-2009HospitalMedical Supply</v>
      </c>
      <c r="B653" s="2" t="s">
        <v>997</v>
      </c>
      <c r="C653" s="7" t="s">
        <v>776</v>
      </c>
      <c r="D653" s="7" t="s">
        <v>791</v>
      </c>
      <c r="E653" s="8">
        <v>1.26</v>
      </c>
      <c r="F653" s="37"/>
      <c r="G653" s="12"/>
    </row>
    <row r="654" spans="1:7">
      <c r="A654" s="13" t="str">
        <f>TRIM(InteriorLightingTable[[#This Row],[Lighting Standard]])&amp;TRIM( InteriorLightingTable[[#This Row],[Primary Space Type]]) &amp;TRIM( InteriorLightingTable[[#This Row],[Secondary Space Type]])</f>
        <v>ASHRAE 189.1-2009HospitalPhysical Therapy</v>
      </c>
      <c r="B654" s="2" t="s">
        <v>997</v>
      </c>
      <c r="C654" s="7" t="s">
        <v>776</v>
      </c>
      <c r="D654" s="7" t="s">
        <v>787</v>
      </c>
      <c r="E654" s="8">
        <v>0.81</v>
      </c>
      <c r="F654" s="37"/>
      <c r="G654" s="12"/>
    </row>
    <row r="655" spans="1:7">
      <c r="A655" s="13" t="str">
        <f>TRIM(InteriorLightingTable[[#This Row],[Lighting Standard]])&amp;TRIM( InteriorLightingTable[[#This Row],[Primary Space Type]]) &amp;TRIM( InteriorLightingTable[[#This Row],[Secondary Space Type]])</f>
        <v>ASHRAE 189.1-2009HospitalRadiology</v>
      </c>
      <c r="B655" s="2" t="s">
        <v>997</v>
      </c>
      <c r="C655" s="7" t="s">
        <v>776</v>
      </c>
      <c r="D655" s="7" t="s">
        <v>788</v>
      </c>
      <c r="E655" s="8">
        <v>0.36000000000000004</v>
      </c>
      <c r="F655" s="37"/>
      <c r="G655" s="12"/>
    </row>
    <row r="656" spans="1:7">
      <c r="A656" s="13" t="str">
        <f>TRIM(InteriorLightingTable[[#This Row],[Lighting Standard]])&amp;TRIM( InteriorLightingTable[[#This Row],[Primary Space Type]]) &amp;TRIM( InteriorLightingTable[[#This Row],[Secondary Space Type]])</f>
        <v>ASHRAE 189.1-2009HospitalLaundry-Washing</v>
      </c>
      <c r="B656" s="2" t="s">
        <v>997</v>
      </c>
      <c r="C656" s="7" t="s">
        <v>776</v>
      </c>
      <c r="D656" s="7" t="s">
        <v>894</v>
      </c>
      <c r="E656" s="8">
        <v>0.54</v>
      </c>
      <c r="F656" s="37"/>
      <c r="G656" s="12"/>
    </row>
    <row r="657" spans="1:7">
      <c r="A657" s="13" t="str">
        <f>TRIM(InteriorLightingTable[[#This Row],[Lighting Standard]])&amp;TRIM( InteriorLightingTable[[#This Row],[Primary Space Type]]) &amp;TRIM( InteriorLightingTable[[#This Row],[Secondary Space Type]])</f>
        <v>ASHRAE 189.1-2009AutomotiveService/Repair</v>
      </c>
      <c r="B657" s="2" t="s">
        <v>997</v>
      </c>
      <c r="C657" s="10" t="s">
        <v>766</v>
      </c>
      <c r="D657" s="7" t="s">
        <v>767</v>
      </c>
      <c r="E657" s="8">
        <v>0.63</v>
      </c>
      <c r="F657" s="37"/>
      <c r="G657" s="12"/>
    </row>
    <row r="658" spans="1:7">
      <c r="A658" s="13" t="str">
        <f>TRIM(InteriorLightingTable[[#This Row],[Lighting Standard]])&amp;TRIM( InteriorLightingTable[[#This Row],[Primary Space Type]]) &amp;TRIM( InteriorLightingTable[[#This Row],[Secondary Space Type]])</f>
        <v>ASHRAE 189.1-2009ManufacturingLow Bay (&lt;25 ft Floor to Ceiling Height)</v>
      </c>
      <c r="B658" s="2" t="s">
        <v>997</v>
      </c>
      <c r="C658" s="7" t="s">
        <v>1899</v>
      </c>
      <c r="D658" s="7" t="s">
        <v>1908</v>
      </c>
      <c r="E658" s="8">
        <v>1.08</v>
      </c>
      <c r="F658" s="37"/>
      <c r="G658" s="12"/>
    </row>
    <row r="659" spans="1:7">
      <c r="A659" s="13" t="str">
        <f>TRIM(InteriorLightingTable[[#This Row],[Lighting Standard]])&amp;TRIM( InteriorLightingTable[[#This Row],[Primary Space Type]]) &amp;TRIM( InteriorLightingTable[[#This Row],[Secondary Space Type]])</f>
        <v>ASHRAE 189.1-2009ManufacturingHigh Bay (≥25 ft Floor to Ceiling Height)</v>
      </c>
      <c r="B659" s="2" t="s">
        <v>997</v>
      </c>
      <c r="C659" s="7" t="s">
        <v>1899</v>
      </c>
      <c r="D659" s="7" t="s">
        <v>1909</v>
      </c>
      <c r="E659" s="8">
        <v>1.53</v>
      </c>
      <c r="F659" s="37"/>
      <c r="G659" s="12"/>
    </row>
    <row r="660" spans="1:7">
      <c r="A660" s="13" t="str">
        <f>TRIM(InteriorLightingTable[[#This Row],[Lighting Standard]])&amp;TRIM( InteriorLightingTable[[#This Row],[Primary Space Type]]) &amp;TRIM( InteriorLightingTable[[#This Row],[Secondary Space Type]])</f>
        <v>ASHRAE 189.1-2009ManufacturingDetailed Manufacturing</v>
      </c>
      <c r="B660" s="2" t="s">
        <v>997</v>
      </c>
      <c r="C660" s="7" t="s">
        <v>1899</v>
      </c>
      <c r="D660" s="7" t="s">
        <v>1910</v>
      </c>
      <c r="E660" s="8">
        <v>1.8900000000000001</v>
      </c>
      <c r="F660" s="37"/>
      <c r="G660" s="12"/>
    </row>
    <row r="661" spans="1:7">
      <c r="A661" s="13" t="str">
        <f>TRIM(InteriorLightingTable[[#This Row],[Lighting Standard]])&amp;TRIM( InteriorLightingTable[[#This Row],[Primary Space Type]]) &amp;TRIM( InteriorLightingTable[[#This Row],[Secondary Space Type]])</f>
        <v>ASHRAE 189.1-2009ManufacturingEquipment Room</v>
      </c>
      <c r="B661" s="2" t="s">
        <v>997</v>
      </c>
      <c r="C661" s="7" t="s">
        <v>1899</v>
      </c>
      <c r="D661" s="7" t="s">
        <v>1911</v>
      </c>
      <c r="E661" s="8">
        <v>1.08</v>
      </c>
      <c r="F661" s="37"/>
      <c r="G661" s="12"/>
    </row>
    <row r="662" spans="1:7">
      <c r="A662" s="13" t="str">
        <f>TRIM(InteriorLightingTable[[#This Row],[Lighting Standard]])&amp;TRIM( InteriorLightingTable[[#This Row],[Primary Space Type]]) &amp;TRIM( InteriorLightingTable[[#This Row],[Secondary Space Type]])</f>
        <v>ASHRAE 189.1-2009ManufacturingControl Room</v>
      </c>
      <c r="B662" s="2" t="s">
        <v>997</v>
      </c>
      <c r="C662" s="7" t="s">
        <v>1899</v>
      </c>
      <c r="D662" s="7" t="s">
        <v>1912</v>
      </c>
      <c r="E662" s="8">
        <v>0.45</v>
      </c>
      <c r="F662" s="37"/>
      <c r="G662" s="12"/>
    </row>
    <row r="663" spans="1:7">
      <c r="A663" s="13" t="str">
        <f>TRIM(InteriorLightingTable[[#This Row],[Lighting Standard]])&amp;TRIM( InteriorLightingTable[[#This Row],[Primary Space Type]]) &amp;TRIM( InteriorLightingTable[[#This Row],[Secondary Space Type]])</f>
        <v>ASHRAE 189.1-2009Hotel/MotelGuest Rooms</v>
      </c>
      <c r="B663" s="2" t="s">
        <v>997</v>
      </c>
      <c r="C663" s="7" t="s">
        <v>761</v>
      </c>
      <c r="D663" s="7" t="s">
        <v>762</v>
      </c>
      <c r="E663" s="8">
        <v>0.9900000000000001</v>
      </c>
      <c r="F663" s="37"/>
      <c r="G663" s="12"/>
    </row>
    <row r="664" spans="1:7">
      <c r="A664" s="13" t="str">
        <f>TRIM(InteriorLightingTable[[#This Row],[Lighting Standard]])&amp;TRIM( InteriorLightingTable[[#This Row],[Primary Space Type]]) &amp;TRIM( InteriorLightingTable[[#This Row],[Secondary Space Type]])</f>
        <v>ASHRAE 189.1-2009DormitoryLiving Quarters</v>
      </c>
      <c r="B664" s="2" t="s">
        <v>997</v>
      </c>
      <c r="C664" s="10" t="s">
        <v>740</v>
      </c>
      <c r="D664" s="7" t="s">
        <v>763</v>
      </c>
      <c r="E664" s="8">
        <v>0.9900000000000001</v>
      </c>
      <c r="F664" s="37"/>
      <c r="G664" s="12"/>
    </row>
    <row r="665" spans="1:7">
      <c r="A665" s="13" t="str">
        <f>TRIM(InteriorLightingTable[[#This Row],[Lighting Standard]])&amp;TRIM( InteriorLightingTable[[#This Row],[Primary Space Type]]) &amp;TRIM( InteriorLightingTable[[#This Row],[Secondary Space Type]])</f>
        <v>ASHRAE 189.1-2009MuseumGeneral Exhibition</v>
      </c>
      <c r="B665" s="2" t="s">
        <v>997</v>
      </c>
      <c r="C665" s="7" t="s">
        <v>1860</v>
      </c>
      <c r="D665" s="7" t="s">
        <v>1913</v>
      </c>
      <c r="E665" s="8">
        <v>0.9</v>
      </c>
      <c r="F665" s="37"/>
      <c r="G665" s="12"/>
    </row>
    <row r="666" spans="1:7">
      <c r="A666" s="13" t="str">
        <f>TRIM(InteriorLightingTable[[#This Row],[Lighting Standard]])&amp;TRIM( InteriorLightingTable[[#This Row],[Primary Space Type]]) &amp;TRIM( InteriorLightingTable[[#This Row],[Secondary Space Type]])</f>
        <v>ASHRAE 189.1-2009MuseumRestoration</v>
      </c>
      <c r="B666" s="2" t="s">
        <v>997</v>
      </c>
      <c r="C666" s="7" t="s">
        <v>1860</v>
      </c>
      <c r="D666" s="7" t="s">
        <v>1914</v>
      </c>
      <c r="E666" s="8">
        <v>1.53</v>
      </c>
      <c r="F666" s="37"/>
      <c r="G666" s="12"/>
    </row>
    <row r="667" spans="1:7">
      <c r="A667" s="13" t="str">
        <f>TRIM(InteriorLightingTable[[#This Row],[Lighting Standard]])&amp;TRIM( InteriorLightingTable[[#This Row],[Primary Space Type]]) &amp;TRIM( InteriorLightingTable[[#This Row],[Secondary Space Type]])</f>
        <v>ASHRAE 189.1-2009Electrical/MechanicalGeneral</v>
      </c>
      <c r="B667" s="2" t="s">
        <v>997</v>
      </c>
      <c r="C667" s="7" t="s">
        <v>748</v>
      </c>
      <c r="D667" s="7" t="s">
        <v>760</v>
      </c>
      <c r="E667" s="8">
        <v>1.35</v>
      </c>
      <c r="F667" s="37"/>
      <c r="G667" s="12"/>
    </row>
    <row r="668" spans="1:7">
      <c r="A668" s="13" t="str">
        <f>TRIM(InteriorLightingTable[[#This Row],[Lighting Standard]])&amp;TRIM( InteriorLightingTable[[#This Row],[Primary Space Type]]) &amp;TRIM( InteriorLightingTable[[#This Row],[Secondary Space Type]])</f>
        <v>ASHRAE 189.1-2009WorkshopGeneral</v>
      </c>
      <c r="B668" s="2" t="s">
        <v>997</v>
      </c>
      <c r="C668" s="7" t="s">
        <v>749</v>
      </c>
      <c r="D668" s="7" t="s">
        <v>760</v>
      </c>
      <c r="E668" s="8">
        <v>1.71</v>
      </c>
      <c r="F668" s="37"/>
      <c r="G668" s="12"/>
    </row>
    <row r="669" spans="1:7">
      <c r="A669" s="13" t="str">
        <f>TRIM(InteriorLightingTable[[#This Row],[Lighting Standard]])&amp;TRIM( InteriorLightingTable[[#This Row],[Primary Space Type]]) &amp;TRIM( InteriorLightingTable[[#This Row],[Secondary Space Type]])</f>
        <v>ASHRAE 189.1-2009Bank/OfficeBanking Activity Area</v>
      </c>
      <c r="B669" s="2" t="s">
        <v>997</v>
      </c>
      <c r="C669" s="10" t="s">
        <v>769</v>
      </c>
      <c r="D669" s="7" t="s">
        <v>770</v>
      </c>
      <c r="E669" s="8">
        <v>1.35</v>
      </c>
      <c r="F669" s="37"/>
      <c r="G669" s="12"/>
    </row>
    <row r="670" spans="1:7">
      <c r="A670" s="13" t="str">
        <f>TRIM(InteriorLightingTable[[#This Row],[Lighting Standard]])&amp;TRIM( InteriorLightingTable[[#This Row],[Primary Space Type]]) &amp;TRIM( InteriorLightingTable[[#This Row],[Secondary Space Type]])</f>
        <v>ASHRAE 189.1-2009Religious BuildingsWorship Pulpit, Choir</v>
      </c>
      <c r="B670" s="2" t="s">
        <v>997</v>
      </c>
      <c r="C670" s="7" t="s">
        <v>1900</v>
      </c>
      <c r="D670" s="7" t="s">
        <v>1915</v>
      </c>
      <c r="E670" s="8">
        <v>2.16</v>
      </c>
      <c r="F670" s="37"/>
      <c r="G670" s="12"/>
    </row>
    <row r="671" spans="1:7">
      <c r="A671" s="13" t="str">
        <f>TRIM(InteriorLightingTable[[#This Row],[Lighting Standard]])&amp;TRIM( InteriorLightingTable[[#This Row],[Primary Space Type]]) &amp;TRIM( InteriorLightingTable[[#This Row],[Secondary Space Type]])</f>
        <v>ASHRAE 189.1-2009Religious BuildingsFellowship Hall</v>
      </c>
      <c r="B671" s="2" t="s">
        <v>997</v>
      </c>
      <c r="C671" s="7" t="s">
        <v>1900</v>
      </c>
      <c r="D671" s="7" t="s">
        <v>1916</v>
      </c>
      <c r="E671" s="8">
        <v>0.81</v>
      </c>
      <c r="F671" s="37"/>
      <c r="G671" s="12"/>
    </row>
    <row r="672" spans="1:7">
      <c r="A672" s="13" t="str">
        <f>TRIM(InteriorLightingTable[[#This Row],[Lighting Standard]])&amp;TRIM( InteriorLightingTable[[#This Row],[Primary Space Type]]) &amp;TRIM( InteriorLightingTable[[#This Row],[Secondary Space Type]])</f>
        <v>ASHRAE 189.1-2009Retail (not including accent lighting)Sales Area</v>
      </c>
      <c r="B672" s="2" t="s">
        <v>997</v>
      </c>
      <c r="C672" s="10" t="s">
        <v>764</v>
      </c>
      <c r="D672" s="7" t="s">
        <v>790</v>
      </c>
      <c r="E672" s="8">
        <v>1.53</v>
      </c>
      <c r="F672" s="37"/>
      <c r="G672" s="12"/>
    </row>
    <row r="673" spans="1:7">
      <c r="A673" s="13" t="str">
        <f>TRIM(InteriorLightingTable[[#This Row],[Lighting Standard]])&amp;TRIM( InteriorLightingTable[[#This Row],[Primary Space Type]]) &amp;TRIM( InteriorLightingTable[[#This Row],[Secondary Space Type]])</f>
        <v>ASHRAE 189.1-2009Retail (not including accent lighting)Mall Concourse</v>
      </c>
      <c r="B673" s="2" t="s">
        <v>997</v>
      </c>
      <c r="C673" s="10" t="s">
        <v>764</v>
      </c>
      <c r="D673" s="7" t="s">
        <v>884</v>
      </c>
      <c r="E673" s="8">
        <v>1.53</v>
      </c>
      <c r="F673" s="37"/>
      <c r="G673" s="12"/>
    </row>
    <row r="674" spans="1:7">
      <c r="A674" s="13" t="str">
        <f>TRIM(InteriorLightingTable[[#This Row],[Lighting Standard]])&amp;TRIM( InteriorLightingTable[[#This Row],[Primary Space Type]]) &amp;TRIM( InteriorLightingTable[[#This Row],[Secondary Space Type]])</f>
        <v>ASHRAE 189.1-2009Sports ArenaRing Sports Area</v>
      </c>
      <c r="B674" s="2" t="s">
        <v>997</v>
      </c>
      <c r="C674" s="7" t="s">
        <v>1864</v>
      </c>
      <c r="D674" s="7" t="s">
        <v>1917</v>
      </c>
      <c r="E674" s="8">
        <v>2.4300000000000002</v>
      </c>
      <c r="F674" s="37"/>
      <c r="G674" s="12"/>
    </row>
    <row r="675" spans="1:7">
      <c r="A675" s="13" t="str">
        <f>TRIM(InteriorLightingTable[[#This Row],[Lighting Standard]])&amp;TRIM( InteriorLightingTable[[#This Row],[Primary Space Type]]) &amp;TRIM( InteriorLightingTable[[#This Row],[Secondary Space Type]])</f>
        <v>ASHRAE 189.1-2009Sports ArenaCourt Sports Area</v>
      </c>
      <c r="B675" s="2" t="s">
        <v>997</v>
      </c>
      <c r="C675" s="7" t="s">
        <v>1864</v>
      </c>
      <c r="D675" s="7" t="s">
        <v>1918</v>
      </c>
      <c r="E675" s="8">
        <v>2.0699999999999998</v>
      </c>
      <c r="F675" s="37"/>
      <c r="G675" s="12"/>
    </row>
    <row r="676" spans="1:7">
      <c r="A676" s="13" t="str">
        <f>TRIM(InteriorLightingTable[[#This Row],[Lighting Standard]])&amp;TRIM( InteriorLightingTable[[#This Row],[Primary Space Type]]) &amp;TRIM( InteriorLightingTable[[#This Row],[Secondary Space Type]])</f>
        <v>ASHRAE 189.1-2009Sports ArenaIndoor Playing Field Area</v>
      </c>
      <c r="B676" s="2" t="s">
        <v>997</v>
      </c>
      <c r="C676" s="7" t="s">
        <v>1864</v>
      </c>
      <c r="D676" s="7" t="s">
        <v>1919</v>
      </c>
      <c r="E676" s="8">
        <v>1.26</v>
      </c>
      <c r="F676" s="37"/>
      <c r="G676" s="12"/>
    </row>
    <row r="677" spans="1:7">
      <c r="A677" s="13" t="str">
        <f>TRIM(InteriorLightingTable[[#This Row],[Lighting Standard]])&amp;TRIM( InteriorLightingTable[[#This Row],[Primary Space Type]]) &amp;TRIM( InteriorLightingTable[[#This Row],[Secondary Space Type]])</f>
        <v>ASHRAE 189.1-2009WarehouseFine Material Storage</v>
      </c>
      <c r="B677" s="2" t="s">
        <v>997</v>
      </c>
      <c r="C677" s="7" t="s">
        <v>778</v>
      </c>
      <c r="D677" s="7" t="s">
        <v>888</v>
      </c>
      <c r="E677" s="8">
        <v>1.26</v>
      </c>
      <c r="F677" s="37"/>
      <c r="G677" s="12"/>
    </row>
    <row r="678" spans="1:7">
      <c r="A678" s="13" t="str">
        <f>TRIM(InteriorLightingTable[[#This Row],[Lighting Standard]])&amp;TRIM( InteriorLightingTable[[#This Row],[Primary Space Type]]) &amp;TRIM( InteriorLightingTable[[#This Row],[Secondary Space Type]])</f>
        <v>ASHRAE 189.1-2009WarehouseMedium/Bulky Material Storage</v>
      </c>
      <c r="B678" s="2" t="s">
        <v>997</v>
      </c>
      <c r="C678" s="7" t="s">
        <v>778</v>
      </c>
      <c r="D678" s="7" t="s">
        <v>879</v>
      </c>
      <c r="E678" s="8">
        <v>0.81</v>
      </c>
      <c r="F678" s="37"/>
      <c r="G678" s="12"/>
    </row>
    <row r="679" spans="1:7">
      <c r="A679" s="13" t="str">
        <f>TRIM(InteriorLightingTable[[#This Row],[Lighting Standard]])&amp;TRIM( InteriorLightingTable[[#This Row],[Primary Space Type]]) &amp;TRIM( InteriorLightingTable[[#This Row],[Secondary Space Type]])</f>
        <v>ASHRAE 189.1-2009Parking GarageGarage Area</v>
      </c>
      <c r="B679" s="2" t="s">
        <v>997</v>
      </c>
      <c r="C679" s="7" t="s">
        <v>744</v>
      </c>
      <c r="D679" s="7" t="s">
        <v>768</v>
      </c>
      <c r="E679" s="8">
        <v>0.18000000000000002</v>
      </c>
      <c r="F679" s="37"/>
      <c r="G679" s="12"/>
    </row>
    <row r="680" spans="1:7">
      <c r="A680" s="13" t="str">
        <f>TRIM(InteriorLightingTable[[#This Row],[Lighting Standard]])&amp;TRIM( InteriorLightingTable[[#This Row],[Primary Space Type]]) &amp;TRIM( InteriorLightingTable[[#This Row],[Secondary Space Type]])</f>
        <v>ASHRAE 189.1-2009TransportationAirport-Concourse</v>
      </c>
      <c r="B680" s="2" t="s">
        <v>997</v>
      </c>
      <c r="C680" s="7" t="s">
        <v>615</v>
      </c>
      <c r="D680" s="7" t="s">
        <v>1923</v>
      </c>
      <c r="E680" s="8">
        <v>0.54</v>
      </c>
      <c r="F680" s="37"/>
      <c r="G680" s="12"/>
    </row>
    <row r="681" spans="1:7">
      <c r="A681" s="13" t="str">
        <f>TRIM(InteriorLightingTable[[#This Row],[Lighting Standard]])&amp;TRIM( InteriorLightingTable[[#This Row],[Primary Space Type]]) &amp;TRIM( InteriorLightingTable[[#This Row],[Secondary Space Type]])</f>
        <v>ASHRAE 189.1-2009TransportationAir/Train/Bus-Baggage Area</v>
      </c>
      <c r="B681" s="2" t="s">
        <v>997</v>
      </c>
      <c r="C681" s="7" t="s">
        <v>615</v>
      </c>
      <c r="D681" s="7" t="s">
        <v>1924</v>
      </c>
      <c r="E681" s="8">
        <v>0.9</v>
      </c>
      <c r="F681" s="37"/>
      <c r="G681" s="12"/>
    </row>
    <row r="682" spans="1:7">
      <c r="A682" s="13" t="str">
        <f>TRIM(InteriorLightingTable[[#This Row],[Lighting Standard]])&amp;TRIM( InteriorLightingTable[[#This Row],[Primary Space Type]]) &amp;TRIM( InteriorLightingTable[[#This Row],[Secondary Space Type]])</f>
        <v>ASHRAE 189.1-2009TransportationTerminal-Ticket Counter</v>
      </c>
      <c r="B682" s="2" t="s">
        <v>997</v>
      </c>
      <c r="C682" s="7" t="s">
        <v>615</v>
      </c>
      <c r="D682" s="7" t="s">
        <v>1925</v>
      </c>
      <c r="E682" s="8">
        <v>1.35</v>
      </c>
      <c r="F682" s="37"/>
      <c r="G682" s="12"/>
    </row>
    <row r="683" spans="1:7">
      <c r="A683" s="13" t="str">
        <f>TRIM(InteriorLightingTable[[#This Row],[Lighting Standard]])&amp;TRIM( InteriorLightingTable[[#This Row],[Primary Space Type]]) &amp;TRIM( InteriorLightingTable[[#This Row],[Secondary Space Type]])</f>
        <v>ASHRAE 189.1-2009Exterior SpacesGeneral</v>
      </c>
      <c r="B683" s="2" t="s">
        <v>997</v>
      </c>
      <c r="C683" s="10" t="s">
        <v>750</v>
      </c>
      <c r="D683" s="10" t="s">
        <v>760</v>
      </c>
      <c r="E683" s="8">
        <v>0</v>
      </c>
      <c r="F683" s="37"/>
      <c r="G683" s="12"/>
    </row>
    <row r="684" spans="1:7">
      <c r="A684" s="37" t="str">
        <f>TRIM(InteriorLightingTable[[#This Row],[Lighting Standard]])&amp;TRIM( InteriorLightingTable[[#This Row],[Primary Space Type]]) &amp;TRIM( InteriorLightingTable[[#This Row],[Secondary Space Type]])</f>
        <v>ASHRAE 189.1-2009AtticsGeneral</v>
      </c>
      <c r="B684" s="2" t="s">
        <v>997</v>
      </c>
      <c r="C684" s="7" t="s">
        <v>765</v>
      </c>
      <c r="D684" s="7" t="s">
        <v>760</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8"/>
  <sheetViews>
    <sheetView zoomScale="70" zoomScaleNormal="70" workbookViewId="0">
      <pane ySplit="4" topLeftCell="A5" activePane="bottomLeft" state="frozen"/>
      <selection pane="bottomLeft" activeCell="E599" sqref="E599"/>
    </sheetView>
  </sheetViews>
  <sheetFormatPr defaultRowHeight="14.4"/>
  <cols>
    <col min="1" max="1" width="34" customWidth="1"/>
    <col min="2" max="2" width="17.44140625" customWidth="1"/>
    <col min="3" max="3" width="25.5546875" customWidth="1"/>
    <col min="4" max="4" width="18.6640625" customWidth="1"/>
    <col min="5" max="5" width="52.5546875" customWidth="1"/>
    <col min="6" max="6" width="42.5546875" customWidth="1"/>
    <col min="7" max="7" width="72.5546875"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24.88671875" bestFit="1" customWidth="1"/>
    <col min="15" max="15" width="28.44140625" bestFit="1"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c r="A1" t="s">
        <v>1930</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1112</v>
      </c>
      <c r="F3" s="59"/>
      <c r="G3" s="59"/>
      <c r="H3" s="60" t="s">
        <v>1113</v>
      </c>
      <c r="I3" s="60"/>
      <c r="J3" s="60"/>
      <c r="K3" s="61" t="s">
        <v>1114</v>
      </c>
      <c r="L3" s="61"/>
      <c r="M3" s="61"/>
      <c r="N3" s="62" t="s">
        <v>1115</v>
      </c>
      <c r="O3" s="62"/>
      <c r="P3" s="62"/>
      <c r="Q3" s="62"/>
      <c r="R3" s="62"/>
      <c r="S3" s="62"/>
      <c r="T3" s="62"/>
      <c r="U3" s="62"/>
      <c r="V3" s="63" t="s">
        <v>1116</v>
      </c>
      <c r="W3" s="63"/>
      <c r="X3" s="63"/>
      <c r="Y3" s="64" t="s">
        <v>1117</v>
      </c>
      <c r="Z3" s="64"/>
      <c r="AA3" s="64"/>
      <c r="AB3" s="64"/>
    </row>
    <row r="4" spans="1:28">
      <c r="A4" t="s">
        <v>1070</v>
      </c>
      <c r="B4" t="s">
        <v>1074</v>
      </c>
      <c r="C4" t="s">
        <v>1075</v>
      </c>
      <c r="D4" t="s">
        <v>1780</v>
      </c>
      <c r="E4" t="s">
        <v>1939</v>
      </c>
      <c r="F4" t="s">
        <v>1938</v>
      </c>
      <c r="G4" t="s">
        <v>1937</v>
      </c>
      <c r="H4" t="s">
        <v>1121</v>
      </c>
      <c r="I4" t="s">
        <v>1122</v>
      </c>
      <c r="J4" t="s">
        <v>1123</v>
      </c>
      <c r="K4" t="s">
        <v>1124</v>
      </c>
      <c r="L4" t="s">
        <v>1125</v>
      </c>
      <c r="M4" t="s">
        <v>1126</v>
      </c>
      <c r="N4" t="s">
        <v>1127</v>
      </c>
      <c r="O4" t="s">
        <v>1128</v>
      </c>
      <c r="P4" t="s">
        <v>1129</v>
      </c>
      <c r="Q4" t="s">
        <v>1130</v>
      </c>
      <c r="R4" t="s">
        <v>1131</v>
      </c>
      <c r="S4" t="s">
        <v>1132</v>
      </c>
      <c r="T4" t="s">
        <v>1133</v>
      </c>
      <c r="U4" t="s">
        <v>1134</v>
      </c>
      <c r="V4" t="s">
        <v>1135</v>
      </c>
      <c r="W4" t="s">
        <v>1136</v>
      </c>
      <c r="X4" t="s">
        <v>1137</v>
      </c>
      <c r="Y4" t="s">
        <v>1138</v>
      </c>
      <c r="Z4" t="s">
        <v>1139</v>
      </c>
      <c r="AA4" t="s">
        <v>1140</v>
      </c>
      <c r="AB4" t="s">
        <v>1141</v>
      </c>
    </row>
    <row r="5" spans="1:28">
      <c r="A5" t="s">
        <v>997</v>
      </c>
      <c r="B5" t="s">
        <v>806</v>
      </c>
      <c r="D5" t="s">
        <v>1790</v>
      </c>
      <c r="E5" t="s">
        <v>1678</v>
      </c>
      <c r="F5" t="s">
        <v>1550</v>
      </c>
      <c r="G5" t="s">
        <v>1590</v>
      </c>
      <c r="H5" t="s">
        <v>1539</v>
      </c>
      <c r="I5" t="s">
        <v>1698</v>
      </c>
      <c r="J5" t="s">
        <v>1702</v>
      </c>
      <c r="K5" t="s">
        <v>1550</v>
      </c>
      <c r="L5" t="s">
        <v>1550</v>
      </c>
      <c r="M5" t="s">
        <v>1550</v>
      </c>
      <c r="N5" t="s">
        <v>1701</v>
      </c>
      <c r="O5" t="s">
        <v>1701</v>
      </c>
      <c r="P5" t="s">
        <v>1488</v>
      </c>
      <c r="T5" t="s">
        <v>1142</v>
      </c>
      <c r="U5" t="s">
        <v>1142</v>
      </c>
      <c r="V5" t="s">
        <v>1142</v>
      </c>
      <c r="W5" t="s">
        <v>1142</v>
      </c>
      <c r="X5" t="s">
        <v>1143</v>
      </c>
      <c r="AB5" t="s">
        <v>1469</v>
      </c>
    </row>
    <row r="6" spans="1:28">
      <c r="A6" t="s">
        <v>997</v>
      </c>
      <c r="B6" t="s">
        <v>806</v>
      </c>
      <c r="D6" t="s">
        <v>1797</v>
      </c>
      <c r="E6" t="s">
        <v>1678</v>
      </c>
      <c r="F6" t="s">
        <v>1550</v>
      </c>
      <c r="G6" t="s">
        <v>1697</v>
      </c>
      <c r="H6" t="s">
        <v>1539</v>
      </c>
      <c r="I6" t="s">
        <v>1698</v>
      </c>
      <c r="J6" t="s">
        <v>1702</v>
      </c>
      <c r="K6" t="s">
        <v>1550</v>
      </c>
      <c r="L6" t="s">
        <v>1550</v>
      </c>
      <c r="M6" t="s">
        <v>1550</v>
      </c>
      <c r="N6" t="s">
        <v>1614</v>
      </c>
      <c r="O6" t="s">
        <v>1614</v>
      </c>
      <c r="P6" t="s">
        <v>1488</v>
      </c>
      <c r="T6" t="s">
        <v>1142</v>
      </c>
      <c r="U6" t="s">
        <v>1142</v>
      </c>
      <c r="V6" t="s">
        <v>1142</v>
      </c>
      <c r="W6" t="s">
        <v>1142</v>
      </c>
      <c r="X6" t="s">
        <v>1143</v>
      </c>
      <c r="AB6" t="s">
        <v>1469</v>
      </c>
    </row>
    <row r="7" spans="1:28">
      <c r="A7" t="s">
        <v>997</v>
      </c>
      <c r="B7" t="s">
        <v>806</v>
      </c>
      <c r="D7" t="s">
        <v>1798</v>
      </c>
      <c r="E7" t="s">
        <v>1678</v>
      </c>
      <c r="F7" t="s">
        <v>1550</v>
      </c>
      <c r="G7" t="s">
        <v>1697</v>
      </c>
      <c r="H7" t="s">
        <v>1539</v>
      </c>
      <c r="I7" t="s">
        <v>1698</v>
      </c>
      <c r="J7" t="s">
        <v>1702</v>
      </c>
      <c r="K7" t="s">
        <v>1550</v>
      </c>
      <c r="L7" t="s">
        <v>1550</v>
      </c>
      <c r="M7" t="s">
        <v>1550</v>
      </c>
      <c r="N7" t="s">
        <v>1712</v>
      </c>
      <c r="O7" t="s">
        <v>1712</v>
      </c>
      <c r="P7" t="s">
        <v>1488</v>
      </c>
      <c r="T7" t="s">
        <v>1142</v>
      </c>
      <c r="U7" t="s">
        <v>1142</v>
      </c>
      <c r="V7" t="s">
        <v>1142</v>
      </c>
      <c r="W7" t="s">
        <v>1142</v>
      </c>
      <c r="X7" t="s">
        <v>1143</v>
      </c>
      <c r="AB7" t="s">
        <v>1469</v>
      </c>
    </row>
    <row r="8" spans="1:28">
      <c r="A8" t="s">
        <v>997</v>
      </c>
      <c r="B8" t="s">
        <v>806</v>
      </c>
      <c r="D8" t="s">
        <v>1822</v>
      </c>
      <c r="E8" t="s">
        <v>1525</v>
      </c>
      <c r="F8" t="s">
        <v>1550</v>
      </c>
      <c r="G8" t="s">
        <v>1697</v>
      </c>
      <c r="H8" t="s">
        <v>1539</v>
      </c>
      <c r="I8" t="s">
        <v>1698</v>
      </c>
      <c r="J8" t="s">
        <v>1702</v>
      </c>
      <c r="K8" t="s">
        <v>1550</v>
      </c>
      <c r="L8" t="s">
        <v>1550</v>
      </c>
      <c r="M8" t="s">
        <v>1550</v>
      </c>
      <c r="N8" t="s">
        <v>1583</v>
      </c>
      <c r="O8" t="s">
        <v>1583</v>
      </c>
      <c r="P8" t="s">
        <v>1488</v>
      </c>
      <c r="T8" t="s">
        <v>1142</v>
      </c>
      <c r="U8" t="s">
        <v>1142</v>
      </c>
      <c r="V8" t="s">
        <v>1142</v>
      </c>
      <c r="W8" t="s">
        <v>1142</v>
      </c>
      <c r="X8" t="s">
        <v>1143</v>
      </c>
      <c r="AB8" t="s">
        <v>1469</v>
      </c>
    </row>
    <row r="9" spans="1:28">
      <c r="A9" t="s">
        <v>997</v>
      </c>
      <c r="B9" t="s">
        <v>806</v>
      </c>
      <c r="D9" t="s">
        <v>1792</v>
      </c>
      <c r="E9" t="s">
        <v>1525</v>
      </c>
      <c r="F9" t="s">
        <v>1550</v>
      </c>
      <c r="G9" t="s">
        <v>1483</v>
      </c>
      <c r="H9" t="s">
        <v>1539</v>
      </c>
      <c r="I9" t="s">
        <v>1698</v>
      </c>
      <c r="J9" t="s">
        <v>1702</v>
      </c>
      <c r="K9" t="s">
        <v>1550</v>
      </c>
      <c r="L9" t="s">
        <v>1550</v>
      </c>
      <c r="M9" t="s">
        <v>1550</v>
      </c>
      <c r="N9" t="s">
        <v>1645</v>
      </c>
      <c r="O9" t="s">
        <v>1645</v>
      </c>
      <c r="P9" t="s">
        <v>1488</v>
      </c>
      <c r="T9" t="s">
        <v>1142</v>
      </c>
      <c r="U9" t="s">
        <v>1142</v>
      </c>
      <c r="V9" t="s">
        <v>1142</v>
      </c>
      <c r="W9" t="s">
        <v>1142</v>
      </c>
      <c r="X9" t="s">
        <v>1143</v>
      </c>
      <c r="AB9" t="s">
        <v>1469</v>
      </c>
    </row>
    <row r="10" spans="1:28">
      <c r="A10" t="s">
        <v>997</v>
      </c>
      <c r="B10" t="s">
        <v>806</v>
      </c>
      <c r="D10" t="s">
        <v>1793</v>
      </c>
      <c r="E10" t="s">
        <v>1525</v>
      </c>
      <c r="F10" t="s">
        <v>1550</v>
      </c>
      <c r="G10" t="s">
        <v>1700</v>
      </c>
      <c r="H10" t="s">
        <v>1539</v>
      </c>
      <c r="I10" t="s">
        <v>1698</v>
      </c>
      <c r="J10" t="s">
        <v>1702</v>
      </c>
      <c r="K10" t="s">
        <v>1550</v>
      </c>
      <c r="L10" t="s">
        <v>1550</v>
      </c>
      <c r="M10" t="s">
        <v>1550</v>
      </c>
      <c r="N10" t="s">
        <v>1688</v>
      </c>
      <c r="O10" t="s">
        <v>1688</v>
      </c>
      <c r="P10" t="s">
        <v>1488</v>
      </c>
      <c r="T10" t="s">
        <v>1142</v>
      </c>
      <c r="U10" t="s">
        <v>1142</v>
      </c>
      <c r="V10" t="s">
        <v>1142</v>
      </c>
      <c r="W10" t="s">
        <v>1142</v>
      </c>
      <c r="X10" t="s">
        <v>1143</v>
      </c>
      <c r="AB10" t="s">
        <v>1469</v>
      </c>
    </row>
    <row r="11" spans="1:28">
      <c r="A11" t="s">
        <v>1826</v>
      </c>
      <c r="B11" t="s">
        <v>806</v>
      </c>
      <c r="D11" t="s">
        <v>1790</v>
      </c>
      <c r="E11" t="s">
        <v>1616</v>
      </c>
      <c r="F11" t="s">
        <v>1550</v>
      </c>
      <c r="G11" t="s">
        <v>1639</v>
      </c>
      <c r="H11" t="s">
        <v>1539</v>
      </c>
      <c r="I11" t="s">
        <v>1698</v>
      </c>
      <c r="J11" t="s">
        <v>1702</v>
      </c>
      <c r="K11" t="s">
        <v>1550</v>
      </c>
      <c r="L11" t="s">
        <v>1550</v>
      </c>
      <c r="M11" t="s">
        <v>1550</v>
      </c>
      <c r="N11" t="s">
        <v>1537</v>
      </c>
      <c r="O11" t="s">
        <v>1537</v>
      </c>
      <c r="P11" t="s">
        <v>1488</v>
      </c>
      <c r="T11" t="s">
        <v>1142</v>
      </c>
      <c r="U11" t="s">
        <v>1142</v>
      </c>
      <c r="V11" t="s">
        <v>1142</v>
      </c>
      <c r="W11" t="s">
        <v>1142</v>
      </c>
      <c r="X11" t="s">
        <v>1143</v>
      </c>
      <c r="AB11" t="s">
        <v>1469</v>
      </c>
    </row>
    <row r="12" spans="1:28">
      <c r="A12" t="s">
        <v>1826</v>
      </c>
      <c r="B12" t="s">
        <v>806</v>
      </c>
      <c r="D12" t="s">
        <v>1795</v>
      </c>
      <c r="E12" t="s">
        <v>1576</v>
      </c>
      <c r="F12" t="s">
        <v>1550</v>
      </c>
      <c r="G12" t="s">
        <v>1554</v>
      </c>
      <c r="H12" t="s">
        <v>1539</v>
      </c>
      <c r="I12" t="s">
        <v>1698</v>
      </c>
      <c r="J12" t="s">
        <v>1702</v>
      </c>
      <c r="K12" t="s">
        <v>1550</v>
      </c>
      <c r="L12" t="s">
        <v>1550</v>
      </c>
      <c r="M12" t="s">
        <v>1550</v>
      </c>
      <c r="N12" t="s">
        <v>1537</v>
      </c>
      <c r="O12" t="s">
        <v>1537</v>
      </c>
      <c r="P12" t="s">
        <v>1488</v>
      </c>
      <c r="T12" t="s">
        <v>1142</v>
      </c>
      <c r="U12" t="s">
        <v>1142</v>
      </c>
      <c r="V12" t="s">
        <v>1142</v>
      </c>
      <c r="W12" t="s">
        <v>1142</v>
      </c>
      <c r="X12" t="s">
        <v>1143</v>
      </c>
      <c r="AB12" t="s">
        <v>1469</v>
      </c>
    </row>
    <row r="13" spans="1:28">
      <c r="A13" t="s">
        <v>1826</v>
      </c>
      <c r="B13" t="s">
        <v>806</v>
      </c>
      <c r="D13" t="s">
        <v>1813</v>
      </c>
      <c r="E13" t="s">
        <v>1561</v>
      </c>
      <c r="F13" t="s">
        <v>1550</v>
      </c>
      <c r="G13" t="s">
        <v>1466</v>
      </c>
      <c r="H13" t="s">
        <v>1539</v>
      </c>
      <c r="I13" t="s">
        <v>1698</v>
      </c>
      <c r="J13" t="s">
        <v>1702</v>
      </c>
      <c r="K13" t="s">
        <v>1550</v>
      </c>
      <c r="L13" t="s">
        <v>1550</v>
      </c>
      <c r="M13" t="s">
        <v>1550</v>
      </c>
      <c r="N13" t="s">
        <v>1537</v>
      </c>
      <c r="O13" t="s">
        <v>1537</v>
      </c>
      <c r="P13" t="s">
        <v>1488</v>
      </c>
      <c r="T13" t="s">
        <v>1142</v>
      </c>
      <c r="U13" t="s">
        <v>1142</v>
      </c>
      <c r="V13" t="s">
        <v>1142</v>
      </c>
      <c r="W13" t="s">
        <v>1142</v>
      </c>
      <c r="X13" t="s">
        <v>1143</v>
      </c>
      <c r="AB13" t="s">
        <v>1469</v>
      </c>
    </row>
    <row r="14" spans="1:28">
      <c r="A14" t="s">
        <v>1826</v>
      </c>
      <c r="B14" t="s">
        <v>806</v>
      </c>
      <c r="D14" t="s">
        <v>1801</v>
      </c>
      <c r="E14" t="s">
        <v>1676</v>
      </c>
      <c r="F14" t="s">
        <v>1550</v>
      </c>
      <c r="G14" t="s">
        <v>1523</v>
      </c>
      <c r="H14" t="s">
        <v>1539</v>
      </c>
      <c r="I14" t="s">
        <v>1698</v>
      </c>
      <c r="J14" t="s">
        <v>1702</v>
      </c>
      <c r="K14" t="s">
        <v>1550</v>
      </c>
      <c r="L14" t="s">
        <v>1550</v>
      </c>
      <c r="M14" t="s">
        <v>1550</v>
      </c>
      <c r="N14" t="s">
        <v>1528</v>
      </c>
      <c r="O14" t="s">
        <v>1528</v>
      </c>
      <c r="P14" t="s">
        <v>1488</v>
      </c>
      <c r="T14" t="s">
        <v>1142</v>
      </c>
      <c r="U14" t="s">
        <v>1142</v>
      </c>
      <c r="V14" t="s">
        <v>1142</v>
      </c>
      <c r="W14" t="s">
        <v>1142</v>
      </c>
      <c r="X14" t="s">
        <v>1143</v>
      </c>
      <c r="AB14" t="s">
        <v>1469</v>
      </c>
    </row>
    <row r="15" spans="1:28">
      <c r="A15" t="s">
        <v>1826</v>
      </c>
      <c r="B15" t="s">
        <v>806</v>
      </c>
      <c r="D15" t="s">
        <v>1796</v>
      </c>
      <c r="E15" t="s">
        <v>1533</v>
      </c>
      <c r="F15" t="s">
        <v>1550</v>
      </c>
      <c r="G15" t="s">
        <v>1720</v>
      </c>
      <c r="H15" t="s">
        <v>1539</v>
      </c>
      <c r="I15" t="s">
        <v>1698</v>
      </c>
      <c r="J15" t="s">
        <v>1702</v>
      </c>
      <c r="K15" t="s">
        <v>1550</v>
      </c>
      <c r="L15" t="s">
        <v>1550</v>
      </c>
      <c r="M15" t="s">
        <v>1550</v>
      </c>
      <c r="N15" t="s">
        <v>1669</v>
      </c>
      <c r="O15" t="s">
        <v>1669</v>
      </c>
      <c r="P15" t="s">
        <v>1488</v>
      </c>
      <c r="T15" t="s">
        <v>1142</v>
      </c>
      <c r="U15" t="s">
        <v>1142</v>
      </c>
      <c r="V15" t="s">
        <v>1142</v>
      </c>
      <c r="W15" t="s">
        <v>1142</v>
      </c>
      <c r="X15" t="s">
        <v>1143</v>
      </c>
      <c r="AB15" t="s">
        <v>1469</v>
      </c>
    </row>
    <row r="16" spans="1:28">
      <c r="A16" t="s">
        <v>1826</v>
      </c>
      <c r="B16" t="s">
        <v>806</v>
      </c>
      <c r="D16" t="s">
        <v>1796</v>
      </c>
      <c r="E16" t="s">
        <v>1636</v>
      </c>
      <c r="F16" t="s">
        <v>1550</v>
      </c>
      <c r="G16" t="s">
        <v>1675</v>
      </c>
      <c r="H16" t="s">
        <v>1539</v>
      </c>
      <c r="I16" t="s">
        <v>1698</v>
      </c>
      <c r="J16" t="s">
        <v>1702</v>
      </c>
      <c r="K16" t="s">
        <v>1550</v>
      </c>
      <c r="L16" t="s">
        <v>1550</v>
      </c>
      <c r="M16" t="s">
        <v>1550</v>
      </c>
      <c r="N16" t="s">
        <v>1679</v>
      </c>
      <c r="O16" t="s">
        <v>1679</v>
      </c>
      <c r="P16" t="s">
        <v>1488</v>
      </c>
      <c r="T16" t="s">
        <v>1142</v>
      </c>
      <c r="U16" t="s">
        <v>1142</v>
      </c>
      <c r="V16" t="s">
        <v>1142</v>
      </c>
      <c r="W16" t="s">
        <v>1142</v>
      </c>
      <c r="X16" t="s">
        <v>1143</v>
      </c>
      <c r="AB16" t="s">
        <v>1469</v>
      </c>
    </row>
    <row r="17" spans="1:28">
      <c r="A17" t="s">
        <v>1826</v>
      </c>
      <c r="B17" t="s">
        <v>806</v>
      </c>
      <c r="D17" t="s">
        <v>1812</v>
      </c>
      <c r="E17" t="s">
        <v>1514</v>
      </c>
      <c r="F17" t="s">
        <v>1550</v>
      </c>
      <c r="G17" t="s">
        <v>1492</v>
      </c>
      <c r="H17" t="s">
        <v>1539</v>
      </c>
      <c r="I17" t="s">
        <v>1698</v>
      </c>
      <c r="J17" t="s">
        <v>1702</v>
      </c>
      <c r="K17" t="s">
        <v>1550</v>
      </c>
      <c r="L17" t="s">
        <v>1550</v>
      </c>
      <c r="M17" t="s">
        <v>1550</v>
      </c>
      <c r="N17" t="s">
        <v>1622</v>
      </c>
      <c r="O17" t="s">
        <v>1622</v>
      </c>
      <c r="P17" t="s">
        <v>1488</v>
      </c>
      <c r="T17" t="s">
        <v>1142</v>
      </c>
      <c r="U17" t="s">
        <v>1142</v>
      </c>
      <c r="V17" t="s">
        <v>1142</v>
      </c>
      <c r="W17" t="s">
        <v>1142</v>
      </c>
      <c r="X17" t="s">
        <v>1143</v>
      </c>
      <c r="AB17" t="s">
        <v>1469</v>
      </c>
    </row>
    <row r="18" spans="1:28">
      <c r="A18" t="s">
        <v>1826</v>
      </c>
      <c r="B18" t="s">
        <v>806</v>
      </c>
      <c r="D18" t="s">
        <v>1808</v>
      </c>
      <c r="E18" t="s">
        <v>1613</v>
      </c>
      <c r="F18" t="s">
        <v>1550</v>
      </c>
      <c r="G18" t="s">
        <v>1530</v>
      </c>
      <c r="H18" t="s">
        <v>1539</v>
      </c>
      <c r="I18" t="s">
        <v>1698</v>
      </c>
      <c r="J18" t="s">
        <v>1702</v>
      </c>
      <c r="K18" t="s">
        <v>1550</v>
      </c>
      <c r="L18" t="s">
        <v>1550</v>
      </c>
      <c r="M18" t="s">
        <v>1550</v>
      </c>
      <c r="N18" t="s">
        <v>1579</v>
      </c>
      <c r="O18" t="s">
        <v>1579</v>
      </c>
      <c r="P18" t="s">
        <v>1488</v>
      </c>
      <c r="T18" t="s">
        <v>1142</v>
      </c>
      <c r="U18" t="s">
        <v>1142</v>
      </c>
      <c r="V18" t="s">
        <v>1142</v>
      </c>
      <c r="W18" t="s">
        <v>1142</v>
      </c>
      <c r="X18" t="s">
        <v>1143</v>
      </c>
      <c r="AB18" t="s">
        <v>1469</v>
      </c>
    </row>
    <row r="19" spans="1:28">
      <c r="A19" t="s">
        <v>1826</v>
      </c>
      <c r="B19" t="s">
        <v>806</v>
      </c>
      <c r="D19" t="s">
        <v>1809</v>
      </c>
      <c r="E19" t="s">
        <v>1486</v>
      </c>
      <c r="F19" t="s">
        <v>1550</v>
      </c>
      <c r="G19" t="s">
        <v>1652</v>
      </c>
      <c r="H19" t="s">
        <v>1539</v>
      </c>
      <c r="I19" t="s">
        <v>1698</v>
      </c>
      <c r="J19" t="s">
        <v>1702</v>
      </c>
      <c r="K19" t="s">
        <v>1550</v>
      </c>
      <c r="L19" t="s">
        <v>1550</v>
      </c>
      <c r="M19" t="s">
        <v>1550</v>
      </c>
      <c r="N19" t="s">
        <v>1555</v>
      </c>
      <c r="O19" t="s">
        <v>1555</v>
      </c>
      <c r="P19" t="s">
        <v>1488</v>
      </c>
      <c r="T19" t="s">
        <v>1142</v>
      </c>
      <c r="U19" t="s">
        <v>1142</v>
      </c>
      <c r="V19" t="s">
        <v>1142</v>
      </c>
      <c r="W19" t="s">
        <v>1142</v>
      </c>
      <c r="X19" t="s">
        <v>1143</v>
      </c>
      <c r="AB19" t="s">
        <v>1469</v>
      </c>
    </row>
    <row r="20" spans="1:28">
      <c r="A20" t="s">
        <v>1826</v>
      </c>
      <c r="B20" t="s">
        <v>806</v>
      </c>
      <c r="D20" t="s">
        <v>1810</v>
      </c>
      <c r="E20" t="s">
        <v>1510</v>
      </c>
      <c r="F20" t="s">
        <v>1550</v>
      </c>
      <c r="G20" t="s">
        <v>1734</v>
      </c>
      <c r="H20" t="s">
        <v>1539</v>
      </c>
      <c r="I20" t="s">
        <v>1698</v>
      </c>
      <c r="J20" t="s">
        <v>1702</v>
      </c>
      <c r="K20" t="s">
        <v>1550</v>
      </c>
      <c r="L20" t="s">
        <v>1550</v>
      </c>
      <c r="M20" t="s">
        <v>1550</v>
      </c>
      <c r="N20" t="s">
        <v>1515</v>
      </c>
      <c r="O20" t="s">
        <v>1515</v>
      </c>
      <c r="P20" t="s">
        <v>1488</v>
      </c>
      <c r="T20" t="s">
        <v>1142</v>
      </c>
      <c r="U20" t="s">
        <v>1142</v>
      </c>
      <c r="V20" t="s">
        <v>1142</v>
      </c>
      <c r="W20" t="s">
        <v>1142</v>
      </c>
      <c r="X20" t="s">
        <v>1143</v>
      </c>
      <c r="AB20" t="s">
        <v>1469</v>
      </c>
    </row>
    <row r="21" spans="1:28">
      <c r="A21" t="s">
        <v>1826</v>
      </c>
      <c r="B21" t="s">
        <v>806</v>
      </c>
      <c r="D21" t="s">
        <v>1803</v>
      </c>
      <c r="E21" t="s">
        <v>1629</v>
      </c>
      <c r="F21" t="s">
        <v>1550</v>
      </c>
      <c r="G21" t="s">
        <v>1498</v>
      </c>
      <c r="H21" t="s">
        <v>1539</v>
      </c>
      <c r="I21" t="s">
        <v>1698</v>
      </c>
      <c r="J21" t="s">
        <v>1702</v>
      </c>
      <c r="K21" t="s">
        <v>1550</v>
      </c>
      <c r="L21" t="s">
        <v>1550</v>
      </c>
      <c r="M21" t="s">
        <v>1550</v>
      </c>
      <c r="N21" t="s">
        <v>1737</v>
      </c>
      <c r="O21" t="s">
        <v>1737</v>
      </c>
      <c r="P21" t="s">
        <v>1488</v>
      </c>
      <c r="T21" t="s">
        <v>1142</v>
      </c>
      <c r="U21" t="s">
        <v>1142</v>
      </c>
      <c r="V21" t="s">
        <v>1142</v>
      </c>
      <c r="W21" t="s">
        <v>1142</v>
      </c>
      <c r="X21" t="s">
        <v>1143</v>
      </c>
      <c r="AB21" t="s">
        <v>1469</v>
      </c>
    </row>
    <row r="22" spans="1:28">
      <c r="A22" t="s">
        <v>1826</v>
      </c>
      <c r="B22" t="s">
        <v>806</v>
      </c>
      <c r="D22" t="s">
        <v>1804</v>
      </c>
      <c r="E22" t="s">
        <v>1629</v>
      </c>
      <c r="F22" t="s">
        <v>1550</v>
      </c>
      <c r="G22" t="s">
        <v>1606</v>
      </c>
      <c r="H22" t="s">
        <v>1539</v>
      </c>
      <c r="I22" t="s">
        <v>1698</v>
      </c>
      <c r="J22" t="s">
        <v>1702</v>
      </c>
      <c r="K22" t="s">
        <v>1550</v>
      </c>
      <c r="L22" t="s">
        <v>1550</v>
      </c>
      <c r="M22" t="s">
        <v>1550</v>
      </c>
      <c r="N22" t="s">
        <v>1737</v>
      </c>
      <c r="O22" t="s">
        <v>1737</v>
      </c>
      <c r="P22" t="s">
        <v>1488</v>
      </c>
      <c r="T22" t="s">
        <v>1142</v>
      </c>
      <c r="U22" t="s">
        <v>1142</v>
      </c>
      <c r="V22" t="s">
        <v>1142</v>
      </c>
      <c r="W22" t="s">
        <v>1142</v>
      </c>
      <c r="X22" t="s">
        <v>1143</v>
      </c>
      <c r="AB22" t="s">
        <v>1469</v>
      </c>
    </row>
    <row r="23" spans="1:28">
      <c r="A23" t="s">
        <v>1826</v>
      </c>
      <c r="B23" t="s">
        <v>806</v>
      </c>
      <c r="D23" t="s">
        <v>1806</v>
      </c>
      <c r="E23" t="s">
        <v>1572</v>
      </c>
      <c r="F23" t="s">
        <v>1550</v>
      </c>
      <c r="G23" t="s">
        <v>1501</v>
      </c>
      <c r="H23" t="s">
        <v>1539</v>
      </c>
      <c r="I23" t="s">
        <v>1698</v>
      </c>
      <c r="J23" t="s">
        <v>1702</v>
      </c>
      <c r="K23" t="s">
        <v>1550</v>
      </c>
      <c r="L23" t="s">
        <v>1550</v>
      </c>
      <c r="M23" t="s">
        <v>1550</v>
      </c>
      <c r="N23" t="s">
        <v>1535</v>
      </c>
      <c r="O23" t="s">
        <v>1535</v>
      </c>
      <c r="P23" t="s">
        <v>1488</v>
      </c>
      <c r="T23" t="s">
        <v>1142</v>
      </c>
      <c r="U23" t="s">
        <v>1142</v>
      </c>
      <c r="V23" t="s">
        <v>1142</v>
      </c>
      <c r="W23" t="s">
        <v>1142</v>
      </c>
      <c r="X23" t="s">
        <v>1143</v>
      </c>
      <c r="AB23" t="s">
        <v>1469</v>
      </c>
    </row>
    <row r="24" spans="1:28">
      <c r="A24" t="s">
        <v>1826</v>
      </c>
      <c r="B24" t="s">
        <v>806</v>
      </c>
      <c r="D24" t="s">
        <v>1807</v>
      </c>
      <c r="E24" t="s">
        <v>1474</v>
      </c>
      <c r="F24" t="s">
        <v>1550</v>
      </c>
      <c r="G24" t="s">
        <v>1479</v>
      </c>
      <c r="H24" t="s">
        <v>1539</v>
      </c>
      <c r="I24" t="s">
        <v>1698</v>
      </c>
      <c r="J24" t="s">
        <v>1702</v>
      </c>
      <c r="K24" t="s">
        <v>1550</v>
      </c>
      <c r="L24" t="s">
        <v>1550</v>
      </c>
      <c r="M24" t="s">
        <v>1550</v>
      </c>
      <c r="N24" t="s">
        <v>1535</v>
      </c>
      <c r="O24" t="s">
        <v>1535</v>
      </c>
      <c r="P24" t="s">
        <v>1488</v>
      </c>
      <c r="T24" t="s">
        <v>1142</v>
      </c>
      <c r="U24" t="s">
        <v>1142</v>
      </c>
      <c r="V24" t="s">
        <v>1142</v>
      </c>
      <c r="W24" t="s">
        <v>1142</v>
      </c>
      <c r="X24" t="s">
        <v>1143</v>
      </c>
      <c r="AB24" t="s">
        <v>1469</v>
      </c>
    </row>
    <row r="25" spans="1:28">
      <c r="A25" t="s">
        <v>1826</v>
      </c>
      <c r="B25" t="s">
        <v>806</v>
      </c>
      <c r="D25" t="s">
        <v>1816</v>
      </c>
      <c r="E25" t="s">
        <v>1718</v>
      </c>
      <c r="F25" t="s">
        <v>1550</v>
      </c>
      <c r="G25" t="s">
        <v>1494</v>
      </c>
      <c r="H25" t="s">
        <v>1539</v>
      </c>
      <c r="I25" t="s">
        <v>1698</v>
      </c>
      <c r="J25" t="s">
        <v>1702</v>
      </c>
      <c r="K25" t="s">
        <v>1550</v>
      </c>
      <c r="L25" t="s">
        <v>1550</v>
      </c>
      <c r="M25" t="s">
        <v>1550</v>
      </c>
      <c r="N25" t="s">
        <v>1472</v>
      </c>
      <c r="O25" t="s">
        <v>1472</v>
      </c>
      <c r="P25" t="s">
        <v>1488</v>
      </c>
      <c r="T25" t="s">
        <v>1142</v>
      </c>
      <c r="U25" t="s">
        <v>1142</v>
      </c>
      <c r="V25" t="s">
        <v>1142</v>
      </c>
      <c r="W25" t="s">
        <v>1142</v>
      </c>
      <c r="X25" t="s">
        <v>1143</v>
      </c>
      <c r="AB25" t="s">
        <v>1469</v>
      </c>
    </row>
    <row r="26" spans="1:28">
      <c r="A26" t="s">
        <v>1826</v>
      </c>
      <c r="B26" t="s">
        <v>806</v>
      </c>
      <c r="D26" t="s">
        <v>1794</v>
      </c>
      <c r="E26" t="s">
        <v>1511</v>
      </c>
      <c r="F26" t="s">
        <v>1550</v>
      </c>
      <c r="G26" t="s">
        <v>1470</v>
      </c>
      <c r="H26" t="s">
        <v>1539</v>
      </c>
      <c r="I26" t="s">
        <v>1698</v>
      </c>
      <c r="J26" t="s">
        <v>1702</v>
      </c>
      <c r="K26" t="s">
        <v>1550</v>
      </c>
      <c r="L26" t="s">
        <v>1550</v>
      </c>
      <c r="M26" t="s">
        <v>1550</v>
      </c>
      <c r="N26" t="s">
        <v>1635</v>
      </c>
      <c r="O26" t="s">
        <v>1635</v>
      </c>
      <c r="P26" t="s">
        <v>1488</v>
      </c>
      <c r="T26" t="s">
        <v>1142</v>
      </c>
      <c r="U26" t="s">
        <v>1142</v>
      </c>
      <c r="V26" t="s">
        <v>1142</v>
      </c>
      <c r="W26" t="s">
        <v>1142</v>
      </c>
      <c r="X26" t="s">
        <v>1143</v>
      </c>
      <c r="AB26" t="s">
        <v>1469</v>
      </c>
    </row>
    <row r="27" spans="1:28">
      <c r="A27" t="s">
        <v>1825</v>
      </c>
      <c r="B27" t="s">
        <v>806</v>
      </c>
      <c r="D27" t="s">
        <v>1821</v>
      </c>
      <c r="E27" t="s">
        <v>1660</v>
      </c>
      <c r="F27" t="s">
        <v>1550</v>
      </c>
      <c r="G27" t="s">
        <v>1465</v>
      </c>
      <c r="H27" t="s">
        <v>1539</v>
      </c>
      <c r="I27" t="s">
        <v>1698</v>
      </c>
      <c r="J27" t="s">
        <v>1702</v>
      </c>
      <c r="K27" t="s">
        <v>1550</v>
      </c>
      <c r="L27" t="s">
        <v>1550</v>
      </c>
      <c r="M27" t="s">
        <v>1550</v>
      </c>
      <c r="N27" t="s">
        <v>1625</v>
      </c>
      <c r="O27" t="s">
        <v>1625</v>
      </c>
      <c r="P27" t="s">
        <v>1488</v>
      </c>
      <c r="T27" t="s">
        <v>1142</v>
      </c>
      <c r="U27" t="s">
        <v>1142</v>
      </c>
      <c r="V27" t="s">
        <v>1142</v>
      </c>
      <c r="W27" t="s">
        <v>1142</v>
      </c>
      <c r="X27" t="s">
        <v>1143</v>
      </c>
      <c r="AB27" t="s">
        <v>1469</v>
      </c>
    </row>
    <row r="28" spans="1:28">
      <c r="A28" t="s">
        <v>1825</v>
      </c>
      <c r="B28" t="s">
        <v>806</v>
      </c>
      <c r="D28" t="s">
        <v>1812</v>
      </c>
      <c r="E28" t="s">
        <v>1605</v>
      </c>
      <c r="F28" t="s">
        <v>1550</v>
      </c>
      <c r="G28" t="s">
        <v>1465</v>
      </c>
      <c r="H28" t="s">
        <v>1539</v>
      </c>
      <c r="I28" t="s">
        <v>1698</v>
      </c>
      <c r="J28" t="s">
        <v>1702</v>
      </c>
      <c r="K28" t="s">
        <v>1550</v>
      </c>
      <c r="L28" t="s">
        <v>1550</v>
      </c>
      <c r="M28" t="s">
        <v>1550</v>
      </c>
      <c r="N28" t="s">
        <v>1625</v>
      </c>
      <c r="O28" t="s">
        <v>1625</v>
      </c>
      <c r="P28" t="s">
        <v>1488</v>
      </c>
      <c r="T28" t="s">
        <v>1142</v>
      </c>
      <c r="U28" t="s">
        <v>1142</v>
      </c>
      <c r="V28" t="s">
        <v>1142</v>
      </c>
      <c r="W28" t="s">
        <v>1142</v>
      </c>
      <c r="X28" t="s">
        <v>1143</v>
      </c>
      <c r="AB28" t="s">
        <v>1469</v>
      </c>
    </row>
    <row r="29" spans="1:28">
      <c r="A29" t="s">
        <v>1825</v>
      </c>
      <c r="B29" t="s">
        <v>806</v>
      </c>
      <c r="D29" t="s">
        <v>1808</v>
      </c>
      <c r="E29" t="s">
        <v>1467</v>
      </c>
      <c r="F29" t="s">
        <v>1550</v>
      </c>
      <c r="G29" t="s">
        <v>1696</v>
      </c>
      <c r="H29" t="s">
        <v>1539</v>
      </c>
      <c r="I29" t="s">
        <v>1698</v>
      </c>
      <c r="J29" t="s">
        <v>1702</v>
      </c>
      <c r="K29" t="s">
        <v>1550</v>
      </c>
      <c r="L29" t="s">
        <v>1550</v>
      </c>
      <c r="M29" t="s">
        <v>1550</v>
      </c>
      <c r="N29" t="s">
        <v>1625</v>
      </c>
      <c r="O29" t="s">
        <v>1625</v>
      </c>
      <c r="P29" t="s">
        <v>1488</v>
      </c>
      <c r="T29" t="s">
        <v>1142</v>
      </c>
      <c r="U29" t="s">
        <v>1142</v>
      </c>
      <c r="V29" t="s">
        <v>1142</v>
      </c>
      <c r="W29" t="s">
        <v>1142</v>
      </c>
      <c r="X29" t="s">
        <v>1143</v>
      </c>
      <c r="AB29" t="s">
        <v>1469</v>
      </c>
    </row>
    <row r="30" spans="1:28">
      <c r="A30" t="s">
        <v>1825</v>
      </c>
      <c r="B30" t="s">
        <v>806</v>
      </c>
      <c r="D30" t="s">
        <v>1809</v>
      </c>
      <c r="E30" t="s">
        <v>1640</v>
      </c>
      <c r="F30" t="s">
        <v>1550</v>
      </c>
      <c r="G30" t="s">
        <v>1598</v>
      </c>
      <c r="H30" t="s">
        <v>1539</v>
      </c>
      <c r="I30" t="s">
        <v>1698</v>
      </c>
      <c r="J30" t="s">
        <v>1702</v>
      </c>
      <c r="K30" t="s">
        <v>1550</v>
      </c>
      <c r="L30" t="s">
        <v>1550</v>
      </c>
      <c r="M30" t="s">
        <v>1550</v>
      </c>
      <c r="N30" t="s">
        <v>1625</v>
      </c>
      <c r="O30" t="s">
        <v>1625</v>
      </c>
      <c r="P30" t="s">
        <v>1488</v>
      </c>
      <c r="T30" t="s">
        <v>1142</v>
      </c>
      <c r="U30" t="s">
        <v>1142</v>
      </c>
      <c r="V30" t="s">
        <v>1142</v>
      </c>
      <c r="W30" t="s">
        <v>1142</v>
      </c>
      <c r="X30" t="s">
        <v>1143</v>
      </c>
      <c r="AB30" t="s">
        <v>1469</v>
      </c>
    </row>
    <row r="31" spans="1:28">
      <c r="A31" t="s">
        <v>1825</v>
      </c>
      <c r="B31" t="s">
        <v>806</v>
      </c>
      <c r="D31" t="s">
        <v>1810</v>
      </c>
      <c r="E31" t="s">
        <v>1499</v>
      </c>
      <c r="F31" t="s">
        <v>1550</v>
      </c>
      <c r="G31" t="s">
        <v>1481</v>
      </c>
      <c r="H31" t="s">
        <v>1539</v>
      </c>
      <c r="I31" t="s">
        <v>1698</v>
      </c>
      <c r="J31" t="s">
        <v>1702</v>
      </c>
      <c r="K31" t="s">
        <v>1550</v>
      </c>
      <c r="L31" t="s">
        <v>1550</v>
      </c>
      <c r="M31" t="s">
        <v>1550</v>
      </c>
      <c r="N31" t="s">
        <v>1625</v>
      </c>
      <c r="O31" t="s">
        <v>1625</v>
      </c>
      <c r="P31" t="s">
        <v>1488</v>
      </c>
      <c r="T31" t="s">
        <v>1142</v>
      </c>
      <c r="U31" t="s">
        <v>1142</v>
      </c>
      <c r="V31" t="s">
        <v>1142</v>
      </c>
      <c r="W31" t="s">
        <v>1142</v>
      </c>
      <c r="X31" t="s">
        <v>1143</v>
      </c>
      <c r="AB31" t="s">
        <v>1469</v>
      </c>
    </row>
    <row r="32" spans="1:28">
      <c r="A32" t="s">
        <v>1825</v>
      </c>
      <c r="B32" t="s">
        <v>806</v>
      </c>
      <c r="D32" t="s">
        <v>1803</v>
      </c>
      <c r="E32" t="s">
        <v>1548</v>
      </c>
      <c r="F32" t="s">
        <v>1550</v>
      </c>
      <c r="G32" t="s">
        <v>1595</v>
      </c>
      <c r="H32" t="s">
        <v>1539</v>
      </c>
      <c r="I32" t="s">
        <v>1698</v>
      </c>
      <c r="J32" t="s">
        <v>1702</v>
      </c>
      <c r="K32" t="s">
        <v>1550</v>
      </c>
      <c r="L32" t="s">
        <v>1550</v>
      </c>
      <c r="M32" t="s">
        <v>1550</v>
      </c>
      <c r="N32" t="s">
        <v>1615</v>
      </c>
      <c r="O32" t="s">
        <v>1615</v>
      </c>
      <c r="P32" t="s">
        <v>1488</v>
      </c>
      <c r="T32" t="s">
        <v>1142</v>
      </c>
      <c r="U32" t="s">
        <v>1142</v>
      </c>
      <c r="V32" t="s">
        <v>1142</v>
      </c>
      <c r="W32" t="s">
        <v>1142</v>
      </c>
      <c r="X32" t="s">
        <v>1143</v>
      </c>
      <c r="AB32" t="s">
        <v>1469</v>
      </c>
    </row>
    <row r="33" spans="1:28">
      <c r="A33" t="s">
        <v>1825</v>
      </c>
      <c r="B33" t="s">
        <v>806</v>
      </c>
      <c r="D33" t="s">
        <v>1804</v>
      </c>
      <c r="E33" t="s">
        <v>1653</v>
      </c>
      <c r="F33" t="s">
        <v>1550</v>
      </c>
      <c r="G33" t="s">
        <v>1732</v>
      </c>
      <c r="H33" t="s">
        <v>1539</v>
      </c>
      <c r="I33" t="s">
        <v>1698</v>
      </c>
      <c r="J33" t="s">
        <v>1702</v>
      </c>
      <c r="K33" t="s">
        <v>1550</v>
      </c>
      <c r="L33" t="s">
        <v>1550</v>
      </c>
      <c r="M33" t="s">
        <v>1550</v>
      </c>
      <c r="N33" t="s">
        <v>1615</v>
      </c>
      <c r="O33" t="s">
        <v>1615</v>
      </c>
      <c r="P33" t="s">
        <v>1488</v>
      </c>
      <c r="T33" t="s">
        <v>1142</v>
      </c>
      <c r="U33" t="s">
        <v>1142</v>
      </c>
      <c r="V33" t="s">
        <v>1142</v>
      </c>
      <c r="W33" t="s">
        <v>1142</v>
      </c>
      <c r="X33" t="s">
        <v>1143</v>
      </c>
      <c r="AB33" t="s">
        <v>1469</v>
      </c>
    </row>
    <row r="34" spans="1:28">
      <c r="A34" t="s">
        <v>1825</v>
      </c>
      <c r="B34" t="s">
        <v>806</v>
      </c>
      <c r="D34" t="s">
        <v>1792</v>
      </c>
      <c r="E34" t="s">
        <v>1589</v>
      </c>
      <c r="F34" t="s">
        <v>1550</v>
      </c>
      <c r="G34" t="s">
        <v>1484</v>
      </c>
      <c r="H34" t="s">
        <v>1539</v>
      </c>
      <c r="I34" t="s">
        <v>1698</v>
      </c>
      <c r="J34" t="s">
        <v>1702</v>
      </c>
      <c r="K34" t="s">
        <v>1550</v>
      </c>
      <c r="L34" t="s">
        <v>1550</v>
      </c>
      <c r="M34" t="s">
        <v>1550</v>
      </c>
      <c r="N34" t="s">
        <v>1615</v>
      </c>
      <c r="O34" t="s">
        <v>1615</v>
      </c>
      <c r="P34" t="s">
        <v>1488</v>
      </c>
      <c r="T34" t="s">
        <v>1142</v>
      </c>
      <c r="U34" t="s">
        <v>1142</v>
      </c>
      <c r="V34" t="s">
        <v>1142</v>
      </c>
      <c r="W34" t="s">
        <v>1142</v>
      </c>
      <c r="X34" t="s">
        <v>1143</v>
      </c>
      <c r="AB34" t="s">
        <v>1469</v>
      </c>
    </row>
    <row r="35" spans="1:28">
      <c r="A35" t="s">
        <v>1825</v>
      </c>
      <c r="B35" t="s">
        <v>806</v>
      </c>
      <c r="D35" t="s">
        <v>1816</v>
      </c>
      <c r="E35" t="s">
        <v>1599</v>
      </c>
      <c r="F35" t="s">
        <v>1550</v>
      </c>
      <c r="G35" t="s">
        <v>1691</v>
      </c>
      <c r="H35" t="s">
        <v>1539</v>
      </c>
      <c r="I35" t="s">
        <v>1698</v>
      </c>
      <c r="J35" t="s">
        <v>1702</v>
      </c>
      <c r="K35" t="s">
        <v>1550</v>
      </c>
      <c r="L35" t="s">
        <v>1550</v>
      </c>
      <c r="M35" t="s">
        <v>1550</v>
      </c>
      <c r="N35" t="s">
        <v>1615</v>
      </c>
      <c r="O35" t="s">
        <v>1615</v>
      </c>
      <c r="P35" t="s">
        <v>1488</v>
      </c>
      <c r="T35" t="s">
        <v>1142</v>
      </c>
      <c r="U35" t="s">
        <v>1142</v>
      </c>
      <c r="V35" t="s">
        <v>1142</v>
      </c>
      <c r="W35" t="s">
        <v>1142</v>
      </c>
      <c r="X35" t="s">
        <v>1143</v>
      </c>
      <c r="AB35" t="s">
        <v>1469</v>
      </c>
    </row>
    <row r="36" spans="1:28">
      <c r="A36" t="s">
        <v>1825</v>
      </c>
      <c r="B36" t="s">
        <v>806</v>
      </c>
      <c r="D36" t="s">
        <v>1794</v>
      </c>
      <c r="E36" t="s">
        <v>1693</v>
      </c>
      <c r="F36" t="s">
        <v>1550</v>
      </c>
      <c r="G36" t="s">
        <v>1692</v>
      </c>
      <c r="H36" t="s">
        <v>1539</v>
      </c>
      <c r="I36" t="s">
        <v>1698</v>
      </c>
      <c r="J36" t="s">
        <v>1702</v>
      </c>
      <c r="K36" t="s">
        <v>1550</v>
      </c>
      <c r="L36" t="s">
        <v>1550</v>
      </c>
      <c r="M36" t="s">
        <v>1550</v>
      </c>
      <c r="N36" t="s">
        <v>1615</v>
      </c>
      <c r="O36" t="s">
        <v>1615</v>
      </c>
      <c r="P36" t="s">
        <v>1488</v>
      </c>
      <c r="T36" t="s">
        <v>1142</v>
      </c>
      <c r="U36" t="s">
        <v>1142</v>
      </c>
      <c r="V36" t="s">
        <v>1142</v>
      </c>
      <c r="W36" t="s">
        <v>1142</v>
      </c>
      <c r="X36" t="s">
        <v>1143</v>
      </c>
      <c r="AB36" t="s">
        <v>1469</v>
      </c>
    </row>
    <row r="37" spans="1:28">
      <c r="A37" t="s">
        <v>1001</v>
      </c>
      <c r="B37" t="s">
        <v>806</v>
      </c>
      <c r="D37" t="s">
        <v>1791</v>
      </c>
      <c r="E37" t="s">
        <v>1529</v>
      </c>
      <c r="F37" t="s">
        <v>1550</v>
      </c>
      <c r="G37" t="s">
        <v>1684</v>
      </c>
      <c r="H37" t="s">
        <v>1539</v>
      </c>
      <c r="I37" t="s">
        <v>1698</v>
      </c>
      <c r="J37" t="s">
        <v>1702</v>
      </c>
      <c r="K37" t="s">
        <v>1550</v>
      </c>
      <c r="L37" t="s">
        <v>1550</v>
      </c>
      <c r="M37" t="s">
        <v>1550</v>
      </c>
      <c r="N37" t="s">
        <v>1567</v>
      </c>
      <c r="O37" t="s">
        <v>1567</v>
      </c>
      <c r="P37" t="s">
        <v>1488</v>
      </c>
      <c r="T37" t="s">
        <v>1142</v>
      </c>
      <c r="U37" t="s">
        <v>1142</v>
      </c>
      <c r="V37" t="s">
        <v>1142</v>
      </c>
      <c r="W37" t="s">
        <v>1142</v>
      </c>
      <c r="X37" t="s">
        <v>1143</v>
      </c>
      <c r="AB37" t="s">
        <v>1469</v>
      </c>
    </row>
    <row r="38" spans="1:28">
      <c r="A38" t="s">
        <v>1001</v>
      </c>
      <c r="B38" t="s">
        <v>806</v>
      </c>
      <c r="D38" t="s">
        <v>1831</v>
      </c>
      <c r="E38" t="s">
        <v>1529</v>
      </c>
      <c r="F38" t="s">
        <v>1550</v>
      </c>
      <c r="G38" t="s">
        <v>1684</v>
      </c>
      <c r="H38" t="s">
        <v>1539</v>
      </c>
      <c r="I38" t="s">
        <v>1698</v>
      </c>
      <c r="J38" t="s">
        <v>1702</v>
      </c>
      <c r="K38" t="s">
        <v>1550</v>
      </c>
      <c r="L38" t="s">
        <v>1550</v>
      </c>
      <c r="M38" t="s">
        <v>1550</v>
      </c>
      <c r="N38" t="s">
        <v>1654</v>
      </c>
      <c r="O38" t="s">
        <v>1654</v>
      </c>
      <c r="P38" t="s">
        <v>1488</v>
      </c>
      <c r="T38" t="s">
        <v>1142</v>
      </c>
      <c r="U38" t="s">
        <v>1142</v>
      </c>
      <c r="V38" t="s">
        <v>1142</v>
      </c>
      <c r="W38" t="s">
        <v>1142</v>
      </c>
      <c r="X38" t="s">
        <v>1143</v>
      </c>
      <c r="AB38" t="s">
        <v>1469</v>
      </c>
    </row>
    <row r="39" spans="1:28">
      <c r="A39" t="s">
        <v>1001</v>
      </c>
      <c r="B39" t="s">
        <v>806</v>
      </c>
      <c r="D39" t="s">
        <v>1812</v>
      </c>
      <c r="E39" t="s">
        <v>1529</v>
      </c>
      <c r="F39" t="s">
        <v>1550</v>
      </c>
      <c r="G39" t="s">
        <v>1684</v>
      </c>
      <c r="H39" t="s">
        <v>1539</v>
      </c>
      <c r="I39" t="s">
        <v>1698</v>
      </c>
      <c r="J39" t="s">
        <v>1702</v>
      </c>
      <c r="K39" t="s">
        <v>1550</v>
      </c>
      <c r="L39" t="s">
        <v>1550</v>
      </c>
      <c r="M39" t="s">
        <v>1550</v>
      </c>
      <c r="N39" t="s">
        <v>1520</v>
      </c>
      <c r="O39" t="s">
        <v>1520</v>
      </c>
      <c r="P39" t="s">
        <v>1488</v>
      </c>
      <c r="T39" t="s">
        <v>1142</v>
      </c>
      <c r="U39" t="s">
        <v>1142</v>
      </c>
      <c r="V39" t="s">
        <v>1142</v>
      </c>
      <c r="W39" t="s">
        <v>1142</v>
      </c>
      <c r="X39" t="s">
        <v>1143</v>
      </c>
      <c r="AB39" t="s">
        <v>1469</v>
      </c>
    </row>
    <row r="40" spans="1:28">
      <c r="A40" t="s">
        <v>1001</v>
      </c>
      <c r="B40" t="s">
        <v>806</v>
      </c>
      <c r="D40" t="s">
        <v>1799</v>
      </c>
      <c r="E40" t="s">
        <v>1529</v>
      </c>
      <c r="F40" t="s">
        <v>1550</v>
      </c>
      <c r="G40" t="s">
        <v>1684</v>
      </c>
      <c r="H40" t="s">
        <v>1539</v>
      </c>
      <c r="I40" t="s">
        <v>1698</v>
      </c>
      <c r="J40" t="s">
        <v>1702</v>
      </c>
      <c r="K40" t="s">
        <v>1550</v>
      </c>
      <c r="L40" t="s">
        <v>1550</v>
      </c>
      <c r="M40" t="s">
        <v>1550</v>
      </c>
      <c r="N40" t="s">
        <v>1703</v>
      </c>
      <c r="O40" t="s">
        <v>1703</v>
      </c>
      <c r="P40" t="s">
        <v>1488</v>
      </c>
      <c r="T40" t="s">
        <v>1142</v>
      </c>
      <c r="U40" t="s">
        <v>1142</v>
      </c>
      <c r="V40" t="s">
        <v>1142</v>
      </c>
      <c r="W40" t="s">
        <v>1142</v>
      </c>
      <c r="X40" t="s">
        <v>1143</v>
      </c>
      <c r="AB40" t="s">
        <v>1469</v>
      </c>
    </row>
    <row r="41" spans="1:28">
      <c r="A41" t="s">
        <v>1001</v>
      </c>
      <c r="B41" t="s">
        <v>806</v>
      </c>
      <c r="D41" t="s">
        <v>1802</v>
      </c>
      <c r="E41" t="s">
        <v>1620</v>
      </c>
      <c r="F41" t="s">
        <v>1550</v>
      </c>
      <c r="G41" t="s">
        <v>1497</v>
      </c>
      <c r="H41" t="s">
        <v>1539</v>
      </c>
      <c r="I41" t="s">
        <v>1698</v>
      </c>
      <c r="J41" t="s">
        <v>1702</v>
      </c>
      <c r="K41" t="s">
        <v>1550</v>
      </c>
      <c r="L41" t="s">
        <v>1550</v>
      </c>
      <c r="M41" t="s">
        <v>1550</v>
      </c>
      <c r="N41" t="s">
        <v>1703</v>
      </c>
      <c r="O41" t="s">
        <v>1703</v>
      </c>
      <c r="P41" t="s">
        <v>1488</v>
      </c>
      <c r="T41" t="s">
        <v>1142</v>
      </c>
      <c r="U41" t="s">
        <v>1142</v>
      </c>
      <c r="V41" t="s">
        <v>1142</v>
      </c>
      <c r="W41" t="s">
        <v>1142</v>
      </c>
      <c r="X41" t="s">
        <v>1143</v>
      </c>
      <c r="AB41" t="s">
        <v>1469</v>
      </c>
    </row>
    <row r="42" spans="1:28">
      <c r="A42" t="s">
        <v>1001</v>
      </c>
      <c r="B42" t="s">
        <v>806</v>
      </c>
      <c r="D42" t="s">
        <v>1816</v>
      </c>
      <c r="E42" t="s">
        <v>1508</v>
      </c>
      <c r="F42" t="s">
        <v>1550</v>
      </c>
      <c r="G42" t="s">
        <v>1637</v>
      </c>
      <c r="H42" t="s">
        <v>1539</v>
      </c>
      <c r="I42" t="s">
        <v>1698</v>
      </c>
      <c r="J42" t="s">
        <v>1702</v>
      </c>
      <c r="K42" t="s">
        <v>1550</v>
      </c>
      <c r="L42" t="s">
        <v>1550</v>
      </c>
      <c r="M42" t="s">
        <v>1550</v>
      </c>
      <c r="N42" t="s">
        <v>1473</v>
      </c>
      <c r="O42" t="s">
        <v>1473</v>
      </c>
      <c r="P42" t="s">
        <v>1488</v>
      </c>
      <c r="T42" t="s">
        <v>1142</v>
      </c>
      <c r="U42" t="s">
        <v>1142</v>
      </c>
      <c r="V42" t="s">
        <v>1142</v>
      </c>
      <c r="W42" t="s">
        <v>1142</v>
      </c>
      <c r="X42" t="s">
        <v>1143</v>
      </c>
      <c r="AB42" t="s">
        <v>1469</v>
      </c>
    </row>
    <row r="43" spans="1:28">
      <c r="A43" t="s">
        <v>1001</v>
      </c>
      <c r="B43" t="s">
        <v>806</v>
      </c>
      <c r="D43" t="s">
        <v>1794</v>
      </c>
      <c r="E43" t="s">
        <v>1508</v>
      </c>
      <c r="F43" t="s">
        <v>1550</v>
      </c>
      <c r="G43" t="s">
        <v>1546</v>
      </c>
      <c r="H43" t="s">
        <v>1539</v>
      </c>
      <c r="I43" t="s">
        <v>1698</v>
      </c>
      <c r="J43" t="s">
        <v>1702</v>
      </c>
      <c r="K43" t="s">
        <v>1550</v>
      </c>
      <c r="L43" t="s">
        <v>1550</v>
      </c>
      <c r="M43" t="s">
        <v>1550</v>
      </c>
      <c r="N43" t="s">
        <v>1532</v>
      </c>
      <c r="O43" t="s">
        <v>1532</v>
      </c>
      <c r="P43" t="s">
        <v>1488</v>
      </c>
      <c r="T43" t="s">
        <v>1142</v>
      </c>
      <c r="U43" t="s">
        <v>1142</v>
      </c>
      <c r="V43" t="s">
        <v>1142</v>
      </c>
      <c r="W43" t="s">
        <v>1142</v>
      </c>
      <c r="X43" t="s">
        <v>1143</v>
      </c>
      <c r="AB43" t="s">
        <v>1469</v>
      </c>
    </row>
    <row r="44" spans="1:28">
      <c r="A44" t="s">
        <v>997</v>
      </c>
      <c r="B44" t="s">
        <v>776</v>
      </c>
      <c r="D44" t="s">
        <v>1790</v>
      </c>
      <c r="E44" t="s">
        <v>1724</v>
      </c>
      <c r="F44" t="s">
        <v>1550</v>
      </c>
      <c r="G44" t="s">
        <v>1590</v>
      </c>
      <c r="H44" t="s">
        <v>1539</v>
      </c>
      <c r="I44" t="s">
        <v>1698</v>
      </c>
      <c r="J44" t="s">
        <v>1702</v>
      </c>
      <c r="K44" t="s">
        <v>1550</v>
      </c>
      <c r="L44" t="s">
        <v>1550</v>
      </c>
      <c r="M44" t="s">
        <v>1550</v>
      </c>
      <c r="N44" t="s">
        <v>1701</v>
      </c>
      <c r="O44" t="s">
        <v>1701</v>
      </c>
      <c r="P44" t="s">
        <v>1488</v>
      </c>
      <c r="T44" t="s">
        <v>1142</v>
      </c>
      <c r="U44" t="s">
        <v>1142</v>
      </c>
      <c r="V44" t="s">
        <v>1142</v>
      </c>
      <c r="W44" t="s">
        <v>1142</v>
      </c>
      <c r="X44" t="s">
        <v>1143</v>
      </c>
      <c r="AB44" t="s">
        <v>1469</v>
      </c>
    </row>
    <row r="45" spans="1:28">
      <c r="A45" t="s">
        <v>997</v>
      </c>
      <c r="B45" t="s">
        <v>776</v>
      </c>
      <c r="D45" t="s">
        <v>1797</v>
      </c>
      <c r="E45" t="s">
        <v>1559</v>
      </c>
      <c r="F45" t="s">
        <v>1550</v>
      </c>
      <c r="G45" t="s">
        <v>1697</v>
      </c>
      <c r="H45" t="s">
        <v>1539</v>
      </c>
      <c r="I45" t="s">
        <v>1698</v>
      </c>
      <c r="J45" t="s">
        <v>1702</v>
      </c>
      <c r="K45" t="s">
        <v>1550</v>
      </c>
      <c r="L45" t="s">
        <v>1550</v>
      </c>
      <c r="M45" t="s">
        <v>1550</v>
      </c>
      <c r="N45" t="s">
        <v>1614</v>
      </c>
      <c r="O45" t="s">
        <v>1614</v>
      </c>
      <c r="P45" t="s">
        <v>1488</v>
      </c>
      <c r="T45" t="s">
        <v>1142</v>
      </c>
      <c r="U45" t="s">
        <v>1142</v>
      </c>
      <c r="V45" t="s">
        <v>1142</v>
      </c>
      <c r="W45" t="s">
        <v>1142</v>
      </c>
      <c r="X45" t="s">
        <v>1143</v>
      </c>
      <c r="AB45" t="s">
        <v>1469</v>
      </c>
    </row>
    <row r="46" spans="1:28">
      <c r="A46" t="s">
        <v>997</v>
      </c>
      <c r="B46" t="s">
        <v>776</v>
      </c>
      <c r="D46" t="s">
        <v>1798</v>
      </c>
      <c r="E46" t="s">
        <v>1685</v>
      </c>
      <c r="F46" t="s">
        <v>1550</v>
      </c>
      <c r="G46" t="s">
        <v>1697</v>
      </c>
      <c r="H46" t="s">
        <v>1539</v>
      </c>
      <c r="I46" t="s">
        <v>1698</v>
      </c>
      <c r="J46" t="s">
        <v>1702</v>
      </c>
      <c r="K46" t="s">
        <v>1550</v>
      </c>
      <c r="L46" t="s">
        <v>1550</v>
      </c>
      <c r="M46" t="s">
        <v>1550</v>
      </c>
      <c r="N46" t="s">
        <v>1712</v>
      </c>
      <c r="O46" t="s">
        <v>1712</v>
      </c>
      <c r="P46" t="s">
        <v>1488</v>
      </c>
      <c r="T46" t="s">
        <v>1142</v>
      </c>
      <c r="U46" t="s">
        <v>1142</v>
      </c>
      <c r="V46" t="s">
        <v>1142</v>
      </c>
      <c r="W46" t="s">
        <v>1142</v>
      </c>
      <c r="X46" t="s">
        <v>1143</v>
      </c>
      <c r="AB46" t="s">
        <v>1469</v>
      </c>
    </row>
    <row r="47" spans="1:28">
      <c r="A47" t="s">
        <v>997</v>
      </c>
      <c r="B47" t="s">
        <v>776</v>
      </c>
      <c r="D47" t="s">
        <v>1799</v>
      </c>
      <c r="E47" t="s">
        <v>1491</v>
      </c>
      <c r="F47" t="s">
        <v>1550</v>
      </c>
      <c r="G47" t="s">
        <v>1697</v>
      </c>
      <c r="H47" t="s">
        <v>1539</v>
      </c>
      <c r="I47" t="s">
        <v>1698</v>
      </c>
      <c r="J47" t="s">
        <v>1702</v>
      </c>
      <c r="K47" t="s">
        <v>1550</v>
      </c>
      <c r="L47" t="s">
        <v>1550</v>
      </c>
      <c r="M47" t="s">
        <v>1550</v>
      </c>
      <c r="N47" t="s">
        <v>1583</v>
      </c>
      <c r="O47" t="s">
        <v>1583</v>
      </c>
      <c r="P47" t="s">
        <v>1488</v>
      </c>
      <c r="T47" t="s">
        <v>1142</v>
      </c>
      <c r="U47" t="s">
        <v>1142</v>
      </c>
      <c r="V47" t="s">
        <v>1142</v>
      </c>
      <c r="W47" t="s">
        <v>1142</v>
      </c>
      <c r="X47" t="s">
        <v>1143</v>
      </c>
      <c r="AB47" t="s">
        <v>1469</v>
      </c>
    </row>
    <row r="48" spans="1:28">
      <c r="A48" t="s">
        <v>997</v>
      </c>
      <c r="B48" t="s">
        <v>776</v>
      </c>
      <c r="D48" t="s">
        <v>1800</v>
      </c>
      <c r="E48" t="s">
        <v>1570</v>
      </c>
      <c r="F48" t="s">
        <v>1550</v>
      </c>
      <c r="G48" t="s">
        <v>1697</v>
      </c>
      <c r="H48" t="s">
        <v>1539</v>
      </c>
      <c r="I48" t="s">
        <v>1698</v>
      </c>
      <c r="J48" t="s">
        <v>1702</v>
      </c>
      <c r="K48" t="s">
        <v>1550</v>
      </c>
      <c r="L48" t="s">
        <v>1550</v>
      </c>
      <c r="M48" t="s">
        <v>1550</v>
      </c>
      <c r="N48" t="s">
        <v>1583</v>
      </c>
      <c r="O48" t="s">
        <v>1583</v>
      </c>
      <c r="P48" t="s">
        <v>1488</v>
      </c>
      <c r="T48" t="s">
        <v>1142</v>
      </c>
      <c r="U48" t="s">
        <v>1142</v>
      </c>
      <c r="V48" t="s">
        <v>1142</v>
      </c>
      <c r="W48" t="s">
        <v>1142</v>
      </c>
      <c r="X48" t="s">
        <v>1143</v>
      </c>
      <c r="AB48" t="s">
        <v>1469</v>
      </c>
    </row>
    <row r="49" spans="1:28">
      <c r="A49" t="s">
        <v>997</v>
      </c>
      <c r="B49" t="s">
        <v>776</v>
      </c>
      <c r="D49" t="s">
        <v>1792</v>
      </c>
      <c r="E49" t="s">
        <v>1500</v>
      </c>
      <c r="F49" t="s">
        <v>1550</v>
      </c>
      <c r="G49" t="s">
        <v>1544</v>
      </c>
      <c r="H49" t="s">
        <v>1539</v>
      </c>
      <c r="I49" t="s">
        <v>1698</v>
      </c>
      <c r="J49" t="s">
        <v>1702</v>
      </c>
      <c r="K49" t="s">
        <v>1550</v>
      </c>
      <c r="L49" t="s">
        <v>1550</v>
      </c>
      <c r="M49" t="s">
        <v>1550</v>
      </c>
      <c r="N49" t="s">
        <v>1645</v>
      </c>
      <c r="O49" t="s">
        <v>1645</v>
      </c>
      <c r="P49" t="s">
        <v>1488</v>
      </c>
      <c r="T49" t="s">
        <v>1142</v>
      </c>
      <c r="U49" t="s">
        <v>1142</v>
      </c>
      <c r="V49" t="s">
        <v>1142</v>
      </c>
      <c r="W49" t="s">
        <v>1142</v>
      </c>
      <c r="X49" t="s">
        <v>1143</v>
      </c>
      <c r="AB49" t="s">
        <v>1469</v>
      </c>
    </row>
    <row r="50" spans="1:28">
      <c r="A50" t="s">
        <v>997</v>
      </c>
      <c r="B50" t="s">
        <v>776</v>
      </c>
      <c r="D50" t="s">
        <v>1793</v>
      </c>
      <c r="E50" t="s">
        <v>1526</v>
      </c>
      <c r="F50" t="s">
        <v>1550</v>
      </c>
      <c r="G50" t="s">
        <v>1700</v>
      </c>
      <c r="H50" t="s">
        <v>1539</v>
      </c>
      <c r="I50" t="s">
        <v>1698</v>
      </c>
      <c r="J50" t="s">
        <v>1702</v>
      </c>
      <c r="K50" t="s">
        <v>1550</v>
      </c>
      <c r="L50" t="s">
        <v>1550</v>
      </c>
      <c r="M50" t="s">
        <v>1550</v>
      </c>
      <c r="N50" t="s">
        <v>1688</v>
      </c>
      <c r="O50" t="s">
        <v>1688</v>
      </c>
      <c r="P50" t="s">
        <v>1488</v>
      </c>
      <c r="T50" t="s">
        <v>1142</v>
      </c>
      <c r="U50" t="s">
        <v>1142</v>
      </c>
      <c r="V50" t="s">
        <v>1142</v>
      </c>
      <c r="W50" t="s">
        <v>1142</v>
      </c>
      <c r="X50" t="s">
        <v>1143</v>
      </c>
      <c r="AB50" t="s">
        <v>1469</v>
      </c>
    </row>
    <row r="51" spans="1:28">
      <c r="A51" t="s">
        <v>1826</v>
      </c>
      <c r="B51" t="s">
        <v>776</v>
      </c>
      <c r="D51" t="s">
        <v>1790</v>
      </c>
      <c r="E51" t="s">
        <v>1496</v>
      </c>
      <c r="F51" t="s">
        <v>1550</v>
      </c>
      <c r="G51" t="s">
        <v>1639</v>
      </c>
      <c r="H51" t="s">
        <v>1539</v>
      </c>
      <c r="I51" t="s">
        <v>1698</v>
      </c>
      <c r="J51" t="s">
        <v>1702</v>
      </c>
      <c r="K51" t="s">
        <v>1550</v>
      </c>
      <c r="L51" t="s">
        <v>1550</v>
      </c>
      <c r="M51" t="s">
        <v>1550</v>
      </c>
      <c r="N51" t="s">
        <v>1537</v>
      </c>
      <c r="O51" t="s">
        <v>1537</v>
      </c>
      <c r="P51" t="s">
        <v>1488</v>
      </c>
      <c r="T51" t="s">
        <v>1142</v>
      </c>
      <c r="U51" t="s">
        <v>1142</v>
      </c>
      <c r="V51" t="s">
        <v>1142</v>
      </c>
      <c r="W51" t="s">
        <v>1142</v>
      </c>
      <c r="X51" t="s">
        <v>1143</v>
      </c>
      <c r="AB51" t="s">
        <v>1469</v>
      </c>
    </row>
    <row r="52" spans="1:28">
      <c r="A52" t="s">
        <v>1826</v>
      </c>
      <c r="B52" t="s">
        <v>776</v>
      </c>
      <c r="D52" t="s">
        <v>1795</v>
      </c>
      <c r="E52" t="s">
        <v>1584</v>
      </c>
      <c r="F52" t="s">
        <v>1550</v>
      </c>
      <c r="G52" t="s">
        <v>1554</v>
      </c>
      <c r="H52" t="s">
        <v>1539</v>
      </c>
      <c r="I52" t="s">
        <v>1698</v>
      </c>
      <c r="J52" t="s">
        <v>1702</v>
      </c>
      <c r="K52" t="s">
        <v>1550</v>
      </c>
      <c r="L52" t="s">
        <v>1550</v>
      </c>
      <c r="M52" t="s">
        <v>1550</v>
      </c>
      <c r="N52" t="s">
        <v>1537</v>
      </c>
      <c r="O52" t="s">
        <v>1537</v>
      </c>
      <c r="P52" t="s">
        <v>1488</v>
      </c>
      <c r="T52" t="s">
        <v>1142</v>
      </c>
      <c r="U52" t="s">
        <v>1142</v>
      </c>
      <c r="V52" t="s">
        <v>1142</v>
      </c>
      <c r="W52" t="s">
        <v>1142</v>
      </c>
      <c r="X52" t="s">
        <v>1143</v>
      </c>
      <c r="AB52" t="s">
        <v>1469</v>
      </c>
    </row>
    <row r="53" spans="1:28">
      <c r="A53" t="s">
        <v>1826</v>
      </c>
      <c r="B53" t="s">
        <v>776</v>
      </c>
      <c r="D53" t="s">
        <v>1813</v>
      </c>
      <c r="E53" t="s">
        <v>1540</v>
      </c>
      <c r="F53" t="s">
        <v>1550</v>
      </c>
      <c r="G53" t="s">
        <v>1466</v>
      </c>
      <c r="H53" t="s">
        <v>1539</v>
      </c>
      <c r="I53" t="s">
        <v>1698</v>
      </c>
      <c r="J53" t="s">
        <v>1702</v>
      </c>
      <c r="K53" t="s">
        <v>1550</v>
      </c>
      <c r="L53" t="s">
        <v>1550</v>
      </c>
      <c r="M53" t="s">
        <v>1550</v>
      </c>
      <c r="N53" t="s">
        <v>1537</v>
      </c>
      <c r="O53" t="s">
        <v>1537</v>
      </c>
      <c r="P53" t="s">
        <v>1488</v>
      </c>
      <c r="T53" t="s">
        <v>1142</v>
      </c>
      <c r="U53" t="s">
        <v>1142</v>
      </c>
      <c r="V53" t="s">
        <v>1142</v>
      </c>
      <c r="W53" t="s">
        <v>1142</v>
      </c>
      <c r="X53" t="s">
        <v>1143</v>
      </c>
      <c r="AB53" t="s">
        <v>1469</v>
      </c>
    </row>
    <row r="54" spans="1:28">
      <c r="A54" t="s">
        <v>1826</v>
      </c>
      <c r="B54" t="s">
        <v>776</v>
      </c>
      <c r="D54" t="s">
        <v>1801</v>
      </c>
      <c r="E54" t="s">
        <v>1706</v>
      </c>
      <c r="F54" t="s">
        <v>1550</v>
      </c>
      <c r="G54" t="s">
        <v>1523</v>
      </c>
      <c r="H54" t="s">
        <v>1539</v>
      </c>
      <c r="I54" t="s">
        <v>1698</v>
      </c>
      <c r="J54" t="s">
        <v>1702</v>
      </c>
      <c r="K54" t="s">
        <v>1550</v>
      </c>
      <c r="L54" t="s">
        <v>1550</v>
      </c>
      <c r="M54" t="s">
        <v>1550</v>
      </c>
      <c r="N54" t="s">
        <v>1695</v>
      </c>
      <c r="O54" t="s">
        <v>1695</v>
      </c>
      <c r="P54" t="s">
        <v>1488</v>
      </c>
      <c r="T54" t="s">
        <v>1142</v>
      </c>
      <c r="U54" t="s">
        <v>1142</v>
      </c>
      <c r="V54" t="s">
        <v>1142</v>
      </c>
      <c r="W54" t="s">
        <v>1142</v>
      </c>
      <c r="X54" t="s">
        <v>1143</v>
      </c>
      <c r="AB54" t="s">
        <v>1469</v>
      </c>
    </row>
    <row r="55" spans="1:28">
      <c r="A55" t="s">
        <v>1826</v>
      </c>
      <c r="B55" t="s">
        <v>776</v>
      </c>
      <c r="D55" t="s">
        <v>1796</v>
      </c>
      <c r="E55" t="s">
        <v>1573</v>
      </c>
      <c r="F55" t="s">
        <v>1550</v>
      </c>
      <c r="G55" t="s">
        <v>1720</v>
      </c>
      <c r="H55" t="s">
        <v>1539</v>
      </c>
      <c r="I55" t="s">
        <v>1698</v>
      </c>
      <c r="J55" t="s">
        <v>1702</v>
      </c>
      <c r="K55" t="s">
        <v>1550</v>
      </c>
      <c r="L55" t="s">
        <v>1550</v>
      </c>
      <c r="M55" t="s">
        <v>1550</v>
      </c>
      <c r="N55" t="s">
        <v>1669</v>
      </c>
      <c r="O55" t="s">
        <v>1669</v>
      </c>
      <c r="P55" t="s">
        <v>1488</v>
      </c>
      <c r="T55" t="s">
        <v>1142</v>
      </c>
      <c r="U55" t="s">
        <v>1142</v>
      </c>
      <c r="V55" t="s">
        <v>1142</v>
      </c>
      <c r="W55" t="s">
        <v>1142</v>
      </c>
      <c r="X55" t="s">
        <v>1143</v>
      </c>
      <c r="AB55" t="s">
        <v>1469</v>
      </c>
    </row>
    <row r="56" spans="1:28">
      <c r="A56" t="s">
        <v>1826</v>
      </c>
      <c r="B56" t="s">
        <v>776</v>
      </c>
      <c r="D56" t="s">
        <v>1796</v>
      </c>
      <c r="E56" t="s">
        <v>1502</v>
      </c>
      <c r="F56" t="s">
        <v>1550</v>
      </c>
      <c r="G56" t="s">
        <v>1675</v>
      </c>
      <c r="H56" t="s">
        <v>1539</v>
      </c>
      <c r="I56" t="s">
        <v>1698</v>
      </c>
      <c r="J56" t="s">
        <v>1702</v>
      </c>
      <c r="K56" t="s">
        <v>1550</v>
      </c>
      <c r="L56" t="s">
        <v>1550</v>
      </c>
      <c r="M56" t="s">
        <v>1550</v>
      </c>
      <c r="N56" t="s">
        <v>1695</v>
      </c>
      <c r="O56" t="s">
        <v>1695</v>
      </c>
      <c r="P56" t="s">
        <v>1488</v>
      </c>
      <c r="T56" t="s">
        <v>1142</v>
      </c>
      <c r="U56" t="s">
        <v>1142</v>
      </c>
      <c r="V56" t="s">
        <v>1142</v>
      </c>
      <c r="W56" t="s">
        <v>1142</v>
      </c>
      <c r="X56" t="s">
        <v>1143</v>
      </c>
      <c r="AB56" t="s">
        <v>1469</v>
      </c>
    </row>
    <row r="57" spans="1:28">
      <c r="A57" t="s">
        <v>1826</v>
      </c>
      <c r="B57" t="s">
        <v>776</v>
      </c>
      <c r="D57" t="s">
        <v>1812</v>
      </c>
      <c r="E57" t="s">
        <v>1673</v>
      </c>
      <c r="F57" t="s">
        <v>1550</v>
      </c>
      <c r="G57" t="s">
        <v>1492</v>
      </c>
      <c r="H57" t="s">
        <v>1539</v>
      </c>
      <c r="I57" t="s">
        <v>1698</v>
      </c>
      <c r="J57" t="s">
        <v>1702</v>
      </c>
      <c r="K57" t="s">
        <v>1550</v>
      </c>
      <c r="L57" t="s">
        <v>1550</v>
      </c>
      <c r="M57" t="s">
        <v>1550</v>
      </c>
      <c r="N57" t="s">
        <v>1695</v>
      </c>
      <c r="O57" t="s">
        <v>1695</v>
      </c>
      <c r="P57" t="s">
        <v>1488</v>
      </c>
      <c r="T57" t="s">
        <v>1142</v>
      </c>
      <c r="U57" t="s">
        <v>1142</v>
      </c>
      <c r="V57" t="s">
        <v>1142</v>
      </c>
      <c r="W57" t="s">
        <v>1142</v>
      </c>
      <c r="X57" t="s">
        <v>1143</v>
      </c>
      <c r="AB57" t="s">
        <v>1469</v>
      </c>
    </row>
    <row r="58" spans="1:28">
      <c r="A58" t="s">
        <v>1826</v>
      </c>
      <c r="B58" t="s">
        <v>776</v>
      </c>
      <c r="D58" t="s">
        <v>1808</v>
      </c>
      <c r="E58" t="s">
        <v>1462</v>
      </c>
      <c r="F58" t="s">
        <v>1550</v>
      </c>
      <c r="G58" t="s">
        <v>1530</v>
      </c>
      <c r="H58" t="s">
        <v>1539</v>
      </c>
      <c r="I58" t="s">
        <v>1698</v>
      </c>
      <c r="J58" t="s">
        <v>1702</v>
      </c>
      <c r="K58" t="s">
        <v>1550</v>
      </c>
      <c r="L58" t="s">
        <v>1550</v>
      </c>
      <c r="M58" t="s">
        <v>1550</v>
      </c>
      <c r="N58" t="s">
        <v>1695</v>
      </c>
      <c r="O58" t="s">
        <v>1695</v>
      </c>
      <c r="P58" t="s">
        <v>1488</v>
      </c>
      <c r="T58" t="s">
        <v>1142</v>
      </c>
      <c r="U58" t="s">
        <v>1142</v>
      </c>
      <c r="V58" t="s">
        <v>1142</v>
      </c>
      <c r="W58" t="s">
        <v>1142</v>
      </c>
      <c r="X58" t="s">
        <v>1143</v>
      </c>
      <c r="AB58" t="s">
        <v>1469</v>
      </c>
    </row>
    <row r="59" spans="1:28">
      <c r="A59" t="s">
        <v>1826</v>
      </c>
      <c r="B59" t="s">
        <v>776</v>
      </c>
      <c r="D59" t="s">
        <v>1809</v>
      </c>
      <c r="E59" t="s">
        <v>1503</v>
      </c>
      <c r="F59" t="s">
        <v>1550</v>
      </c>
      <c r="G59" t="s">
        <v>1652</v>
      </c>
      <c r="H59" t="s">
        <v>1539</v>
      </c>
      <c r="I59" t="s">
        <v>1698</v>
      </c>
      <c r="J59" t="s">
        <v>1702</v>
      </c>
      <c r="K59" t="s">
        <v>1550</v>
      </c>
      <c r="L59" t="s">
        <v>1550</v>
      </c>
      <c r="M59" t="s">
        <v>1550</v>
      </c>
      <c r="N59" t="s">
        <v>1695</v>
      </c>
      <c r="O59" t="s">
        <v>1695</v>
      </c>
      <c r="P59" t="s">
        <v>1488</v>
      </c>
      <c r="T59" t="s">
        <v>1142</v>
      </c>
      <c r="U59" t="s">
        <v>1142</v>
      </c>
      <c r="V59" t="s">
        <v>1142</v>
      </c>
      <c r="W59" t="s">
        <v>1142</v>
      </c>
      <c r="X59" t="s">
        <v>1143</v>
      </c>
      <c r="AB59" t="s">
        <v>1469</v>
      </c>
    </row>
    <row r="60" spans="1:28">
      <c r="A60" t="s">
        <v>1826</v>
      </c>
      <c r="B60" t="s">
        <v>776</v>
      </c>
      <c r="D60" t="s">
        <v>1810</v>
      </c>
      <c r="E60" t="s">
        <v>1609</v>
      </c>
      <c r="F60" t="s">
        <v>1550</v>
      </c>
      <c r="G60" t="s">
        <v>1734</v>
      </c>
      <c r="H60" t="s">
        <v>1539</v>
      </c>
      <c r="I60" t="s">
        <v>1698</v>
      </c>
      <c r="J60" t="s">
        <v>1702</v>
      </c>
      <c r="K60" t="s">
        <v>1550</v>
      </c>
      <c r="L60" t="s">
        <v>1550</v>
      </c>
      <c r="M60" t="s">
        <v>1550</v>
      </c>
      <c r="N60" t="s">
        <v>1695</v>
      </c>
      <c r="O60" t="s">
        <v>1695</v>
      </c>
      <c r="P60" t="s">
        <v>1488</v>
      </c>
      <c r="T60" t="s">
        <v>1142</v>
      </c>
      <c r="U60" t="s">
        <v>1142</v>
      </c>
      <c r="V60" t="s">
        <v>1142</v>
      </c>
      <c r="W60" t="s">
        <v>1142</v>
      </c>
      <c r="X60" t="s">
        <v>1143</v>
      </c>
      <c r="AB60" t="s">
        <v>1469</v>
      </c>
    </row>
    <row r="61" spans="1:28">
      <c r="A61" t="s">
        <v>1826</v>
      </c>
      <c r="B61" t="s">
        <v>776</v>
      </c>
      <c r="D61" t="s">
        <v>1803</v>
      </c>
      <c r="E61" t="s">
        <v>1609</v>
      </c>
      <c r="F61" t="s">
        <v>1550</v>
      </c>
      <c r="G61" t="s">
        <v>1498</v>
      </c>
      <c r="H61" t="s">
        <v>1539</v>
      </c>
      <c r="I61" t="s">
        <v>1698</v>
      </c>
      <c r="J61" t="s">
        <v>1702</v>
      </c>
      <c r="K61" t="s">
        <v>1550</v>
      </c>
      <c r="L61" t="s">
        <v>1550</v>
      </c>
      <c r="M61" t="s">
        <v>1550</v>
      </c>
      <c r="N61" t="s">
        <v>1695</v>
      </c>
      <c r="O61" t="s">
        <v>1695</v>
      </c>
      <c r="P61" t="s">
        <v>1488</v>
      </c>
      <c r="T61" t="s">
        <v>1142</v>
      </c>
      <c r="U61" t="s">
        <v>1142</v>
      </c>
      <c r="V61" t="s">
        <v>1142</v>
      </c>
      <c r="W61" t="s">
        <v>1142</v>
      </c>
      <c r="X61" t="s">
        <v>1143</v>
      </c>
      <c r="AB61" t="s">
        <v>1469</v>
      </c>
    </row>
    <row r="62" spans="1:28">
      <c r="A62" t="s">
        <v>1826</v>
      </c>
      <c r="B62" t="s">
        <v>776</v>
      </c>
      <c r="D62" t="s">
        <v>1804</v>
      </c>
      <c r="E62" t="s">
        <v>1731</v>
      </c>
      <c r="F62" t="s">
        <v>1550</v>
      </c>
      <c r="G62" t="s">
        <v>1489</v>
      </c>
      <c r="H62" t="s">
        <v>1539</v>
      </c>
      <c r="I62" t="s">
        <v>1698</v>
      </c>
      <c r="J62" t="s">
        <v>1702</v>
      </c>
      <c r="K62" t="s">
        <v>1550</v>
      </c>
      <c r="L62" t="s">
        <v>1550</v>
      </c>
      <c r="M62" t="s">
        <v>1550</v>
      </c>
      <c r="N62" t="s">
        <v>1695</v>
      </c>
      <c r="O62" t="s">
        <v>1695</v>
      </c>
      <c r="P62" t="s">
        <v>1488</v>
      </c>
      <c r="T62" t="s">
        <v>1142</v>
      </c>
      <c r="U62" t="s">
        <v>1142</v>
      </c>
      <c r="V62" t="s">
        <v>1142</v>
      </c>
      <c r="W62" t="s">
        <v>1142</v>
      </c>
      <c r="X62" t="s">
        <v>1143</v>
      </c>
      <c r="AB62" t="s">
        <v>1469</v>
      </c>
    </row>
    <row r="63" spans="1:28">
      <c r="A63" t="s">
        <v>1826</v>
      </c>
      <c r="B63" t="s">
        <v>776</v>
      </c>
      <c r="D63" t="s">
        <v>1806</v>
      </c>
      <c r="E63" t="s">
        <v>1657</v>
      </c>
      <c r="F63" t="s">
        <v>1550</v>
      </c>
      <c r="G63" t="s">
        <v>1501</v>
      </c>
      <c r="H63" t="s">
        <v>1539</v>
      </c>
      <c r="I63" t="s">
        <v>1698</v>
      </c>
      <c r="J63" t="s">
        <v>1702</v>
      </c>
      <c r="K63" t="s">
        <v>1550</v>
      </c>
      <c r="L63" t="s">
        <v>1550</v>
      </c>
      <c r="M63" t="s">
        <v>1550</v>
      </c>
      <c r="N63" t="s">
        <v>1695</v>
      </c>
      <c r="O63" t="s">
        <v>1695</v>
      </c>
      <c r="P63" t="s">
        <v>1488</v>
      </c>
      <c r="T63" t="s">
        <v>1142</v>
      </c>
      <c r="U63" t="s">
        <v>1142</v>
      </c>
      <c r="V63" t="s">
        <v>1142</v>
      </c>
      <c r="W63" t="s">
        <v>1142</v>
      </c>
      <c r="X63" t="s">
        <v>1143</v>
      </c>
      <c r="AB63" t="s">
        <v>1469</v>
      </c>
    </row>
    <row r="64" spans="1:28">
      <c r="A64" t="s">
        <v>1826</v>
      </c>
      <c r="B64" t="s">
        <v>776</v>
      </c>
      <c r="D64" t="s">
        <v>1807</v>
      </c>
      <c r="E64" t="s">
        <v>1538</v>
      </c>
      <c r="F64" t="s">
        <v>1550</v>
      </c>
      <c r="G64" t="s">
        <v>1479</v>
      </c>
      <c r="H64" t="s">
        <v>1539</v>
      </c>
      <c r="I64" t="s">
        <v>1698</v>
      </c>
      <c r="J64" t="s">
        <v>1702</v>
      </c>
      <c r="K64" t="s">
        <v>1550</v>
      </c>
      <c r="L64" t="s">
        <v>1550</v>
      </c>
      <c r="M64" t="s">
        <v>1550</v>
      </c>
      <c r="N64" t="s">
        <v>1695</v>
      </c>
      <c r="O64" t="s">
        <v>1695</v>
      </c>
      <c r="P64" t="s">
        <v>1488</v>
      </c>
      <c r="T64" t="s">
        <v>1142</v>
      </c>
      <c r="U64" t="s">
        <v>1142</v>
      </c>
      <c r="V64" t="s">
        <v>1142</v>
      </c>
      <c r="W64" t="s">
        <v>1142</v>
      </c>
      <c r="X64" t="s">
        <v>1143</v>
      </c>
      <c r="AB64" t="s">
        <v>1469</v>
      </c>
    </row>
    <row r="65" spans="1:28">
      <c r="A65" t="s">
        <v>1826</v>
      </c>
      <c r="B65" t="s">
        <v>776</v>
      </c>
      <c r="D65" t="s">
        <v>1816</v>
      </c>
      <c r="E65" t="s">
        <v>1607</v>
      </c>
      <c r="F65" t="s">
        <v>1550</v>
      </c>
      <c r="G65" t="s">
        <v>1494</v>
      </c>
      <c r="H65" t="s">
        <v>1539</v>
      </c>
      <c r="I65" t="s">
        <v>1698</v>
      </c>
      <c r="J65" t="s">
        <v>1702</v>
      </c>
      <c r="K65" t="s">
        <v>1550</v>
      </c>
      <c r="L65" t="s">
        <v>1550</v>
      </c>
      <c r="M65" t="s">
        <v>1550</v>
      </c>
      <c r="N65" t="s">
        <v>1695</v>
      </c>
      <c r="O65" t="s">
        <v>1695</v>
      </c>
      <c r="P65" t="s">
        <v>1488</v>
      </c>
      <c r="T65" t="s">
        <v>1142</v>
      </c>
      <c r="U65" t="s">
        <v>1142</v>
      </c>
      <c r="V65" t="s">
        <v>1142</v>
      </c>
      <c r="W65" t="s">
        <v>1142</v>
      </c>
      <c r="X65" t="s">
        <v>1143</v>
      </c>
      <c r="AB65" t="s">
        <v>1469</v>
      </c>
    </row>
    <row r="66" spans="1:28">
      <c r="A66" t="s">
        <v>1826</v>
      </c>
      <c r="B66" t="s">
        <v>776</v>
      </c>
      <c r="D66" t="s">
        <v>1794</v>
      </c>
      <c r="E66" t="s">
        <v>1659</v>
      </c>
      <c r="F66" t="s">
        <v>1550</v>
      </c>
      <c r="G66" t="s">
        <v>1470</v>
      </c>
      <c r="H66" t="s">
        <v>1539</v>
      </c>
      <c r="I66" t="s">
        <v>1698</v>
      </c>
      <c r="J66" t="s">
        <v>1702</v>
      </c>
      <c r="K66" t="s">
        <v>1550</v>
      </c>
      <c r="L66" t="s">
        <v>1550</v>
      </c>
      <c r="M66" t="s">
        <v>1550</v>
      </c>
      <c r="N66" t="s">
        <v>1695</v>
      </c>
      <c r="O66" t="s">
        <v>1695</v>
      </c>
      <c r="P66" t="s">
        <v>1488</v>
      </c>
      <c r="T66" t="s">
        <v>1142</v>
      </c>
      <c r="U66" t="s">
        <v>1142</v>
      </c>
      <c r="V66" t="s">
        <v>1142</v>
      </c>
      <c r="W66" t="s">
        <v>1142</v>
      </c>
      <c r="X66" t="s">
        <v>1143</v>
      </c>
      <c r="AB66" t="s">
        <v>1469</v>
      </c>
    </row>
    <row r="67" spans="1:28">
      <c r="A67" t="s">
        <v>1825</v>
      </c>
      <c r="B67" t="s">
        <v>776</v>
      </c>
      <c r="D67" t="s">
        <v>1791</v>
      </c>
      <c r="E67" t="s">
        <v>1694</v>
      </c>
      <c r="F67" t="s">
        <v>1550</v>
      </c>
      <c r="G67" t="s">
        <v>1465</v>
      </c>
      <c r="H67" t="s">
        <v>1539</v>
      </c>
      <c r="I67" t="s">
        <v>1698</v>
      </c>
      <c r="J67" t="s">
        <v>1702</v>
      </c>
      <c r="K67" t="s">
        <v>1550</v>
      </c>
      <c r="L67" t="s">
        <v>1550</v>
      </c>
      <c r="M67" t="s">
        <v>1550</v>
      </c>
      <c r="N67" t="s">
        <v>1625</v>
      </c>
      <c r="O67" t="s">
        <v>1625</v>
      </c>
      <c r="P67" t="s">
        <v>1488</v>
      </c>
      <c r="T67" t="s">
        <v>1142</v>
      </c>
      <c r="U67" t="s">
        <v>1142</v>
      </c>
      <c r="V67" t="s">
        <v>1142</v>
      </c>
      <c r="W67" t="s">
        <v>1142</v>
      </c>
      <c r="X67" t="s">
        <v>1143</v>
      </c>
      <c r="AB67" t="s">
        <v>1469</v>
      </c>
    </row>
    <row r="68" spans="1:28">
      <c r="A68" t="s">
        <v>1825</v>
      </c>
      <c r="B68" t="s">
        <v>776</v>
      </c>
      <c r="D68" t="s">
        <v>1801</v>
      </c>
      <c r="E68" t="s">
        <v>1493</v>
      </c>
      <c r="F68" t="s">
        <v>1550</v>
      </c>
      <c r="G68" t="s">
        <v>1465</v>
      </c>
      <c r="H68" t="s">
        <v>1539</v>
      </c>
      <c r="I68" t="s">
        <v>1698</v>
      </c>
      <c r="J68" t="s">
        <v>1702</v>
      </c>
      <c r="K68" t="s">
        <v>1550</v>
      </c>
      <c r="L68" t="s">
        <v>1550</v>
      </c>
      <c r="M68" t="s">
        <v>1550</v>
      </c>
      <c r="N68" t="s">
        <v>1625</v>
      </c>
      <c r="O68" t="s">
        <v>1625</v>
      </c>
      <c r="P68" t="s">
        <v>1488</v>
      </c>
      <c r="T68" t="s">
        <v>1142</v>
      </c>
      <c r="U68" t="s">
        <v>1142</v>
      </c>
      <c r="V68" t="s">
        <v>1142</v>
      </c>
      <c r="W68" t="s">
        <v>1142</v>
      </c>
      <c r="X68" t="s">
        <v>1143</v>
      </c>
      <c r="AB68" t="s">
        <v>1469</v>
      </c>
    </row>
    <row r="69" spans="1:28">
      <c r="A69" t="s">
        <v>1825</v>
      </c>
      <c r="B69" t="s">
        <v>776</v>
      </c>
      <c r="D69" t="s">
        <v>1796</v>
      </c>
      <c r="E69" t="s">
        <v>1604</v>
      </c>
      <c r="F69" t="s">
        <v>1550</v>
      </c>
      <c r="G69" t="s">
        <v>1465</v>
      </c>
      <c r="H69" t="s">
        <v>1539</v>
      </c>
      <c r="I69" t="s">
        <v>1698</v>
      </c>
      <c r="J69" t="s">
        <v>1702</v>
      </c>
      <c r="K69" t="s">
        <v>1550</v>
      </c>
      <c r="L69" t="s">
        <v>1550</v>
      </c>
      <c r="M69" t="s">
        <v>1550</v>
      </c>
      <c r="N69" t="s">
        <v>1625</v>
      </c>
      <c r="O69" t="s">
        <v>1625</v>
      </c>
      <c r="P69" t="s">
        <v>1488</v>
      </c>
      <c r="T69" t="s">
        <v>1142</v>
      </c>
      <c r="U69" t="s">
        <v>1142</v>
      </c>
      <c r="V69" t="s">
        <v>1142</v>
      </c>
      <c r="W69" t="s">
        <v>1142</v>
      </c>
      <c r="X69" t="s">
        <v>1143</v>
      </c>
      <c r="AB69" t="s">
        <v>1469</v>
      </c>
    </row>
    <row r="70" spans="1:28">
      <c r="A70" t="s">
        <v>1825</v>
      </c>
      <c r="B70" t="s">
        <v>776</v>
      </c>
      <c r="D70" t="s">
        <v>1812</v>
      </c>
      <c r="E70" t="s">
        <v>1682</v>
      </c>
      <c r="F70" t="s">
        <v>1550</v>
      </c>
      <c r="G70" t="s">
        <v>1465</v>
      </c>
      <c r="H70" t="s">
        <v>1539</v>
      </c>
      <c r="I70" t="s">
        <v>1698</v>
      </c>
      <c r="J70" t="s">
        <v>1702</v>
      </c>
      <c r="K70" t="s">
        <v>1550</v>
      </c>
      <c r="L70" t="s">
        <v>1550</v>
      </c>
      <c r="M70" t="s">
        <v>1550</v>
      </c>
      <c r="N70" t="s">
        <v>1625</v>
      </c>
      <c r="O70" t="s">
        <v>1625</v>
      </c>
      <c r="P70" t="s">
        <v>1488</v>
      </c>
      <c r="T70" t="s">
        <v>1142</v>
      </c>
      <c r="U70" t="s">
        <v>1142</v>
      </c>
      <c r="V70" t="s">
        <v>1142</v>
      </c>
      <c r="W70" t="s">
        <v>1142</v>
      </c>
      <c r="X70" t="s">
        <v>1143</v>
      </c>
      <c r="AB70" t="s">
        <v>1469</v>
      </c>
    </row>
    <row r="71" spans="1:28">
      <c r="A71" t="s">
        <v>1825</v>
      </c>
      <c r="B71" t="s">
        <v>776</v>
      </c>
      <c r="D71" t="s">
        <v>1808</v>
      </c>
      <c r="E71" t="s">
        <v>1666</v>
      </c>
      <c r="F71" t="s">
        <v>1550</v>
      </c>
      <c r="G71" t="s">
        <v>1696</v>
      </c>
      <c r="H71" t="s">
        <v>1539</v>
      </c>
      <c r="I71" t="s">
        <v>1698</v>
      </c>
      <c r="J71" t="s">
        <v>1702</v>
      </c>
      <c r="K71" t="s">
        <v>1550</v>
      </c>
      <c r="L71" t="s">
        <v>1550</v>
      </c>
      <c r="M71" t="s">
        <v>1550</v>
      </c>
      <c r="N71" t="s">
        <v>1625</v>
      </c>
      <c r="O71" t="s">
        <v>1625</v>
      </c>
      <c r="P71" t="s">
        <v>1488</v>
      </c>
      <c r="T71" t="s">
        <v>1142</v>
      </c>
      <c r="U71" t="s">
        <v>1142</v>
      </c>
      <c r="V71" t="s">
        <v>1142</v>
      </c>
      <c r="W71" t="s">
        <v>1142</v>
      </c>
      <c r="X71" t="s">
        <v>1143</v>
      </c>
      <c r="AB71" t="s">
        <v>1469</v>
      </c>
    </row>
    <row r="72" spans="1:28">
      <c r="A72" t="s">
        <v>1825</v>
      </c>
      <c r="B72" t="s">
        <v>776</v>
      </c>
      <c r="D72" t="s">
        <v>1809</v>
      </c>
      <c r="E72" t="s">
        <v>1612</v>
      </c>
      <c r="F72" t="s">
        <v>1550</v>
      </c>
      <c r="G72" t="s">
        <v>1598</v>
      </c>
      <c r="H72" t="s">
        <v>1539</v>
      </c>
      <c r="I72" t="s">
        <v>1698</v>
      </c>
      <c r="J72" t="s">
        <v>1702</v>
      </c>
      <c r="K72" t="s">
        <v>1550</v>
      </c>
      <c r="L72" t="s">
        <v>1550</v>
      </c>
      <c r="M72" t="s">
        <v>1550</v>
      </c>
      <c r="N72" t="s">
        <v>1625</v>
      </c>
      <c r="O72" t="s">
        <v>1625</v>
      </c>
      <c r="P72" t="s">
        <v>1488</v>
      </c>
      <c r="T72" t="s">
        <v>1142</v>
      </c>
      <c r="U72" t="s">
        <v>1142</v>
      </c>
      <c r="V72" t="s">
        <v>1142</v>
      </c>
      <c r="W72" t="s">
        <v>1142</v>
      </c>
      <c r="X72" t="s">
        <v>1143</v>
      </c>
      <c r="AB72" t="s">
        <v>1469</v>
      </c>
    </row>
    <row r="73" spans="1:28">
      <c r="A73" t="s">
        <v>1825</v>
      </c>
      <c r="B73" t="s">
        <v>776</v>
      </c>
      <c r="D73" t="s">
        <v>1810</v>
      </c>
      <c r="E73" t="s">
        <v>1736</v>
      </c>
      <c r="F73" t="s">
        <v>1550</v>
      </c>
      <c r="G73" t="s">
        <v>1481</v>
      </c>
      <c r="H73" t="s">
        <v>1539</v>
      </c>
      <c r="I73" t="s">
        <v>1698</v>
      </c>
      <c r="J73" t="s">
        <v>1702</v>
      </c>
      <c r="K73" t="s">
        <v>1550</v>
      </c>
      <c r="L73" t="s">
        <v>1550</v>
      </c>
      <c r="M73" t="s">
        <v>1550</v>
      </c>
      <c r="N73" t="s">
        <v>1625</v>
      </c>
      <c r="O73" t="s">
        <v>1625</v>
      </c>
      <c r="P73" t="s">
        <v>1488</v>
      </c>
      <c r="T73" t="s">
        <v>1142</v>
      </c>
      <c r="U73" t="s">
        <v>1142</v>
      </c>
      <c r="V73" t="s">
        <v>1142</v>
      </c>
      <c r="W73" t="s">
        <v>1142</v>
      </c>
      <c r="X73" t="s">
        <v>1143</v>
      </c>
      <c r="AB73" t="s">
        <v>1469</v>
      </c>
    </row>
    <row r="74" spans="1:28">
      <c r="A74" t="s">
        <v>1825</v>
      </c>
      <c r="B74" t="s">
        <v>776</v>
      </c>
      <c r="D74" t="s">
        <v>1803</v>
      </c>
      <c r="E74" t="s">
        <v>1507</v>
      </c>
      <c r="F74" t="s">
        <v>1550</v>
      </c>
      <c r="G74" t="s">
        <v>1595</v>
      </c>
      <c r="H74" t="s">
        <v>1539</v>
      </c>
      <c r="I74" t="s">
        <v>1698</v>
      </c>
      <c r="J74" t="s">
        <v>1702</v>
      </c>
      <c r="K74" t="s">
        <v>1550</v>
      </c>
      <c r="L74" t="s">
        <v>1550</v>
      </c>
      <c r="M74" t="s">
        <v>1550</v>
      </c>
      <c r="N74" t="s">
        <v>1463</v>
      </c>
      <c r="O74" t="s">
        <v>1463</v>
      </c>
      <c r="P74" t="s">
        <v>1488</v>
      </c>
      <c r="T74" t="s">
        <v>1142</v>
      </c>
      <c r="U74" t="s">
        <v>1142</v>
      </c>
      <c r="V74" t="s">
        <v>1142</v>
      </c>
      <c r="W74" t="s">
        <v>1142</v>
      </c>
      <c r="X74" t="s">
        <v>1143</v>
      </c>
      <c r="AB74" t="s">
        <v>1469</v>
      </c>
    </row>
    <row r="75" spans="1:28">
      <c r="A75" t="s">
        <v>1825</v>
      </c>
      <c r="B75" t="s">
        <v>776</v>
      </c>
      <c r="D75" t="s">
        <v>1804</v>
      </c>
      <c r="E75" t="s">
        <v>1646</v>
      </c>
      <c r="F75" t="s">
        <v>1550</v>
      </c>
      <c r="G75" t="s">
        <v>1732</v>
      </c>
      <c r="H75" t="s">
        <v>1539</v>
      </c>
      <c r="I75" t="s">
        <v>1698</v>
      </c>
      <c r="J75" t="s">
        <v>1702</v>
      </c>
      <c r="K75" t="s">
        <v>1550</v>
      </c>
      <c r="L75" t="s">
        <v>1550</v>
      </c>
      <c r="M75" t="s">
        <v>1550</v>
      </c>
      <c r="N75" t="s">
        <v>1463</v>
      </c>
      <c r="O75" t="s">
        <v>1463</v>
      </c>
      <c r="P75" t="s">
        <v>1488</v>
      </c>
      <c r="T75" t="s">
        <v>1142</v>
      </c>
      <c r="U75" t="s">
        <v>1142</v>
      </c>
      <c r="V75" t="s">
        <v>1142</v>
      </c>
      <c r="W75" t="s">
        <v>1142</v>
      </c>
      <c r="X75" t="s">
        <v>1143</v>
      </c>
      <c r="AB75" t="s">
        <v>1469</v>
      </c>
    </row>
    <row r="76" spans="1:28">
      <c r="A76" t="s">
        <v>1825</v>
      </c>
      <c r="B76" t="s">
        <v>776</v>
      </c>
      <c r="D76" t="s">
        <v>1792</v>
      </c>
      <c r="E76" t="s">
        <v>1674</v>
      </c>
      <c r="F76" t="s">
        <v>1550</v>
      </c>
      <c r="G76" t="s">
        <v>1484</v>
      </c>
      <c r="H76" t="s">
        <v>1539</v>
      </c>
      <c r="I76" t="s">
        <v>1698</v>
      </c>
      <c r="J76" t="s">
        <v>1702</v>
      </c>
      <c r="K76" t="s">
        <v>1550</v>
      </c>
      <c r="L76" t="s">
        <v>1550</v>
      </c>
      <c r="M76" t="s">
        <v>1550</v>
      </c>
      <c r="N76" t="s">
        <v>1463</v>
      </c>
      <c r="O76" t="s">
        <v>1463</v>
      </c>
      <c r="P76" t="s">
        <v>1488</v>
      </c>
      <c r="T76" t="s">
        <v>1142</v>
      </c>
      <c r="U76" t="s">
        <v>1142</v>
      </c>
      <c r="V76" t="s">
        <v>1142</v>
      </c>
      <c r="W76" t="s">
        <v>1142</v>
      </c>
      <c r="X76" t="s">
        <v>1143</v>
      </c>
      <c r="AB76" t="s">
        <v>1469</v>
      </c>
    </row>
    <row r="77" spans="1:28">
      <c r="A77" t="s">
        <v>1825</v>
      </c>
      <c r="B77" t="s">
        <v>776</v>
      </c>
      <c r="D77" t="s">
        <v>1816</v>
      </c>
      <c r="E77" t="s">
        <v>1630</v>
      </c>
      <c r="F77" t="s">
        <v>1550</v>
      </c>
      <c r="G77" t="s">
        <v>1691</v>
      </c>
      <c r="H77" t="s">
        <v>1539</v>
      </c>
      <c r="I77" t="s">
        <v>1698</v>
      </c>
      <c r="J77" t="s">
        <v>1702</v>
      </c>
      <c r="K77" t="s">
        <v>1550</v>
      </c>
      <c r="L77" t="s">
        <v>1550</v>
      </c>
      <c r="M77" t="s">
        <v>1550</v>
      </c>
      <c r="N77" t="s">
        <v>1463</v>
      </c>
      <c r="O77" t="s">
        <v>1463</v>
      </c>
      <c r="P77" t="s">
        <v>1488</v>
      </c>
      <c r="T77" t="s">
        <v>1142</v>
      </c>
      <c r="U77" t="s">
        <v>1142</v>
      </c>
      <c r="V77" t="s">
        <v>1142</v>
      </c>
      <c r="W77" t="s">
        <v>1142</v>
      </c>
      <c r="X77" t="s">
        <v>1143</v>
      </c>
      <c r="AB77" t="s">
        <v>1469</v>
      </c>
    </row>
    <row r="78" spans="1:28">
      <c r="A78" t="s">
        <v>1825</v>
      </c>
      <c r="B78" t="s">
        <v>776</v>
      </c>
      <c r="D78" t="s">
        <v>1794</v>
      </c>
      <c r="E78" t="s">
        <v>1512</v>
      </c>
      <c r="F78" t="s">
        <v>1550</v>
      </c>
      <c r="G78" t="s">
        <v>1692</v>
      </c>
      <c r="H78" t="s">
        <v>1539</v>
      </c>
      <c r="I78" t="s">
        <v>1698</v>
      </c>
      <c r="J78" t="s">
        <v>1702</v>
      </c>
      <c r="K78" t="s">
        <v>1550</v>
      </c>
      <c r="L78" t="s">
        <v>1550</v>
      </c>
      <c r="M78" t="s">
        <v>1550</v>
      </c>
      <c r="N78" t="s">
        <v>1463</v>
      </c>
      <c r="O78" t="s">
        <v>1463</v>
      </c>
      <c r="P78" t="s">
        <v>1488</v>
      </c>
      <c r="T78" t="s">
        <v>1142</v>
      </c>
      <c r="U78" t="s">
        <v>1142</v>
      </c>
      <c r="V78" t="s">
        <v>1142</v>
      </c>
      <c r="W78" t="s">
        <v>1142</v>
      </c>
      <c r="X78" t="s">
        <v>1143</v>
      </c>
      <c r="AB78" t="s">
        <v>1469</v>
      </c>
    </row>
    <row r="79" spans="1:28">
      <c r="A79" t="s">
        <v>1001</v>
      </c>
      <c r="B79" t="s">
        <v>776</v>
      </c>
      <c r="D79" t="s">
        <v>1791</v>
      </c>
      <c r="E79" t="s">
        <v>1730</v>
      </c>
      <c r="F79" t="s">
        <v>1550</v>
      </c>
      <c r="G79" t="s">
        <v>1684</v>
      </c>
      <c r="H79" t="s">
        <v>1539</v>
      </c>
      <c r="I79" t="s">
        <v>1698</v>
      </c>
      <c r="J79" t="s">
        <v>1702</v>
      </c>
      <c r="K79" t="s">
        <v>1550</v>
      </c>
      <c r="L79" t="s">
        <v>1550</v>
      </c>
      <c r="M79" t="s">
        <v>1550</v>
      </c>
      <c r="N79" t="s">
        <v>1567</v>
      </c>
      <c r="O79" t="s">
        <v>1567</v>
      </c>
      <c r="P79" t="s">
        <v>1488</v>
      </c>
      <c r="T79" t="s">
        <v>1142</v>
      </c>
      <c r="U79" t="s">
        <v>1142</v>
      </c>
      <c r="V79" t="s">
        <v>1142</v>
      </c>
      <c r="W79" t="s">
        <v>1142</v>
      </c>
      <c r="X79" t="s">
        <v>1143</v>
      </c>
      <c r="AB79" t="s">
        <v>1469</v>
      </c>
    </row>
    <row r="80" spans="1:28">
      <c r="A80" t="s">
        <v>1001</v>
      </c>
      <c r="B80" t="s">
        <v>776</v>
      </c>
      <c r="D80" t="s">
        <v>1831</v>
      </c>
      <c r="E80" t="s">
        <v>1518</v>
      </c>
      <c r="F80" t="s">
        <v>1550</v>
      </c>
      <c r="G80" t="s">
        <v>1684</v>
      </c>
      <c r="H80" t="s">
        <v>1539</v>
      </c>
      <c r="I80" t="s">
        <v>1698</v>
      </c>
      <c r="J80" t="s">
        <v>1702</v>
      </c>
      <c r="K80" t="s">
        <v>1550</v>
      </c>
      <c r="L80" t="s">
        <v>1550</v>
      </c>
      <c r="M80" t="s">
        <v>1550</v>
      </c>
      <c r="N80" t="s">
        <v>1654</v>
      </c>
      <c r="O80" t="s">
        <v>1654</v>
      </c>
      <c r="P80" t="s">
        <v>1488</v>
      </c>
      <c r="T80" t="s">
        <v>1142</v>
      </c>
      <c r="U80" t="s">
        <v>1142</v>
      </c>
      <c r="V80" t="s">
        <v>1142</v>
      </c>
      <c r="W80" t="s">
        <v>1142</v>
      </c>
      <c r="X80" t="s">
        <v>1143</v>
      </c>
      <c r="AB80" t="s">
        <v>1469</v>
      </c>
    </row>
    <row r="81" spans="1:28">
      <c r="A81" t="s">
        <v>1001</v>
      </c>
      <c r="B81" t="s">
        <v>776</v>
      </c>
      <c r="D81" t="s">
        <v>1812</v>
      </c>
      <c r="E81" t="s">
        <v>1518</v>
      </c>
      <c r="F81" t="s">
        <v>1550</v>
      </c>
      <c r="G81" t="s">
        <v>1684</v>
      </c>
      <c r="H81" t="s">
        <v>1539</v>
      </c>
      <c r="I81" t="s">
        <v>1698</v>
      </c>
      <c r="J81" t="s">
        <v>1702</v>
      </c>
      <c r="K81" t="s">
        <v>1550</v>
      </c>
      <c r="L81" t="s">
        <v>1550</v>
      </c>
      <c r="M81" t="s">
        <v>1550</v>
      </c>
      <c r="N81" t="s">
        <v>1520</v>
      </c>
      <c r="O81" t="s">
        <v>1520</v>
      </c>
      <c r="P81" t="s">
        <v>1488</v>
      </c>
      <c r="T81" t="s">
        <v>1142</v>
      </c>
      <c r="U81" t="s">
        <v>1142</v>
      </c>
      <c r="V81" t="s">
        <v>1142</v>
      </c>
      <c r="W81" t="s">
        <v>1142</v>
      </c>
      <c r="X81" t="s">
        <v>1143</v>
      </c>
      <c r="AB81" t="s">
        <v>1469</v>
      </c>
    </row>
    <row r="82" spans="1:28">
      <c r="A82" t="s">
        <v>1001</v>
      </c>
      <c r="B82" t="s">
        <v>776</v>
      </c>
      <c r="D82" t="s">
        <v>1799</v>
      </c>
      <c r="E82" t="s">
        <v>1518</v>
      </c>
      <c r="F82" t="s">
        <v>1550</v>
      </c>
      <c r="G82" t="s">
        <v>1684</v>
      </c>
      <c r="H82" t="s">
        <v>1539</v>
      </c>
      <c r="I82" t="s">
        <v>1698</v>
      </c>
      <c r="J82" t="s">
        <v>1702</v>
      </c>
      <c r="K82" t="s">
        <v>1550</v>
      </c>
      <c r="L82" t="s">
        <v>1550</v>
      </c>
      <c r="M82" t="s">
        <v>1550</v>
      </c>
      <c r="N82" t="s">
        <v>1703</v>
      </c>
      <c r="O82" t="s">
        <v>1703</v>
      </c>
      <c r="P82" t="s">
        <v>1488</v>
      </c>
      <c r="T82" t="s">
        <v>1142</v>
      </c>
      <c r="U82" t="s">
        <v>1142</v>
      </c>
      <c r="V82" t="s">
        <v>1142</v>
      </c>
      <c r="W82" t="s">
        <v>1142</v>
      </c>
      <c r="X82" t="s">
        <v>1143</v>
      </c>
      <c r="AB82" t="s">
        <v>1469</v>
      </c>
    </row>
    <row r="83" spans="1:28">
      <c r="A83" t="s">
        <v>1001</v>
      </c>
      <c r="B83" t="s">
        <v>776</v>
      </c>
      <c r="D83" t="s">
        <v>1800</v>
      </c>
      <c r="E83" t="s">
        <v>1569</v>
      </c>
      <c r="F83" t="s">
        <v>1550</v>
      </c>
      <c r="G83" t="s">
        <v>1497</v>
      </c>
      <c r="H83" t="s">
        <v>1539</v>
      </c>
      <c r="I83" t="s">
        <v>1698</v>
      </c>
      <c r="J83" t="s">
        <v>1702</v>
      </c>
      <c r="K83" t="s">
        <v>1550</v>
      </c>
      <c r="L83" t="s">
        <v>1550</v>
      </c>
      <c r="M83" t="s">
        <v>1550</v>
      </c>
      <c r="N83" t="s">
        <v>1703</v>
      </c>
      <c r="O83" t="s">
        <v>1703</v>
      </c>
      <c r="P83" t="s">
        <v>1488</v>
      </c>
      <c r="T83" t="s">
        <v>1142</v>
      </c>
      <c r="U83" t="s">
        <v>1142</v>
      </c>
      <c r="V83" t="s">
        <v>1142</v>
      </c>
      <c r="W83" t="s">
        <v>1142</v>
      </c>
      <c r="X83" t="s">
        <v>1143</v>
      </c>
      <c r="AB83" t="s">
        <v>1469</v>
      </c>
    </row>
    <row r="84" spans="1:28">
      <c r="A84" t="s">
        <v>1001</v>
      </c>
      <c r="B84" t="s">
        <v>776</v>
      </c>
      <c r="D84" t="s">
        <v>1792</v>
      </c>
      <c r="E84" t="s">
        <v>1677</v>
      </c>
      <c r="F84" t="s">
        <v>1550</v>
      </c>
      <c r="G84" t="s">
        <v>1497</v>
      </c>
      <c r="H84" t="s">
        <v>1539</v>
      </c>
      <c r="I84" t="s">
        <v>1698</v>
      </c>
      <c r="J84" t="s">
        <v>1702</v>
      </c>
      <c r="K84" t="s">
        <v>1550</v>
      </c>
      <c r="L84" t="s">
        <v>1550</v>
      </c>
      <c r="M84" t="s">
        <v>1550</v>
      </c>
      <c r="N84" t="s">
        <v>1703</v>
      </c>
      <c r="O84" t="s">
        <v>1703</v>
      </c>
      <c r="P84" t="s">
        <v>1488</v>
      </c>
      <c r="T84" t="s">
        <v>1142</v>
      </c>
      <c r="U84" t="s">
        <v>1142</v>
      </c>
      <c r="V84" t="s">
        <v>1142</v>
      </c>
      <c r="W84" t="s">
        <v>1142</v>
      </c>
      <c r="X84" t="s">
        <v>1143</v>
      </c>
      <c r="AB84" t="s">
        <v>1469</v>
      </c>
    </row>
    <row r="85" spans="1:28">
      <c r="A85" t="s">
        <v>1001</v>
      </c>
      <c r="B85" t="s">
        <v>776</v>
      </c>
      <c r="D85" t="s">
        <v>1816</v>
      </c>
      <c r="E85" t="s">
        <v>1661</v>
      </c>
      <c r="F85" t="s">
        <v>1550</v>
      </c>
      <c r="G85" t="s">
        <v>1637</v>
      </c>
      <c r="H85" t="s">
        <v>1539</v>
      </c>
      <c r="I85" t="s">
        <v>1698</v>
      </c>
      <c r="J85" t="s">
        <v>1702</v>
      </c>
      <c r="K85" t="s">
        <v>1550</v>
      </c>
      <c r="L85" t="s">
        <v>1550</v>
      </c>
      <c r="M85" t="s">
        <v>1550</v>
      </c>
      <c r="N85" t="s">
        <v>1473</v>
      </c>
      <c r="O85" t="s">
        <v>1473</v>
      </c>
      <c r="P85" t="s">
        <v>1488</v>
      </c>
      <c r="T85" t="s">
        <v>1142</v>
      </c>
      <c r="U85" t="s">
        <v>1142</v>
      </c>
      <c r="V85" t="s">
        <v>1142</v>
      </c>
      <c r="W85" t="s">
        <v>1142</v>
      </c>
      <c r="X85" t="s">
        <v>1143</v>
      </c>
      <c r="AB85" t="s">
        <v>1469</v>
      </c>
    </row>
    <row r="86" spans="1:28">
      <c r="A86" t="s">
        <v>1001</v>
      </c>
      <c r="B86" t="s">
        <v>776</v>
      </c>
      <c r="D86" t="s">
        <v>1794</v>
      </c>
      <c r="E86" t="s">
        <v>1591</v>
      </c>
      <c r="F86" t="s">
        <v>1550</v>
      </c>
      <c r="G86" t="s">
        <v>1546</v>
      </c>
      <c r="H86" t="s">
        <v>1539</v>
      </c>
      <c r="I86" t="s">
        <v>1698</v>
      </c>
      <c r="J86" t="s">
        <v>1702</v>
      </c>
      <c r="K86" t="s">
        <v>1550</v>
      </c>
      <c r="L86" t="s">
        <v>1550</v>
      </c>
      <c r="M86" t="s">
        <v>1550</v>
      </c>
      <c r="N86" t="s">
        <v>1532</v>
      </c>
      <c r="O86" t="s">
        <v>1532</v>
      </c>
      <c r="P86" t="s">
        <v>1488</v>
      </c>
      <c r="T86" t="s">
        <v>1142</v>
      </c>
      <c r="U86" t="s">
        <v>1142</v>
      </c>
      <c r="V86" t="s">
        <v>1142</v>
      </c>
      <c r="W86" t="s">
        <v>1142</v>
      </c>
      <c r="X86" t="s">
        <v>1143</v>
      </c>
      <c r="AB86" t="s">
        <v>1469</v>
      </c>
    </row>
    <row r="87" spans="1:28">
      <c r="A87" t="s">
        <v>997</v>
      </c>
      <c r="B87" t="s">
        <v>807</v>
      </c>
      <c r="D87" t="s">
        <v>1790</v>
      </c>
      <c r="E87" t="s">
        <v>1602</v>
      </c>
      <c r="F87" t="s">
        <v>1619</v>
      </c>
      <c r="G87" t="s">
        <v>1590</v>
      </c>
      <c r="H87" t="s">
        <v>1539</v>
      </c>
      <c r="I87" t="s">
        <v>1698</v>
      </c>
      <c r="J87" t="s">
        <v>1702</v>
      </c>
      <c r="K87" t="s">
        <v>1619</v>
      </c>
      <c r="L87" t="s">
        <v>1619</v>
      </c>
      <c r="M87" t="s">
        <v>1619</v>
      </c>
      <c r="N87" t="s">
        <v>1701</v>
      </c>
      <c r="O87" t="s">
        <v>1701</v>
      </c>
      <c r="P87" t="s">
        <v>1488</v>
      </c>
      <c r="T87" t="s">
        <v>1142</v>
      </c>
      <c r="U87" t="s">
        <v>1142</v>
      </c>
      <c r="V87" t="s">
        <v>1142</v>
      </c>
      <c r="W87" t="s">
        <v>1142</v>
      </c>
      <c r="X87" t="s">
        <v>1143</v>
      </c>
      <c r="AB87" t="s">
        <v>1469</v>
      </c>
    </row>
    <row r="88" spans="1:28">
      <c r="A88" t="s">
        <v>997</v>
      </c>
      <c r="B88" t="s">
        <v>807</v>
      </c>
      <c r="D88" t="s">
        <v>1790</v>
      </c>
      <c r="E88" t="s">
        <v>1724</v>
      </c>
      <c r="F88" t="s">
        <v>1619</v>
      </c>
      <c r="G88" t="s">
        <v>1590</v>
      </c>
      <c r="H88" t="s">
        <v>1539</v>
      </c>
      <c r="I88" t="s">
        <v>1698</v>
      </c>
      <c r="J88" t="s">
        <v>1702</v>
      </c>
      <c r="K88" t="s">
        <v>1619</v>
      </c>
      <c r="L88" t="s">
        <v>1619</v>
      </c>
      <c r="M88" t="s">
        <v>1619</v>
      </c>
      <c r="N88" t="s">
        <v>1701</v>
      </c>
      <c r="O88" t="s">
        <v>1701</v>
      </c>
      <c r="P88" t="s">
        <v>1488</v>
      </c>
      <c r="T88" t="s">
        <v>1142</v>
      </c>
      <c r="U88" t="s">
        <v>1142</v>
      </c>
      <c r="V88" t="s">
        <v>1142</v>
      </c>
      <c r="W88" t="s">
        <v>1142</v>
      </c>
      <c r="X88" t="s">
        <v>1143</v>
      </c>
      <c r="AB88" t="s">
        <v>1469</v>
      </c>
    </row>
    <row r="89" spans="1:28">
      <c r="A89" t="s">
        <v>997</v>
      </c>
      <c r="B89" t="s">
        <v>807</v>
      </c>
      <c r="D89" t="s">
        <v>1797</v>
      </c>
      <c r="E89" t="s">
        <v>1715</v>
      </c>
      <c r="F89" t="s">
        <v>1619</v>
      </c>
      <c r="G89" t="s">
        <v>1697</v>
      </c>
      <c r="H89" t="s">
        <v>1539</v>
      </c>
      <c r="I89" t="s">
        <v>1698</v>
      </c>
      <c r="J89" t="s">
        <v>1702</v>
      </c>
      <c r="K89" t="s">
        <v>1619</v>
      </c>
      <c r="L89" t="s">
        <v>1619</v>
      </c>
      <c r="M89" t="s">
        <v>1619</v>
      </c>
      <c r="N89" t="s">
        <v>1614</v>
      </c>
      <c r="O89" t="s">
        <v>1614</v>
      </c>
      <c r="P89" t="s">
        <v>1488</v>
      </c>
      <c r="T89" t="s">
        <v>1142</v>
      </c>
      <c r="U89" t="s">
        <v>1142</v>
      </c>
      <c r="V89" t="s">
        <v>1142</v>
      </c>
      <c r="W89" t="s">
        <v>1142</v>
      </c>
      <c r="X89" t="s">
        <v>1143</v>
      </c>
      <c r="AB89" t="s">
        <v>1469</v>
      </c>
    </row>
    <row r="90" spans="1:28">
      <c r="A90" t="s">
        <v>997</v>
      </c>
      <c r="B90" t="s">
        <v>807</v>
      </c>
      <c r="D90" t="s">
        <v>1797</v>
      </c>
      <c r="E90" t="s">
        <v>1559</v>
      </c>
      <c r="F90" t="s">
        <v>1619</v>
      </c>
      <c r="G90" t="s">
        <v>1697</v>
      </c>
      <c r="H90" t="s">
        <v>1539</v>
      </c>
      <c r="I90" t="s">
        <v>1698</v>
      </c>
      <c r="J90" t="s">
        <v>1702</v>
      </c>
      <c r="K90" t="s">
        <v>1619</v>
      </c>
      <c r="L90" t="s">
        <v>1619</v>
      </c>
      <c r="M90" t="s">
        <v>1619</v>
      </c>
      <c r="N90" t="s">
        <v>1614</v>
      </c>
      <c r="O90" t="s">
        <v>1614</v>
      </c>
      <c r="P90" t="s">
        <v>1488</v>
      </c>
      <c r="T90" t="s">
        <v>1142</v>
      </c>
      <c r="U90" t="s">
        <v>1142</v>
      </c>
      <c r="V90" t="s">
        <v>1142</v>
      </c>
      <c r="W90" t="s">
        <v>1142</v>
      </c>
      <c r="X90" t="s">
        <v>1143</v>
      </c>
      <c r="AB90" t="s">
        <v>1469</v>
      </c>
    </row>
    <row r="91" spans="1:28">
      <c r="A91" t="s">
        <v>997</v>
      </c>
      <c r="B91" t="s">
        <v>807</v>
      </c>
      <c r="D91" t="s">
        <v>1798</v>
      </c>
      <c r="E91" t="s">
        <v>1714</v>
      </c>
      <c r="F91" t="s">
        <v>1619</v>
      </c>
      <c r="G91" t="s">
        <v>1697</v>
      </c>
      <c r="H91" t="s">
        <v>1539</v>
      </c>
      <c r="I91" t="s">
        <v>1698</v>
      </c>
      <c r="J91" t="s">
        <v>1702</v>
      </c>
      <c r="K91" t="s">
        <v>1619</v>
      </c>
      <c r="L91" t="s">
        <v>1619</v>
      </c>
      <c r="M91" t="s">
        <v>1619</v>
      </c>
      <c r="N91" t="s">
        <v>1712</v>
      </c>
      <c r="O91" t="s">
        <v>1712</v>
      </c>
      <c r="P91" t="s">
        <v>1488</v>
      </c>
      <c r="T91" t="s">
        <v>1142</v>
      </c>
      <c r="U91" t="s">
        <v>1142</v>
      </c>
      <c r="V91" t="s">
        <v>1142</v>
      </c>
      <c r="W91" t="s">
        <v>1142</v>
      </c>
      <c r="X91" t="s">
        <v>1143</v>
      </c>
      <c r="AB91" t="s">
        <v>1469</v>
      </c>
    </row>
    <row r="92" spans="1:28">
      <c r="A92" t="s">
        <v>997</v>
      </c>
      <c r="B92" t="s">
        <v>807</v>
      </c>
      <c r="D92" t="s">
        <v>1798</v>
      </c>
      <c r="E92" t="s">
        <v>1685</v>
      </c>
      <c r="F92" t="s">
        <v>1619</v>
      </c>
      <c r="G92" t="s">
        <v>1697</v>
      </c>
      <c r="H92" t="s">
        <v>1539</v>
      </c>
      <c r="I92" t="s">
        <v>1698</v>
      </c>
      <c r="J92" t="s">
        <v>1702</v>
      </c>
      <c r="K92" t="s">
        <v>1619</v>
      </c>
      <c r="L92" t="s">
        <v>1619</v>
      </c>
      <c r="M92" t="s">
        <v>1619</v>
      </c>
      <c r="N92" t="s">
        <v>1712</v>
      </c>
      <c r="O92" t="s">
        <v>1712</v>
      </c>
      <c r="P92" t="s">
        <v>1488</v>
      </c>
      <c r="T92" t="s">
        <v>1142</v>
      </c>
      <c r="U92" t="s">
        <v>1142</v>
      </c>
      <c r="V92" t="s">
        <v>1142</v>
      </c>
      <c r="W92" t="s">
        <v>1142</v>
      </c>
      <c r="X92" t="s">
        <v>1143</v>
      </c>
      <c r="AB92" t="s">
        <v>1469</v>
      </c>
    </row>
    <row r="93" spans="1:28">
      <c r="A93" t="s">
        <v>997</v>
      </c>
      <c r="B93" t="s">
        <v>807</v>
      </c>
      <c r="D93" t="s">
        <v>1799</v>
      </c>
      <c r="E93" t="s">
        <v>1491</v>
      </c>
      <c r="F93" t="s">
        <v>1619</v>
      </c>
      <c r="G93" t="s">
        <v>1697</v>
      </c>
      <c r="H93" t="s">
        <v>1539</v>
      </c>
      <c r="I93" t="s">
        <v>1698</v>
      </c>
      <c r="J93" t="s">
        <v>1702</v>
      </c>
      <c r="K93" t="s">
        <v>1619</v>
      </c>
      <c r="L93" t="s">
        <v>1619</v>
      </c>
      <c r="M93" t="s">
        <v>1619</v>
      </c>
      <c r="N93" t="s">
        <v>1583</v>
      </c>
      <c r="O93" t="s">
        <v>1583</v>
      </c>
      <c r="P93" t="s">
        <v>1488</v>
      </c>
      <c r="T93" t="s">
        <v>1142</v>
      </c>
      <c r="U93" t="s">
        <v>1142</v>
      </c>
      <c r="V93" t="s">
        <v>1142</v>
      </c>
      <c r="W93" t="s">
        <v>1142</v>
      </c>
      <c r="X93" t="s">
        <v>1143</v>
      </c>
      <c r="AB93" t="s">
        <v>1469</v>
      </c>
    </row>
    <row r="94" spans="1:28">
      <c r="A94" t="s">
        <v>997</v>
      </c>
      <c r="B94" t="s">
        <v>807</v>
      </c>
      <c r="D94" t="s">
        <v>1799</v>
      </c>
      <c r="E94" t="s">
        <v>1727</v>
      </c>
      <c r="F94" t="s">
        <v>1619</v>
      </c>
      <c r="G94" t="s">
        <v>1697</v>
      </c>
      <c r="H94" t="s">
        <v>1539</v>
      </c>
      <c r="I94" t="s">
        <v>1698</v>
      </c>
      <c r="J94" t="s">
        <v>1702</v>
      </c>
      <c r="K94" t="s">
        <v>1619</v>
      </c>
      <c r="L94" t="s">
        <v>1619</v>
      </c>
      <c r="M94" t="s">
        <v>1619</v>
      </c>
      <c r="N94" t="s">
        <v>1729</v>
      </c>
      <c r="O94" t="s">
        <v>1729</v>
      </c>
      <c r="P94" t="s">
        <v>1488</v>
      </c>
      <c r="T94" t="s">
        <v>1142</v>
      </c>
      <c r="U94" t="s">
        <v>1142</v>
      </c>
      <c r="V94" t="s">
        <v>1142</v>
      </c>
      <c r="W94" t="s">
        <v>1142</v>
      </c>
      <c r="X94" t="s">
        <v>1143</v>
      </c>
      <c r="AB94" t="s">
        <v>1469</v>
      </c>
    </row>
    <row r="95" spans="1:28">
      <c r="A95" t="s">
        <v>997</v>
      </c>
      <c r="B95" t="s">
        <v>807</v>
      </c>
      <c r="D95" t="s">
        <v>1800</v>
      </c>
      <c r="E95" t="s">
        <v>1570</v>
      </c>
      <c r="F95" t="s">
        <v>1619</v>
      </c>
      <c r="G95" t="s">
        <v>1697</v>
      </c>
      <c r="H95" t="s">
        <v>1539</v>
      </c>
      <c r="I95" t="s">
        <v>1698</v>
      </c>
      <c r="J95" t="s">
        <v>1702</v>
      </c>
      <c r="K95" t="s">
        <v>1619</v>
      </c>
      <c r="L95" t="s">
        <v>1619</v>
      </c>
      <c r="M95" t="s">
        <v>1619</v>
      </c>
      <c r="N95" t="s">
        <v>1583</v>
      </c>
      <c r="O95" t="s">
        <v>1583</v>
      </c>
      <c r="P95" t="s">
        <v>1488</v>
      </c>
      <c r="T95" t="s">
        <v>1142</v>
      </c>
      <c r="U95" t="s">
        <v>1142</v>
      </c>
      <c r="V95" t="s">
        <v>1142</v>
      </c>
      <c r="W95" t="s">
        <v>1142</v>
      </c>
      <c r="X95" t="s">
        <v>1143</v>
      </c>
      <c r="AB95" t="s">
        <v>1469</v>
      </c>
    </row>
    <row r="96" spans="1:28">
      <c r="A96" t="s">
        <v>997</v>
      </c>
      <c r="B96" t="s">
        <v>807</v>
      </c>
      <c r="D96" t="s">
        <v>1800</v>
      </c>
      <c r="E96" t="s">
        <v>1588</v>
      </c>
      <c r="F96" t="s">
        <v>1619</v>
      </c>
      <c r="G96" t="s">
        <v>1697</v>
      </c>
      <c r="H96" t="s">
        <v>1539</v>
      </c>
      <c r="I96" t="s">
        <v>1698</v>
      </c>
      <c r="J96" t="s">
        <v>1702</v>
      </c>
      <c r="K96" t="s">
        <v>1619</v>
      </c>
      <c r="L96" t="s">
        <v>1619</v>
      </c>
      <c r="M96" t="s">
        <v>1619</v>
      </c>
      <c r="N96" t="s">
        <v>1729</v>
      </c>
      <c r="O96" t="s">
        <v>1729</v>
      </c>
      <c r="P96" t="s">
        <v>1488</v>
      </c>
      <c r="T96" t="s">
        <v>1142</v>
      </c>
      <c r="U96" t="s">
        <v>1142</v>
      </c>
      <c r="V96" t="s">
        <v>1142</v>
      </c>
      <c r="W96" t="s">
        <v>1142</v>
      </c>
      <c r="X96" t="s">
        <v>1143</v>
      </c>
      <c r="AB96" t="s">
        <v>1469</v>
      </c>
    </row>
    <row r="97" spans="1:28">
      <c r="A97" t="s">
        <v>997</v>
      </c>
      <c r="B97" t="s">
        <v>807</v>
      </c>
      <c r="D97" t="s">
        <v>1792</v>
      </c>
      <c r="E97" t="s">
        <v>1500</v>
      </c>
      <c r="F97" t="s">
        <v>1619</v>
      </c>
      <c r="G97" t="s">
        <v>1544</v>
      </c>
      <c r="H97" t="s">
        <v>1539</v>
      </c>
      <c r="I97" t="s">
        <v>1698</v>
      </c>
      <c r="J97" t="s">
        <v>1702</v>
      </c>
      <c r="K97" t="s">
        <v>1619</v>
      </c>
      <c r="L97" t="s">
        <v>1619</v>
      </c>
      <c r="M97" t="s">
        <v>1619</v>
      </c>
      <c r="N97" t="s">
        <v>1645</v>
      </c>
      <c r="O97" t="s">
        <v>1645</v>
      </c>
      <c r="P97" t="s">
        <v>1488</v>
      </c>
      <c r="T97" t="s">
        <v>1142</v>
      </c>
      <c r="U97" t="s">
        <v>1142</v>
      </c>
      <c r="V97" t="s">
        <v>1142</v>
      </c>
      <c r="W97" t="s">
        <v>1142</v>
      </c>
      <c r="X97" t="s">
        <v>1143</v>
      </c>
      <c r="AB97" t="s">
        <v>1469</v>
      </c>
    </row>
    <row r="98" spans="1:28">
      <c r="A98" t="s">
        <v>997</v>
      </c>
      <c r="B98" t="s">
        <v>807</v>
      </c>
      <c r="D98" t="s">
        <v>1792</v>
      </c>
      <c r="E98" t="s">
        <v>1549</v>
      </c>
      <c r="F98" t="s">
        <v>1619</v>
      </c>
      <c r="G98" t="s">
        <v>1544</v>
      </c>
      <c r="H98" t="s">
        <v>1539</v>
      </c>
      <c r="I98" t="s">
        <v>1698</v>
      </c>
      <c r="J98" t="s">
        <v>1702</v>
      </c>
      <c r="K98" t="s">
        <v>1619</v>
      </c>
      <c r="L98" t="s">
        <v>1619</v>
      </c>
      <c r="M98" t="s">
        <v>1619</v>
      </c>
      <c r="N98" t="s">
        <v>1645</v>
      </c>
      <c r="O98" t="s">
        <v>1645</v>
      </c>
      <c r="P98" t="s">
        <v>1488</v>
      </c>
      <c r="T98" t="s">
        <v>1142</v>
      </c>
      <c r="U98" t="s">
        <v>1142</v>
      </c>
      <c r="V98" t="s">
        <v>1142</v>
      </c>
      <c r="W98" t="s">
        <v>1142</v>
      </c>
      <c r="X98" t="s">
        <v>1143</v>
      </c>
      <c r="AB98" t="s">
        <v>1469</v>
      </c>
    </row>
    <row r="99" spans="1:28">
      <c r="A99" t="s">
        <v>997</v>
      </c>
      <c r="B99" t="s">
        <v>807</v>
      </c>
      <c r="D99" t="s">
        <v>1816</v>
      </c>
      <c r="E99" t="s">
        <v>1603</v>
      </c>
      <c r="F99" t="s">
        <v>1619</v>
      </c>
      <c r="G99" t="s">
        <v>1700</v>
      </c>
      <c r="H99" t="s">
        <v>1539</v>
      </c>
      <c r="I99" t="s">
        <v>1698</v>
      </c>
      <c r="J99" t="s">
        <v>1702</v>
      </c>
      <c r="K99" t="s">
        <v>1619</v>
      </c>
      <c r="L99" t="s">
        <v>1619</v>
      </c>
      <c r="M99" t="s">
        <v>1619</v>
      </c>
      <c r="N99" t="s">
        <v>1688</v>
      </c>
      <c r="O99" t="s">
        <v>1688</v>
      </c>
      <c r="P99" t="s">
        <v>1488</v>
      </c>
      <c r="T99" t="s">
        <v>1142</v>
      </c>
      <c r="U99" t="s">
        <v>1142</v>
      </c>
      <c r="V99" t="s">
        <v>1142</v>
      </c>
      <c r="W99" t="s">
        <v>1142</v>
      </c>
      <c r="X99" t="s">
        <v>1143</v>
      </c>
      <c r="AB99" t="s">
        <v>1469</v>
      </c>
    </row>
    <row r="100" spans="1:28">
      <c r="A100" t="s">
        <v>997</v>
      </c>
      <c r="B100" t="s">
        <v>807</v>
      </c>
      <c r="D100" t="s">
        <v>1793</v>
      </c>
      <c r="E100" t="s">
        <v>1526</v>
      </c>
      <c r="F100" t="s">
        <v>1619</v>
      </c>
      <c r="G100" t="s">
        <v>1700</v>
      </c>
      <c r="H100" t="s">
        <v>1539</v>
      </c>
      <c r="I100" t="s">
        <v>1698</v>
      </c>
      <c r="J100" t="s">
        <v>1702</v>
      </c>
      <c r="K100" t="s">
        <v>1619</v>
      </c>
      <c r="L100" t="s">
        <v>1619</v>
      </c>
      <c r="M100" t="s">
        <v>1619</v>
      </c>
      <c r="N100" t="s">
        <v>1688</v>
      </c>
      <c r="O100" t="s">
        <v>1688</v>
      </c>
      <c r="P100" t="s">
        <v>1488</v>
      </c>
      <c r="T100" t="s">
        <v>1142</v>
      </c>
      <c r="U100" t="s">
        <v>1142</v>
      </c>
      <c r="V100" t="s">
        <v>1142</v>
      </c>
      <c r="W100" t="s">
        <v>1142</v>
      </c>
      <c r="X100" t="s">
        <v>1143</v>
      </c>
      <c r="AB100" t="s">
        <v>1469</v>
      </c>
    </row>
    <row r="101" spans="1:28">
      <c r="A101" t="s">
        <v>997</v>
      </c>
      <c r="B101" t="s">
        <v>807</v>
      </c>
      <c r="D101" t="s">
        <v>1794</v>
      </c>
      <c r="E101" t="s">
        <v>1482</v>
      </c>
      <c r="F101" t="s">
        <v>1619</v>
      </c>
      <c r="G101" t="s">
        <v>1700</v>
      </c>
      <c r="H101" t="s">
        <v>1539</v>
      </c>
      <c r="I101" t="s">
        <v>1698</v>
      </c>
      <c r="J101" t="s">
        <v>1702</v>
      </c>
      <c r="K101" t="s">
        <v>1619</v>
      </c>
      <c r="L101" t="s">
        <v>1619</v>
      </c>
      <c r="M101" t="s">
        <v>1619</v>
      </c>
      <c r="N101" t="s">
        <v>1688</v>
      </c>
      <c r="O101" t="s">
        <v>1688</v>
      </c>
      <c r="P101" t="s">
        <v>1488</v>
      </c>
      <c r="T101" t="s">
        <v>1142</v>
      </c>
      <c r="U101" t="s">
        <v>1142</v>
      </c>
      <c r="V101" t="s">
        <v>1142</v>
      </c>
      <c r="W101" t="s">
        <v>1142</v>
      </c>
      <c r="X101" t="s">
        <v>1143</v>
      </c>
      <c r="AB101" t="s">
        <v>1469</v>
      </c>
    </row>
    <row r="102" spans="1:28">
      <c r="A102" t="s">
        <v>1826</v>
      </c>
      <c r="B102" t="s">
        <v>807</v>
      </c>
      <c r="D102" t="s">
        <v>1790</v>
      </c>
      <c r="E102" t="s">
        <v>1496</v>
      </c>
      <c r="F102" t="s">
        <v>1619</v>
      </c>
      <c r="G102" t="s">
        <v>1639</v>
      </c>
      <c r="H102" t="s">
        <v>1539</v>
      </c>
      <c r="I102" t="s">
        <v>1698</v>
      </c>
      <c r="J102" t="s">
        <v>1702</v>
      </c>
      <c r="K102" t="s">
        <v>1619</v>
      </c>
      <c r="L102" t="s">
        <v>1619</v>
      </c>
      <c r="M102" t="s">
        <v>1619</v>
      </c>
      <c r="N102" t="s">
        <v>1537</v>
      </c>
      <c r="O102" t="s">
        <v>1537</v>
      </c>
      <c r="P102" t="s">
        <v>1488</v>
      </c>
      <c r="T102" t="s">
        <v>1142</v>
      </c>
      <c r="U102" t="s">
        <v>1142</v>
      </c>
      <c r="V102" t="s">
        <v>1142</v>
      </c>
      <c r="W102" t="s">
        <v>1142</v>
      </c>
      <c r="X102" t="s">
        <v>1143</v>
      </c>
      <c r="AB102" t="s">
        <v>1469</v>
      </c>
    </row>
    <row r="103" spans="1:28">
      <c r="A103" t="s">
        <v>1826</v>
      </c>
      <c r="B103" t="s">
        <v>807</v>
      </c>
      <c r="D103" t="s">
        <v>1795</v>
      </c>
      <c r="E103" t="s">
        <v>1584</v>
      </c>
      <c r="F103" t="s">
        <v>1619</v>
      </c>
      <c r="G103" t="s">
        <v>1554</v>
      </c>
      <c r="H103" t="s">
        <v>1539</v>
      </c>
      <c r="I103" t="s">
        <v>1698</v>
      </c>
      <c r="J103" t="s">
        <v>1702</v>
      </c>
      <c r="K103" t="s">
        <v>1619</v>
      </c>
      <c r="L103" t="s">
        <v>1619</v>
      </c>
      <c r="M103" t="s">
        <v>1619</v>
      </c>
      <c r="N103" t="s">
        <v>1537</v>
      </c>
      <c r="O103" t="s">
        <v>1537</v>
      </c>
      <c r="P103" t="s">
        <v>1488</v>
      </c>
      <c r="T103" t="s">
        <v>1142</v>
      </c>
      <c r="U103" t="s">
        <v>1142</v>
      </c>
      <c r="V103" t="s">
        <v>1142</v>
      </c>
      <c r="W103" t="s">
        <v>1142</v>
      </c>
      <c r="X103" t="s">
        <v>1143</v>
      </c>
      <c r="AB103" t="s">
        <v>1469</v>
      </c>
    </row>
    <row r="104" spans="1:28">
      <c r="A104" t="s">
        <v>1826</v>
      </c>
      <c r="B104" t="s">
        <v>807</v>
      </c>
      <c r="D104" t="s">
        <v>1813</v>
      </c>
      <c r="E104" t="s">
        <v>1540</v>
      </c>
      <c r="F104" t="s">
        <v>1619</v>
      </c>
      <c r="G104" t="s">
        <v>1466</v>
      </c>
      <c r="H104" t="s">
        <v>1539</v>
      </c>
      <c r="I104" t="s">
        <v>1698</v>
      </c>
      <c r="J104" t="s">
        <v>1702</v>
      </c>
      <c r="K104" t="s">
        <v>1619</v>
      </c>
      <c r="L104" t="s">
        <v>1619</v>
      </c>
      <c r="M104" t="s">
        <v>1619</v>
      </c>
      <c r="N104" t="s">
        <v>1537</v>
      </c>
      <c r="O104" t="s">
        <v>1537</v>
      </c>
      <c r="P104" t="s">
        <v>1488</v>
      </c>
      <c r="T104" t="s">
        <v>1142</v>
      </c>
      <c r="U104" t="s">
        <v>1142</v>
      </c>
      <c r="V104" t="s">
        <v>1142</v>
      </c>
      <c r="W104" t="s">
        <v>1142</v>
      </c>
      <c r="X104" t="s">
        <v>1143</v>
      </c>
      <c r="AB104" t="s">
        <v>1469</v>
      </c>
    </row>
    <row r="105" spans="1:28">
      <c r="A105" t="s">
        <v>1826</v>
      </c>
      <c r="B105" t="s">
        <v>807</v>
      </c>
      <c r="D105" t="s">
        <v>1801</v>
      </c>
      <c r="E105" t="s">
        <v>1706</v>
      </c>
      <c r="F105" t="s">
        <v>1619</v>
      </c>
      <c r="G105" t="s">
        <v>1523</v>
      </c>
      <c r="H105" t="s">
        <v>1539</v>
      </c>
      <c r="I105" t="s">
        <v>1698</v>
      </c>
      <c r="J105" t="s">
        <v>1702</v>
      </c>
      <c r="K105" t="s">
        <v>1619</v>
      </c>
      <c r="L105" t="s">
        <v>1619</v>
      </c>
      <c r="M105" t="s">
        <v>1619</v>
      </c>
      <c r="N105" t="s">
        <v>1695</v>
      </c>
      <c r="O105" t="s">
        <v>1695</v>
      </c>
      <c r="P105" t="s">
        <v>1488</v>
      </c>
      <c r="T105" t="s">
        <v>1142</v>
      </c>
      <c r="U105" t="s">
        <v>1142</v>
      </c>
      <c r="V105" t="s">
        <v>1142</v>
      </c>
      <c r="W105" t="s">
        <v>1142</v>
      </c>
      <c r="X105" t="s">
        <v>1143</v>
      </c>
      <c r="AB105" t="s">
        <v>1469</v>
      </c>
    </row>
    <row r="106" spans="1:28">
      <c r="A106" t="s">
        <v>1826</v>
      </c>
      <c r="B106" t="s">
        <v>807</v>
      </c>
      <c r="D106" t="s">
        <v>1796</v>
      </c>
      <c r="E106" t="s">
        <v>1502</v>
      </c>
      <c r="F106" t="s">
        <v>1619</v>
      </c>
      <c r="G106" t="s">
        <v>1675</v>
      </c>
      <c r="H106" t="s">
        <v>1539</v>
      </c>
      <c r="I106" t="s">
        <v>1698</v>
      </c>
      <c r="J106" t="s">
        <v>1702</v>
      </c>
      <c r="K106" t="s">
        <v>1619</v>
      </c>
      <c r="L106" t="s">
        <v>1619</v>
      </c>
      <c r="M106" t="s">
        <v>1619</v>
      </c>
      <c r="N106" t="s">
        <v>1695</v>
      </c>
      <c r="O106" t="s">
        <v>1695</v>
      </c>
      <c r="P106" t="s">
        <v>1488</v>
      </c>
      <c r="T106" t="s">
        <v>1142</v>
      </c>
      <c r="U106" t="s">
        <v>1142</v>
      </c>
      <c r="V106" t="s">
        <v>1142</v>
      </c>
      <c r="W106" t="s">
        <v>1142</v>
      </c>
      <c r="X106" t="s">
        <v>1143</v>
      </c>
      <c r="AB106" t="s">
        <v>1469</v>
      </c>
    </row>
    <row r="107" spans="1:28">
      <c r="A107" t="s">
        <v>1826</v>
      </c>
      <c r="B107" t="s">
        <v>807</v>
      </c>
      <c r="D107" t="s">
        <v>1796</v>
      </c>
      <c r="E107" t="s">
        <v>1573</v>
      </c>
      <c r="F107" t="s">
        <v>1619</v>
      </c>
      <c r="G107" t="s">
        <v>1720</v>
      </c>
      <c r="H107" t="s">
        <v>1539</v>
      </c>
      <c r="I107" t="s">
        <v>1698</v>
      </c>
      <c r="J107" t="s">
        <v>1702</v>
      </c>
      <c r="K107" t="s">
        <v>1619</v>
      </c>
      <c r="L107" t="s">
        <v>1619</v>
      </c>
      <c r="M107" t="s">
        <v>1619</v>
      </c>
      <c r="N107" t="s">
        <v>1695</v>
      </c>
      <c r="O107" t="s">
        <v>1695</v>
      </c>
      <c r="P107" t="s">
        <v>1488</v>
      </c>
      <c r="T107" t="s">
        <v>1142</v>
      </c>
      <c r="U107" t="s">
        <v>1142</v>
      </c>
      <c r="V107" t="s">
        <v>1142</v>
      </c>
      <c r="W107" t="s">
        <v>1142</v>
      </c>
      <c r="X107" t="s">
        <v>1143</v>
      </c>
      <c r="AB107" t="s">
        <v>1469</v>
      </c>
    </row>
    <row r="108" spans="1:28">
      <c r="A108" t="s">
        <v>1826</v>
      </c>
      <c r="B108" t="s">
        <v>807</v>
      </c>
      <c r="D108" t="s">
        <v>1812</v>
      </c>
      <c r="E108" t="s">
        <v>1673</v>
      </c>
      <c r="F108" t="s">
        <v>1619</v>
      </c>
      <c r="G108" t="s">
        <v>1492</v>
      </c>
      <c r="H108" t="s">
        <v>1539</v>
      </c>
      <c r="I108" t="s">
        <v>1698</v>
      </c>
      <c r="J108" t="s">
        <v>1702</v>
      </c>
      <c r="K108" t="s">
        <v>1619</v>
      </c>
      <c r="L108" t="s">
        <v>1619</v>
      </c>
      <c r="M108" t="s">
        <v>1619</v>
      </c>
      <c r="N108" t="s">
        <v>1695</v>
      </c>
      <c r="O108" t="s">
        <v>1695</v>
      </c>
      <c r="P108" t="s">
        <v>1488</v>
      </c>
      <c r="T108" t="s">
        <v>1142</v>
      </c>
      <c r="U108" t="s">
        <v>1142</v>
      </c>
      <c r="V108" t="s">
        <v>1142</v>
      </c>
      <c r="W108" t="s">
        <v>1142</v>
      </c>
      <c r="X108" t="s">
        <v>1143</v>
      </c>
      <c r="AB108" t="s">
        <v>1469</v>
      </c>
    </row>
    <row r="109" spans="1:28">
      <c r="A109" t="s">
        <v>1826</v>
      </c>
      <c r="B109" t="s">
        <v>807</v>
      </c>
      <c r="D109" t="s">
        <v>1808</v>
      </c>
      <c r="E109" t="s">
        <v>1462</v>
      </c>
      <c r="F109" t="s">
        <v>1619</v>
      </c>
      <c r="G109" t="s">
        <v>1530</v>
      </c>
      <c r="H109" t="s">
        <v>1539</v>
      </c>
      <c r="I109" t="s">
        <v>1698</v>
      </c>
      <c r="J109" t="s">
        <v>1702</v>
      </c>
      <c r="K109" t="s">
        <v>1619</v>
      </c>
      <c r="L109" t="s">
        <v>1619</v>
      </c>
      <c r="M109" t="s">
        <v>1619</v>
      </c>
      <c r="N109" t="s">
        <v>1695</v>
      </c>
      <c r="O109" t="s">
        <v>1695</v>
      </c>
      <c r="P109" t="s">
        <v>1488</v>
      </c>
      <c r="T109" t="s">
        <v>1142</v>
      </c>
      <c r="U109" t="s">
        <v>1142</v>
      </c>
      <c r="V109" t="s">
        <v>1142</v>
      </c>
      <c r="W109" t="s">
        <v>1142</v>
      </c>
      <c r="X109" t="s">
        <v>1143</v>
      </c>
      <c r="AB109" t="s">
        <v>1469</v>
      </c>
    </row>
    <row r="110" spans="1:28">
      <c r="A110" t="s">
        <v>1826</v>
      </c>
      <c r="B110" t="s">
        <v>807</v>
      </c>
      <c r="D110" t="s">
        <v>1809</v>
      </c>
      <c r="E110" t="s">
        <v>1503</v>
      </c>
      <c r="F110" t="s">
        <v>1619</v>
      </c>
      <c r="G110" t="s">
        <v>1652</v>
      </c>
      <c r="H110" t="s">
        <v>1539</v>
      </c>
      <c r="I110" t="s">
        <v>1698</v>
      </c>
      <c r="J110" t="s">
        <v>1702</v>
      </c>
      <c r="K110" t="s">
        <v>1619</v>
      </c>
      <c r="L110" t="s">
        <v>1619</v>
      </c>
      <c r="M110" t="s">
        <v>1619</v>
      </c>
      <c r="N110" t="s">
        <v>1695</v>
      </c>
      <c r="O110" t="s">
        <v>1695</v>
      </c>
      <c r="P110" t="s">
        <v>1488</v>
      </c>
      <c r="T110" t="s">
        <v>1142</v>
      </c>
      <c r="U110" t="s">
        <v>1142</v>
      </c>
      <c r="V110" t="s">
        <v>1142</v>
      </c>
      <c r="W110" t="s">
        <v>1142</v>
      </c>
      <c r="X110" t="s">
        <v>1143</v>
      </c>
      <c r="AB110" t="s">
        <v>1469</v>
      </c>
    </row>
    <row r="111" spans="1:28">
      <c r="A111" t="s">
        <v>1826</v>
      </c>
      <c r="B111" t="s">
        <v>807</v>
      </c>
      <c r="D111" t="s">
        <v>1810</v>
      </c>
      <c r="E111" t="s">
        <v>1609</v>
      </c>
      <c r="F111" t="s">
        <v>1619</v>
      </c>
      <c r="G111" t="s">
        <v>1734</v>
      </c>
      <c r="H111" t="s">
        <v>1539</v>
      </c>
      <c r="I111" t="s">
        <v>1698</v>
      </c>
      <c r="J111" t="s">
        <v>1702</v>
      </c>
      <c r="K111" t="s">
        <v>1619</v>
      </c>
      <c r="L111" t="s">
        <v>1619</v>
      </c>
      <c r="M111" t="s">
        <v>1619</v>
      </c>
      <c r="N111" t="s">
        <v>1695</v>
      </c>
      <c r="O111" t="s">
        <v>1695</v>
      </c>
      <c r="P111" t="s">
        <v>1488</v>
      </c>
      <c r="T111" t="s">
        <v>1142</v>
      </c>
      <c r="U111" t="s">
        <v>1142</v>
      </c>
      <c r="V111" t="s">
        <v>1142</v>
      </c>
      <c r="W111" t="s">
        <v>1142</v>
      </c>
      <c r="X111" t="s">
        <v>1143</v>
      </c>
      <c r="AB111" t="s">
        <v>1469</v>
      </c>
    </row>
    <row r="112" spans="1:28">
      <c r="A112" t="s">
        <v>1826</v>
      </c>
      <c r="B112" t="s">
        <v>807</v>
      </c>
      <c r="D112" t="s">
        <v>1803</v>
      </c>
      <c r="E112" t="s">
        <v>1609</v>
      </c>
      <c r="F112" t="s">
        <v>1619</v>
      </c>
      <c r="G112" t="s">
        <v>1498</v>
      </c>
      <c r="H112" t="s">
        <v>1539</v>
      </c>
      <c r="I112" t="s">
        <v>1698</v>
      </c>
      <c r="J112" t="s">
        <v>1702</v>
      </c>
      <c r="K112" t="s">
        <v>1619</v>
      </c>
      <c r="L112" t="s">
        <v>1619</v>
      </c>
      <c r="M112" t="s">
        <v>1619</v>
      </c>
      <c r="N112" t="s">
        <v>1695</v>
      </c>
      <c r="O112" t="s">
        <v>1695</v>
      </c>
      <c r="P112" t="s">
        <v>1488</v>
      </c>
      <c r="T112" t="s">
        <v>1142</v>
      </c>
      <c r="U112" t="s">
        <v>1142</v>
      </c>
      <c r="V112" t="s">
        <v>1142</v>
      </c>
      <c r="W112" t="s">
        <v>1142</v>
      </c>
      <c r="X112" t="s">
        <v>1143</v>
      </c>
      <c r="AB112" t="s">
        <v>1469</v>
      </c>
    </row>
    <row r="113" spans="1:28">
      <c r="A113" t="s">
        <v>1826</v>
      </c>
      <c r="B113" t="s">
        <v>807</v>
      </c>
      <c r="D113" t="s">
        <v>1804</v>
      </c>
      <c r="E113" t="s">
        <v>1731</v>
      </c>
      <c r="F113" t="s">
        <v>1619</v>
      </c>
      <c r="G113" t="s">
        <v>1606</v>
      </c>
      <c r="H113" t="s">
        <v>1539</v>
      </c>
      <c r="I113" t="s">
        <v>1698</v>
      </c>
      <c r="J113" t="s">
        <v>1702</v>
      </c>
      <c r="K113" t="s">
        <v>1619</v>
      </c>
      <c r="L113" t="s">
        <v>1619</v>
      </c>
      <c r="M113" t="s">
        <v>1619</v>
      </c>
      <c r="N113" t="s">
        <v>1695</v>
      </c>
      <c r="O113" t="s">
        <v>1695</v>
      </c>
      <c r="P113" t="s">
        <v>1488</v>
      </c>
      <c r="T113" t="s">
        <v>1142</v>
      </c>
      <c r="U113" t="s">
        <v>1142</v>
      </c>
      <c r="V113" t="s">
        <v>1142</v>
      </c>
      <c r="W113" t="s">
        <v>1142</v>
      </c>
      <c r="X113" t="s">
        <v>1143</v>
      </c>
      <c r="AB113" t="s">
        <v>1469</v>
      </c>
    </row>
    <row r="114" spans="1:28">
      <c r="A114" t="s">
        <v>1826</v>
      </c>
      <c r="B114" t="s">
        <v>807</v>
      </c>
      <c r="D114" t="s">
        <v>1806</v>
      </c>
      <c r="E114" t="s">
        <v>1657</v>
      </c>
      <c r="F114" t="s">
        <v>1619</v>
      </c>
      <c r="G114" t="s">
        <v>1501</v>
      </c>
      <c r="H114" t="s">
        <v>1539</v>
      </c>
      <c r="I114" t="s">
        <v>1698</v>
      </c>
      <c r="J114" t="s">
        <v>1702</v>
      </c>
      <c r="K114" t="s">
        <v>1619</v>
      </c>
      <c r="L114" t="s">
        <v>1619</v>
      </c>
      <c r="M114" t="s">
        <v>1619</v>
      </c>
      <c r="N114" t="s">
        <v>1695</v>
      </c>
      <c r="O114" t="s">
        <v>1695</v>
      </c>
      <c r="P114" t="s">
        <v>1488</v>
      </c>
      <c r="T114" t="s">
        <v>1142</v>
      </c>
      <c r="U114" t="s">
        <v>1142</v>
      </c>
      <c r="V114" t="s">
        <v>1142</v>
      </c>
      <c r="W114" t="s">
        <v>1142</v>
      </c>
      <c r="X114" t="s">
        <v>1143</v>
      </c>
      <c r="AB114" t="s">
        <v>1469</v>
      </c>
    </row>
    <row r="115" spans="1:28">
      <c r="A115" t="s">
        <v>1826</v>
      </c>
      <c r="B115" t="s">
        <v>807</v>
      </c>
      <c r="D115" t="s">
        <v>1807</v>
      </c>
      <c r="E115" t="s">
        <v>1538</v>
      </c>
      <c r="F115" t="s">
        <v>1619</v>
      </c>
      <c r="G115" t="s">
        <v>1479</v>
      </c>
      <c r="H115" t="s">
        <v>1539</v>
      </c>
      <c r="I115" t="s">
        <v>1698</v>
      </c>
      <c r="J115" t="s">
        <v>1702</v>
      </c>
      <c r="K115" t="s">
        <v>1619</v>
      </c>
      <c r="L115" t="s">
        <v>1619</v>
      </c>
      <c r="M115" t="s">
        <v>1619</v>
      </c>
      <c r="N115" t="s">
        <v>1695</v>
      </c>
      <c r="O115" t="s">
        <v>1695</v>
      </c>
      <c r="P115" t="s">
        <v>1488</v>
      </c>
      <c r="T115" t="s">
        <v>1142</v>
      </c>
      <c r="U115" t="s">
        <v>1142</v>
      </c>
      <c r="V115" t="s">
        <v>1142</v>
      </c>
      <c r="W115" t="s">
        <v>1142</v>
      </c>
      <c r="X115" t="s">
        <v>1143</v>
      </c>
      <c r="AB115" t="s">
        <v>1469</v>
      </c>
    </row>
    <row r="116" spans="1:28">
      <c r="A116" t="s">
        <v>1826</v>
      </c>
      <c r="B116" t="s">
        <v>807</v>
      </c>
      <c r="D116" t="s">
        <v>1816</v>
      </c>
      <c r="E116" t="s">
        <v>1607</v>
      </c>
      <c r="F116" t="s">
        <v>1619</v>
      </c>
      <c r="G116" t="s">
        <v>1494</v>
      </c>
      <c r="H116" t="s">
        <v>1539</v>
      </c>
      <c r="I116" t="s">
        <v>1698</v>
      </c>
      <c r="J116" t="s">
        <v>1702</v>
      </c>
      <c r="K116" t="s">
        <v>1619</v>
      </c>
      <c r="L116" t="s">
        <v>1619</v>
      </c>
      <c r="M116" t="s">
        <v>1619</v>
      </c>
      <c r="N116" t="s">
        <v>1695</v>
      </c>
      <c r="O116" t="s">
        <v>1695</v>
      </c>
      <c r="P116" t="s">
        <v>1488</v>
      </c>
      <c r="T116" t="s">
        <v>1142</v>
      </c>
      <c r="U116" t="s">
        <v>1142</v>
      </c>
      <c r="V116" t="s">
        <v>1142</v>
      </c>
      <c r="W116" t="s">
        <v>1142</v>
      </c>
      <c r="X116" t="s">
        <v>1143</v>
      </c>
      <c r="AB116" t="s">
        <v>1469</v>
      </c>
    </row>
    <row r="117" spans="1:28">
      <c r="A117" t="s">
        <v>1826</v>
      </c>
      <c r="B117" t="s">
        <v>807</v>
      </c>
      <c r="D117" t="s">
        <v>1794</v>
      </c>
      <c r="E117" t="s">
        <v>1659</v>
      </c>
      <c r="F117" t="s">
        <v>1619</v>
      </c>
      <c r="G117" t="s">
        <v>1470</v>
      </c>
      <c r="H117" t="s">
        <v>1539</v>
      </c>
      <c r="I117" t="s">
        <v>1698</v>
      </c>
      <c r="J117" t="s">
        <v>1702</v>
      </c>
      <c r="K117" t="s">
        <v>1619</v>
      </c>
      <c r="L117" t="s">
        <v>1619</v>
      </c>
      <c r="M117" t="s">
        <v>1619</v>
      </c>
      <c r="N117" t="s">
        <v>1695</v>
      </c>
      <c r="O117" t="s">
        <v>1695</v>
      </c>
      <c r="P117" t="s">
        <v>1488</v>
      </c>
      <c r="T117" t="s">
        <v>1142</v>
      </c>
      <c r="U117" t="s">
        <v>1142</v>
      </c>
      <c r="V117" t="s">
        <v>1142</v>
      </c>
      <c r="W117" t="s">
        <v>1142</v>
      </c>
      <c r="X117" t="s">
        <v>1143</v>
      </c>
      <c r="AB117" t="s">
        <v>1469</v>
      </c>
    </row>
    <row r="118" spans="1:28">
      <c r="A118" t="s">
        <v>1825</v>
      </c>
      <c r="B118" t="s">
        <v>807</v>
      </c>
      <c r="D118" t="s">
        <v>1791</v>
      </c>
      <c r="E118" t="s">
        <v>1694</v>
      </c>
      <c r="F118" t="s">
        <v>1619</v>
      </c>
      <c r="G118" t="s">
        <v>1465</v>
      </c>
      <c r="H118" t="s">
        <v>1539</v>
      </c>
      <c r="I118" t="s">
        <v>1698</v>
      </c>
      <c r="J118" t="s">
        <v>1702</v>
      </c>
      <c r="K118" t="s">
        <v>1619</v>
      </c>
      <c r="L118" t="s">
        <v>1619</v>
      </c>
      <c r="M118" t="s">
        <v>1619</v>
      </c>
      <c r="N118" t="s">
        <v>1625</v>
      </c>
      <c r="O118" t="s">
        <v>1625</v>
      </c>
      <c r="P118" t="s">
        <v>1488</v>
      </c>
      <c r="T118" t="s">
        <v>1142</v>
      </c>
      <c r="U118" t="s">
        <v>1142</v>
      </c>
      <c r="V118" t="s">
        <v>1142</v>
      </c>
      <c r="W118" t="s">
        <v>1142</v>
      </c>
      <c r="X118" t="s">
        <v>1143</v>
      </c>
      <c r="AB118" t="s">
        <v>1469</v>
      </c>
    </row>
    <row r="119" spans="1:28">
      <c r="A119" t="s">
        <v>1825</v>
      </c>
      <c r="B119" t="s">
        <v>807</v>
      </c>
      <c r="D119" t="s">
        <v>1801</v>
      </c>
      <c r="E119" t="s">
        <v>1493</v>
      </c>
      <c r="F119" t="s">
        <v>1619</v>
      </c>
      <c r="G119" t="s">
        <v>1465</v>
      </c>
      <c r="H119" t="s">
        <v>1539</v>
      </c>
      <c r="I119" t="s">
        <v>1698</v>
      </c>
      <c r="J119" t="s">
        <v>1702</v>
      </c>
      <c r="K119" t="s">
        <v>1619</v>
      </c>
      <c r="L119" t="s">
        <v>1619</v>
      </c>
      <c r="M119" t="s">
        <v>1619</v>
      </c>
      <c r="N119" t="s">
        <v>1625</v>
      </c>
      <c r="O119" t="s">
        <v>1625</v>
      </c>
      <c r="P119" t="s">
        <v>1488</v>
      </c>
      <c r="T119" t="s">
        <v>1142</v>
      </c>
      <c r="U119" t="s">
        <v>1142</v>
      </c>
      <c r="V119" t="s">
        <v>1142</v>
      </c>
      <c r="W119" t="s">
        <v>1142</v>
      </c>
      <c r="X119" t="s">
        <v>1143</v>
      </c>
      <c r="AB119" t="s">
        <v>1469</v>
      </c>
    </row>
    <row r="120" spans="1:28">
      <c r="A120" t="s">
        <v>1825</v>
      </c>
      <c r="B120" t="s">
        <v>807</v>
      </c>
      <c r="D120" t="s">
        <v>1796</v>
      </c>
      <c r="E120" t="s">
        <v>1604</v>
      </c>
      <c r="F120" t="s">
        <v>1619</v>
      </c>
      <c r="G120" t="s">
        <v>1465</v>
      </c>
      <c r="H120" t="s">
        <v>1539</v>
      </c>
      <c r="I120" t="s">
        <v>1698</v>
      </c>
      <c r="J120" t="s">
        <v>1702</v>
      </c>
      <c r="K120" t="s">
        <v>1619</v>
      </c>
      <c r="L120" t="s">
        <v>1619</v>
      </c>
      <c r="M120" t="s">
        <v>1619</v>
      </c>
      <c r="N120" t="s">
        <v>1625</v>
      </c>
      <c r="O120" t="s">
        <v>1625</v>
      </c>
      <c r="P120" t="s">
        <v>1488</v>
      </c>
      <c r="T120" t="s">
        <v>1142</v>
      </c>
      <c r="U120" t="s">
        <v>1142</v>
      </c>
      <c r="V120" t="s">
        <v>1142</v>
      </c>
      <c r="W120" t="s">
        <v>1142</v>
      </c>
      <c r="X120" t="s">
        <v>1143</v>
      </c>
      <c r="AB120" t="s">
        <v>1469</v>
      </c>
    </row>
    <row r="121" spans="1:28">
      <c r="A121" t="s">
        <v>1825</v>
      </c>
      <c r="B121" t="s">
        <v>807</v>
      </c>
      <c r="D121" t="s">
        <v>1812</v>
      </c>
      <c r="E121" t="s">
        <v>1682</v>
      </c>
      <c r="F121" t="s">
        <v>1619</v>
      </c>
      <c r="G121" t="s">
        <v>1465</v>
      </c>
      <c r="H121" t="s">
        <v>1539</v>
      </c>
      <c r="I121" t="s">
        <v>1698</v>
      </c>
      <c r="J121" t="s">
        <v>1702</v>
      </c>
      <c r="K121" t="s">
        <v>1619</v>
      </c>
      <c r="L121" t="s">
        <v>1619</v>
      </c>
      <c r="M121" t="s">
        <v>1619</v>
      </c>
      <c r="N121" t="s">
        <v>1625</v>
      </c>
      <c r="O121" t="s">
        <v>1625</v>
      </c>
      <c r="P121" t="s">
        <v>1488</v>
      </c>
      <c r="T121" t="s">
        <v>1142</v>
      </c>
      <c r="U121" t="s">
        <v>1142</v>
      </c>
      <c r="V121" t="s">
        <v>1142</v>
      </c>
      <c r="W121" t="s">
        <v>1142</v>
      </c>
      <c r="X121" t="s">
        <v>1143</v>
      </c>
      <c r="AB121" t="s">
        <v>1469</v>
      </c>
    </row>
    <row r="122" spans="1:28">
      <c r="A122" t="s">
        <v>1825</v>
      </c>
      <c r="B122" t="s">
        <v>807</v>
      </c>
      <c r="D122" t="s">
        <v>1808</v>
      </c>
      <c r="E122" t="s">
        <v>1666</v>
      </c>
      <c r="F122" t="s">
        <v>1619</v>
      </c>
      <c r="G122" t="s">
        <v>1696</v>
      </c>
      <c r="H122" t="s">
        <v>1539</v>
      </c>
      <c r="I122" t="s">
        <v>1698</v>
      </c>
      <c r="J122" t="s">
        <v>1702</v>
      </c>
      <c r="K122" t="s">
        <v>1619</v>
      </c>
      <c r="L122" t="s">
        <v>1619</v>
      </c>
      <c r="M122" t="s">
        <v>1619</v>
      </c>
      <c r="N122" t="s">
        <v>1625</v>
      </c>
      <c r="O122" t="s">
        <v>1625</v>
      </c>
      <c r="P122" t="s">
        <v>1488</v>
      </c>
      <c r="T122" t="s">
        <v>1142</v>
      </c>
      <c r="U122" t="s">
        <v>1142</v>
      </c>
      <c r="V122" t="s">
        <v>1142</v>
      </c>
      <c r="W122" t="s">
        <v>1142</v>
      </c>
      <c r="X122" t="s">
        <v>1143</v>
      </c>
      <c r="AB122" t="s">
        <v>1469</v>
      </c>
    </row>
    <row r="123" spans="1:28">
      <c r="A123" t="s">
        <v>1825</v>
      </c>
      <c r="B123" t="s">
        <v>807</v>
      </c>
      <c r="D123" t="s">
        <v>1809</v>
      </c>
      <c r="E123" t="s">
        <v>1612</v>
      </c>
      <c r="F123" t="s">
        <v>1619</v>
      </c>
      <c r="G123" t="s">
        <v>1598</v>
      </c>
      <c r="H123" t="s">
        <v>1539</v>
      </c>
      <c r="I123" t="s">
        <v>1698</v>
      </c>
      <c r="J123" t="s">
        <v>1702</v>
      </c>
      <c r="K123" t="s">
        <v>1619</v>
      </c>
      <c r="L123" t="s">
        <v>1619</v>
      </c>
      <c r="M123" t="s">
        <v>1619</v>
      </c>
      <c r="N123" t="s">
        <v>1625</v>
      </c>
      <c r="O123" t="s">
        <v>1625</v>
      </c>
      <c r="P123" t="s">
        <v>1488</v>
      </c>
      <c r="T123" t="s">
        <v>1142</v>
      </c>
      <c r="U123" t="s">
        <v>1142</v>
      </c>
      <c r="V123" t="s">
        <v>1142</v>
      </c>
      <c r="W123" t="s">
        <v>1142</v>
      </c>
      <c r="X123" t="s">
        <v>1143</v>
      </c>
      <c r="AB123" t="s">
        <v>1469</v>
      </c>
    </row>
    <row r="124" spans="1:28">
      <c r="A124" t="s">
        <v>1825</v>
      </c>
      <c r="B124" t="s">
        <v>807</v>
      </c>
      <c r="D124" t="s">
        <v>1810</v>
      </c>
      <c r="E124" t="s">
        <v>1736</v>
      </c>
      <c r="F124" t="s">
        <v>1619</v>
      </c>
      <c r="G124" t="s">
        <v>1481</v>
      </c>
      <c r="H124" t="s">
        <v>1539</v>
      </c>
      <c r="I124" t="s">
        <v>1698</v>
      </c>
      <c r="J124" t="s">
        <v>1702</v>
      </c>
      <c r="K124" t="s">
        <v>1619</v>
      </c>
      <c r="L124" t="s">
        <v>1619</v>
      </c>
      <c r="M124" t="s">
        <v>1619</v>
      </c>
      <c r="N124" t="s">
        <v>1625</v>
      </c>
      <c r="O124" t="s">
        <v>1625</v>
      </c>
      <c r="P124" t="s">
        <v>1488</v>
      </c>
      <c r="T124" t="s">
        <v>1142</v>
      </c>
      <c r="U124" t="s">
        <v>1142</v>
      </c>
      <c r="V124" t="s">
        <v>1142</v>
      </c>
      <c r="W124" t="s">
        <v>1142</v>
      </c>
      <c r="X124" t="s">
        <v>1143</v>
      </c>
      <c r="AB124" t="s">
        <v>1469</v>
      </c>
    </row>
    <row r="125" spans="1:28">
      <c r="A125" t="s">
        <v>1825</v>
      </c>
      <c r="B125" t="s">
        <v>807</v>
      </c>
      <c r="D125" t="s">
        <v>1803</v>
      </c>
      <c r="E125" t="s">
        <v>1507</v>
      </c>
      <c r="F125" t="s">
        <v>1619</v>
      </c>
      <c r="G125" t="s">
        <v>1595</v>
      </c>
      <c r="H125" t="s">
        <v>1539</v>
      </c>
      <c r="I125" t="s">
        <v>1698</v>
      </c>
      <c r="J125" t="s">
        <v>1702</v>
      </c>
      <c r="K125" t="s">
        <v>1619</v>
      </c>
      <c r="L125" t="s">
        <v>1619</v>
      </c>
      <c r="M125" t="s">
        <v>1619</v>
      </c>
      <c r="N125" t="s">
        <v>1463</v>
      </c>
      <c r="O125" t="s">
        <v>1463</v>
      </c>
      <c r="P125" t="s">
        <v>1488</v>
      </c>
      <c r="T125" t="s">
        <v>1142</v>
      </c>
      <c r="U125" t="s">
        <v>1142</v>
      </c>
      <c r="V125" t="s">
        <v>1142</v>
      </c>
      <c r="W125" t="s">
        <v>1142</v>
      </c>
      <c r="X125" t="s">
        <v>1143</v>
      </c>
      <c r="AB125" t="s">
        <v>1469</v>
      </c>
    </row>
    <row r="126" spans="1:28">
      <c r="A126" t="s">
        <v>1825</v>
      </c>
      <c r="B126" t="s">
        <v>807</v>
      </c>
      <c r="D126" t="s">
        <v>1804</v>
      </c>
      <c r="E126" t="s">
        <v>1646</v>
      </c>
      <c r="F126" t="s">
        <v>1619</v>
      </c>
      <c r="G126" t="s">
        <v>1732</v>
      </c>
      <c r="H126" t="s">
        <v>1539</v>
      </c>
      <c r="I126" t="s">
        <v>1698</v>
      </c>
      <c r="J126" t="s">
        <v>1702</v>
      </c>
      <c r="K126" t="s">
        <v>1619</v>
      </c>
      <c r="L126" t="s">
        <v>1619</v>
      </c>
      <c r="M126" t="s">
        <v>1619</v>
      </c>
      <c r="N126" t="s">
        <v>1463</v>
      </c>
      <c r="O126" t="s">
        <v>1463</v>
      </c>
      <c r="P126" t="s">
        <v>1488</v>
      </c>
      <c r="T126" t="s">
        <v>1142</v>
      </c>
      <c r="U126" t="s">
        <v>1142</v>
      </c>
      <c r="V126" t="s">
        <v>1142</v>
      </c>
      <c r="W126" t="s">
        <v>1142</v>
      </c>
      <c r="X126" t="s">
        <v>1143</v>
      </c>
      <c r="AB126" t="s">
        <v>1469</v>
      </c>
    </row>
    <row r="127" spans="1:28">
      <c r="A127" t="s">
        <v>1825</v>
      </c>
      <c r="B127" t="s">
        <v>807</v>
      </c>
      <c r="D127" t="s">
        <v>1792</v>
      </c>
      <c r="E127" t="s">
        <v>1674</v>
      </c>
      <c r="F127" t="s">
        <v>1619</v>
      </c>
      <c r="G127" t="s">
        <v>1484</v>
      </c>
      <c r="H127" t="s">
        <v>1539</v>
      </c>
      <c r="I127" t="s">
        <v>1698</v>
      </c>
      <c r="J127" t="s">
        <v>1702</v>
      </c>
      <c r="K127" t="s">
        <v>1619</v>
      </c>
      <c r="L127" t="s">
        <v>1619</v>
      </c>
      <c r="M127" t="s">
        <v>1619</v>
      </c>
      <c r="N127" t="s">
        <v>1463</v>
      </c>
      <c r="O127" t="s">
        <v>1463</v>
      </c>
      <c r="P127" t="s">
        <v>1488</v>
      </c>
      <c r="T127" t="s">
        <v>1142</v>
      </c>
      <c r="U127" t="s">
        <v>1142</v>
      </c>
      <c r="V127" t="s">
        <v>1142</v>
      </c>
      <c r="W127" t="s">
        <v>1142</v>
      </c>
      <c r="X127" t="s">
        <v>1143</v>
      </c>
      <c r="AB127" t="s">
        <v>1469</v>
      </c>
    </row>
    <row r="128" spans="1:28">
      <c r="A128" t="s">
        <v>1825</v>
      </c>
      <c r="B128" t="s">
        <v>807</v>
      </c>
      <c r="D128" t="s">
        <v>1816</v>
      </c>
      <c r="E128" t="s">
        <v>1630</v>
      </c>
      <c r="F128" t="s">
        <v>1619</v>
      </c>
      <c r="G128" t="s">
        <v>1691</v>
      </c>
      <c r="H128" t="s">
        <v>1539</v>
      </c>
      <c r="I128" t="s">
        <v>1698</v>
      </c>
      <c r="J128" t="s">
        <v>1702</v>
      </c>
      <c r="K128" t="s">
        <v>1619</v>
      </c>
      <c r="L128" t="s">
        <v>1619</v>
      </c>
      <c r="M128" t="s">
        <v>1619</v>
      </c>
      <c r="N128" t="s">
        <v>1463</v>
      </c>
      <c r="O128" t="s">
        <v>1463</v>
      </c>
      <c r="P128" t="s">
        <v>1488</v>
      </c>
      <c r="T128" t="s">
        <v>1142</v>
      </c>
      <c r="U128" t="s">
        <v>1142</v>
      </c>
      <c r="V128" t="s">
        <v>1142</v>
      </c>
      <c r="W128" t="s">
        <v>1142</v>
      </c>
      <c r="X128" t="s">
        <v>1143</v>
      </c>
      <c r="AB128" t="s">
        <v>1469</v>
      </c>
    </row>
    <row r="129" spans="1:28">
      <c r="A129" t="s">
        <v>1825</v>
      </c>
      <c r="B129" t="s">
        <v>807</v>
      </c>
      <c r="D129" t="s">
        <v>1794</v>
      </c>
      <c r="E129" t="s">
        <v>1512</v>
      </c>
      <c r="F129" t="s">
        <v>1619</v>
      </c>
      <c r="G129" t="s">
        <v>1692</v>
      </c>
      <c r="H129" t="s">
        <v>1539</v>
      </c>
      <c r="I129" t="s">
        <v>1698</v>
      </c>
      <c r="J129" t="s">
        <v>1702</v>
      </c>
      <c r="K129" t="s">
        <v>1619</v>
      </c>
      <c r="L129" t="s">
        <v>1619</v>
      </c>
      <c r="M129" t="s">
        <v>1619</v>
      </c>
      <c r="N129" t="s">
        <v>1463</v>
      </c>
      <c r="O129" t="s">
        <v>1463</v>
      </c>
      <c r="P129" t="s">
        <v>1488</v>
      </c>
      <c r="T129" t="s">
        <v>1142</v>
      </c>
      <c r="U129" t="s">
        <v>1142</v>
      </c>
      <c r="V129" t="s">
        <v>1142</v>
      </c>
      <c r="W129" t="s">
        <v>1142</v>
      </c>
      <c r="X129" t="s">
        <v>1143</v>
      </c>
      <c r="AB129" t="s">
        <v>1469</v>
      </c>
    </row>
    <row r="130" spans="1:28">
      <c r="A130" t="s">
        <v>1001</v>
      </c>
      <c r="B130" t="s">
        <v>807</v>
      </c>
      <c r="D130" t="s">
        <v>1791</v>
      </c>
      <c r="E130" t="s">
        <v>1593</v>
      </c>
      <c r="F130" t="s">
        <v>1619</v>
      </c>
      <c r="G130" t="s">
        <v>1684</v>
      </c>
      <c r="H130" t="s">
        <v>1539</v>
      </c>
      <c r="I130" t="s">
        <v>1698</v>
      </c>
      <c r="J130" t="s">
        <v>1702</v>
      </c>
      <c r="K130" t="s">
        <v>1619</v>
      </c>
      <c r="L130" t="s">
        <v>1619</v>
      </c>
      <c r="M130" t="s">
        <v>1619</v>
      </c>
      <c r="N130" t="s">
        <v>1567</v>
      </c>
      <c r="O130" t="s">
        <v>1567</v>
      </c>
      <c r="P130" t="s">
        <v>1488</v>
      </c>
      <c r="T130" t="s">
        <v>1142</v>
      </c>
      <c r="U130" t="s">
        <v>1142</v>
      </c>
      <c r="V130" t="s">
        <v>1142</v>
      </c>
      <c r="W130" t="s">
        <v>1142</v>
      </c>
      <c r="X130" t="s">
        <v>1143</v>
      </c>
      <c r="AB130" t="s">
        <v>1469</v>
      </c>
    </row>
    <row r="131" spans="1:28">
      <c r="A131" t="s">
        <v>1001</v>
      </c>
      <c r="B131" t="s">
        <v>807</v>
      </c>
      <c r="D131" t="s">
        <v>1791</v>
      </c>
      <c r="E131" t="s">
        <v>1730</v>
      </c>
      <c r="F131" t="s">
        <v>1619</v>
      </c>
      <c r="G131" t="s">
        <v>1684</v>
      </c>
      <c r="H131" t="s">
        <v>1539</v>
      </c>
      <c r="I131" t="s">
        <v>1698</v>
      </c>
      <c r="J131" t="s">
        <v>1702</v>
      </c>
      <c r="K131" t="s">
        <v>1619</v>
      </c>
      <c r="L131" t="s">
        <v>1619</v>
      </c>
      <c r="M131" t="s">
        <v>1619</v>
      </c>
      <c r="N131" t="s">
        <v>1567</v>
      </c>
      <c r="O131" t="s">
        <v>1567</v>
      </c>
      <c r="P131" t="s">
        <v>1488</v>
      </c>
      <c r="T131" t="s">
        <v>1142</v>
      </c>
      <c r="U131" t="s">
        <v>1142</v>
      </c>
      <c r="V131" t="s">
        <v>1142</v>
      </c>
      <c r="W131" t="s">
        <v>1142</v>
      </c>
      <c r="X131" t="s">
        <v>1143</v>
      </c>
      <c r="AB131" t="s">
        <v>1469</v>
      </c>
    </row>
    <row r="132" spans="1:28">
      <c r="A132" t="s">
        <v>1001</v>
      </c>
      <c r="B132" t="s">
        <v>807</v>
      </c>
      <c r="D132" t="s">
        <v>1831</v>
      </c>
      <c r="E132" t="s">
        <v>1518</v>
      </c>
      <c r="F132" t="s">
        <v>1619</v>
      </c>
      <c r="G132" t="s">
        <v>1684</v>
      </c>
      <c r="H132" t="s">
        <v>1539</v>
      </c>
      <c r="I132" t="s">
        <v>1698</v>
      </c>
      <c r="J132" t="s">
        <v>1702</v>
      </c>
      <c r="K132" t="s">
        <v>1619</v>
      </c>
      <c r="L132" t="s">
        <v>1619</v>
      </c>
      <c r="M132" t="s">
        <v>1619</v>
      </c>
      <c r="N132" t="s">
        <v>1654</v>
      </c>
      <c r="O132" t="s">
        <v>1654</v>
      </c>
      <c r="P132" t="s">
        <v>1488</v>
      </c>
      <c r="T132" t="s">
        <v>1142</v>
      </c>
      <c r="U132" t="s">
        <v>1142</v>
      </c>
      <c r="V132" t="s">
        <v>1142</v>
      </c>
      <c r="W132" t="s">
        <v>1142</v>
      </c>
      <c r="X132" t="s">
        <v>1143</v>
      </c>
      <c r="AB132" t="s">
        <v>1469</v>
      </c>
    </row>
    <row r="133" spans="1:28">
      <c r="A133" t="s">
        <v>1001</v>
      </c>
      <c r="B133" t="s">
        <v>807</v>
      </c>
      <c r="D133" t="s">
        <v>1831</v>
      </c>
      <c r="E133" t="s">
        <v>1664</v>
      </c>
      <c r="F133" t="s">
        <v>1619</v>
      </c>
      <c r="G133" t="s">
        <v>1684</v>
      </c>
      <c r="H133" t="s">
        <v>1539</v>
      </c>
      <c r="I133" t="s">
        <v>1698</v>
      </c>
      <c r="J133" t="s">
        <v>1702</v>
      </c>
      <c r="K133" t="s">
        <v>1619</v>
      </c>
      <c r="L133" t="s">
        <v>1619</v>
      </c>
      <c r="M133" t="s">
        <v>1619</v>
      </c>
      <c r="N133" t="s">
        <v>1686</v>
      </c>
      <c r="O133" t="s">
        <v>1686</v>
      </c>
      <c r="P133" t="s">
        <v>1488</v>
      </c>
      <c r="T133" t="s">
        <v>1142</v>
      </c>
      <c r="U133" t="s">
        <v>1142</v>
      </c>
      <c r="V133" t="s">
        <v>1142</v>
      </c>
      <c r="W133" t="s">
        <v>1142</v>
      </c>
      <c r="X133" t="s">
        <v>1143</v>
      </c>
      <c r="AB133" t="s">
        <v>1469</v>
      </c>
    </row>
    <row r="134" spans="1:28">
      <c r="A134" t="s">
        <v>1001</v>
      </c>
      <c r="B134" t="s">
        <v>807</v>
      </c>
      <c r="D134" t="s">
        <v>1812</v>
      </c>
      <c r="E134" t="s">
        <v>1518</v>
      </c>
      <c r="F134" t="s">
        <v>1619</v>
      </c>
      <c r="G134" t="s">
        <v>1684</v>
      </c>
      <c r="H134" t="s">
        <v>1539</v>
      </c>
      <c r="I134" t="s">
        <v>1698</v>
      </c>
      <c r="J134" t="s">
        <v>1702</v>
      </c>
      <c r="K134" t="s">
        <v>1619</v>
      </c>
      <c r="L134" t="s">
        <v>1619</v>
      </c>
      <c r="M134" t="s">
        <v>1619</v>
      </c>
      <c r="N134" t="s">
        <v>1520</v>
      </c>
      <c r="O134" t="s">
        <v>1520</v>
      </c>
      <c r="P134" t="s">
        <v>1488</v>
      </c>
      <c r="T134" t="s">
        <v>1142</v>
      </c>
      <c r="U134" t="s">
        <v>1142</v>
      </c>
      <c r="V134" t="s">
        <v>1142</v>
      </c>
      <c r="W134" t="s">
        <v>1142</v>
      </c>
      <c r="X134" t="s">
        <v>1143</v>
      </c>
      <c r="AB134" t="s">
        <v>1469</v>
      </c>
    </row>
    <row r="135" spans="1:28">
      <c r="A135" t="s">
        <v>1001</v>
      </c>
      <c r="B135" t="s">
        <v>807</v>
      </c>
      <c r="D135" t="s">
        <v>1812</v>
      </c>
      <c r="E135" t="s">
        <v>1664</v>
      </c>
      <c r="F135" t="s">
        <v>1619</v>
      </c>
      <c r="G135" t="s">
        <v>1684</v>
      </c>
      <c r="H135" t="s">
        <v>1539</v>
      </c>
      <c r="I135" t="s">
        <v>1698</v>
      </c>
      <c r="J135" t="s">
        <v>1702</v>
      </c>
      <c r="K135" t="s">
        <v>1619</v>
      </c>
      <c r="L135" t="s">
        <v>1619</v>
      </c>
      <c r="M135" t="s">
        <v>1619</v>
      </c>
      <c r="N135" t="s">
        <v>1485</v>
      </c>
      <c r="O135" t="s">
        <v>1485</v>
      </c>
      <c r="P135" t="s">
        <v>1488</v>
      </c>
      <c r="T135" t="s">
        <v>1142</v>
      </c>
      <c r="U135" t="s">
        <v>1142</v>
      </c>
      <c r="V135" t="s">
        <v>1142</v>
      </c>
      <c r="W135" t="s">
        <v>1142</v>
      </c>
      <c r="X135" t="s">
        <v>1143</v>
      </c>
      <c r="AB135" t="s">
        <v>1469</v>
      </c>
    </row>
    <row r="136" spans="1:28">
      <c r="A136" t="s">
        <v>1001</v>
      </c>
      <c r="B136" t="s">
        <v>807</v>
      </c>
      <c r="D136" t="s">
        <v>1799</v>
      </c>
      <c r="E136" t="s">
        <v>1518</v>
      </c>
      <c r="F136" t="s">
        <v>1619</v>
      </c>
      <c r="G136" t="s">
        <v>1684</v>
      </c>
      <c r="H136" t="s">
        <v>1539</v>
      </c>
      <c r="I136" t="s">
        <v>1698</v>
      </c>
      <c r="J136" t="s">
        <v>1702</v>
      </c>
      <c r="K136" t="s">
        <v>1619</v>
      </c>
      <c r="L136" t="s">
        <v>1619</v>
      </c>
      <c r="M136" t="s">
        <v>1619</v>
      </c>
      <c r="N136" t="s">
        <v>1703</v>
      </c>
      <c r="O136" t="s">
        <v>1703</v>
      </c>
      <c r="P136" t="s">
        <v>1488</v>
      </c>
      <c r="T136" t="s">
        <v>1142</v>
      </c>
      <c r="U136" t="s">
        <v>1142</v>
      </c>
      <c r="V136" t="s">
        <v>1142</v>
      </c>
      <c r="W136" t="s">
        <v>1142</v>
      </c>
      <c r="X136" t="s">
        <v>1143</v>
      </c>
      <c r="AB136" t="s">
        <v>1469</v>
      </c>
    </row>
    <row r="137" spans="1:28">
      <c r="A137" t="s">
        <v>1001</v>
      </c>
      <c r="B137" t="s">
        <v>807</v>
      </c>
      <c r="D137" t="s">
        <v>1799</v>
      </c>
      <c r="E137" t="s">
        <v>1687</v>
      </c>
      <c r="F137" t="s">
        <v>1619</v>
      </c>
      <c r="G137" t="s">
        <v>1684</v>
      </c>
      <c r="H137" t="s">
        <v>1539</v>
      </c>
      <c r="I137" t="s">
        <v>1698</v>
      </c>
      <c r="J137" t="s">
        <v>1702</v>
      </c>
      <c r="K137" t="s">
        <v>1619</v>
      </c>
      <c r="L137" t="s">
        <v>1619</v>
      </c>
      <c r="M137" t="s">
        <v>1619</v>
      </c>
      <c r="N137" t="s">
        <v>1703</v>
      </c>
      <c r="O137" t="s">
        <v>1703</v>
      </c>
      <c r="P137" t="s">
        <v>1488</v>
      </c>
      <c r="T137" t="s">
        <v>1142</v>
      </c>
      <c r="U137" t="s">
        <v>1142</v>
      </c>
      <c r="V137" t="s">
        <v>1142</v>
      </c>
      <c r="W137" t="s">
        <v>1142</v>
      </c>
      <c r="X137" t="s">
        <v>1143</v>
      </c>
      <c r="AB137" t="s">
        <v>1469</v>
      </c>
    </row>
    <row r="138" spans="1:28">
      <c r="A138" t="s">
        <v>1001</v>
      </c>
      <c r="B138" t="s">
        <v>807</v>
      </c>
      <c r="D138" t="s">
        <v>1800</v>
      </c>
      <c r="E138" t="s">
        <v>1569</v>
      </c>
      <c r="F138" t="s">
        <v>1619</v>
      </c>
      <c r="G138" t="s">
        <v>1497</v>
      </c>
      <c r="H138" t="s">
        <v>1539</v>
      </c>
      <c r="I138" t="s">
        <v>1698</v>
      </c>
      <c r="J138" t="s">
        <v>1702</v>
      </c>
      <c r="K138" t="s">
        <v>1619</v>
      </c>
      <c r="L138" t="s">
        <v>1619</v>
      </c>
      <c r="M138" t="s">
        <v>1619</v>
      </c>
      <c r="N138" t="s">
        <v>1703</v>
      </c>
      <c r="O138" t="s">
        <v>1703</v>
      </c>
      <c r="P138" t="s">
        <v>1488</v>
      </c>
      <c r="T138" t="s">
        <v>1142</v>
      </c>
      <c r="U138" t="s">
        <v>1142</v>
      </c>
      <c r="V138" t="s">
        <v>1142</v>
      </c>
      <c r="W138" t="s">
        <v>1142</v>
      </c>
      <c r="X138" t="s">
        <v>1143</v>
      </c>
      <c r="AB138" t="s">
        <v>1469</v>
      </c>
    </row>
    <row r="139" spans="1:28">
      <c r="A139" t="s">
        <v>1001</v>
      </c>
      <c r="B139" t="s">
        <v>807</v>
      </c>
      <c r="D139" t="s">
        <v>1800</v>
      </c>
      <c r="E139" t="s">
        <v>1563</v>
      </c>
      <c r="F139" t="s">
        <v>1619</v>
      </c>
      <c r="G139" t="s">
        <v>1497</v>
      </c>
      <c r="H139" t="s">
        <v>1539</v>
      </c>
      <c r="I139" t="s">
        <v>1698</v>
      </c>
      <c r="J139" t="s">
        <v>1702</v>
      </c>
      <c r="K139" t="s">
        <v>1619</v>
      </c>
      <c r="L139" t="s">
        <v>1619</v>
      </c>
      <c r="M139" t="s">
        <v>1619</v>
      </c>
      <c r="N139" t="s">
        <v>1703</v>
      </c>
      <c r="O139" t="s">
        <v>1703</v>
      </c>
      <c r="P139" t="s">
        <v>1488</v>
      </c>
      <c r="T139" t="s">
        <v>1142</v>
      </c>
      <c r="U139" t="s">
        <v>1142</v>
      </c>
      <c r="V139" t="s">
        <v>1142</v>
      </c>
      <c r="W139" t="s">
        <v>1142</v>
      </c>
      <c r="X139" t="s">
        <v>1143</v>
      </c>
      <c r="AB139" t="s">
        <v>1469</v>
      </c>
    </row>
    <row r="140" spans="1:28">
      <c r="A140" t="s">
        <v>1001</v>
      </c>
      <c r="B140" t="s">
        <v>807</v>
      </c>
      <c r="D140" t="s">
        <v>1792</v>
      </c>
      <c r="E140" t="s">
        <v>1563</v>
      </c>
      <c r="F140" t="s">
        <v>1619</v>
      </c>
      <c r="G140" t="s">
        <v>1497</v>
      </c>
      <c r="H140" t="s">
        <v>1539</v>
      </c>
      <c r="I140" t="s">
        <v>1698</v>
      </c>
      <c r="J140" t="s">
        <v>1702</v>
      </c>
      <c r="K140" t="s">
        <v>1619</v>
      </c>
      <c r="L140" t="s">
        <v>1619</v>
      </c>
      <c r="M140" t="s">
        <v>1619</v>
      </c>
      <c r="N140" t="s">
        <v>1703</v>
      </c>
      <c r="O140" t="s">
        <v>1703</v>
      </c>
      <c r="P140" t="s">
        <v>1488</v>
      </c>
      <c r="T140" t="s">
        <v>1142</v>
      </c>
      <c r="U140" t="s">
        <v>1142</v>
      </c>
      <c r="V140" t="s">
        <v>1142</v>
      </c>
      <c r="W140" t="s">
        <v>1142</v>
      </c>
      <c r="X140" t="s">
        <v>1143</v>
      </c>
      <c r="AB140" t="s">
        <v>1469</v>
      </c>
    </row>
    <row r="141" spans="1:28">
      <c r="A141" t="s">
        <v>1001</v>
      </c>
      <c r="B141" t="s">
        <v>807</v>
      </c>
      <c r="D141" t="s">
        <v>1792</v>
      </c>
      <c r="E141" t="s">
        <v>1677</v>
      </c>
      <c r="F141" t="s">
        <v>1619</v>
      </c>
      <c r="G141" t="s">
        <v>1497</v>
      </c>
      <c r="H141" t="s">
        <v>1539</v>
      </c>
      <c r="I141" t="s">
        <v>1698</v>
      </c>
      <c r="J141" t="s">
        <v>1702</v>
      </c>
      <c r="K141" t="s">
        <v>1619</v>
      </c>
      <c r="L141" t="s">
        <v>1619</v>
      </c>
      <c r="M141" t="s">
        <v>1619</v>
      </c>
      <c r="N141" t="s">
        <v>1703</v>
      </c>
      <c r="O141" t="s">
        <v>1703</v>
      </c>
      <c r="P141" t="s">
        <v>1488</v>
      </c>
      <c r="T141" t="s">
        <v>1142</v>
      </c>
      <c r="U141" t="s">
        <v>1142</v>
      </c>
      <c r="V141" t="s">
        <v>1142</v>
      </c>
      <c r="W141" t="s">
        <v>1142</v>
      </c>
      <c r="X141" t="s">
        <v>1143</v>
      </c>
      <c r="AB141" t="s">
        <v>1469</v>
      </c>
    </row>
    <row r="142" spans="1:28">
      <c r="A142" t="s">
        <v>1001</v>
      </c>
      <c r="B142" t="s">
        <v>807</v>
      </c>
      <c r="D142" t="s">
        <v>1816</v>
      </c>
      <c r="E142" t="s">
        <v>1663</v>
      </c>
      <c r="F142" t="s">
        <v>1619</v>
      </c>
      <c r="G142" t="s">
        <v>1637</v>
      </c>
      <c r="H142" t="s">
        <v>1539</v>
      </c>
      <c r="I142" t="s">
        <v>1698</v>
      </c>
      <c r="J142" t="s">
        <v>1702</v>
      </c>
      <c r="K142" t="s">
        <v>1619</v>
      </c>
      <c r="L142" t="s">
        <v>1619</v>
      </c>
      <c r="M142" t="s">
        <v>1619</v>
      </c>
      <c r="N142" t="s">
        <v>1473</v>
      </c>
      <c r="O142" t="s">
        <v>1473</v>
      </c>
      <c r="P142" t="s">
        <v>1488</v>
      </c>
      <c r="T142" t="s">
        <v>1142</v>
      </c>
      <c r="U142" t="s">
        <v>1142</v>
      </c>
      <c r="V142" t="s">
        <v>1142</v>
      </c>
      <c r="W142" t="s">
        <v>1142</v>
      </c>
      <c r="X142" t="s">
        <v>1143</v>
      </c>
      <c r="AB142" t="s">
        <v>1469</v>
      </c>
    </row>
    <row r="143" spans="1:28">
      <c r="A143" t="s">
        <v>1001</v>
      </c>
      <c r="B143" t="s">
        <v>807</v>
      </c>
      <c r="D143" t="s">
        <v>1816</v>
      </c>
      <c r="E143" t="s">
        <v>1661</v>
      </c>
      <c r="F143" t="s">
        <v>1619</v>
      </c>
      <c r="G143" t="s">
        <v>1637</v>
      </c>
      <c r="H143" t="s">
        <v>1539</v>
      </c>
      <c r="I143" t="s">
        <v>1698</v>
      </c>
      <c r="J143" t="s">
        <v>1702</v>
      </c>
      <c r="K143" t="s">
        <v>1619</v>
      </c>
      <c r="L143" t="s">
        <v>1619</v>
      </c>
      <c r="M143" t="s">
        <v>1619</v>
      </c>
      <c r="N143" t="s">
        <v>1473</v>
      </c>
      <c r="O143" t="s">
        <v>1473</v>
      </c>
      <c r="P143" t="s">
        <v>1488</v>
      </c>
      <c r="T143" t="s">
        <v>1142</v>
      </c>
      <c r="U143" t="s">
        <v>1142</v>
      </c>
      <c r="V143" t="s">
        <v>1142</v>
      </c>
      <c r="W143" t="s">
        <v>1142</v>
      </c>
      <c r="X143" t="s">
        <v>1143</v>
      </c>
      <c r="AB143" t="s">
        <v>1469</v>
      </c>
    </row>
    <row r="144" spans="1:28">
      <c r="A144" t="s">
        <v>1001</v>
      </c>
      <c r="B144" t="s">
        <v>807</v>
      </c>
      <c r="D144" t="s">
        <v>1794</v>
      </c>
      <c r="E144" t="s">
        <v>1670</v>
      </c>
      <c r="F144" t="s">
        <v>1619</v>
      </c>
      <c r="G144" t="s">
        <v>1546</v>
      </c>
      <c r="H144" t="s">
        <v>1539</v>
      </c>
      <c r="I144" t="s">
        <v>1698</v>
      </c>
      <c r="J144" t="s">
        <v>1702</v>
      </c>
      <c r="K144" t="s">
        <v>1619</v>
      </c>
      <c r="L144" t="s">
        <v>1619</v>
      </c>
      <c r="M144" t="s">
        <v>1619</v>
      </c>
      <c r="N144" t="s">
        <v>1532</v>
      </c>
      <c r="O144" t="s">
        <v>1532</v>
      </c>
      <c r="P144" t="s">
        <v>1488</v>
      </c>
      <c r="T144" t="s">
        <v>1142</v>
      </c>
      <c r="U144" t="s">
        <v>1142</v>
      </c>
      <c r="V144" t="s">
        <v>1142</v>
      </c>
      <c r="W144" t="s">
        <v>1142</v>
      </c>
      <c r="X144" t="s">
        <v>1143</v>
      </c>
      <c r="AB144" t="s">
        <v>1469</v>
      </c>
    </row>
    <row r="145" spans="1:28">
      <c r="A145" t="s">
        <v>1001</v>
      </c>
      <c r="B145" t="s">
        <v>807</v>
      </c>
      <c r="D145" t="s">
        <v>1794</v>
      </c>
      <c r="E145" t="s">
        <v>1591</v>
      </c>
      <c r="F145" t="s">
        <v>1619</v>
      </c>
      <c r="G145" t="s">
        <v>1546</v>
      </c>
      <c r="H145" t="s">
        <v>1539</v>
      </c>
      <c r="I145" t="s">
        <v>1698</v>
      </c>
      <c r="J145" t="s">
        <v>1702</v>
      </c>
      <c r="K145" t="s">
        <v>1619</v>
      </c>
      <c r="L145" t="s">
        <v>1619</v>
      </c>
      <c r="M145" t="s">
        <v>1619</v>
      </c>
      <c r="N145" t="s">
        <v>1532</v>
      </c>
      <c r="O145" t="s">
        <v>1532</v>
      </c>
      <c r="P145" t="s">
        <v>1488</v>
      </c>
      <c r="T145" t="s">
        <v>1142</v>
      </c>
      <c r="U145" t="s">
        <v>1142</v>
      </c>
      <c r="V145" t="s">
        <v>1142</v>
      </c>
      <c r="W145" t="s">
        <v>1142</v>
      </c>
      <c r="X145" t="s">
        <v>1143</v>
      </c>
      <c r="AB145" t="s">
        <v>1469</v>
      </c>
    </row>
    <row r="146" spans="1:28">
      <c r="A146" t="s">
        <v>997</v>
      </c>
      <c r="B146" t="s">
        <v>1949</v>
      </c>
      <c r="D146" t="s">
        <v>1790</v>
      </c>
      <c r="E146" t="s">
        <v>1678</v>
      </c>
      <c r="F146" t="s">
        <v>1619</v>
      </c>
      <c r="G146" t="s">
        <v>1590</v>
      </c>
      <c r="H146" t="s">
        <v>1539</v>
      </c>
      <c r="I146" t="s">
        <v>1597</v>
      </c>
      <c r="J146" t="s">
        <v>1702</v>
      </c>
      <c r="K146" t="s">
        <v>1619</v>
      </c>
      <c r="L146" t="s">
        <v>1619</v>
      </c>
      <c r="M146" t="s">
        <v>1619</v>
      </c>
      <c r="N146" t="s">
        <v>1701</v>
      </c>
      <c r="O146" t="s">
        <v>1701</v>
      </c>
      <c r="P146" t="s">
        <v>1488</v>
      </c>
      <c r="T146" t="s">
        <v>1142</v>
      </c>
      <c r="U146" t="s">
        <v>1142</v>
      </c>
      <c r="V146" t="s">
        <v>1142</v>
      </c>
      <c r="W146" t="s">
        <v>1142</v>
      </c>
      <c r="X146" t="s">
        <v>1143</v>
      </c>
      <c r="AB146" t="s">
        <v>1469</v>
      </c>
    </row>
    <row r="147" spans="1:28">
      <c r="A147" t="s">
        <v>997</v>
      </c>
      <c r="B147" t="s">
        <v>1949</v>
      </c>
      <c r="D147" t="s">
        <v>1797</v>
      </c>
      <c r="E147" t="s">
        <v>1678</v>
      </c>
      <c r="F147" t="s">
        <v>1619</v>
      </c>
      <c r="G147" t="s">
        <v>1697</v>
      </c>
      <c r="H147" t="s">
        <v>1539</v>
      </c>
      <c r="I147" t="s">
        <v>1597</v>
      </c>
      <c r="J147" t="s">
        <v>1702</v>
      </c>
      <c r="K147" t="s">
        <v>1619</v>
      </c>
      <c r="L147" t="s">
        <v>1619</v>
      </c>
      <c r="M147" t="s">
        <v>1619</v>
      </c>
      <c r="N147" t="s">
        <v>1614</v>
      </c>
      <c r="O147" t="s">
        <v>1614</v>
      </c>
      <c r="P147" t="s">
        <v>1488</v>
      </c>
      <c r="T147" t="s">
        <v>1142</v>
      </c>
      <c r="U147" t="s">
        <v>1142</v>
      </c>
      <c r="V147" t="s">
        <v>1142</v>
      </c>
      <c r="W147" t="s">
        <v>1142</v>
      </c>
      <c r="X147" t="s">
        <v>1143</v>
      </c>
      <c r="AB147" t="s">
        <v>1469</v>
      </c>
    </row>
    <row r="148" spans="1:28">
      <c r="A148" t="s">
        <v>997</v>
      </c>
      <c r="B148" t="s">
        <v>1949</v>
      </c>
      <c r="D148" t="s">
        <v>1798</v>
      </c>
      <c r="E148" t="s">
        <v>1678</v>
      </c>
      <c r="F148" t="s">
        <v>1619</v>
      </c>
      <c r="G148" t="s">
        <v>1697</v>
      </c>
      <c r="H148" t="s">
        <v>1539</v>
      </c>
      <c r="I148" t="s">
        <v>1597</v>
      </c>
      <c r="J148" t="s">
        <v>1702</v>
      </c>
      <c r="K148" t="s">
        <v>1619</v>
      </c>
      <c r="L148" t="s">
        <v>1619</v>
      </c>
      <c r="M148" t="s">
        <v>1619</v>
      </c>
      <c r="N148" t="s">
        <v>1712</v>
      </c>
      <c r="O148" t="s">
        <v>1712</v>
      </c>
      <c r="P148" t="s">
        <v>1488</v>
      </c>
      <c r="T148" t="s">
        <v>1142</v>
      </c>
      <c r="U148" t="s">
        <v>1142</v>
      </c>
      <c r="V148" t="s">
        <v>1142</v>
      </c>
      <c r="W148" t="s">
        <v>1142</v>
      </c>
      <c r="X148" t="s">
        <v>1143</v>
      </c>
      <c r="AB148" t="s">
        <v>1469</v>
      </c>
    </row>
    <row r="149" spans="1:28">
      <c r="A149" t="s">
        <v>997</v>
      </c>
      <c r="B149" t="s">
        <v>1949</v>
      </c>
      <c r="D149" t="s">
        <v>1822</v>
      </c>
      <c r="E149" t="s">
        <v>1525</v>
      </c>
      <c r="F149" t="s">
        <v>1619</v>
      </c>
      <c r="G149" t="s">
        <v>1697</v>
      </c>
      <c r="H149" t="s">
        <v>1539</v>
      </c>
      <c r="I149" t="s">
        <v>1597</v>
      </c>
      <c r="J149" t="s">
        <v>1702</v>
      </c>
      <c r="K149" t="s">
        <v>1619</v>
      </c>
      <c r="L149" t="s">
        <v>1619</v>
      </c>
      <c r="M149" t="s">
        <v>1619</v>
      </c>
      <c r="N149" t="s">
        <v>1729</v>
      </c>
      <c r="O149" t="s">
        <v>1729</v>
      </c>
      <c r="P149" t="s">
        <v>1488</v>
      </c>
      <c r="T149" t="s">
        <v>1142</v>
      </c>
      <c r="U149" t="s">
        <v>1142</v>
      </c>
      <c r="V149" t="s">
        <v>1142</v>
      </c>
      <c r="W149" t="s">
        <v>1142</v>
      </c>
      <c r="X149" t="s">
        <v>1143</v>
      </c>
      <c r="AB149" t="s">
        <v>1469</v>
      </c>
    </row>
    <row r="150" spans="1:28">
      <c r="A150" t="s">
        <v>997</v>
      </c>
      <c r="B150" t="s">
        <v>1949</v>
      </c>
      <c r="D150" t="s">
        <v>1792</v>
      </c>
      <c r="E150" t="s">
        <v>1525</v>
      </c>
      <c r="F150" t="s">
        <v>1619</v>
      </c>
      <c r="G150" t="s">
        <v>1483</v>
      </c>
      <c r="H150" t="s">
        <v>1539</v>
      </c>
      <c r="I150" t="s">
        <v>1597</v>
      </c>
      <c r="J150" t="s">
        <v>1702</v>
      </c>
      <c r="K150" t="s">
        <v>1619</v>
      </c>
      <c r="L150" t="s">
        <v>1619</v>
      </c>
      <c r="M150" t="s">
        <v>1619</v>
      </c>
      <c r="N150" t="s">
        <v>1645</v>
      </c>
      <c r="O150" t="s">
        <v>1645</v>
      </c>
      <c r="P150" t="s">
        <v>1488</v>
      </c>
      <c r="T150" t="s">
        <v>1142</v>
      </c>
      <c r="U150" t="s">
        <v>1142</v>
      </c>
      <c r="V150" t="s">
        <v>1142</v>
      </c>
      <c r="W150" t="s">
        <v>1142</v>
      </c>
      <c r="X150" t="s">
        <v>1143</v>
      </c>
      <c r="AB150" t="s">
        <v>1469</v>
      </c>
    </row>
    <row r="151" spans="1:28">
      <c r="A151" t="s">
        <v>997</v>
      </c>
      <c r="B151" t="s">
        <v>1949</v>
      </c>
      <c r="D151" t="s">
        <v>1793</v>
      </c>
      <c r="E151" t="s">
        <v>1525</v>
      </c>
      <c r="F151" t="s">
        <v>1619</v>
      </c>
      <c r="G151" t="s">
        <v>1700</v>
      </c>
      <c r="H151" t="s">
        <v>1539</v>
      </c>
      <c r="I151" t="s">
        <v>1597</v>
      </c>
      <c r="J151" t="s">
        <v>1702</v>
      </c>
      <c r="K151" t="s">
        <v>1619</v>
      </c>
      <c r="L151" t="s">
        <v>1619</v>
      </c>
      <c r="M151" t="s">
        <v>1619</v>
      </c>
      <c r="N151" t="s">
        <v>1688</v>
      </c>
      <c r="O151" t="s">
        <v>1688</v>
      </c>
      <c r="P151" t="s">
        <v>1488</v>
      </c>
      <c r="T151" t="s">
        <v>1142</v>
      </c>
      <c r="U151" t="s">
        <v>1142</v>
      </c>
      <c r="V151" t="s">
        <v>1142</v>
      </c>
      <c r="W151" t="s">
        <v>1142</v>
      </c>
      <c r="X151" t="s">
        <v>1143</v>
      </c>
      <c r="AB151" t="s">
        <v>1469</v>
      </c>
    </row>
    <row r="152" spans="1:28">
      <c r="A152" t="s">
        <v>1826</v>
      </c>
      <c r="B152" t="s">
        <v>1949</v>
      </c>
      <c r="D152" t="s">
        <v>1790</v>
      </c>
      <c r="E152" t="s">
        <v>1616</v>
      </c>
      <c r="F152" t="s">
        <v>1619</v>
      </c>
      <c r="G152" t="s">
        <v>1639</v>
      </c>
      <c r="H152" t="s">
        <v>1539</v>
      </c>
      <c r="I152" t="s">
        <v>1597</v>
      </c>
      <c r="J152" t="s">
        <v>1702</v>
      </c>
      <c r="K152" t="s">
        <v>1619</v>
      </c>
      <c r="L152" t="s">
        <v>1619</v>
      </c>
      <c r="M152" t="s">
        <v>1619</v>
      </c>
      <c r="N152" t="s">
        <v>1537</v>
      </c>
      <c r="O152" t="s">
        <v>1537</v>
      </c>
      <c r="P152" t="s">
        <v>1488</v>
      </c>
      <c r="T152" t="s">
        <v>1142</v>
      </c>
      <c r="U152" t="s">
        <v>1142</v>
      </c>
      <c r="V152" t="s">
        <v>1142</v>
      </c>
      <c r="W152" t="s">
        <v>1142</v>
      </c>
      <c r="X152" t="s">
        <v>1143</v>
      </c>
      <c r="AB152" t="s">
        <v>1469</v>
      </c>
    </row>
    <row r="153" spans="1:28">
      <c r="A153" t="s">
        <v>1826</v>
      </c>
      <c r="B153" t="s">
        <v>1949</v>
      </c>
      <c r="D153" t="s">
        <v>1795</v>
      </c>
      <c r="E153" t="s">
        <v>1576</v>
      </c>
      <c r="F153" t="s">
        <v>1619</v>
      </c>
      <c r="G153" t="s">
        <v>1554</v>
      </c>
      <c r="H153" t="s">
        <v>1539</v>
      </c>
      <c r="I153" t="s">
        <v>1597</v>
      </c>
      <c r="J153" t="s">
        <v>1702</v>
      </c>
      <c r="K153" t="s">
        <v>1619</v>
      </c>
      <c r="L153" t="s">
        <v>1619</v>
      </c>
      <c r="M153" t="s">
        <v>1619</v>
      </c>
      <c r="N153" t="s">
        <v>1537</v>
      </c>
      <c r="O153" t="s">
        <v>1537</v>
      </c>
      <c r="P153" t="s">
        <v>1488</v>
      </c>
      <c r="T153" t="s">
        <v>1142</v>
      </c>
      <c r="U153" t="s">
        <v>1142</v>
      </c>
      <c r="V153" t="s">
        <v>1142</v>
      </c>
      <c r="W153" t="s">
        <v>1142</v>
      </c>
      <c r="X153" t="s">
        <v>1143</v>
      </c>
      <c r="AB153" t="s">
        <v>1469</v>
      </c>
    </row>
    <row r="154" spans="1:28">
      <c r="A154" t="s">
        <v>1826</v>
      </c>
      <c r="B154" t="s">
        <v>1949</v>
      </c>
      <c r="D154" t="s">
        <v>1813</v>
      </c>
      <c r="E154" t="s">
        <v>1519</v>
      </c>
      <c r="F154" t="s">
        <v>1619</v>
      </c>
      <c r="G154" t="s">
        <v>1466</v>
      </c>
      <c r="H154" t="s">
        <v>1539</v>
      </c>
      <c r="I154" t="s">
        <v>1597</v>
      </c>
      <c r="J154" t="s">
        <v>1702</v>
      </c>
      <c r="K154" t="s">
        <v>1619</v>
      </c>
      <c r="L154" t="s">
        <v>1619</v>
      </c>
      <c r="M154" t="s">
        <v>1619</v>
      </c>
      <c r="N154" t="s">
        <v>1537</v>
      </c>
      <c r="O154" t="s">
        <v>1537</v>
      </c>
      <c r="P154" t="s">
        <v>1488</v>
      </c>
      <c r="T154" t="s">
        <v>1142</v>
      </c>
      <c r="U154" t="s">
        <v>1142</v>
      </c>
      <c r="V154" t="s">
        <v>1142</v>
      </c>
      <c r="W154" t="s">
        <v>1142</v>
      </c>
      <c r="X154" t="s">
        <v>1143</v>
      </c>
      <c r="AB154" t="s">
        <v>1469</v>
      </c>
    </row>
    <row r="155" spans="1:28">
      <c r="A155" t="s">
        <v>1826</v>
      </c>
      <c r="B155" t="s">
        <v>1949</v>
      </c>
      <c r="D155" t="s">
        <v>1801</v>
      </c>
      <c r="E155" t="s">
        <v>1676</v>
      </c>
      <c r="F155" t="s">
        <v>1619</v>
      </c>
      <c r="G155" t="s">
        <v>1523</v>
      </c>
      <c r="H155" t="s">
        <v>1539</v>
      </c>
      <c r="I155" t="s">
        <v>1597</v>
      </c>
      <c r="J155" t="s">
        <v>1702</v>
      </c>
      <c r="K155" t="s">
        <v>1619</v>
      </c>
      <c r="L155" t="s">
        <v>1619</v>
      </c>
      <c r="M155" t="s">
        <v>1619</v>
      </c>
      <c r="N155" t="s">
        <v>1528</v>
      </c>
      <c r="O155" t="s">
        <v>1528</v>
      </c>
      <c r="P155" t="s">
        <v>1488</v>
      </c>
      <c r="T155" t="s">
        <v>1142</v>
      </c>
      <c r="U155" t="s">
        <v>1142</v>
      </c>
      <c r="V155" t="s">
        <v>1142</v>
      </c>
      <c r="W155" t="s">
        <v>1142</v>
      </c>
      <c r="X155" t="s">
        <v>1143</v>
      </c>
      <c r="AB155" t="s">
        <v>1469</v>
      </c>
    </row>
    <row r="156" spans="1:28">
      <c r="A156" t="s">
        <v>1826</v>
      </c>
      <c r="B156" t="s">
        <v>1949</v>
      </c>
      <c r="D156" t="s">
        <v>1796</v>
      </c>
      <c r="E156" t="s">
        <v>1636</v>
      </c>
      <c r="F156" t="s">
        <v>1619</v>
      </c>
      <c r="G156" t="s">
        <v>1675</v>
      </c>
      <c r="H156" t="s">
        <v>1539</v>
      </c>
      <c r="I156" t="s">
        <v>1597</v>
      </c>
      <c r="J156" t="s">
        <v>1702</v>
      </c>
      <c r="K156" t="s">
        <v>1619</v>
      </c>
      <c r="L156" t="s">
        <v>1619</v>
      </c>
      <c r="M156" t="s">
        <v>1619</v>
      </c>
      <c r="N156" t="s">
        <v>1679</v>
      </c>
      <c r="O156" t="s">
        <v>1679</v>
      </c>
      <c r="P156" t="s">
        <v>1488</v>
      </c>
      <c r="T156" t="s">
        <v>1142</v>
      </c>
      <c r="U156" t="s">
        <v>1142</v>
      </c>
      <c r="V156" t="s">
        <v>1142</v>
      </c>
      <c r="W156" t="s">
        <v>1142</v>
      </c>
      <c r="X156" t="s">
        <v>1143</v>
      </c>
      <c r="AB156" t="s">
        <v>1469</v>
      </c>
    </row>
    <row r="157" spans="1:28">
      <c r="A157" t="s">
        <v>1826</v>
      </c>
      <c r="B157" t="s">
        <v>1949</v>
      </c>
      <c r="D157" t="s">
        <v>1796</v>
      </c>
      <c r="E157" t="s">
        <v>1533</v>
      </c>
      <c r="F157" t="s">
        <v>1619</v>
      </c>
      <c r="G157" t="s">
        <v>1720</v>
      </c>
      <c r="H157" t="s">
        <v>1539</v>
      </c>
      <c r="I157" t="s">
        <v>1597</v>
      </c>
      <c r="J157" t="s">
        <v>1702</v>
      </c>
      <c r="K157" t="s">
        <v>1619</v>
      </c>
      <c r="L157" t="s">
        <v>1619</v>
      </c>
      <c r="M157" t="s">
        <v>1619</v>
      </c>
      <c r="N157" t="s">
        <v>1669</v>
      </c>
      <c r="O157" t="s">
        <v>1669</v>
      </c>
      <c r="P157" t="s">
        <v>1488</v>
      </c>
      <c r="T157" t="s">
        <v>1142</v>
      </c>
      <c r="U157" t="s">
        <v>1142</v>
      </c>
      <c r="V157" t="s">
        <v>1142</v>
      </c>
      <c r="W157" t="s">
        <v>1142</v>
      </c>
      <c r="X157" t="s">
        <v>1143</v>
      </c>
      <c r="AB157" t="s">
        <v>1469</v>
      </c>
    </row>
    <row r="158" spans="1:28">
      <c r="A158" t="s">
        <v>1826</v>
      </c>
      <c r="B158" t="s">
        <v>1949</v>
      </c>
      <c r="D158" t="s">
        <v>1812</v>
      </c>
      <c r="E158" t="s">
        <v>1514</v>
      </c>
      <c r="F158" t="s">
        <v>1619</v>
      </c>
      <c r="G158" t="s">
        <v>1492</v>
      </c>
      <c r="H158" t="s">
        <v>1539</v>
      </c>
      <c r="I158" t="s">
        <v>1597</v>
      </c>
      <c r="J158" t="s">
        <v>1702</v>
      </c>
      <c r="K158" t="s">
        <v>1619</v>
      </c>
      <c r="L158" t="s">
        <v>1619</v>
      </c>
      <c r="M158" t="s">
        <v>1619</v>
      </c>
      <c r="N158" t="s">
        <v>1622</v>
      </c>
      <c r="O158" t="s">
        <v>1622</v>
      </c>
      <c r="P158" t="s">
        <v>1488</v>
      </c>
      <c r="T158" t="s">
        <v>1142</v>
      </c>
      <c r="U158" t="s">
        <v>1142</v>
      </c>
      <c r="V158" t="s">
        <v>1142</v>
      </c>
      <c r="W158" t="s">
        <v>1142</v>
      </c>
      <c r="X158" t="s">
        <v>1143</v>
      </c>
      <c r="AB158" t="s">
        <v>1469</v>
      </c>
    </row>
    <row r="159" spans="1:28">
      <c r="A159" t="s">
        <v>1826</v>
      </c>
      <c r="B159" t="s">
        <v>1949</v>
      </c>
      <c r="D159" t="s">
        <v>1808</v>
      </c>
      <c r="E159" t="s">
        <v>1613</v>
      </c>
      <c r="F159" t="s">
        <v>1619</v>
      </c>
      <c r="G159" t="s">
        <v>1530</v>
      </c>
      <c r="H159" t="s">
        <v>1539</v>
      </c>
      <c r="I159" t="s">
        <v>1597</v>
      </c>
      <c r="J159" t="s">
        <v>1702</v>
      </c>
      <c r="K159" t="s">
        <v>1619</v>
      </c>
      <c r="L159" t="s">
        <v>1619</v>
      </c>
      <c r="M159" t="s">
        <v>1619</v>
      </c>
      <c r="N159" t="s">
        <v>1579</v>
      </c>
      <c r="O159" t="s">
        <v>1579</v>
      </c>
      <c r="P159" t="s">
        <v>1488</v>
      </c>
      <c r="T159" t="s">
        <v>1142</v>
      </c>
      <c r="U159" t="s">
        <v>1142</v>
      </c>
      <c r="V159" t="s">
        <v>1142</v>
      </c>
      <c r="W159" t="s">
        <v>1142</v>
      </c>
      <c r="X159" t="s">
        <v>1143</v>
      </c>
      <c r="AB159" t="s">
        <v>1469</v>
      </c>
    </row>
    <row r="160" spans="1:28">
      <c r="A160" t="s">
        <v>1826</v>
      </c>
      <c r="B160" t="s">
        <v>1949</v>
      </c>
      <c r="D160" t="s">
        <v>1809</v>
      </c>
      <c r="E160" t="s">
        <v>1486</v>
      </c>
      <c r="F160" t="s">
        <v>1619</v>
      </c>
      <c r="G160" t="s">
        <v>1652</v>
      </c>
      <c r="H160" t="s">
        <v>1539</v>
      </c>
      <c r="I160" t="s">
        <v>1597</v>
      </c>
      <c r="J160" t="s">
        <v>1702</v>
      </c>
      <c r="K160" t="s">
        <v>1619</v>
      </c>
      <c r="L160" t="s">
        <v>1619</v>
      </c>
      <c r="M160" t="s">
        <v>1619</v>
      </c>
      <c r="N160" t="s">
        <v>1555</v>
      </c>
      <c r="O160" t="s">
        <v>1555</v>
      </c>
      <c r="P160" t="s">
        <v>1488</v>
      </c>
      <c r="T160" t="s">
        <v>1142</v>
      </c>
      <c r="U160" t="s">
        <v>1142</v>
      </c>
      <c r="V160" t="s">
        <v>1142</v>
      </c>
      <c r="W160" t="s">
        <v>1142</v>
      </c>
      <c r="X160" t="s">
        <v>1143</v>
      </c>
      <c r="AB160" t="s">
        <v>1469</v>
      </c>
    </row>
    <row r="161" spans="1:28">
      <c r="A161" t="s">
        <v>1826</v>
      </c>
      <c r="B161" t="s">
        <v>1949</v>
      </c>
      <c r="D161" t="s">
        <v>1810</v>
      </c>
      <c r="E161" t="s">
        <v>1510</v>
      </c>
      <c r="F161" t="s">
        <v>1619</v>
      </c>
      <c r="G161" t="s">
        <v>1734</v>
      </c>
      <c r="H161" t="s">
        <v>1539</v>
      </c>
      <c r="I161" t="s">
        <v>1597</v>
      </c>
      <c r="J161" t="s">
        <v>1702</v>
      </c>
      <c r="K161" t="s">
        <v>1619</v>
      </c>
      <c r="L161" t="s">
        <v>1619</v>
      </c>
      <c r="M161" t="s">
        <v>1619</v>
      </c>
      <c r="N161" t="s">
        <v>1515</v>
      </c>
      <c r="O161" t="s">
        <v>1515</v>
      </c>
      <c r="P161" t="s">
        <v>1488</v>
      </c>
      <c r="T161" t="s">
        <v>1142</v>
      </c>
      <c r="U161" t="s">
        <v>1142</v>
      </c>
      <c r="V161" t="s">
        <v>1142</v>
      </c>
      <c r="W161" t="s">
        <v>1142</v>
      </c>
      <c r="X161" t="s">
        <v>1143</v>
      </c>
      <c r="AB161" t="s">
        <v>1469</v>
      </c>
    </row>
    <row r="162" spans="1:28">
      <c r="A162" t="s">
        <v>1826</v>
      </c>
      <c r="B162" t="s">
        <v>1949</v>
      </c>
      <c r="D162" t="s">
        <v>1803</v>
      </c>
      <c r="E162" t="s">
        <v>1629</v>
      </c>
      <c r="F162" t="s">
        <v>1619</v>
      </c>
      <c r="G162" t="s">
        <v>1498</v>
      </c>
      <c r="H162" t="s">
        <v>1539</v>
      </c>
      <c r="I162" t="s">
        <v>1597</v>
      </c>
      <c r="J162" t="s">
        <v>1702</v>
      </c>
      <c r="K162" t="s">
        <v>1619</v>
      </c>
      <c r="L162" t="s">
        <v>1619</v>
      </c>
      <c r="M162" t="s">
        <v>1619</v>
      </c>
      <c r="N162" t="s">
        <v>1737</v>
      </c>
      <c r="O162" t="s">
        <v>1737</v>
      </c>
      <c r="P162" t="s">
        <v>1488</v>
      </c>
      <c r="T162" t="s">
        <v>1142</v>
      </c>
      <c r="U162" t="s">
        <v>1142</v>
      </c>
      <c r="V162" t="s">
        <v>1142</v>
      </c>
      <c r="W162" t="s">
        <v>1142</v>
      </c>
      <c r="X162" t="s">
        <v>1143</v>
      </c>
      <c r="AB162" t="s">
        <v>1469</v>
      </c>
    </row>
    <row r="163" spans="1:28">
      <c r="A163" t="s">
        <v>1826</v>
      </c>
      <c r="B163" t="s">
        <v>1949</v>
      </c>
      <c r="D163" t="s">
        <v>1804</v>
      </c>
      <c r="E163" t="s">
        <v>1629</v>
      </c>
      <c r="F163" t="s">
        <v>1619</v>
      </c>
      <c r="G163" t="s">
        <v>1606</v>
      </c>
      <c r="H163" t="s">
        <v>1539</v>
      </c>
      <c r="I163" t="s">
        <v>1597</v>
      </c>
      <c r="J163" t="s">
        <v>1702</v>
      </c>
      <c r="K163" t="s">
        <v>1619</v>
      </c>
      <c r="L163" t="s">
        <v>1619</v>
      </c>
      <c r="M163" t="s">
        <v>1619</v>
      </c>
      <c r="N163" t="s">
        <v>1737</v>
      </c>
      <c r="O163" t="s">
        <v>1737</v>
      </c>
      <c r="P163" t="s">
        <v>1488</v>
      </c>
      <c r="T163" t="s">
        <v>1142</v>
      </c>
      <c r="U163" t="s">
        <v>1142</v>
      </c>
      <c r="V163" t="s">
        <v>1142</v>
      </c>
      <c r="W163" t="s">
        <v>1142</v>
      </c>
      <c r="X163" t="s">
        <v>1143</v>
      </c>
      <c r="AB163" t="s">
        <v>1469</v>
      </c>
    </row>
    <row r="164" spans="1:28">
      <c r="A164" t="s">
        <v>1826</v>
      </c>
      <c r="B164" t="s">
        <v>1949</v>
      </c>
      <c r="D164" t="s">
        <v>1806</v>
      </c>
      <c r="E164" t="s">
        <v>1572</v>
      </c>
      <c r="F164" t="s">
        <v>1619</v>
      </c>
      <c r="G164" t="s">
        <v>1501</v>
      </c>
      <c r="H164" t="s">
        <v>1539</v>
      </c>
      <c r="I164" t="s">
        <v>1597</v>
      </c>
      <c r="J164" t="s">
        <v>1702</v>
      </c>
      <c r="K164" t="s">
        <v>1619</v>
      </c>
      <c r="L164" t="s">
        <v>1619</v>
      </c>
      <c r="M164" t="s">
        <v>1619</v>
      </c>
      <c r="N164" t="s">
        <v>1535</v>
      </c>
      <c r="O164" t="s">
        <v>1535</v>
      </c>
      <c r="P164" t="s">
        <v>1488</v>
      </c>
      <c r="T164" t="s">
        <v>1142</v>
      </c>
      <c r="U164" t="s">
        <v>1142</v>
      </c>
      <c r="V164" t="s">
        <v>1142</v>
      </c>
      <c r="W164" t="s">
        <v>1142</v>
      </c>
      <c r="X164" t="s">
        <v>1143</v>
      </c>
      <c r="AB164" t="s">
        <v>1469</v>
      </c>
    </row>
    <row r="165" spans="1:28">
      <c r="A165" t="s">
        <v>1826</v>
      </c>
      <c r="B165" t="s">
        <v>1949</v>
      </c>
      <c r="D165" t="s">
        <v>1807</v>
      </c>
      <c r="E165" t="s">
        <v>1474</v>
      </c>
      <c r="F165" t="s">
        <v>1619</v>
      </c>
      <c r="G165" t="s">
        <v>1479</v>
      </c>
      <c r="H165" t="s">
        <v>1539</v>
      </c>
      <c r="I165" t="s">
        <v>1597</v>
      </c>
      <c r="J165" t="s">
        <v>1702</v>
      </c>
      <c r="K165" t="s">
        <v>1619</v>
      </c>
      <c r="L165" t="s">
        <v>1619</v>
      </c>
      <c r="M165" t="s">
        <v>1619</v>
      </c>
      <c r="N165" t="s">
        <v>1535</v>
      </c>
      <c r="O165" t="s">
        <v>1535</v>
      </c>
      <c r="P165" t="s">
        <v>1488</v>
      </c>
      <c r="T165" t="s">
        <v>1142</v>
      </c>
      <c r="U165" t="s">
        <v>1142</v>
      </c>
      <c r="V165" t="s">
        <v>1142</v>
      </c>
      <c r="W165" t="s">
        <v>1142</v>
      </c>
      <c r="X165" t="s">
        <v>1143</v>
      </c>
      <c r="AB165" t="s">
        <v>1469</v>
      </c>
    </row>
    <row r="166" spans="1:28">
      <c r="A166" t="s">
        <v>1826</v>
      </c>
      <c r="B166" t="s">
        <v>1949</v>
      </c>
      <c r="D166" t="s">
        <v>1816</v>
      </c>
      <c r="E166" t="s">
        <v>1718</v>
      </c>
      <c r="F166" t="s">
        <v>1619</v>
      </c>
      <c r="G166" t="s">
        <v>1494</v>
      </c>
      <c r="H166" t="s">
        <v>1539</v>
      </c>
      <c r="I166" t="s">
        <v>1597</v>
      </c>
      <c r="J166" t="s">
        <v>1702</v>
      </c>
      <c r="K166" t="s">
        <v>1619</v>
      </c>
      <c r="L166" t="s">
        <v>1619</v>
      </c>
      <c r="M166" t="s">
        <v>1619</v>
      </c>
      <c r="N166" t="s">
        <v>1472</v>
      </c>
      <c r="O166" t="s">
        <v>1472</v>
      </c>
      <c r="P166" t="s">
        <v>1488</v>
      </c>
      <c r="T166" t="s">
        <v>1142</v>
      </c>
      <c r="U166" t="s">
        <v>1142</v>
      </c>
      <c r="V166" t="s">
        <v>1142</v>
      </c>
      <c r="W166" t="s">
        <v>1142</v>
      </c>
      <c r="X166" t="s">
        <v>1143</v>
      </c>
      <c r="AB166" t="s">
        <v>1469</v>
      </c>
    </row>
    <row r="167" spans="1:28">
      <c r="A167" t="s">
        <v>1826</v>
      </c>
      <c r="B167" t="s">
        <v>1949</v>
      </c>
      <c r="D167" t="s">
        <v>1794</v>
      </c>
      <c r="E167" t="s">
        <v>1511</v>
      </c>
      <c r="F167" t="s">
        <v>1619</v>
      </c>
      <c r="G167" t="s">
        <v>1470</v>
      </c>
      <c r="H167" t="s">
        <v>1539</v>
      </c>
      <c r="I167" t="s">
        <v>1597</v>
      </c>
      <c r="J167" t="s">
        <v>1702</v>
      </c>
      <c r="K167" t="s">
        <v>1619</v>
      </c>
      <c r="L167" t="s">
        <v>1619</v>
      </c>
      <c r="M167" t="s">
        <v>1619</v>
      </c>
      <c r="N167" t="s">
        <v>1635</v>
      </c>
      <c r="O167" t="s">
        <v>1635</v>
      </c>
      <c r="P167" t="s">
        <v>1488</v>
      </c>
      <c r="T167" t="s">
        <v>1142</v>
      </c>
      <c r="U167" t="s">
        <v>1142</v>
      </c>
      <c r="V167" t="s">
        <v>1142</v>
      </c>
      <c r="W167" t="s">
        <v>1142</v>
      </c>
      <c r="X167" t="s">
        <v>1143</v>
      </c>
      <c r="AB167" t="s">
        <v>1469</v>
      </c>
    </row>
    <row r="168" spans="1:28">
      <c r="A168" t="s">
        <v>1825</v>
      </c>
      <c r="B168" t="s">
        <v>1949</v>
      </c>
      <c r="D168" t="s">
        <v>1821</v>
      </c>
      <c r="E168" t="s">
        <v>1660</v>
      </c>
      <c r="F168" t="s">
        <v>1619</v>
      </c>
      <c r="G168" t="s">
        <v>1465</v>
      </c>
      <c r="H168" t="s">
        <v>1539</v>
      </c>
      <c r="I168" t="s">
        <v>1597</v>
      </c>
      <c r="J168" t="s">
        <v>1702</v>
      </c>
      <c r="K168" t="s">
        <v>1619</v>
      </c>
      <c r="L168" t="s">
        <v>1619</v>
      </c>
      <c r="M168" t="s">
        <v>1619</v>
      </c>
      <c r="N168" t="s">
        <v>1625</v>
      </c>
      <c r="O168" t="s">
        <v>1625</v>
      </c>
      <c r="P168" t="s">
        <v>1488</v>
      </c>
      <c r="T168" t="s">
        <v>1142</v>
      </c>
      <c r="U168" t="s">
        <v>1142</v>
      </c>
      <c r="V168" t="s">
        <v>1142</v>
      </c>
      <c r="W168" t="s">
        <v>1142</v>
      </c>
      <c r="X168" t="s">
        <v>1143</v>
      </c>
      <c r="AB168" t="s">
        <v>1469</v>
      </c>
    </row>
    <row r="169" spans="1:28">
      <c r="A169" t="s">
        <v>1825</v>
      </c>
      <c r="B169" t="s">
        <v>1949</v>
      </c>
      <c r="D169" t="s">
        <v>1812</v>
      </c>
      <c r="E169" t="s">
        <v>1605</v>
      </c>
      <c r="F169" t="s">
        <v>1619</v>
      </c>
      <c r="G169" t="s">
        <v>1465</v>
      </c>
      <c r="H169" t="s">
        <v>1539</v>
      </c>
      <c r="I169" t="s">
        <v>1597</v>
      </c>
      <c r="J169" t="s">
        <v>1702</v>
      </c>
      <c r="K169" t="s">
        <v>1619</v>
      </c>
      <c r="L169" t="s">
        <v>1619</v>
      </c>
      <c r="M169" t="s">
        <v>1619</v>
      </c>
      <c r="N169" t="s">
        <v>1625</v>
      </c>
      <c r="O169" t="s">
        <v>1625</v>
      </c>
      <c r="P169" t="s">
        <v>1488</v>
      </c>
      <c r="T169" t="s">
        <v>1142</v>
      </c>
      <c r="U169" t="s">
        <v>1142</v>
      </c>
      <c r="V169" t="s">
        <v>1142</v>
      </c>
      <c r="W169" t="s">
        <v>1142</v>
      </c>
      <c r="X169" t="s">
        <v>1143</v>
      </c>
      <c r="AB169" t="s">
        <v>1469</v>
      </c>
    </row>
    <row r="170" spans="1:28">
      <c r="A170" t="s">
        <v>1825</v>
      </c>
      <c r="B170" t="s">
        <v>1949</v>
      </c>
      <c r="D170" t="s">
        <v>1808</v>
      </c>
      <c r="E170" t="s">
        <v>1467</v>
      </c>
      <c r="F170" t="s">
        <v>1619</v>
      </c>
      <c r="G170" t="s">
        <v>1696</v>
      </c>
      <c r="H170" t="s">
        <v>1539</v>
      </c>
      <c r="I170" t="s">
        <v>1597</v>
      </c>
      <c r="J170" t="s">
        <v>1702</v>
      </c>
      <c r="K170" t="s">
        <v>1619</v>
      </c>
      <c r="L170" t="s">
        <v>1619</v>
      </c>
      <c r="M170" t="s">
        <v>1619</v>
      </c>
      <c r="N170" t="s">
        <v>1625</v>
      </c>
      <c r="O170" t="s">
        <v>1625</v>
      </c>
      <c r="P170" t="s">
        <v>1488</v>
      </c>
      <c r="T170" t="s">
        <v>1142</v>
      </c>
      <c r="U170" t="s">
        <v>1142</v>
      </c>
      <c r="V170" t="s">
        <v>1142</v>
      </c>
      <c r="W170" t="s">
        <v>1142</v>
      </c>
      <c r="X170" t="s">
        <v>1143</v>
      </c>
      <c r="AB170" t="s">
        <v>1469</v>
      </c>
    </row>
    <row r="171" spans="1:28">
      <c r="A171" t="s">
        <v>1825</v>
      </c>
      <c r="B171" t="s">
        <v>1949</v>
      </c>
      <c r="D171" t="s">
        <v>1809</v>
      </c>
      <c r="E171" t="s">
        <v>1640</v>
      </c>
      <c r="F171" t="s">
        <v>1619</v>
      </c>
      <c r="G171" t="s">
        <v>1598</v>
      </c>
      <c r="H171" t="s">
        <v>1539</v>
      </c>
      <c r="I171" t="s">
        <v>1597</v>
      </c>
      <c r="J171" t="s">
        <v>1702</v>
      </c>
      <c r="K171" t="s">
        <v>1619</v>
      </c>
      <c r="L171" t="s">
        <v>1619</v>
      </c>
      <c r="M171" t="s">
        <v>1619</v>
      </c>
      <c r="N171" t="s">
        <v>1625</v>
      </c>
      <c r="O171" t="s">
        <v>1625</v>
      </c>
      <c r="P171" t="s">
        <v>1488</v>
      </c>
      <c r="T171" t="s">
        <v>1142</v>
      </c>
      <c r="U171" t="s">
        <v>1142</v>
      </c>
      <c r="V171" t="s">
        <v>1142</v>
      </c>
      <c r="W171" t="s">
        <v>1142</v>
      </c>
      <c r="X171" t="s">
        <v>1143</v>
      </c>
      <c r="AB171" t="s">
        <v>1469</v>
      </c>
    </row>
    <row r="172" spans="1:28">
      <c r="A172" t="s">
        <v>1825</v>
      </c>
      <c r="B172" t="s">
        <v>1949</v>
      </c>
      <c r="D172" t="s">
        <v>1810</v>
      </c>
      <c r="E172" t="s">
        <v>1499</v>
      </c>
      <c r="F172" t="s">
        <v>1619</v>
      </c>
      <c r="G172" t="s">
        <v>1481</v>
      </c>
      <c r="H172" t="s">
        <v>1539</v>
      </c>
      <c r="I172" t="s">
        <v>1597</v>
      </c>
      <c r="J172" t="s">
        <v>1702</v>
      </c>
      <c r="K172" t="s">
        <v>1619</v>
      </c>
      <c r="L172" t="s">
        <v>1619</v>
      </c>
      <c r="M172" t="s">
        <v>1619</v>
      </c>
      <c r="N172" t="s">
        <v>1625</v>
      </c>
      <c r="O172" t="s">
        <v>1625</v>
      </c>
      <c r="P172" t="s">
        <v>1488</v>
      </c>
      <c r="T172" t="s">
        <v>1142</v>
      </c>
      <c r="U172" t="s">
        <v>1142</v>
      </c>
      <c r="V172" t="s">
        <v>1142</v>
      </c>
      <c r="W172" t="s">
        <v>1142</v>
      </c>
      <c r="X172" t="s">
        <v>1143</v>
      </c>
      <c r="AB172" t="s">
        <v>1469</v>
      </c>
    </row>
    <row r="173" spans="1:28">
      <c r="A173" t="s">
        <v>1825</v>
      </c>
      <c r="B173" t="s">
        <v>1949</v>
      </c>
      <c r="D173" t="s">
        <v>1803</v>
      </c>
      <c r="E173" t="s">
        <v>1548</v>
      </c>
      <c r="F173" t="s">
        <v>1619</v>
      </c>
      <c r="G173" t="s">
        <v>1595</v>
      </c>
      <c r="H173" t="s">
        <v>1539</v>
      </c>
      <c r="I173" t="s">
        <v>1597</v>
      </c>
      <c r="J173" t="s">
        <v>1702</v>
      </c>
      <c r="K173" t="s">
        <v>1619</v>
      </c>
      <c r="L173" t="s">
        <v>1619</v>
      </c>
      <c r="M173" t="s">
        <v>1619</v>
      </c>
      <c r="N173" t="s">
        <v>1615</v>
      </c>
      <c r="O173" t="s">
        <v>1615</v>
      </c>
      <c r="P173" t="s">
        <v>1488</v>
      </c>
      <c r="T173" t="s">
        <v>1142</v>
      </c>
      <c r="U173" t="s">
        <v>1142</v>
      </c>
      <c r="V173" t="s">
        <v>1142</v>
      </c>
      <c r="W173" t="s">
        <v>1142</v>
      </c>
      <c r="X173" t="s">
        <v>1143</v>
      </c>
      <c r="AB173" t="s">
        <v>1469</v>
      </c>
    </row>
    <row r="174" spans="1:28">
      <c r="A174" t="s">
        <v>1825</v>
      </c>
      <c r="B174" t="s">
        <v>1949</v>
      </c>
      <c r="D174" t="s">
        <v>1804</v>
      </c>
      <c r="E174" t="s">
        <v>1653</v>
      </c>
      <c r="F174" t="s">
        <v>1619</v>
      </c>
      <c r="G174" t="s">
        <v>1732</v>
      </c>
      <c r="H174" t="s">
        <v>1539</v>
      </c>
      <c r="I174" t="s">
        <v>1597</v>
      </c>
      <c r="J174" t="s">
        <v>1702</v>
      </c>
      <c r="K174" t="s">
        <v>1619</v>
      </c>
      <c r="L174" t="s">
        <v>1619</v>
      </c>
      <c r="M174" t="s">
        <v>1619</v>
      </c>
      <c r="N174" t="s">
        <v>1615</v>
      </c>
      <c r="O174" t="s">
        <v>1615</v>
      </c>
      <c r="P174" t="s">
        <v>1488</v>
      </c>
      <c r="T174" t="s">
        <v>1142</v>
      </c>
      <c r="U174" t="s">
        <v>1142</v>
      </c>
      <c r="V174" t="s">
        <v>1142</v>
      </c>
      <c r="W174" t="s">
        <v>1142</v>
      </c>
      <c r="X174" t="s">
        <v>1143</v>
      </c>
      <c r="AB174" t="s">
        <v>1469</v>
      </c>
    </row>
    <row r="175" spans="1:28">
      <c r="A175" t="s">
        <v>1825</v>
      </c>
      <c r="B175" t="s">
        <v>1949</v>
      </c>
      <c r="D175" t="s">
        <v>1792</v>
      </c>
      <c r="E175" t="s">
        <v>1589</v>
      </c>
      <c r="F175" t="s">
        <v>1619</v>
      </c>
      <c r="G175" t="s">
        <v>1484</v>
      </c>
      <c r="H175" t="s">
        <v>1539</v>
      </c>
      <c r="I175" t="s">
        <v>1597</v>
      </c>
      <c r="J175" t="s">
        <v>1702</v>
      </c>
      <c r="K175" t="s">
        <v>1619</v>
      </c>
      <c r="L175" t="s">
        <v>1619</v>
      </c>
      <c r="M175" t="s">
        <v>1619</v>
      </c>
      <c r="N175" t="s">
        <v>1615</v>
      </c>
      <c r="O175" t="s">
        <v>1615</v>
      </c>
      <c r="P175" t="s">
        <v>1488</v>
      </c>
      <c r="T175" t="s">
        <v>1142</v>
      </c>
      <c r="U175" t="s">
        <v>1142</v>
      </c>
      <c r="V175" t="s">
        <v>1142</v>
      </c>
      <c r="W175" t="s">
        <v>1142</v>
      </c>
      <c r="X175" t="s">
        <v>1143</v>
      </c>
      <c r="AB175" t="s">
        <v>1469</v>
      </c>
    </row>
    <row r="176" spans="1:28">
      <c r="A176" t="s">
        <v>1825</v>
      </c>
      <c r="B176" t="s">
        <v>1949</v>
      </c>
      <c r="D176" t="s">
        <v>1816</v>
      </c>
      <c r="E176" t="s">
        <v>1599</v>
      </c>
      <c r="F176" t="s">
        <v>1619</v>
      </c>
      <c r="G176" t="s">
        <v>1691</v>
      </c>
      <c r="H176" t="s">
        <v>1539</v>
      </c>
      <c r="I176" t="s">
        <v>1597</v>
      </c>
      <c r="J176" t="s">
        <v>1702</v>
      </c>
      <c r="K176" t="s">
        <v>1619</v>
      </c>
      <c r="L176" t="s">
        <v>1619</v>
      </c>
      <c r="M176" t="s">
        <v>1619</v>
      </c>
      <c r="N176" t="s">
        <v>1615</v>
      </c>
      <c r="O176" t="s">
        <v>1615</v>
      </c>
      <c r="P176" t="s">
        <v>1488</v>
      </c>
      <c r="T176" t="s">
        <v>1142</v>
      </c>
      <c r="U176" t="s">
        <v>1142</v>
      </c>
      <c r="V176" t="s">
        <v>1142</v>
      </c>
      <c r="W176" t="s">
        <v>1142</v>
      </c>
      <c r="X176" t="s">
        <v>1143</v>
      </c>
      <c r="AB176" t="s">
        <v>1469</v>
      </c>
    </row>
    <row r="177" spans="1:28">
      <c r="A177" t="s">
        <v>1825</v>
      </c>
      <c r="B177" t="s">
        <v>1949</v>
      </c>
      <c r="D177" t="s">
        <v>1794</v>
      </c>
      <c r="E177" t="s">
        <v>1693</v>
      </c>
      <c r="F177" t="s">
        <v>1619</v>
      </c>
      <c r="G177" t="s">
        <v>1692</v>
      </c>
      <c r="H177" t="s">
        <v>1539</v>
      </c>
      <c r="I177" t="s">
        <v>1597</v>
      </c>
      <c r="J177" t="s">
        <v>1702</v>
      </c>
      <c r="K177" t="s">
        <v>1619</v>
      </c>
      <c r="L177" t="s">
        <v>1619</v>
      </c>
      <c r="M177" t="s">
        <v>1619</v>
      </c>
      <c r="N177" t="s">
        <v>1615</v>
      </c>
      <c r="O177" t="s">
        <v>1615</v>
      </c>
      <c r="P177" t="s">
        <v>1488</v>
      </c>
      <c r="T177" t="s">
        <v>1142</v>
      </c>
      <c r="U177" t="s">
        <v>1142</v>
      </c>
      <c r="V177" t="s">
        <v>1142</v>
      </c>
      <c r="W177" t="s">
        <v>1142</v>
      </c>
      <c r="X177" t="s">
        <v>1143</v>
      </c>
      <c r="AB177" t="s">
        <v>1469</v>
      </c>
    </row>
    <row r="178" spans="1:28">
      <c r="A178" t="s">
        <v>1001</v>
      </c>
      <c r="B178" t="s">
        <v>1949</v>
      </c>
      <c r="D178" t="s">
        <v>1791</v>
      </c>
      <c r="E178" t="s">
        <v>1529</v>
      </c>
      <c r="F178" t="s">
        <v>1619</v>
      </c>
      <c r="G178" t="s">
        <v>1684</v>
      </c>
      <c r="H178" t="s">
        <v>1539</v>
      </c>
      <c r="I178" t="s">
        <v>1597</v>
      </c>
      <c r="J178" t="s">
        <v>1702</v>
      </c>
      <c r="K178" t="s">
        <v>1619</v>
      </c>
      <c r="L178" t="s">
        <v>1619</v>
      </c>
      <c r="M178" t="s">
        <v>1619</v>
      </c>
      <c r="N178" t="s">
        <v>1567</v>
      </c>
      <c r="O178" t="s">
        <v>1567</v>
      </c>
      <c r="P178" t="s">
        <v>1488</v>
      </c>
      <c r="T178" t="s">
        <v>1142</v>
      </c>
      <c r="U178" t="s">
        <v>1142</v>
      </c>
      <c r="V178" t="s">
        <v>1142</v>
      </c>
      <c r="W178" t="s">
        <v>1142</v>
      </c>
      <c r="X178" t="s">
        <v>1143</v>
      </c>
      <c r="AB178" t="s">
        <v>1469</v>
      </c>
    </row>
    <row r="179" spans="1:28">
      <c r="A179" t="s">
        <v>1001</v>
      </c>
      <c r="B179" t="s">
        <v>1949</v>
      </c>
      <c r="D179" t="s">
        <v>1831</v>
      </c>
      <c r="E179" t="s">
        <v>1506</v>
      </c>
      <c r="F179" t="s">
        <v>1619</v>
      </c>
      <c r="G179" t="s">
        <v>1684</v>
      </c>
      <c r="H179" t="s">
        <v>1539</v>
      </c>
      <c r="I179" t="s">
        <v>1597</v>
      </c>
      <c r="J179" t="s">
        <v>1702</v>
      </c>
      <c r="K179" t="s">
        <v>1619</v>
      </c>
      <c r="L179" t="s">
        <v>1619</v>
      </c>
      <c r="M179" t="s">
        <v>1619</v>
      </c>
      <c r="N179" t="s">
        <v>1557</v>
      </c>
      <c r="O179" t="s">
        <v>1557</v>
      </c>
      <c r="P179" t="s">
        <v>1488</v>
      </c>
      <c r="T179" t="s">
        <v>1142</v>
      </c>
      <c r="U179" t="s">
        <v>1142</v>
      </c>
      <c r="V179" t="s">
        <v>1142</v>
      </c>
      <c r="W179" t="s">
        <v>1142</v>
      </c>
      <c r="X179" t="s">
        <v>1143</v>
      </c>
      <c r="AB179" t="s">
        <v>1469</v>
      </c>
    </row>
    <row r="180" spans="1:28">
      <c r="A180" t="s">
        <v>1001</v>
      </c>
      <c r="B180" t="s">
        <v>1949</v>
      </c>
      <c r="D180" t="s">
        <v>1812</v>
      </c>
      <c r="E180" t="s">
        <v>1506</v>
      </c>
      <c r="F180" t="s">
        <v>1619</v>
      </c>
      <c r="G180" t="s">
        <v>1684</v>
      </c>
      <c r="H180" t="s">
        <v>1539</v>
      </c>
      <c r="I180" t="s">
        <v>1597</v>
      </c>
      <c r="J180" t="s">
        <v>1702</v>
      </c>
      <c r="K180" t="s">
        <v>1619</v>
      </c>
      <c r="L180" t="s">
        <v>1619</v>
      </c>
      <c r="M180" t="s">
        <v>1619</v>
      </c>
      <c r="N180" t="s">
        <v>1485</v>
      </c>
      <c r="O180" t="s">
        <v>1485</v>
      </c>
      <c r="P180" t="s">
        <v>1488</v>
      </c>
      <c r="T180" t="s">
        <v>1142</v>
      </c>
      <c r="U180" t="s">
        <v>1142</v>
      </c>
      <c r="V180" t="s">
        <v>1142</v>
      </c>
      <c r="W180" t="s">
        <v>1142</v>
      </c>
      <c r="X180" t="s">
        <v>1143</v>
      </c>
      <c r="AB180" t="s">
        <v>1469</v>
      </c>
    </row>
    <row r="181" spans="1:28">
      <c r="A181" t="s">
        <v>1001</v>
      </c>
      <c r="B181" t="s">
        <v>1949</v>
      </c>
      <c r="D181" t="s">
        <v>1799</v>
      </c>
      <c r="E181" t="s">
        <v>1566</v>
      </c>
      <c r="F181" t="s">
        <v>1619</v>
      </c>
      <c r="G181" t="s">
        <v>1684</v>
      </c>
      <c r="H181" t="s">
        <v>1539</v>
      </c>
      <c r="I181" t="s">
        <v>1597</v>
      </c>
      <c r="J181" t="s">
        <v>1702</v>
      </c>
      <c r="K181" t="s">
        <v>1619</v>
      </c>
      <c r="L181" t="s">
        <v>1619</v>
      </c>
      <c r="M181" t="s">
        <v>1619</v>
      </c>
      <c r="N181" t="s">
        <v>1618</v>
      </c>
      <c r="O181" t="s">
        <v>1618</v>
      </c>
      <c r="P181" t="s">
        <v>1488</v>
      </c>
      <c r="T181" t="s">
        <v>1142</v>
      </c>
      <c r="U181" t="s">
        <v>1142</v>
      </c>
      <c r="V181" t="s">
        <v>1142</v>
      </c>
      <c r="W181" t="s">
        <v>1142</v>
      </c>
      <c r="X181" t="s">
        <v>1143</v>
      </c>
      <c r="AB181" t="s">
        <v>1469</v>
      </c>
    </row>
    <row r="182" spans="1:28">
      <c r="A182" t="s">
        <v>1001</v>
      </c>
      <c r="B182" t="s">
        <v>1949</v>
      </c>
      <c r="D182" t="s">
        <v>1802</v>
      </c>
      <c r="E182" t="s">
        <v>1566</v>
      </c>
      <c r="F182" t="s">
        <v>1619</v>
      </c>
      <c r="G182" t="s">
        <v>1497</v>
      </c>
      <c r="H182" t="s">
        <v>1539</v>
      </c>
      <c r="I182" t="s">
        <v>1597</v>
      </c>
      <c r="J182" t="s">
        <v>1702</v>
      </c>
      <c r="K182" t="s">
        <v>1619</v>
      </c>
      <c r="L182" t="s">
        <v>1619</v>
      </c>
      <c r="M182" t="s">
        <v>1619</v>
      </c>
      <c r="N182" t="s">
        <v>1618</v>
      </c>
      <c r="O182" t="s">
        <v>1618</v>
      </c>
      <c r="P182" t="s">
        <v>1488</v>
      </c>
      <c r="T182" t="s">
        <v>1142</v>
      </c>
      <c r="U182" t="s">
        <v>1142</v>
      </c>
      <c r="V182" t="s">
        <v>1142</v>
      </c>
      <c r="W182" t="s">
        <v>1142</v>
      </c>
      <c r="X182" t="s">
        <v>1143</v>
      </c>
      <c r="AB182" t="s">
        <v>1469</v>
      </c>
    </row>
    <row r="183" spans="1:28">
      <c r="A183" t="s">
        <v>1001</v>
      </c>
      <c r="B183" t="s">
        <v>1949</v>
      </c>
      <c r="D183" t="s">
        <v>1816</v>
      </c>
      <c r="E183" t="s">
        <v>1508</v>
      </c>
      <c r="F183" t="s">
        <v>1619</v>
      </c>
      <c r="G183" t="s">
        <v>1637</v>
      </c>
      <c r="H183" t="s">
        <v>1539</v>
      </c>
      <c r="I183" t="s">
        <v>1597</v>
      </c>
      <c r="J183" t="s">
        <v>1702</v>
      </c>
      <c r="K183" t="s">
        <v>1619</v>
      </c>
      <c r="L183" t="s">
        <v>1619</v>
      </c>
      <c r="M183" t="s">
        <v>1619</v>
      </c>
      <c r="N183" t="s">
        <v>1668</v>
      </c>
      <c r="O183" t="s">
        <v>1668</v>
      </c>
      <c r="P183" t="s">
        <v>1488</v>
      </c>
      <c r="T183" t="s">
        <v>1142</v>
      </c>
      <c r="U183" t="s">
        <v>1142</v>
      </c>
      <c r="V183" t="s">
        <v>1142</v>
      </c>
      <c r="W183" t="s">
        <v>1142</v>
      </c>
      <c r="X183" t="s">
        <v>1143</v>
      </c>
      <c r="AB183" t="s">
        <v>1469</v>
      </c>
    </row>
    <row r="184" spans="1:28">
      <c r="A184" t="s">
        <v>1001</v>
      </c>
      <c r="B184" t="s">
        <v>1949</v>
      </c>
      <c r="D184" t="s">
        <v>1794</v>
      </c>
      <c r="E184" t="s">
        <v>1575</v>
      </c>
      <c r="F184" t="s">
        <v>1619</v>
      </c>
      <c r="G184" t="s">
        <v>1546</v>
      </c>
      <c r="H184" t="s">
        <v>1539</v>
      </c>
      <c r="I184" t="s">
        <v>1597</v>
      </c>
      <c r="J184" t="s">
        <v>1702</v>
      </c>
      <c r="K184" t="s">
        <v>1619</v>
      </c>
      <c r="L184" t="s">
        <v>1619</v>
      </c>
      <c r="M184" t="s">
        <v>1619</v>
      </c>
      <c r="N184" t="s">
        <v>1556</v>
      </c>
      <c r="O184" t="s">
        <v>1556</v>
      </c>
      <c r="P184" t="s">
        <v>1488</v>
      </c>
      <c r="T184" t="s">
        <v>1142</v>
      </c>
      <c r="U184" t="s">
        <v>1142</v>
      </c>
      <c r="V184" t="s">
        <v>1142</v>
      </c>
      <c r="W184" t="s">
        <v>1142</v>
      </c>
      <c r="X184" t="s">
        <v>1143</v>
      </c>
      <c r="AB184" t="s">
        <v>1469</v>
      </c>
    </row>
    <row r="185" spans="1:28">
      <c r="A185" t="s">
        <v>997</v>
      </c>
      <c r="B185" t="s">
        <v>759</v>
      </c>
      <c r="D185" t="s">
        <v>1790</v>
      </c>
      <c r="E185" t="s">
        <v>1724</v>
      </c>
      <c r="F185" t="s">
        <v>1619</v>
      </c>
      <c r="G185" t="s">
        <v>1590</v>
      </c>
      <c r="H185" t="s">
        <v>1539</v>
      </c>
      <c r="I185" t="s">
        <v>1698</v>
      </c>
      <c r="J185" t="s">
        <v>1702</v>
      </c>
      <c r="K185" t="s">
        <v>1619</v>
      </c>
      <c r="L185" t="s">
        <v>1619</v>
      </c>
      <c r="M185" t="s">
        <v>1619</v>
      </c>
      <c r="N185" t="s">
        <v>1701</v>
      </c>
      <c r="O185" t="s">
        <v>1701</v>
      </c>
      <c r="P185" t="s">
        <v>1488</v>
      </c>
      <c r="T185" t="s">
        <v>1142</v>
      </c>
      <c r="U185" t="s">
        <v>1142</v>
      </c>
      <c r="V185" t="s">
        <v>1142</v>
      </c>
      <c r="W185" t="s">
        <v>1142</v>
      </c>
      <c r="X185" t="s">
        <v>1143</v>
      </c>
      <c r="AB185" t="s">
        <v>1469</v>
      </c>
    </row>
    <row r="186" spans="1:28">
      <c r="A186" t="s">
        <v>997</v>
      </c>
      <c r="B186" t="s">
        <v>759</v>
      </c>
      <c r="D186" t="s">
        <v>1797</v>
      </c>
      <c r="E186" t="s">
        <v>1559</v>
      </c>
      <c r="F186" t="s">
        <v>1619</v>
      </c>
      <c r="G186" t="s">
        <v>1697</v>
      </c>
      <c r="H186" t="s">
        <v>1539</v>
      </c>
      <c r="I186" t="s">
        <v>1698</v>
      </c>
      <c r="J186" t="s">
        <v>1702</v>
      </c>
      <c r="K186" t="s">
        <v>1619</v>
      </c>
      <c r="L186" t="s">
        <v>1619</v>
      </c>
      <c r="M186" t="s">
        <v>1619</v>
      </c>
      <c r="N186" t="s">
        <v>1614</v>
      </c>
      <c r="O186" t="s">
        <v>1614</v>
      </c>
      <c r="P186" t="s">
        <v>1488</v>
      </c>
      <c r="T186" t="s">
        <v>1142</v>
      </c>
      <c r="U186" t="s">
        <v>1142</v>
      </c>
      <c r="V186" t="s">
        <v>1142</v>
      </c>
      <c r="W186" t="s">
        <v>1142</v>
      </c>
      <c r="X186" t="s">
        <v>1143</v>
      </c>
      <c r="AB186" t="s">
        <v>1469</v>
      </c>
    </row>
    <row r="187" spans="1:28">
      <c r="A187" t="s">
        <v>997</v>
      </c>
      <c r="B187" t="s">
        <v>759</v>
      </c>
      <c r="D187" t="s">
        <v>1798</v>
      </c>
      <c r="E187" t="s">
        <v>1685</v>
      </c>
      <c r="F187" t="s">
        <v>1619</v>
      </c>
      <c r="G187" t="s">
        <v>1697</v>
      </c>
      <c r="H187" t="s">
        <v>1539</v>
      </c>
      <c r="I187" t="s">
        <v>1698</v>
      </c>
      <c r="J187" t="s">
        <v>1702</v>
      </c>
      <c r="K187" t="s">
        <v>1619</v>
      </c>
      <c r="L187" t="s">
        <v>1619</v>
      </c>
      <c r="M187" t="s">
        <v>1619</v>
      </c>
      <c r="N187" t="s">
        <v>1712</v>
      </c>
      <c r="O187" t="s">
        <v>1712</v>
      </c>
      <c r="P187" t="s">
        <v>1488</v>
      </c>
      <c r="T187" t="s">
        <v>1142</v>
      </c>
      <c r="U187" t="s">
        <v>1142</v>
      </c>
      <c r="V187" t="s">
        <v>1142</v>
      </c>
      <c r="W187" t="s">
        <v>1142</v>
      </c>
      <c r="X187" t="s">
        <v>1143</v>
      </c>
      <c r="AB187" t="s">
        <v>1469</v>
      </c>
    </row>
    <row r="188" spans="1:28">
      <c r="A188" t="s">
        <v>997</v>
      </c>
      <c r="B188" t="s">
        <v>759</v>
      </c>
      <c r="D188" t="s">
        <v>1799</v>
      </c>
      <c r="E188" t="s">
        <v>1491</v>
      </c>
      <c r="F188" t="s">
        <v>1619</v>
      </c>
      <c r="G188" t="s">
        <v>1697</v>
      </c>
      <c r="H188" t="s">
        <v>1539</v>
      </c>
      <c r="I188" t="s">
        <v>1698</v>
      </c>
      <c r="J188" t="s">
        <v>1702</v>
      </c>
      <c r="K188" t="s">
        <v>1619</v>
      </c>
      <c r="L188" t="s">
        <v>1619</v>
      </c>
      <c r="M188" t="s">
        <v>1619</v>
      </c>
      <c r="N188" t="s">
        <v>1583</v>
      </c>
      <c r="O188" t="s">
        <v>1583</v>
      </c>
      <c r="P188" t="s">
        <v>1488</v>
      </c>
      <c r="T188" t="s">
        <v>1142</v>
      </c>
      <c r="U188" t="s">
        <v>1142</v>
      </c>
      <c r="V188" t="s">
        <v>1142</v>
      </c>
      <c r="W188" t="s">
        <v>1142</v>
      </c>
      <c r="X188" t="s">
        <v>1143</v>
      </c>
      <c r="AB188" t="s">
        <v>1469</v>
      </c>
    </row>
    <row r="189" spans="1:28">
      <c r="A189" t="s">
        <v>997</v>
      </c>
      <c r="B189" t="s">
        <v>759</v>
      </c>
      <c r="D189" t="s">
        <v>1800</v>
      </c>
      <c r="E189" t="s">
        <v>1570</v>
      </c>
      <c r="F189" t="s">
        <v>1619</v>
      </c>
      <c r="G189" t="s">
        <v>1697</v>
      </c>
      <c r="H189" t="s">
        <v>1539</v>
      </c>
      <c r="I189" t="s">
        <v>1698</v>
      </c>
      <c r="J189" t="s">
        <v>1702</v>
      </c>
      <c r="K189" t="s">
        <v>1619</v>
      </c>
      <c r="L189" t="s">
        <v>1619</v>
      </c>
      <c r="M189" t="s">
        <v>1619</v>
      </c>
      <c r="N189" t="s">
        <v>1583</v>
      </c>
      <c r="O189" t="s">
        <v>1583</v>
      </c>
      <c r="P189" t="s">
        <v>1488</v>
      </c>
      <c r="T189" t="s">
        <v>1142</v>
      </c>
      <c r="U189" t="s">
        <v>1142</v>
      </c>
      <c r="V189" t="s">
        <v>1142</v>
      </c>
      <c r="W189" t="s">
        <v>1142</v>
      </c>
      <c r="X189" t="s">
        <v>1143</v>
      </c>
      <c r="AB189" t="s">
        <v>1469</v>
      </c>
    </row>
    <row r="190" spans="1:28">
      <c r="A190" t="s">
        <v>997</v>
      </c>
      <c r="B190" t="s">
        <v>759</v>
      </c>
      <c r="D190" t="s">
        <v>1792</v>
      </c>
      <c r="E190" t="s">
        <v>1500</v>
      </c>
      <c r="F190" t="s">
        <v>1619</v>
      </c>
      <c r="G190" t="s">
        <v>1544</v>
      </c>
      <c r="H190" t="s">
        <v>1539</v>
      </c>
      <c r="I190" t="s">
        <v>1698</v>
      </c>
      <c r="J190" t="s">
        <v>1702</v>
      </c>
      <c r="K190" t="s">
        <v>1619</v>
      </c>
      <c r="L190" t="s">
        <v>1619</v>
      </c>
      <c r="M190" t="s">
        <v>1619</v>
      </c>
      <c r="N190" t="s">
        <v>1645</v>
      </c>
      <c r="O190" t="s">
        <v>1645</v>
      </c>
      <c r="P190" t="s">
        <v>1488</v>
      </c>
      <c r="T190" t="s">
        <v>1142</v>
      </c>
      <c r="U190" t="s">
        <v>1142</v>
      </c>
      <c r="V190" t="s">
        <v>1142</v>
      </c>
      <c r="W190" t="s">
        <v>1142</v>
      </c>
      <c r="X190" t="s">
        <v>1143</v>
      </c>
      <c r="AB190" t="s">
        <v>1469</v>
      </c>
    </row>
    <row r="191" spans="1:28">
      <c r="A191" t="s">
        <v>997</v>
      </c>
      <c r="B191" t="s">
        <v>759</v>
      </c>
      <c r="D191" t="s">
        <v>1793</v>
      </c>
      <c r="E191" t="s">
        <v>1526</v>
      </c>
      <c r="F191" t="s">
        <v>1619</v>
      </c>
      <c r="G191" t="s">
        <v>1700</v>
      </c>
      <c r="H191" t="s">
        <v>1539</v>
      </c>
      <c r="I191" t="s">
        <v>1698</v>
      </c>
      <c r="J191" t="s">
        <v>1702</v>
      </c>
      <c r="K191" t="s">
        <v>1619</v>
      </c>
      <c r="L191" t="s">
        <v>1619</v>
      </c>
      <c r="M191" t="s">
        <v>1619</v>
      </c>
      <c r="N191" t="s">
        <v>1688</v>
      </c>
      <c r="O191" t="s">
        <v>1688</v>
      </c>
      <c r="P191" t="s">
        <v>1488</v>
      </c>
      <c r="T191" t="s">
        <v>1142</v>
      </c>
      <c r="U191" t="s">
        <v>1142</v>
      </c>
      <c r="V191" t="s">
        <v>1142</v>
      </c>
      <c r="W191" t="s">
        <v>1142</v>
      </c>
      <c r="X191" t="s">
        <v>1143</v>
      </c>
      <c r="AB191" t="s">
        <v>1469</v>
      </c>
    </row>
    <row r="192" spans="1:28">
      <c r="A192" t="s">
        <v>1826</v>
      </c>
      <c r="B192" t="s">
        <v>759</v>
      </c>
      <c r="D192" t="s">
        <v>1790</v>
      </c>
      <c r="E192" t="s">
        <v>1496</v>
      </c>
      <c r="F192" t="s">
        <v>1619</v>
      </c>
      <c r="G192" t="s">
        <v>1639</v>
      </c>
      <c r="H192" t="s">
        <v>1539</v>
      </c>
      <c r="I192" t="s">
        <v>1698</v>
      </c>
      <c r="J192" t="s">
        <v>1702</v>
      </c>
      <c r="K192" t="s">
        <v>1619</v>
      </c>
      <c r="L192" t="s">
        <v>1619</v>
      </c>
      <c r="M192" t="s">
        <v>1619</v>
      </c>
      <c r="N192" t="s">
        <v>1537</v>
      </c>
      <c r="O192" t="s">
        <v>1537</v>
      </c>
      <c r="P192" t="s">
        <v>1488</v>
      </c>
      <c r="T192" t="s">
        <v>1142</v>
      </c>
      <c r="U192" t="s">
        <v>1142</v>
      </c>
      <c r="V192" t="s">
        <v>1142</v>
      </c>
      <c r="W192" t="s">
        <v>1142</v>
      </c>
      <c r="X192" t="s">
        <v>1143</v>
      </c>
      <c r="AB192" t="s">
        <v>1469</v>
      </c>
    </row>
    <row r="193" spans="1:28">
      <c r="A193" t="s">
        <v>1826</v>
      </c>
      <c r="B193" t="s">
        <v>759</v>
      </c>
      <c r="D193" t="s">
        <v>1795</v>
      </c>
      <c r="E193" t="s">
        <v>1584</v>
      </c>
      <c r="F193" t="s">
        <v>1619</v>
      </c>
      <c r="G193" t="s">
        <v>1554</v>
      </c>
      <c r="H193" t="s">
        <v>1539</v>
      </c>
      <c r="I193" t="s">
        <v>1698</v>
      </c>
      <c r="J193" t="s">
        <v>1702</v>
      </c>
      <c r="K193" t="s">
        <v>1619</v>
      </c>
      <c r="L193" t="s">
        <v>1619</v>
      </c>
      <c r="M193" t="s">
        <v>1619</v>
      </c>
      <c r="N193" t="s">
        <v>1537</v>
      </c>
      <c r="O193" t="s">
        <v>1537</v>
      </c>
      <c r="P193" t="s">
        <v>1488</v>
      </c>
      <c r="T193" t="s">
        <v>1142</v>
      </c>
      <c r="U193" t="s">
        <v>1142</v>
      </c>
      <c r="V193" t="s">
        <v>1142</v>
      </c>
      <c r="W193" t="s">
        <v>1142</v>
      </c>
      <c r="X193" t="s">
        <v>1143</v>
      </c>
      <c r="AB193" t="s">
        <v>1469</v>
      </c>
    </row>
    <row r="194" spans="1:28">
      <c r="A194" t="s">
        <v>1826</v>
      </c>
      <c r="B194" t="s">
        <v>759</v>
      </c>
      <c r="D194" t="s">
        <v>1813</v>
      </c>
      <c r="E194" t="s">
        <v>1540</v>
      </c>
      <c r="F194" t="s">
        <v>1619</v>
      </c>
      <c r="G194" t="s">
        <v>1466</v>
      </c>
      <c r="H194" t="s">
        <v>1539</v>
      </c>
      <c r="I194" t="s">
        <v>1698</v>
      </c>
      <c r="J194" t="s">
        <v>1702</v>
      </c>
      <c r="K194" t="s">
        <v>1619</v>
      </c>
      <c r="L194" t="s">
        <v>1619</v>
      </c>
      <c r="M194" t="s">
        <v>1619</v>
      </c>
      <c r="N194" t="s">
        <v>1537</v>
      </c>
      <c r="O194" t="s">
        <v>1537</v>
      </c>
      <c r="P194" t="s">
        <v>1488</v>
      </c>
      <c r="T194" t="s">
        <v>1142</v>
      </c>
      <c r="U194" t="s">
        <v>1142</v>
      </c>
      <c r="V194" t="s">
        <v>1142</v>
      </c>
      <c r="W194" t="s">
        <v>1142</v>
      </c>
      <c r="X194" t="s">
        <v>1143</v>
      </c>
      <c r="AB194" t="s">
        <v>1469</v>
      </c>
    </row>
    <row r="195" spans="1:28">
      <c r="A195" t="s">
        <v>1826</v>
      </c>
      <c r="B195" t="s">
        <v>759</v>
      </c>
      <c r="D195" t="s">
        <v>1801</v>
      </c>
      <c r="E195" t="s">
        <v>1706</v>
      </c>
      <c r="F195" t="s">
        <v>1619</v>
      </c>
      <c r="G195" t="s">
        <v>1523</v>
      </c>
      <c r="H195" t="s">
        <v>1539</v>
      </c>
      <c r="I195" t="s">
        <v>1698</v>
      </c>
      <c r="J195" t="s">
        <v>1702</v>
      </c>
      <c r="K195" t="s">
        <v>1619</v>
      </c>
      <c r="L195" t="s">
        <v>1619</v>
      </c>
      <c r="M195" t="s">
        <v>1619</v>
      </c>
      <c r="N195" t="s">
        <v>1528</v>
      </c>
      <c r="O195" t="s">
        <v>1528</v>
      </c>
      <c r="P195" t="s">
        <v>1488</v>
      </c>
      <c r="T195" t="s">
        <v>1142</v>
      </c>
      <c r="U195" t="s">
        <v>1142</v>
      </c>
      <c r="V195" t="s">
        <v>1142</v>
      </c>
      <c r="W195" t="s">
        <v>1142</v>
      </c>
      <c r="X195" t="s">
        <v>1143</v>
      </c>
      <c r="AB195" t="s">
        <v>1469</v>
      </c>
    </row>
    <row r="196" spans="1:28">
      <c r="A196" t="s">
        <v>1826</v>
      </c>
      <c r="B196" t="s">
        <v>759</v>
      </c>
      <c r="D196" t="s">
        <v>1796</v>
      </c>
      <c r="E196" t="s">
        <v>1573</v>
      </c>
      <c r="F196" t="s">
        <v>1619</v>
      </c>
      <c r="G196" t="s">
        <v>1720</v>
      </c>
      <c r="H196" t="s">
        <v>1539</v>
      </c>
      <c r="I196" t="s">
        <v>1698</v>
      </c>
      <c r="J196" t="s">
        <v>1702</v>
      </c>
      <c r="K196" t="s">
        <v>1619</v>
      </c>
      <c r="L196" t="s">
        <v>1619</v>
      </c>
      <c r="M196" t="s">
        <v>1619</v>
      </c>
      <c r="N196" t="s">
        <v>1669</v>
      </c>
      <c r="O196" t="s">
        <v>1669</v>
      </c>
      <c r="P196" t="s">
        <v>1488</v>
      </c>
      <c r="T196" t="s">
        <v>1142</v>
      </c>
      <c r="U196" t="s">
        <v>1142</v>
      </c>
      <c r="V196" t="s">
        <v>1142</v>
      </c>
      <c r="W196" t="s">
        <v>1142</v>
      </c>
      <c r="X196" t="s">
        <v>1143</v>
      </c>
      <c r="AB196" t="s">
        <v>1469</v>
      </c>
    </row>
    <row r="197" spans="1:28">
      <c r="A197" t="s">
        <v>1826</v>
      </c>
      <c r="B197" t="s">
        <v>759</v>
      </c>
      <c r="D197" t="s">
        <v>1812</v>
      </c>
      <c r="E197" t="s">
        <v>1673</v>
      </c>
      <c r="F197" t="s">
        <v>1619</v>
      </c>
      <c r="G197" t="s">
        <v>1492</v>
      </c>
      <c r="H197" t="s">
        <v>1539</v>
      </c>
      <c r="I197" t="s">
        <v>1698</v>
      </c>
      <c r="J197" t="s">
        <v>1702</v>
      </c>
      <c r="K197" t="s">
        <v>1619</v>
      </c>
      <c r="L197" t="s">
        <v>1619</v>
      </c>
      <c r="M197" t="s">
        <v>1619</v>
      </c>
      <c r="N197" t="s">
        <v>1695</v>
      </c>
      <c r="O197" t="s">
        <v>1695</v>
      </c>
      <c r="P197" t="s">
        <v>1488</v>
      </c>
      <c r="T197" t="s">
        <v>1142</v>
      </c>
      <c r="U197" t="s">
        <v>1142</v>
      </c>
      <c r="V197" t="s">
        <v>1142</v>
      </c>
      <c r="W197" t="s">
        <v>1142</v>
      </c>
      <c r="X197" t="s">
        <v>1143</v>
      </c>
      <c r="AB197" t="s">
        <v>1469</v>
      </c>
    </row>
    <row r="198" spans="1:28">
      <c r="A198" t="s">
        <v>1826</v>
      </c>
      <c r="B198" t="s">
        <v>759</v>
      </c>
      <c r="D198" t="s">
        <v>1808</v>
      </c>
      <c r="E198" t="s">
        <v>1462</v>
      </c>
      <c r="F198" t="s">
        <v>1619</v>
      </c>
      <c r="G198" t="s">
        <v>1530</v>
      </c>
      <c r="H198" t="s">
        <v>1539</v>
      </c>
      <c r="I198" t="s">
        <v>1698</v>
      </c>
      <c r="J198" t="s">
        <v>1702</v>
      </c>
      <c r="K198" t="s">
        <v>1619</v>
      </c>
      <c r="L198" t="s">
        <v>1619</v>
      </c>
      <c r="M198" t="s">
        <v>1619</v>
      </c>
      <c r="N198" t="s">
        <v>1579</v>
      </c>
      <c r="O198" t="s">
        <v>1579</v>
      </c>
      <c r="P198" t="s">
        <v>1488</v>
      </c>
      <c r="T198" t="s">
        <v>1142</v>
      </c>
      <c r="U198" t="s">
        <v>1142</v>
      </c>
      <c r="V198" t="s">
        <v>1142</v>
      </c>
      <c r="W198" t="s">
        <v>1142</v>
      </c>
      <c r="X198" t="s">
        <v>1143</v>
      </c>
      <c r="AB198" t="s">
        <v>1469</v>
      </c>
    </row>
    <row r="199" spans="1:28">
      <c r="A199" t="s">
        <v>1826</v>
      </c>
      <c r="B199" t="s">
        <v>759</v>
      </c>
      <c r="D199" t="s">
        <v>1809</v>
      </c>
      <c r="E199" t="s">
        <v>1503</v>
      </c>
      <c r="F199" t="s">
        <v>1619</v>
      </c>
      <c r="G199" t="s">
        <v>1652</v>
      </c>
      <c r="H199" t="s">
        <v>1539</v>
      </c>
      <c r="I199" t="s">
        <v>1698</v>
      </c>
      <c r="J199" t="s">
        <v>1702</v>
      </c>
      <c r="K199" t="s">
        <v>1619</v>
      </c>
      <c r="L199" t="s">
        <v>1619</v>
      </c>
      <c r="M199" t="s">
        <v>1619</v>
      </c>
      <c r="N199" t="s">
        <v>1555</v>
      </c>
      <c r="O199" t="s">
        <v>1555</v>
      </c>
      <c r="P199" t="s">
        <v>1488</v>
      </c>
      <c r="T199" t="s">
        <v>1142</v>
      </c>
      <c r="U199" t="s">
        <v>1142</v>
      </c>
      <c r="V199" t="s">
        <v>1142</v>
      </c>
      <c r="W199" t="s">
        <v>1142</v>
      </c>
      <c r="X199" t="s">
        <v>1143</v>
      </c>
      <c r="AB199" t="s">
        <v>1469</v>
      </c>
    </row>
    <row r="200" spans="1:28">
      <c r="A200" t="s">
        <v>1826</v>
      </c>
      <c r="B200" t="s">
        <v>759</v>
      </c>
      <c r="D200" t="s">
        <v>1810</v>
      </c>
      <c r="E200" t="s">
        <v>1609</v>
      </c>
      <c r="F200" t="s">
        <v>1619</v>
      </c>
      <c r="G200" t="s">
        <v>1734</v>
      </c>
      <c r="H200" t="s">
        <v>1539</v>
      </c>
      <c r="I200" t="s">
        <v>1698</v>
      </c>
      <c r="J200" t="s">
        <v>1702</v>
      </c>
      <c r="K200" t="s">
        <v>1619</v>
      </c>
      <c r="L200" t="s">
        <v>1619</v>
      </c>
      <c r="M200" t="s">
        <v>1619</v>
      </c>
      <c r="N200" t="s">
        <v>1515</v>
      </c>
      <c r="O200" t="s">
        <v>1515</v>
      </c>
      <c r="P200" t="s">
        <v>1488</v>
      </c>
      <c r="T200" t="s">
        <v>1142</v>
      </c>
      <c r="U200" t="s">
        <v>1142</v>
      </c>
      <c r="V200" t="s">
        <v>1142</v>
      </c>
      <c r="W200" t="s">
        <v>1142</v>
      </c>
      <c r="X200" t="s">
        <v>1143</v>
      </c>
      <c r="AB200" t="s">
        <v>1469</v>
      </c>
    </row>
    <row r="201" spans="1:28">
      <c r="A201" t="s">
        <v>1826</v>
      </c>
      <c r="B201" t="s">
        <v>759</v>
      </c>
      <c r="D201" t="s">
        <v>1803</v>
      </c>
      <c r="E201" t="s">
        <v>1609</v>
      </c>
      <c r="F201" t="s">
        <v>1619</v>
      </c>
      <c r="G201" t="s">
        <v>1498</v>
      </c>
      <c r="H201" t="s">
        <v>1539</v>
      </c>
      <c r="I201" t="s">
        <v>1698</v>
      </c>
      <c r="J201" t="s">
        <v>1702</v>
      </c>
      <c r="K201" t="s">
        <v>1619</v>
      </c>
      <c r="L201" t="s">
        <v>1619</v>
      </c>
      <c r="M201" t="s">
        <v>1619</v>
      </c>
      <c r="N201" t="s">
        <v>1737</v>
      </c>
      <c r="O201" t="s">
        <v>1737</v>
      </c>
      <c r="P201" t="s">
        <v>1488</v>
      </c>
      <c r="T201" t="s">
        <v>1142</v>
      </c>
      <c r="U201" t="s">
        <v>1142</v>
      </c>
      <c r="V201" t="s">
        <v>1142</v>
      </c>
      <c r="W201" t="s">
        <v>1142</v>
      </c>
      <c r="X201" t="s">
        <v>1143</v>
      </c>
      <c r="AB201" t="s">
        <v>1469</v>
      </c>
    </row>
    <row r="202" spans="1:28">
      <c r="A202" t="s">
        <v>1826</v>
      </c>
      <c r="B202" t="s">
        <v>759</v>
      </c>
      <c r="D202" t="s">
        <v>1804</v>
      </c>
      <c r="E202" t="s">
        <v>1731</v>
      </c>
      <c r="F202" t="s">
        <v>1619</v>
      </c>
      <c r="G202" t="s">
        <v>1606</v>
      </c>
      <c r="H202" t="s">
        <v>1539</v>
      </c>
      <c r="I202" t="s">
        <v>1698</v>
      </c>
      <c r="J202" t="s">
        <v>1702</v>
      </c>
      <c r="K202" t="s">
        <v>1619</v>
      </c>
      <c r="L202" t="s">
        <v>1619</v>
      </c>
      <c r="M202" t="s">
        <v>1619</v>
      </c>
      <c r="N202" t="s">
        <v>1737</v>
      </c>
      <c r="O202" t="s">
        <v>1737</v>
      </c>
      <c r="P202" t="s">
        <v>1488</v>
      </c>
      <c r="T202" t="s">
        <v>1142</v>
      </c>
      <c r="U202" t="s">
        <v>1142</v>
      </c>
      <c r="V202" t="s">
        <v>1142</v>
      </c>
      <c r="W202" t="s">
        <v>1142</v>
      </c>
      <c r="X202" t="s">
        <v>1143</v>
      </c>
      <c r="AB202" t="s">
        <v>1469</v>
      </c>
    </row>
    <row r="203" spans="1:28">
      <c r="A203" t="s">
        <v>1826</v>
      </c>
      <c r="B203" t="s">
        <v>759</v>
      </c>
      <c r="D203" t="s">
        <v>1806</v>
      </c>
      <c r="E203" t="s">
        <v>1657</v>
      </c>
      <c r="F203" t="s">
        <v>1619</v>
      </c>
      <c r="G203" t="s">
        <v>1501</v>
      </c>
      <c r="H203" t="s">
        <v>1539</v>
      </c>
      <c r="I203" t="s">
        <v>1698</v>
      </c>
      <c r="J203" t="s">
        <v>1702</v>
      </c>
      <c r="K203" t="s">
        <v>1619</v>
      </c>
      <c r="L203" t="s">
        <v>1619</v>
      </c>
      <c r="M203" t="s">
        <v>1619</v>
      </c>
      <c r="N203" t="s">
        <v>1535</v>
      </c>
      <c r="O203" t="s">
        <v>1535</v>
      </c>
      <c r="P203" t="s">
        <v>1488</v>
      </c>
      <c r="T203" t="s">
        <v>1142</v>
      </c>
      <c r="U203" t="s">
        <v>1142</v>
      </c>
      <c r="V203" t="s">
        <v>1142</v>
      </c>
      <c r="W203" t="s">
        <v>1142</v>
      </c>
      <c r="X203" t="s">
        <v>1143</v>
      </c>
      <c r="AB203" t="s">
        <v>1469</v>
      </c>
    </row>
    <row r="204" spans="1:28">
      <c r="A204" t="s">
        <v>1826</v>
      </c>
      <c r="B204" t="s">
        <v>759</v>
      </c>
      <c r="D204" t="s">
        <v>1807</v>
      </c>
      <c r="E204" t="s">
        <v>1538</v>
      </c>
      <c r="F204" t="s">
        <v>1619</v>
      </c>
      <c r="G204" t="s">
        <v>1479</v>
      </c>
      <c r="H204" t="s">
        <v>1539</v>
      </c>
      <c r="I204" t="s">
        <v>1698</v>
      </c>
      <c r="J204" t="s">
        <v>1702</v>
      </c>
      <c r="K204" t="s">
        <v>1619</v>
      </c>
      <c r="L204" t="s">
        <v>1619</v>
      </c>
      <c r="M204" t="s">
        <v>1619</v>
      </c>
      <c r="N204" t="s">
        <v>1695</v>
      </c>
      <c r="O204" t="s">
        <v>1695</v>
      </c>
      <c r="P204" t="s">
        <v>1488</v>
      </c>
      <c r="T204" t="s">
        <v>1142</v>
      </c>
      <c r="U204" t="s">
        <v>1142</v>
      </c>
      <c r="V204" t="s">
        <v>1142</v>
      </c>
      <c r="W204" t="s">
        <v>1142</v>
      </c>
      <c r="X204" t="s">
        <v>1143</v>
      </c>
      <c r="AB204" t="s">
        <v>1469</v>
      </c>
    </row>
    <row r="205" spans="1:28">
      <c r="A205" t="s">
        <v>1826</v>
      </c>
      <c r="B205" t="s">
        <v>759</v>
      </c>
      <c r="D205" t="s">
        <v>1816</v>
      </c>
      <c r="E205" t="s">
        <v>1607</v>
      </c>
      <c r="F205" t="s">
        <v>1619</v>
      </c>
      <c r="G205" t="s">
        <v>1494</v>
      </c>
      <c r="H205" t="s">
        <v>1539</v>
      </c>
      <c r="I205" t="s">
        <v>1698</v>
      </c>
      <c r="J205" t="s">
        <v>1702</v>
      </c>
      <c r="K205" t="s">
        <v>1619</v>
      </c>
      <c r="L205" t="s">
        <v>1619</v>
      </c>
      <c r="M205" t="s">
        <v>1619</v>
      </c>
      <c r="N205" t="s">
        <v>1472</v>
      </c>
      <c r="O205" t="s">
        <v>1472</v>
      </c>
      <c r="P205" t="s">
        <v>1488</v>
      </c>
      <c r="T205" t="s">
        <v>1142</v>
      </c>
      <c r="U205" t="s">
        <v>1142</v>
      </c>
      <c r="V205" t="s">
        <v>1142</v>
      </c>
      <c r="W205" t="s">
        <v>1142</v>
      </c>
      <c r="X205" t="s">
        <v>1143</v>
      </c>
      <c r="AB205" t="s">
        <v>1469</v>
      </c>
    </row>
    <row r="206" spans="1:28">
      <c r="A206" t="s">
        <v>1826</v>
      </c>
      <c r="B206" t="s">
        <v>759</v>
      </c>
      <c r="D206" t="s">
        <v>1794</v>
      </c>
      <c r="E206" t="s">
        <v>1659</v>
      </c>
      <c r="F206" t="s">
        <v>1619</v>
      </c>
      <c r="G206" t="s">
        <v>1470</v>
      </c>
      <c r="H206" t="s">
        <v>1539</v>
      </c>
      <c r="I206" t="s">
        <v>1698</v>
      </c>
      <c r="J206" t="s">
        <v>1702</v>
      </c>
      <c r="K206" t="s">
        <v>1619</v>
      </c>
      <c r="L206" t="s">
        <v>1619</v>
      </c>
      <c r="M206" t="s">
        <v>1619</v>
      </c>
      <c r="N206" t="s">
        <v>1695</v>
      </c>
      <c r="O206" t="s">
        <v>1695</v>
      </c>
      <c r="P206" t="s">
        <v>1488</v>
      </c>
      <c r="T206" t="s">
        <v>1142</v>
      </c>
      <c r="U206" t="s">
        <v>1142</v>
      </c>
      <c r="V206" t="s">
        <v>1142</v>
      </c>
      <c r="W206" t="s">
        <v>1142</v>
      </c>
      <c r="X206" t="s">
        <v>1143</v>
      </c>
      <c r="AB206" t="s">
        <v>1469</v>
      </c>
    </row>
    <row r="207" spans="1:28">
      <c r="A207" t="s">
        <v>1825</v>
      </c>
      <c r="B207" t="s">
        <v>759</v>
      </c>
      <c r="D207" t="s">
        <v>1791</v>
      </c>
      <c r="E207" t="s">
        <v>1694</v>
      </c>
      <c r="F207" t="s">
        <v>1619</v>
      </c>
      <c r="G207" t="s">
        <v>1465</v>
      </c>
      <c r="H207" t="s">
        <v>1539</v>
      </c>
      <c r="I207" t="s">
        <v>1698</v>
      </c>
      <c r="J207" t="s">
        <v>1702</v>
      </c>
      <c r="K207" t="s">
        <v>1619</v>
      </c>
      <c r="L207" t="s">
        <v>1619</v>
      </c>
      <c r="M207" t="s">
        <v>1619</v>
      </c>
      <c r="N207" t="s">
        <v>1625</v>
      </c>
      <c r="O207" t="s">
        <v>1625</v>
      </c>
      <c r="P207" t="s">
        <v>1488</v>
      </c>
      <c r="T207" t="s">
        <v>1142</v>
      </c>
      <c r="U207" t="s">
        <v>1142</v>
      </c>
      <c r="V207" t="s">
        <v>1142</v>
      </c>
      <c r="W207" t="s">
        <v>1142</v>
      </c>
      <c r="X207" t="s">
        <v>1143</v>
      </c>
      <c r="AB207" t="s">
        <v>1469</v>
      </c>
    </row>
    <row r="208" spans="1:28">
      <c r="A208" t="s">
        <v>1825</v>
      </c>
      <c r="B208" t="s">
        <v>759</v>
      </c>
      <c r="D208" t="s">
        <v>1801</v>
      </c>
      <c r="E208" t="s">
        <v>1493</v>
      </c>
      <c r="F208" t="s">
        <v>1619</v>
      </c>
      <c r="G208" t="s">
        <v>1465</v>
      </c>
      <c r="H208" t="s">
        <v>1539</v>
      </c>
      <c r="I208" t="s">
        <v>1698</v>
      </c>
      <c r="J208" t="s">
        <v>1702</v>
      </c>
      <c r="K208" t="s">
        <v>1619</v>
      </c>
      <c r="L208" t="s">
        <v>1619</v>
      </c>
      <c r="M208" t="s">
        <v>1619</v>
      </c>
      <c r="N208" t="s">
        <v>1625</v>
      </c>
      <c r="O208" t="s">
        <v>1625</v>
      </c>
      <c r="P208" t="s">
        <v>1488</v>
      </c>
      <c r="T208" t="s">
        <v>1142</v>
      </c>
      <c r="U208" t="s">
        <v>1142</v>
      </c>
      <c r="V208" t="s">
        <v>1142</v>
      </c>
      <c r="W208" t="s">
        <v>1142</v>
      </c>
      <c r="X208" t="s">
        <v>1143</v>
      </c>
      <c r="AB208" t="s">
        <v>1469</v>
      </c>
    </row>
    <row r="209" spans="1:28">
      <c r="A209" t="s">
        <v>1825</v>
      </c>
      <c r="B209" t="s">
        <v>759</v>
      </c>
      <c r="D209" t="s">
        <v>1796</v>
      </c>
      <c r="E209" t="s">
        <v>1604</v>
      </c>
      <c r="F209" t="s">
        <v>1619</v>
      </c>
      <c r="G209" t="s">
        <v>1465</v>
      </c>
      <c r="H209" t="s">
        <v>1539</v>
      </c>
      <c r="I209" t="s">
        <v>1698</v>
      </c>
      <c r="J209" t="s">
        <v>1702</v>
      </c>
      <c r="K209" t="s">
        <v>1619</v>
      </c>
      <c r="L209" t="s">
        <v>1619</v>
      </c>
      <c r="M209" t="s">
        <v>1619</v>
      </c>
      <c r="N209" t="s">
        <v>1625</v>
      </c>
      <c r="O209" t="s">
        <v>1625</v>
      </c>
      <c r="P209" t="s">
        <v>1488</v>
      </c>
      <c r="T209" t="s">
        <v>1142</v>
      </c>
      <c r="U209" t="s">
        <v>1142</v>
      </c>
      <c r="V209" t="s">
        <v>1142</v>
      </c>
      <c r="W209" t="s">
        <v>1142</v>
      </c>
      <c r="X209" t="s">
        <v>1143</v>
      </c>
      <c r="AB209" t="s">
        <v>1469</v>
      </c>
    </row>
    <row r="210" spans="1:28">
      <c r="A210" t="s">
        <v>1825</v>
      </c>
      <c r="B210" t="s">
        <v>759</v>
      </c>
      <c r="D210" t="s">
        <v>1812</v>
      </c>
      <c r="E210" t="s">
        <v>1682</v>
      </c>
      <c r="F210" t="s">
        <v>1619</v>
      </c>
      <c r="G210" t="s">
        <v>1465</v>
      </c>
      <c r="H210" t="s">
        <v>1539</v>
      </c>
      <c r="I210" t="s">
        <v>1698</v>
      </c>
      <c r="J210" t="s">
        <v>1702</v>
      </c>
      <c r="K210" t="s">
        <v>1619</v>
      </c>
      <c r="L210" t="s">
        <v>1619</v>
      </c>
      <c r="M210" t="s">
        <v>1619</v>
      </c>
      <c r="N210" t="s">
        <v>1625</v>
      </c>
      <c r="O210" t="s">
        <v>1625</v>
      </c>
      <c r="P210" t="s">
        <v>1488</v>
      </c>
      <c r="T210" t="s">
        <v>1142</v>
      </c>
      <c r="U210" t="s">
        <v>1142</v>
      </c>
      <c r="V210" t="s">
        <v>1142</v>
      </c>
      <c r="W210" t="s">
        <v>1142</v>
      </c>
      <c r="X210" t="s">
        <v>1143</v>
      </c>
      <c r="AB210" t="s">
        <v>1469</v>
      </c>
    </row>
    <row r="211" spans="1:28">
      <c r="A211" t="s">
        <v>1825</v>
      </c>
      <c r="B211" t="s">
        <v>759</v>
      </c>
      <c r="D211" t="s">
        <v>1808</v>
      </c>
      <c r="E211" t="s">
        <v>1666</v>
      </c>
      <c r="F211" t="s">
        <v>1619</v>
      </c>
      <c r="G211" t="s">
        <v>1696</v>
      </c>
      <c r="H211" t="s">
        <v>1539</v>
      </c>
      <c r="I211" t="s">
        <v>1698</v>
      </c>
      <c r="J211" t="s">
        <v>1702</v>
      </c>
      <c r="K211" t="s">
        <v>1619</v>
      </c>
      <c r="L211" t="s">
        <v>1619</v>
      </c>
      <c r="M211" t="s">
        <v>1619</v>
      </c>
      <c r="N211" t="s">
        <v>1625</v>
      </c>
      <c r="O211" t="s">
        <v>1625</v>
      </c>
      <c r="P211" t="s">
        <v>1488</v>
      </c>
      <c r="T211" t="s">
        <v>1142</v>
      </c>
      <c r="U211" t="s">
        <v>1142</v>
      </c>
      <c r="V211" t="s">
        <v>1142</v>
      </c>
      <c r="W211" t="s">
        <v>1142</v>
      </c>
      <c r="X211" t="s">
        <v>1143</v>
      </c>
      <c r="AB211" t="s">
        <v>1469</v>
      </c>
    </row>
    <row r="212" spans="1:28">
      <c r="A212" t="s">
        <v>1825</v>
      </c>
      <c r="B212" t="s">
        <v>759</v>
      </c>
      <c r="D212" t="s">
        <v>1809</v>
      </c>
      <c r="E212" t="s">
        <v>1612</v>
      </c>
      <c r="F212" t="s">
        <v>1619</v>
      </c>
      <c r="G212" t="s">
        <v>1598</v>
      </c>
      <c r="H212" t="s">
        <v>1539</v>
      </c>
      <c r="I212" t="s">
        <v>1698</v>
      </c>
      <c r="J212" t="s">
        <v>1702</v>
      </c>
      <c r="K212" t="s">
        <v>1619</v>
      </c>
      <c r="L212" t="s">
        <v>1619</v>
      </c>
      <c r="M212" t="s">
        <v>1619</v>
      </c>
      <c r="N212" t="s">
        <v>1625</v>
      </c>
      <c r="O212" t="s">
        <v>1625</v>
      </c>
      <c r="P212" t="s">
        <v>1488</v>
      </c>
      <c r="T212" t="s">
        <v>1142</v>
      </c>
      <c r="U212" t="s">
        <v>1142</v>
      </c>
      <c r="V212" t="s">
        <v>1142</v>
      </c>
      <c r="W212" t="s">
        <v>1142</v>
      </c>
      <c r="X212" t="s">
        <v>1143</v>
      </c>
      <c r="AB212" t="s">
        <v>1469</v>
      </c>
    </row>
    <row r="213" spans="1:28">
      <c r="A213" t="s">
        <v>1825</v>
      </c>
      <c r="B213" t="s">
        <v>759</v>
      </c>
      <c r="D213" t="s">
        <v>1810</v>
      </c>
      <c r="E213" t="s">
        <v>1736</v>
      </c>
      <c r="F213" t="s">
        <v>1619</v>
      </c>
      <c r="G213" t="s">
        <v>1481</v>
      </c>
      <c r="H213" t="s">
        <v>1539</v>
      </c>
      <c r="I213" t="s">
        <v>1698</v>
      </c>
      <c r="J213" t="s">
        <v>1702</v>
      </c>
      <c r="K213" t="s">
        <v>1619</v>
      </c>
      <c r="L213" t="s">
        <v>1619</v>
      </c>
      <c r="M213" t="s">
        <v>1619</v>
      </c>
      <c r="N213" t="s">
        <v>1625</v>
      </c>
      <c r="O213" t="s">
        <v>1625</v>
      </c>
      <c r="P213" t="s">
        <v>1488</v>
      </c>
      <c r="T213" t="s">
        <v>1142</v>
      </c>
      <c r="U213" t="s">
        <v>1142</v>
      </c>
      <c r="V213" t="s">
        <v>1142</v>
      </c>
      <c r="W213" t="s">
        <v>1142</v>
      </c>
      <c r="X213" t="s">
        <v>1143</v>
      </c>
      <c r="AB213" t="s">
        <v>1469</v>
      </c>
    </row>
    <row r="214" spans="1:28">
      <c r="A214" t="s">
        <v>1825</v>
      </c>
      <c r="B214" t="s">
        <v>759</v>
      </c>
      <c r="D214" t="s">
        <v>1803</v>
      </c>
      <c r="E214" t="s">
        <v>1507</v>
      </c>
      <c r="F214" t="s">
        <v>1619</v>
      </c>
      <c r="G214" t="s">
        <v>1595</v>
      </c>
      <c r="H214" t="s">
        <v>1539</v>
      </c>
      <c r="I214" t="s">
        <v>1698</v>
      </c>
      <c r="J214" t="s">
        <v>1702</v>
      </c>
      <c r="K214" t="s">
        <v>1619</v>
      </c>
      <c r="L214" t="s">
        <v>1619</v>
      </c>
      <c r="M214" t="s">
        <v>1619</v>
      </c>
      <c r="N214" t="s">
        <v>1615</v>
      </c>
      <c r="O214" t="s">
        <v>1615</v>
      </c>
      <c r="P214" t="s">
        <v>1488</v>
      </c>
      <c r="T214" t="s">
        <v>1142</v>
      </c>
      <c r="U214" t="s">
        <v>1142</v>
      </c>
      <c r="V214" t="s">
        <v>1142</v>
      </c>
      <c r="W214" t="s">
        <v>1142</v>
      </c>
      <c r="X214" t="s">
        <v>1143</v>
      </c>
      <c r="AB214" t="s">
        <v>1469</v>
      </c>
    </row>
    <row r="215" spans="1:28">
      <c r="A215" t="s">
        <v>1825</v>
      </c>
      <c r="B215" t="s">
        <v>759</v>
      </c>
      <c r="D215" t="s">
        <v>1804</v>
      </c>
      <c r="E215" t="s">
        <v>1646</v>
      </c>
      <c r="F215" t="s">
        <v>1619</v>
      </c>
      <c r="G215" t="s">
        <v>1732</v>
      </c>
      <c r="H215" t="s">
        <v>1539</v>
      </c>
      <c r="I215" t="s">
        <v>1698</v>
      </c>
      <c r="J215" t="s">
        <v>1702</v>
      </c>
      <c r="K215" t="s">
        <v>1619</v>
      </c>
      <c r="L215" t="s">
        <v>1619</v>
      </c>
      <c r="M215" t="s">
        <v>1619</v>
      </c>
      <c r="N215" t="s">
        <v>1463</v>
      </c>
      <c r="O215" t="s">
        <v>1463</v>
      </c>
      <c r="P215" t="s">
        <v>1488</v>
      </c>
      <c r="T215" t="s">
        <v>1142</v>
      </c>
      <c r="U215" t="s">
        <v>1142</v>
      </c>
      <c r="V215" t="s">
        <v>1142</v>
      </c>
      <c r="W215" t="s">
        <v>1142</v>
      </c>
      <c r="X215" t="s">
        <v>1143</v>
      </c>
      <c r="AB215" t="s">
        <v>1469</v>
      </c>
    </row>
    <row r="216" spans="1:28">
      <c r="A216" t="s">
        <v>1825</v>
      </c>
      <c r="B216" t="s">
        <v>759</v>
      </c>
      <c r="D216" t="s">
        <v>1792</v>
      </c>
      <c r="E216" t="s">
        <v>1674</v>
      </c>
      <c r="F216" t="s">
        <v>1619</v>
      </c>
      <c r="G216" t="s">
        <v>1484</v>
      </c>
      <c r="H216" t="s">
        <v>1539</v>
      </c>
      <c r="I216" t="s">
        <v>1698</v>
      </c>
      <c r="J216" t="s">
        <v>1702</v>
      </c>
      <c r="K216" t="s">
        <v>1619</v>
      </c>
      <c r="L216" t="s">
        <v>1619</v>
      </c>
      <c r="M216" t="s">
        <v>1619</v>
      </c>
      <c r="N216" t="s">
        <v>1615</v>
      </c>
      <c r="O216" t="s">
        <v>1615</v>
      </c>
      <c r="P216" t="s">
        <v>1488</v>
      </c>
      <c r="T216" t="s">
        <v>1142</v>
      </c>
      <c r="U216" t="s">
        <v>1142</v>
      </c>
      <c r="V216" t="s">
        <v>1142</v>
      </c>
      <c r="W216" t="s">
        <v>1142</v>
      </c>
      <c r="X216" t="s">
        <v>1143</v>
      </c>
      <c r="AB216" t="s">
        <v>1469</v>
      </c>
    </row>
    <row r="217" spans="1:28">
      <c r="A217" t="s">
        <v>1825</v>
      </c>
      <c r="B217" t="s">
        <v>759</v>
      </c>
      <c r="D217" t="s">
        <v>1816</v>
      </c>
      <c r="E217" t="s">
        <v>1630</v>
      </c>
      <c r="F217" t="s">
        <v>1619</v>
      </c>
      <c r="G217" t="s">
        <v>1691</v>
      </c>
      <c r="H217" t="s">
        <v>1539</v>
      </c>
      <c r="I217" t="s">
        <v>1698</v>
      </c>
      <c r="J217" t="s">
        <v>1702</v>
      </c>
      <c r="K217" t="s">
        <v>1619</v>
      </c>
      <c r="L217" t="s">
        <v>1619</v>
      </c>
      <c r="M217" t="s">
        <v>1619</v>
      </c>
      <c r="N217" t="s">
        <v>1615</v>
      </c>
      <c r="O217" t="s">
        <v>1615</v>
      </c>
      <c r="P217" t="s">
        <v>1488</v>
      </c>
      <c r="T217" t="s">
        <v>1142</v>
      </c>
      <c r="U217" t="s">
        <v>1142</v>
      </c>
      <c r="V217" t="s">
        <v>1142</v>
      </c>
      <c r="W217" t="s">
        <v>1142</v>
      </c>
      <c r="X217" t="s">
        <v>1143</v>
      </c>
      <c r="AB217" t="s">
        <v>1469</v>
      </c>
    </row>
    <row r="218" spans="1:28">
      <c r="A218" t="s">
        <v>1825</v>
      </c>
      <c r="B218" t="s">
        <v>759</v>
      </c>
      <c r="D218" t="s">
        <v>1794</v>
      </c>
      <c r="E218" t="s">
        <v>1512</v>
      </c>
      <c r="F218" t="s">
        <v>1619</v>
      </c>
      <c r="G218" t="s">
        <v>1692</v>
      </c>
      <c r="H218" t="s">
        <v>1539</v>
      </c>
      <c r="I218" t="s">
        <v>1698</v>
      </c>
      <c r="J218" t="s">
        <v>1702</v>
      </c>
      <c r="K218" t="s">
        <v>1619</v>
      </c>
      <c r="L218" t="s">
        <v>1619</v>
      </c>
      <c r="M218" t="s">
        <v>1619</v>
      </c>
      <c r="N218" t="s">
        <v>1615</v>
      </c>
      <c r="O218" t="s">
        <v>1615</v>
      </c>
      <c r="P218" t="s">
        <v>1488</v>
      </c>
      <c r="T218" t="s">
        <v>1142</v>
      </c>
      <c r="U218" t="s">
        <v>1142</v>
      </c>
      <c r="V218" t="s">
        <v>1142</v>
      </c>
      <c r="W218" t="s">
        <v>1142</v>
      </c>
      <c r="X218" t="s">
        <v>1143</v>
      </c>
      <c r="AB218" t="s">
        <v>1469</v>
      </c>
    </row>
    <row r="219" spans="1:28">
      <c r="A219" t="s">
        <v>1001</v>
      </c>
      <c r="B219" t="s">
        <v>759</v>
      </c>
      <c r="D219" t="s">
        <v>1791</v>
      </c>
      <c r="E219" t="s">
        <v>1730</v>
      </c>
      <c r="F219" t="s">
        <v>1619</v>
      </c>
      <c r="G219" t="s">
        <v>1684</v>
      </c>
      <c r="H219" t="s">
        <v>1539</v>
      </c>
      <c r="I219" t="s">
        <v>1698</v>
      </c>
      <c r="J219" t="s">
        <v>1702</v>
      </c>
      <c r="K219" t="s">
        <v>1619</v>
      </c>
      <c r="L219" t="s">
        <v>1619</v>
      </c>
      <c r="M219" t="s">
        <v>1619</v>
      </c>
      <c r="N219" t="s">
        <v>1567</v>
      </c>
      <c r="O219" t="s">
        <v>1567</v>
      </c>
      <c r="P219" t="s">
        <v>1488</v>
      </c>
      <c r="T219" t="s">
        <v>1142</v>
      </c>
      <c r="U219" t="s">
        <v>1142</v>
      </c>
      <c r="V219" t="s">
        <v>1142</v>
      </c>
      <c r="W219" t="s">
        <v>1142</v>
      </c>
      <c r="X219" t="s">
        <v>1143</v>
      </c>
      <c r="AB219" t="s">
        <v>1469</v>
      </c>
    </row>
    <row r="220" spans="1:28">
      <c r="A220" t="s">
        <v>1001</v>
      </c>
      <c r="B220" t="s">
        <v>759</v>
      </c>
      <c r="D220" t="s">
        <v>1831</v>
      </c>
      <c r="E220" t="s">
        <v>1518</v>
      </c>
      <c r="F220" t="s">
        <v>1619</v>
      </c>
      <c r="G220" t="s">
        <v>1684</v>
      </c>
      <c r="H220" t="s">
        <v>1539</v>
      </c>
      <c r="I220" t="s">
        <v>1698</v>
      </c>
      <c r="J220" t="s">
        <v>1702</v>
      </c>
      <c r="K220" t="s">
        <v>1619</v>
      </c>
      <c r="L220" t="s">
        <v>1619</v>
      </c>
      <c r="M220" t="s">
        <v>1619</v>
      </c>
      <c r="N220" t="s">
        <v>1654</v>
      </c>
      <c r="O220" t="s">
        <v>1654</v>
      </c>
      <c r="P220" t="s">
        <v>1488</v>
      </c>
      <c r="T220" t="s">
        <v>1142</v>
      </c>
      <c r="U220" t="s">
        <v>1142</v>
      </c>
      <c r="V220" t="s">
        <v>1142</v>
      </c>
      <c r="W220" t="s">
        <v>1142</v>
      </c>
      <c r="X220" t="s">
        <v>1143</v>
      </c>
      <c r="AB220" t="s">
        <v>1469</v>
      </c>
    </row>
    <row r="221" spans="1:28">
      <c r="A221" t="s">
        <v>1001</v>
      </c>
      <c r="B221" t="s">
        <v>759</v>
      </c>
      <c r="D221" t="s">
        <v>1812</v>
      </c>
      <c r="E221" t="s">
        <v>1518</v>
      </c>
      <c r="F221" t="s">
        <v>1619</v>
      </c>
      <c r="G221" t="s">
        <v>1684</v>
      </c>
      <c r="H221" t="s">
        <v>1539</v>
      </c>
      <c r="I221" t="s">
        <v>1698</v>
      </c>
      <c r="J221" t="s">
        <v>1702</v>
      </c>
      <c r="K221" t="s">
        <v>1619</v>
      </c>
      <c r="L221" t="s">
        <v>1619</v>
      </c>
      <c r="M221" t="s">
        <v>1619</v>
      </c>
      <c r="N221" t="s">
        <v>1520</v>
      </c>
      <c r="O221" t="s">
        <v>1520</v>
      </c>
      <c r="P221" t="s">
        <v>1488</v>
      </c>
      <c r="T221" t="s">
        <v>1142</v>
      </c>
      <c r="U221" t="s">
        <v>1142</v>
      </c>
      <c r="V221" t="s">
        <v>1142</v>
      </c>
      <c r="W221" t="s">
        <v>1142</v>
      </c>
      <c r="X221" t="s">
        <v>1143</v>
      </c>
      <c r="AB221" t="s">
        <v>1469</v>
      </c>
    </row>
    <row r="222" spans="1:28">
      <c r="A222" t="s">
        <v>1001</v>
      </c>
      <c r="B222" t="s">
        <v>759</v>
      </c>
      <c r="D222" t="s">
        <v>1799</v>
      </c>
      <c r="E222" t="s">
        <v>1518</v>
      </c>
      <c r="F222" t="s">
        <v>1619</v>
      </c>
      <c r="G222" t="s">
        <v>1684</v>
      </c>
      <c r="H222" t="s">
        <v>1539</v>
      </c>
      <c r="I222" t="s">
        <v>1698</v>
      </c>
      <c r="J222" t="s">
        <v>1702</v>
      </c>
      <c r="K222" t="s">
        <v>1619</v>
      </c>
      <c r="L222" t="s">
        <v>1619</v>
      </c>
      <c r="M222" t="s">
        <v>1619</v>
      </c>
      <c r="N222" t="s">
        <v>1703</v>
      </c>
      <c r="O222" t="s">
        <v>1703</v>
      </c>
      <c r="P222" t="s">
        <v>1488</v>
      </c>
      <c r="T222" t="s">
        <v>1142</v>
      </c>
      <c r="U222" t="s">
        <v>1142</v>
      </c>
      <c r="V222" t="s">
        <v>1142</v>
      </c>
      <c r="W222" t="s">
        <v>1142</v>
      </c>
      <c r="X222" t="s">
        <v>1143</v>
      </c>
      <c r="AB222" t="s">
        <v>1469</v>
      </c>
    </row>
    <row r="223" spans="1:28">
      <c r="A223" t="s">
        <v>1001</v>
      </c>
      <c r="B223" t="s">
        <v>759</v>
      </c>
      <c r="D223" t="s">
        <v>1800</v>
      </c>
      <c r="E223" t="s">
        <v>1569</v>
      </c>
      <c r="F223" t="s">
        <v>1619</v>
      </c>
      <c r="G223" t="s">
        <v>1497</v>
      </c>
      <c r="H223" t="s">
        <v>1539</v>
      </c>
      <c r="I223" t="s">
        <v>1698</v>
      </c>
      <c r="J223" t="s">
        <v>1702</v>
      </c>
      <c r="K223" t="s">
        <v>1619</v>
      </c>
      <c r="L223" t="s">
        <v>1619</v>
      </c>
      <c r="M223" t="s">
        <v>1619</v>
      </c>
      <c r="N223" t="s">
        <v>1703</v>
      </c>
      <c r="O223" t="s">
        <v>1703</v>
      </c>
      <c r="P223" t="s">
        <v>1488</v>
      </c>
      <c r="T223" t="s">
        <v>1142</v>
      </c>
      <c r="U223" t="s">
        <v>1142</v>
      </c>
      <c r="V223" t="s">
        <v>1142</v>
      </c>
      <c r="W223" t="s">
        <v>1142</v>
      </c>
      <c r="X223" t="s">
        <v>1143</v>
      </c>
      <c r="AB223" t="s">
        <v>1469</v>
      </c>
    </row>
    <row r="224" spans="1:28">
      <c r="A224" t="s">
        <v>1001</v>
      </c>
      <c r="B224" t="s">
        <v>759</v>
      </c>
      <c r="D224" t="s">
        <v>1792</v>
      </c>
      <c r="E224" t="s">
        <v>1677</v>
      </c>
      <c r="F224" t="s">
        <v>1619</v>
      </c>
      <c r="G224" t="s">
        <v>1497</v>
      </c>
      <c r="H224" t="s">
        <v>1539</v>
      </c>
      <c r="I224" t="s">
        <v>1698</v>
      </c>
      <c r="J224" t="s">
        <v>1702</v>
      </c>
      <c r="K224" t="s">
        <v>1619</v>
      </c>
      <c r="L224" t="s">
        <v>1619</v>
      </c>
      <c r="M224" t="s">
        <v>1619</v>
      </c>
      <c r="N224" t="s">
        <v>1703</v>
      </c>
      <c r="O224" t="s">
        <v>1703</v>
      </c>
      <c r="P224" t="s">
        <v>1488</v>
      </c>
      <c r="T224" t="s">
        <v>1142</v>
      </c>
      <c r="U224" t="s">
        <v>1142</v>
      </c>
      <c r="V224" t="s">
        <v>1142</v>
      </c>
      <c r="W224" t="s">
        <v>1142</v>
      </c>
      <c r="X224" t="s">
        <v>1143</v>
      </c>
      <c r="AB224" t="s">
        <v>1469</v>
      </c>
    </row>
    <row r="225" spans="1:28">
      <c r="A225" t="s">
        <v>1001</v>
      </c>
      <c r="B225" t="s">
        <v>759</v>
      </c>
      <c r="D225" t="s">
        <v>1816</v>
      </c>
      <c r="E225" t="s">
        <v>1661</v>
      </c>
      <c r="F225" t="s">
        <v>1619</v>
      </c>
      <c r="G225" t="s">
        <v>1637</v>
      </c>
      <c r="H225" t="s">
        <v>1539</v>
      </c>
      <c r="I225" t="s">
        <v>1698</v>
      </c>
      <c r="J225" t="s">
        <v>1702</v>
      </c>
      <c r="K225" t="s">
        <v>1619</v>
      </c>
      <c r="L225" t="s">
        <v>1619</v>
      </c>
      <c r="M225" t="s">
        <v>1619</v>
      </c>
      <c r="N225" t="s">
        <v>1473</v>
      </c>
      <c r="O225" t="s">
        <v>1473</v>
      </c>
      <c r="P225" t="s">
        <v>1488</v>
      </c>
      <c r="T225" t="s">
        <v>1142</v>
      </c>
      <c r="U225" t="s">
        <v>1142</v>
      </c>
      <c r="V225" t="s">
        <v>1142</v>
      </c>
      <c r="W225" t="s">
        <v>1142</v>
      </c>
      <c r="X225" t="s">
        <v>1143</v>
      </c>
      <c r="AB225" t="s">
        <v>1469</v>
      </c>
    </row>
    <row r="226" spans="1:28">
      <c r="A226" t="s">
        <v>1001</v>
      </c>
      <c r="B226" t="s">
        <v>759</v>
      </c>
      <c r="D226" t="s">
        <v>1794</v>
      </c>
      <c r="E226" t="s">
        <v>1591</v>
      </c>
      <c r="F226" t="s">
        <v>1619</v>
      </c>
      <c r="G226" t="s">
        <v>1546</v>
      </c>
      <c r="H226" t="s">
        <v>1539</v>
      </c>
      <c r="I226" t="s">
        <v>1698</v>
      </c>
      <c r="J226" t="s">
        <v>1702</v>
      </c>
      <c r="K226" t="s">
        <v>1619</v>
      </c>
      <c r="L226" t="s">
        <v>1619</v>
      </c>
      <c r="M226" t="s">
        <v>1619</v>
      </c>
      <c r="N226" t="s">
        <v>1532</v>
      </c>
      <c r="O226" t="s">
        <v>1532</v>
      </c>
      <c r="P226" t="s">
        <v>1488</v>
      </c>
      <c r="T226" t="s">
        <v>1142</v>
      </c>
      <c r="U226" t="s">
        <v>1142</v>
      </c>
      <c r="V226" t="s">
        <v>1142</v>
      </c>
      <c r="W226" t="s">
        <v>1142</v>
      </c>
      <c r="X226" t="s">
        <v>1143</v>
      </c>
      <c r="AB226" t="s">
        <v>1469</v>
      </c>
    </row>
    <row r="227" spans="1:28">
      <c r="A227" t="s">
        <v>997</v>
      </c>
      <c r="B227" t="s">
        <v>802</v>
      </c>
      <c r="D227" t="s">
        <v>1790</v>
      </c>
      <c r="E227" t="s">
        <v>1678</v>
      </c>
      <c r="F227" t="s">
        <v>1634</v>
      </c>
      <c r="G227" t="s">
        <v>1590</v>
      </c>
      <c r="H227" t="s">
        <v>1539</v>
      </c>
      <c r="I227" t="s">
        <v>1698</v>
      </c>
      <c r="J227" t="s">
        <v>1702</v>
      </c>
      <c r="K227" t="s">
        <v>1634</v>
      </c>
      <c r="L227" t="s">
        <v>1634</v>
      </c>
      <c r="M227" t="s">
        <v>1634</v>
      </c>
      <c r="N227" t="s">
        <v>1701</v>
      </c>
      <c r="O227" t="s">
        <v>1701</v>
      </c>
      <c r="P227" t="s">
        <v>1488</v>
      </c>
      <c r="T227" t="s">
        <v>1142</v>
      </c>
      <c r="U227" t="s">
        <v>1142</v>
      </c>
      <c r="V227" t="s">
        <v>1142</v>
      </c>
      <c r="W227" t="s">
        <v>1142</v>
      </c>
      <c r="X227" t="s">
        <v>1143</v>
      </c>
      <c r="AB227" t="s">
        <v>1469</v>
      </c>
    </row>
    <row r="228" spans="1:28">
      <c r="A228" t="s">
        <v>997</v>
      </c>
      <c r="B228" t="s">
        <v>802</v>
      </c>
      <c r="D228" t="s">
        <v>1797</v>
      </c>
      <c r="E228" t="s">
        <v>1678</v>
      </c>
      <c r="F228" t="s">
        <v>1634</v>
      </c>
      <c r="G228" t="s">
        <v>1697</v>
      </c>
      <c r="H228" t="s">
        <v>1539</v>
      </c>
      <c r="I228" t="s">
        <v>1698</v>
      </c>
      <c r="J228" t="s">
        <v>1702</v>
      </c>
      <c r="K228" t="s">
        <v>1634</v>
      </c>
      <c r="L228" t="s">
        <v>1634</v>
      </c>
      <c r="M228" t="s">
        <v>1634</v>
      </c>
      <c r="N228" t="s">
        <v>1614</v>
      </c>
      <c r="O228" t="s">
        <v>1614</v>
      </c>
      <c r="P228" t="s">
        <v>1488</v>
      </c>
      <c r="T228" t="s">
        <v>1142</v>
      </c>
      <c r="U228" t="s">
        <v>1142</v>
      </c>
      <c r="V228" t="s">
        <v>1142</v>
      </c>
      <c r="W228" t="s">
        <v>1142</v>
      </c>
      <c r="X228" t="s">
        <v>1143</v>
      </c>
      <c r="AB228" t="s">
        <v>1469</v>
      </c>
    </row>
    <row r="229" spans="1:28">
      <c r="A229" t="s">
        <v>997</v>
      </c>
      <c r="B229" t="s">
        <v>802</v>
      </c>
      <c r="D229" t="s">
        <v>1798</v>
      </c>
      <c r="E229" t="s">
        <v>1678</v>
      </c>
      <c r="F229" t="s">
        <v>1634</v>
      </c>
      <c r="G229" t="s">
        <v>1697</v>
      </c>
      <c r="H229" t="s">
        <v>1539</v>
      </c>
      <c r="I229" t="s">
        <v>1698</v>
      </c>
      <c r="J229" t="s">
        <v>1702</v>
      </c>
      <c r="K229" t="s">
        <v>1634</v>
      </c>
      <c r="L229" t="s">
        <v>1634</v>
      </c>
      <c r="M229" t="s">
        <v>1634</v>
      </c>
      <c r="N229" t="s">
        <v>1712</v>
      </c>
      <c r="O229" t="s">
        <v>1712</v>
      </c>
      <c r="P229" t="s">
        <v>1488</v>
      </c>
      <c r="T229" t="s">
        <v>1142</v>
      </c>
      <c r="U229" t="s">
        <v>1142</v>
      </c>
      <c r="V229" t="s">
        <v>1142</v>
      </c>
      <c r="W229" t="s">
        <v>1142</v>
      </c>
      <c r="X229" t="s">
        <v>1143</v>
      </c>
      <c r="AB229" t="s">
        <v>1469</v>
      </c>
    </row>
    <row r="230" spans="1:28">
      <c r="A230" t="s">
        <v>997</v>
      </c>
      <c r="B230" t="s">
        <v>802</v>
      </c>
      <c r="D230" t="s">
        <v>1822</v>
      </c>
      <c r="E230" t="s">
        <v>1525</v>
      </c>
      <c r="F230" t="s">
        <v>1634</v>
      </c>
      <c r="G230" t="s">
        <v>1697</v>
      </c>
      <c r="H230" t="s">
        <v>1539</v>
      </c>
      <c r="I230" t="s">
        <v>1698</v>
      </c>
      <c r="J230" t="s">
        <v>1702</v>
      </c>
      <c r="K230" t="s">
        <v>1634</v>
      </c>
      <c r="L230" t="s">
        <v>1634</v>
      </c>
      <c r="M230" t="s">
        <v>1634</v>
      </c>
      <c r="N230" t="s">
        <v>1583</v>
      </c>
      <c r="O230" t="s">
        <v>1583</v>
      </c>
      <c r="P230" t="s">
        <v>1488</v>
      </c>
      <c r="T230" t="s">
        <v>1142</v>
      </c>
      <c r="U230" t="s">
        <v>1142</v>
      </c>
      <c r="V230" t="s">
        <v>1142</v>
      </c>
      <c r="W230" t="s">
        <v>1142</v>
      </c>
      <c r="X230" t="s">
        <v>1143</v>
      </c>
      <c r="AB230" t="s">
        <v>1469</v>
      </c>
    </row>
    <row r="231" spans="1:28">
      <c r="A231" t="s">
        <v>997</v>
      </c>
      <c r="B231" t="s">
        <v>802</v>
      </c>
      <c r="D231" t="s">
        <v>1792</v>
      </c>
      <c r="E231" t="s">
        <v>1525</v>
      </c>
      <c r="F231" t="s">
        <v>1634</v>
      </c>
      <c r="G231" t="s">
        <v>1483</v>
      </c>
      <c r="H231" t="s">
        <v>1539</v>
      </c>
      <c r="I231" t="s">
        <v>1698</v>
      </c>
      <c r="J231" t="s">
        <v>1702</v>
      </c>
      <c r="K231" t="s">
        <v>1634</v>
      </c>
      <c r="L231" t="s">
        <v>1634</v>
      </c>
      <c r="M231" t="s">
        <v>1634</v>
      </c>
      <c r="N231" t="s">
        <v>1645</v>
      </c>
      <c r="O231" t="s">
        <v>1645</v>
      </c>
      <c r="P231" t="s">
        <v>1488</v>
      </c>
      <c r="T231" t="s">
        <v>1142</v>
      </c>
      <c r="U231" t="s">
        <v>1142</v>
      </c>
      <c r="V231" t="s">
        <v>1142</v>
      </c>
      <c r="W231" t="s">
        <v>1142</v>
      </c>
      <c r="X231" t="s">
        <v>1143</v>
      </c>
      <c r="AB231" t="s">
        <v>1469</v>
      </c>
    </row>
    <row r="232" spans="1:28">
      <c r="A232" t="s">
        <v>997</v>
      </c>
      <c r="B232" t="s">
        <v>802</v>
      </c>
      <c r="D232" t="s">
        <v>1793</v>
      </c>
      <c r="E232" t="s">
        <v>1525</v>
      </c>
      <c r="F232" t="s">
        <v>1634</v>
      </c>
      <c r="G232" t="s">
        <v>1700</v>
      </c>
      <c r="H232" t="s">
        <v>1539</v>
      </c>
      <c r="I232" t="s">
        <v>1698</v>
      </c>
      <c r="J232" t="s">
        <v>1702</v>
      </c>
      <c r="K232" t="s">
        <v>1634</v>
      </c>
      <c r="L232" t="s">
        <v>1634</v>
      </c>
      <c r="M232" t="s">
        <v>1634</v>
      </c>
      <c r="N232" t="s">
        <v>1688</v>
      </c>
      <c r="O232" t="s">
        <v>1688</v>
      </c>
      <c r="P232" t="s">
        <v>1488</v>
      </c>
      <c r="T232" t="s">
        <v>1142</v>
      </c>
      <c r="U232" t="s">
        <v>1142</v>
      </c>
      <c r="V232" t="s">
        <v>1142</v>
      </c>
      <c r="W232" t="s">
        <v>1142</v>
      </c>
      <c r="X232" t="s">
        <v>1143</v>
      </c>
      <c r="AB232" t="s">
        <v>1469</v>
      </c>
    </row>
    <row r="233" spans="1:28">
      <c r="A233" t="s">
        <v>1826</v>
      </c>
      <c r="B233" t="s">
        <v>802</v>
      </c>
      <c r="D233" t="s">
        <v>1790</v>
      </c>
      <c r="E233" t="s">
        <v>1616</v>
      </c>
      <c r="F233" t="s">
        <v>1634</v>
      </c>
      <c r="G233" t="s">
        <v>1639</v>
      </c>
      <c r="H233" t="s">
        <v>1539</v>
      </c>
      <c r="I233" t="s">
        <v>1698</v>
      </c>
      <c r="J233" t="s">
        <v>1702</v>
      </c>
      <c r="K233" t="s">
        <v>1634</v>
      </c>
      <c r="L233" t="s">
        <v>1634</v>
      </c>
      <c r="M233" t="s">
        <v>1634</v>
      </c>
      <c r="N233" t="s">
        <v>1537</v>
      </c>
      <c r="O233" t="s">
        <v>1537</v>
      </c>
      <c r="P233" t="s">
        <v>1488</v>
      </c>
      <c r="T233" t="s">
        <v>1142</v>
      </c>
      <c r="U233" t="s">
        <v>1142</v>
      </c>
      <c r="V233" t="s">
        <v>1142</v>
      </c>
      <c r="W233" t="s">
        <v>1142</v>
      </c>
      <c r="X233" t="s">
        <v>1143</v>
      </c>
      <c r="AB233" t="s">
        <v>1469</v>
      </c>
    </row>
    <row r="234" spans="1:28">
      <c r="A234" t="s">
        <v>1826</v>
      </c>
      <c r="B234" t="s">
        <v>802</v>
      </c>
      <c r="D234" t="s">
        <v>1795</v>
      </c>
      <c r="E234" t="s">
        <v>1576</v>
      </c>
      <c r="F234" t="s">
        <v>1634</v>
      </c>
      <c r="G234" t="s">
        <v>1554</v>
      </c>
      <c r="H234" t="s">
        <v>1539</v>
      </c>
      <c r="I234" t="s">
        <v>1698</v>
      </c>
      <c r="J234" t="s">
        <v>1702</v>
      </c>
      <c r="K234" t="s">
        <v>1634</v>
      </c>
      <c r="L234" t="s">
        <v>1634</v>
      </c>
      <c r="M234" t="s">
        <v>1634</v>
      </c>
      <c r="N234" t="s">
        <v>1537</v>
      </c>
      <c r="O234" t="s">
        <v>1537</v>
      </c>
      <c r="P234" t="s">
        <v>1488</v>
      </c>
      <c r="T234" t="s">
        <v>1142</v>
      </c>
      <c r="U234" t="s">
        <v>1142</v>
      </c>
      <c r="V234" t="s">
        <v>1142</v>
      </c>
      <c r="W234" t="s">
        <v>1142</v>
      </c>
      <c r="X234" t="s">
        <v>1143</v>
      </c>
      <c r="AB234" t="s">
        <v>1469</v>
      </c>
    </row>
    <row r="235" spans="1:28">
      <c r="A235" t="s">
        <v>1826</v>
      </c>
      <c r="B235" t="s">
        <v>802</v>
      </c>
      <c r="D235" t="s">
        <v>1813</v>
      </c>
      <c r="E235" t="s">
        <v>1561</v>
      </c>
      <c r="F235" t="s">
        <v>1634</v>
      </c>
      <c r="G235" t="s">
        <v>1466</v>
      </c>
      <c r="H235" t="s">
        <v>1539</v>
      </c>
      <c r="I235" t="s">
        <v>1698</v>
      </c>
      <c r="J235" t="s">
        <v>1702</v>
      </c>
      <c r="K235" t="s">
        <v>1634</v>
      </c>
      <c r="L235" t="s">
        <v>1634</v>
      </c>
      <c r="M235" t="s">
        <v>1634</v>
      </c>
      <c r="N235" t="s">
        <v>1537</v>
      </c>
      <c r="O235" t="s">
        <v>1537</v>
      </c>
      <c r="P235" t="s">
        <v>1488</v>
      </c>
      <c r="T235" t="s">
        <v>1142</v>
      </c>
      <c r="U235" t="s">
        <v>1142</v>
      </c>
      <c r="V235" t="s">
        <v>1142</v>
      </c>
      <c r="W235" t="s">
        <v>1142</v>
      </c>
      <c r="X235" t="s">
        <v>1143</v>
      </c>
      <c r="AB235" t="s">
        <v>1469</v>
      </c>
    </row>
    <row r="236" spans="1:28">
      <c r="A236" t="s">
        <v>1826</v>
      </c>
      <c r="B236" t="s">
        <v>802</v>
      </c>
      <c r="D236" t="s">
        <v>1801</v>
      </c>
      <c r="E236" t="s">
        <v>1676</v>
      </c>
      <c r="F236" t="s">
        <v>1634</v>
      </c>
      <c r="G236" t="s">
        <v>1523</v>
      </c>
      <c r="H236" t="s">
        <v>1539</v>
      </c>
      <c r="I236" t="s">
        <v>1698</v>
      </c>
      <c r="J236" t="s">
        <v>1702</v>
      </c>
      <c r="K236" t="s">
        <v>1634</v>
      </c>
      <c r="L236" t="s">
        <v>1634</v>
      </c>
      <c r="M236" t="s">
        <v>1634</v>
      </c>
      <c r="N236" t="s">
        <v>1528</v>
      </c>
      <c r="O236" t="s">
        <v>1528</v>
      </c>
      <c r="P236" t="s">
        <v>1488</v>
      </c>
      <c r="T236" t="s">
        <v>1142</v>
      </c>
      <c r="U236" t="s">
        <v>1142</v>
      </c>
      <c r="V236" t="s">
        <v>1142</v>
      </c>
      <c r="W236" t="s">
        <v>1142</v>
      </c>
      <c r="X236" t="s">
        <v>1143</v>
      </c>
      <c r="AB236" t="s">
        <v>1469</v>
      </c>
    </row>
    <row r="237" spans="1:28">
      <c r="A237" t="s">
        <v>1826</v>
      </c>
      <c r="B237" t="s">
        <v>802</v>
      </c>
      <c r="D237" t="s">
        <v>1796</v>
      </c>
      <c r="E237" t="s">
        <v>1533</v>
      </c>
      <c r="F237" t="s">
        <v>1634</v>
      </c>
      <c r="G237" t="s">
        <v>1720</v>
      </c>
      <c r="H237" t="s">
        <v>1539</v>
      </c>
      <c r="I237" t="s">
        <v>1698</v>
      </c>
      <c r="J237" t="s">
        <v>1702</v>
      </c>
      <c r="K237" t="s">
        <v>1634</v>
      </c>
      <c r="L237" t="s">
        <v>1634</v>
      </c>
      <c r="M237" t="s">
        <v>1634</v>
      </c>
      <c r="N237" t="s">
        <v>1669</v>
      </c>
      <c r="O237" t="s">
        <v>1669</v>
      </c>
      <c r="P237" t="s">
        <v>1488</v>
      </c>
      <c r="T237" t="s">
        <v>1142</v>
      </c>
      <c r="U237" t="s">
        <v>1142</v>
      </c>
      <c r="V237" t="s">
        <v>1142</v>
      </c>
      <c r="W237" t="s">
        <v>1142</v>
      </c>
      <c r="X237" t="s">
        <v>1143</v>
      </c>
      <c r="AB237" t="s">
        <v>1469</v>
      </c>
    </row>
    <row r="238" spans="1:28">
      <c r="A238" t="s">
        <v>1826</v>
      </c>
      <c r="B238" t="s">
        <v>802</v>
      </c>
      <c r="D238" t="s">
        <v>1796</v>
      </c>
      <c r="E238" t="s">
        <v>1636</v>
      </c>
      <c r="F238" t="s">
        <v>1634</v>
      </c>
      <c r="G238" t="s">
        <v>1675</v>
      </c>
      <c r="H238" t="s">
        <v>1539</v>
      </c>
      <c r="I238" t="s">
        <v>1698</v>
      </c>
      <c r="J238" t="s">
        <v>1702</v>
      </c>
      <c r="K238" t="s">
        <v>1634</v>
      </c>
      <c r="L238" t="s">
        <v>1634</v>
      </c>
      <c r="M238" t="s">
        <v>1634</v>
      </c>
      <c r="N238" t="s">
        <v>1679</v>
      </c>
      <c r="O238" t="s">
        <v>1679</v>
      </c>
      <c r="P238" t="s">
        <v>1488</v>
      </c>
      <c r="T238" t="s">
        <v>1142</v>
      </c>
      <c r="U238" t="s">
        <v>1142</v>
      </c>
      <c r="V238" t="s">
        <v>1142</v>
      </c>
      <c r="W238" t="s">
        <v>1142</v>
      </c>
      <c r="X238" t="s">
        <v>1143</v>
      </c>
      <c r="AB238" t="s">
        <v>1469</v>
      </c>
    </row>
    <row r="239" spans="1:28">
      <c r="A239" t="s">
        <v>1826</v>
      </c>
      <c r="B239" t="s">
        <v>802</v>
      </c>
      <c r="D239" t="s">
        <v>1812</v>
      </c>
      <c r="E239" t="s">
        <v>1514</v>
      </c>
      <c r="F239" t="s">
        <v>1634</v>
      </c>
      <c r="G239" t="s">
        <v>1492</v>
      </c>
      <c r="H239" t="s">
        <v>1539</v>
      </c>
      <c r="I239" t="s">
        <v>1698</v>
      </c>
      <c r="J239" t="s">
        <v>1702</v>
      </c>
      <c r="K239" t="s">
        <v>1634</v>
      </c>
      <c r="L239" t="s">
        <v>1634</v>
      </c>
      <c r="M239" t="s">
        <v>1634</v>
      </c>
      <c r="N239" t="s">
        <v>1622</v>
      </c>
      <c r="O239" t="s">
        <v>1622</v>
      </c>
      <c r="P239" t="s">
        <v>1488</v>
      </c>
      <c r="T239" t="s">
        <v>1142</v>
      </c>
      <c r="U239" t="s">
        <v>1142</v>
      </c>
      <c r="V239" t="s">
        <v>1142</v>
      </c>
      <c r="W239" t="s">
        <v>1142</v>
      </c>
      <c r="X239" t="s">
        <v>1143</v>
      </c>
      <c r="AB239" t="s">
        <v>1469</v>
      </c>
    </row>
    <row r="240" spans="1:28">
      <c r="A240" t="s">
        <v>1826</v>
      </c>
      <c r="B240" t="s">
        <v>802</v>
      </c>
      <c r="D240" t="s">
        <v>1808</v>
      </c>
      <c r="E240" t="s">
        <v>1613</v>
      </c>
      <c r="F240" t="s">
        <v>1634</v>
      </c>
      <c r="G240" t="s">
        <v>1530</v>
      </c>
      <c r="H240" t="s">
        <v>1539</v>
      </c>
      <c r="I240" t="s">
        <v>1698</v>
      </c>
      <c r="J240" t="s">
        <v>1702</v>
      </c>
      <c r="K240" t="s">
        <v>1634</v>
      </c>
      <c r="L240" t="s">
        <v>1634</v>
      </c>
      <c r="M240" t="s">
        <v>1634</v>
      </c>
      <c r="N240" t="s">
        <v>1579</v>
      </c>
      <c r="O240" t="s">
        <v>1579</v>
      </c>
      <c r="P240" t="s">
        <v>1488</v>
      </c>
      <c r="T240" t="s">
        <v>1142</v>
      </c>
      <c r="U240" t="s">
        <v>1142</v>
      </c>
      <c r="V240" t="s">
        <v>1142</v>
      </c>
      <c r="W240" t="s">
        <v>1142</v>
      </c>
      <c r="X240" t="s">
        <v>1143</v>
      </c>
      <c r="AB240" t="s">
        <v>1469</v>
      </c>
    </row>
    <row r="241" spans="1:28">
      <c r="A241" t="s">
        <v>1826</v>
      </c>
      <c r="B241" t="s">
        <v>802</v>
      </c>
      <c r="D241" t="s">
        <v>1809</v>
      </c>
      <c r="E241" t="s">
        <v>1486</v>
      </c>
      <c r="F241" t="s">
        <v>1634</v>
      </c>
      <c r="G241" t="s">
        <v>1652</v>
      </c>
      <c r="H241" t="s">
        <v>1539</v>
      </c>
      <c r="I241" t="s">
        <v>1698</v>
      </c>
      <c r="J241" t="s">
        <v>1702</v>
      </c>
      <c r="K241" t="s">
        <v>1634</v>
      </c>
      <c r="L241" t="s">
        <v>1634</v>
      </c>
      <c r="M241" t="s">
        <v>1634</v>
      </c>
      <c r="N241" t="s">
        <v>1555</v>
      </c>
      <c r="O241" t="s">
        <v>1555</v>
      </c>
      <c r="P241" t="s">
        <v>1488</v>
      </c>
      <c r="T241" t="s">
        <v>1142</v>
      </c>
      <c r="U241" t="s">
        <v>1142</v>
      </c>
      <c r="V241" t="s">
        <v>1142</v>
      </c>
      <c r="W241" t="s">
        <v>1142</v>
      </c>
      <c r="X241" t="s">
        <v>1143</v>
      </c>
      <c r="AB241" t="s">
        <v>1469</v>
      </c>
    </row>
    <row r="242" spans="1:28">
      <c r="A242" t="s">
        <v>1826</v>
      </c>
      <c r="B242" t="s">
        <v>802</v>
      </c>
      <c r="D242" t="s">
        <v>1810</v>
      </c>
      <c r="E242" t="s">
        <v>1510</v>
      </c>
      <c r="F242" t="s">
        <v>1634</v>
      </c>
      <c r="G242" t="s">
        <v>1734</v>
      </c>
      <c r="H242" t="s">
        <v>1539</v>
      </c>
      <c r="I242" t="s">
        <v>1698</v>
      </c>
      <c r="J242" t="s">
        <v>1702</v>
      </c>
      <c r="K242" t="s">
        <v>1634</v>
      </c>
      <c r="L242" t="s">
        <v>1634</v>
      </c>
      <c r="M242" t="s">
        <v>1634</v>
      </c>
      <c r="N242" t="s">
        <v>1515</v>
      </c>
      <c r="O242" t="s">
        <v>1515</v>
      </c>
      <c r="P242" t="s">
        <v>1488</v>
      </c>
      <c r="T242" t="s">
        <v>1142</v>
      </c>
      <c r="U242" t="s">
        <v>1142</v>
      </c>
      <c r="V242" t="s">
        <v>1142</v>
      </c>
      <c r="W242" t="s">
        <v>1142</v>
      </c>
      <c r="X242" t="s">
        <v>1143</v>
      </c>
      <c r="AB242" t="s">
        <v>1469</v>
      </c>
    </row>
    <row r="243" spans="1:28">
      <c r="A243" t="s">
        <v>1826</v>
      </c>
      <c r="B243" t="s">
        <v>802</v>
      </c>
      <c r="D243" t="s">
        <v>1803</v>
      </c>
      <c r="E243" t="s">
        <v>1629</v>
      </c>
      <c r="F243" t="s">
        <v>1634</v>
      </c>
      <c r="G243" t="s">
        <v>1498</v>
      </c>
      <c r="H243" t="s">
        <v>1539</v>
      </c>
      <c r="I243" t="s">
        <v>1698</v>
      </c>
      <c r="J243" t="s">
        <v>1702</v>
      </c>
      <c r="K243" t="s">
        <v>1634</v>
      </c>
      <c r="L243" t="s">
        <v>1634</v>
      </c>
      <c r="M243" t="s">
        <v>1634</v>
      </c>
      <c r="N243" t="s">
        <v>1737</v>
      </c>
      <c r="O243" t="s">
        <v>1737</v>
      </c>
      <c r="P243" t="s">
        <v>1488</v>
      </c>
      <c r="T243" t="s">
        <v>1142</v>
      </c>
      <c r="U243" t="s">
        <v>1142</v>
      </c>
      <c r="V243" t="s">
        <v>1142</v>
      </c>
      <c r="W243" t="s">
        <v>1142</v>
      </c>
      <c r="X243" t="s">
        <v>1143</v>
      </c>
      <c r="AB243" t="s">
        <v>1469</v>
      </c>
    </row>
    <row r="244" spans="1:28">
      <c r="A244" t="s">
        <v>1826</v>
      </c>
      <c r="B244" t="s">
        <v>802</v>
      </c>
      <c r="D244" t="s">
        <v>1804</v>
      </c>
      <c r="E244" t="s">
        <v>1629</v>
      </c>
      <c r="F244" t="s">
        <v>1634</v>
      </c>
      <c r="G244" t="s">
        <v>1606</v>
      </c>
      <c r="H244" t="s">
        <v>1539</v>
      </c>
      <c r="I244" t="s">
        <v>1698</v>
      </c>
      <c r="J244" t="s">
        <v>1702</v>
      </c>
      <c r="K244" t="s">
        <v>1634</v>
      </c>
      <c r="L244" t="s">
        <v>1634</v>
      </c>
      <c r="M244" t="s">
        <v>1634</v>
      </c>
      <c r="N244" t="s">
        <v>1737</v>
      </c>
      <c r="O244" t="s">
        <v>1737</v>
      </c>
      <c r="P244" t="s">
        <v>1488</v>
      </c>
      <c r="T244" t="s">
        <v>1142</v>
      </c>
      <c r="U244" t="s">
        <v>1142</v>
      </c>
      <c r="V244" t="s">
        <v>1142</v>
      </c>
      <c r="W244" t="s">
        <v>1142</v>
      </c>
      <c r="X244" t="s">
        <v>1143</v>
      </c>
      <c r="AB244" t="s">
        <v>1469</v>
      </c>
    </row>
    <row r="245" spans="1:28">
      <c r="A245" t="s">
        <v>1826</v>
      </c>
      <c r="B245" t="s">
        <v>802</v>
      </c>
      <c r="D245" t="s">
        <v>1806</v>
      </c>
      <c r="E245" t="s">
        <v>1572</v>
      </c>
      <c r="F245" t="s">
        <v>1634</v>
      </c>
      <c r="G245" t="s">
        <v>1501</v>
      </c>
      <c r="H245" t="s">
        <v>1539</v>
      </c>
      <c r="I245" t="s">
        <v>1698</v>
      </c>
      <c r="J245" t="s">
        <v>1702</v>
      </c>
      <c r="K245" t="s">
        <v>1634</v>
      </c>
      <c r="L245" t="s">
        <v>1634</v>
      </c>
      <c r="M245" t="s">
        <v>1634</v>
      </c>
      <c r="N245" t="s">
        <v>1535</v>
      </c>
      <c r="O245" t="s">
        <v>1535</v>
      </c>
      <c r="P245" t="s">
        <v>1488</v>
      </c>
      <c r="T245" t="s">
        <v>1142</v>
      </c>
      <c r="U245" t="s">
        <v>1142</v>
      </c>
      <c r="V245" t="s">
        <v>1142</v>
      </c>
      <c r="W245" t="s">
        <v>1142</v>
      </c>
      <c r="X245" t="s">
        <v>1143</v>
      </c>
      <c r="AB245" t="s">
        <v>1469</v>
      </c>
    </row>
    <row r="246" spans="1:28">
      <c r="A246" t="s">
        <v>1826</v>
      </c>
      <c r="B246" t="s">
        <v>802</v>
      </c>
      <c r="D246" t="s">
        <v>1807</v>
      </c>
      <c r="E246" t="s">
        <v>1474</v>
      </c>
      <c r="F246" t="s">
        <v>1634</v>
      </c>
      <c r="G246" t="s">
        <v>1479</v>
      </c>
      <c r="H246" t="s">
        <v>1539</v>
      </c>
      <c r="I246" t="s">
        <v>1698</v>
      </c>
      <c r="J246" t="s">
        <v>1702</v>
      </c>
      <c r="K246" t="s">
        <v>1634</v>
      </c>
      <c r="L246" t="s">
        <v>1634</v>
      </c>
      <c r="M246" t="s">
        <v>1634</v>
      </c>
      <c r="N246" t="s">
        <v>1535</v>
      </c>
      <c r="O246" t="s">
        <v>1535</v>
      </c>
      <c r="P246" t="s">
        <v>1488</v>
      </c>
      <c r="T246" t="s">
        <v>1142</v>
      </c>
      <c r="U246" t="s">
        <v>1142</v>
      </c>
      <c r="V246" t="s">
        <v>1142</v>
      </c>
      <c r="W246" t="s">
        <v>1142</v>
      </c>
      <c r="X246" t="s">
        <v>1143</v>
      </c>
      <c r="AB246" t="s">
        <v>1469</v>
      </c>
    </row>
    <row r="247" spans="1:28">
      <c r="A247" t="s">
        <v>1826</v>
      </c>
      <c r="B247" t="s">
        <v>802</v>
      </c>
      <c r="D247" t="s">
        <v>1816</v>
      </c>
      <c r="E247" t="s">
        <v>1718</v>
      </c>
      <c r="F247" t="s">
        <v>1634</v>
      </c>
      <c r="G247" t="s">
        <v>1494</v>
      </c>
      <c r="H247" t="s">
        <v>1539</v>
      </c>
      <c r="I247" t="s">
        <v>1698</v>
      </c>
      <c r="J247" t="s">
        <v>1702</v>
      </c>
      <c r="K247" t="s">
        <v>1634</v>
      </c>
      <c r="L247" t="s">
        <v>1634</v>
      </c>
      <c r="M247" t="s">
        <v>1634</v>
      </c>
      <c r="N247" t="s">
        <v>1472</v>
      </c>
      <c r="O247" t="s">
        <v>1472</v>
      </c>
      <c r="P247" t="s">
        <v>1488</v>
      </c>
      <c r="T247" t="s">
        <v>1142</v>
      </c>
      <c r="U247" t="s">
        <v>1142</v>
      </c>
      <c r="V247" t="s">
        <v>1142</v>
      </c>
      <c r="W247" t="s">
        <v>1142</v>
      </c>
      <c r="X247" t="s">
        <v>1143</v>
      </c>
      <c r="AB247" t="s">
        <v>1469</v>
      </c>
    </row>
    <row r="248" spans="1:28">
      <c r="A248" t="s">
        <v>1826</v>
      </c>
      <c r="B248" t="s">
        <v>802</v>
      </c>
      <c r="D248" t="s">
        <v>1794</v>
      </c>
      <c r="E248" t="s">
        <v>1511</v>
      </c>
      <c r="F248" t="s">
        <v>1634</v>
      </c>
      <c r="G248" t="s">
        <v>1470</v>
      </c>
      <c r="H248" t="s">
        <v>1539</v>
      </c>
      <c r="I248" t="s">
        <v>1698</v>
      </c>
      <c r="J248" t="s">
        <v>1702</v>
      </c>
      <c r="K248" t="s">
        <v>1634</v>
      </c>
      <c r="L248" t="s">
        <v>1634</v>
      </c>
      <c r="M248" t="s">
        <v>1634</v>
      </c>
      <c r="N248" t="s">
        <v>1635</v>
      </c>
      <c r="O248" t="s">
        <v>1635</v>
      </c>
      <c r="P248" t="s">
        <v>1488</v>
      </c>
      <c r="T248" t="s">
        <v>1142</v>
      </c>
      <c r="U248" t="s">
        <v>1142</v>
      </c>
      <c r="V248" t="s">
        <v>1142</v>
      </c>
      <c r="W248" t="s">
        <v>1142</v>
      </c>
      <c r="X248" t="s">
        <v>1143</v>
      </c>
      <c r="AB248" t="s">
        <v>1469</v>
      </c>
    </row>
    <row r="249" spans="1:28">
      <c r="A249" t="s">
        <v>1825</v>
      </c>
      <c r="B249" t="s">
        <v>802</v>
      </c>
      <c r="D249" t="s">
        <v>1821</v>
      </c>
      <c r="E249" t="s">
        <v>1660</v>
      </c>
      <c r="F249" t="s">
        <v>1634</v>
      </c>
      <c r="G249" t="s">
        <v>1465</v>
      </c>
      <c r="H249" t="s">
        <v>1539</v>
      </c>
      <c r="I249" t="s">
        <v>1698</v>
      </c>
      <c r="J249" t="s">
        <v>1702</v>
      </c>
      <c r="K249" t="s">
        <v>1634</v>
      </c>
      <c r="L249" t="s">
        <v>1634</v>
      </c>
      <c r="M249" t="s">
        <v>1634</v>
      </c>
      <c r="N249" t="s">
        <v>1625</v>
      </c>
      <c r="O249" t="s">
        <v>1625</v>
      </c>
      <c r="P249" t="s">
        <v>1488</v>
      </c>
      <c r="T249" t="s">
        <v>1142</v>
      </c>
      <c r="U249" t="s">
        <v>1142</v>
      </c>
      <c r="V249" t="s">
        <v>1142</v>
      </c>
      <c r="W249" t="s">
        <v>1142</v>
      </c>
      <c r="X249" t="s">
        <v>1143</v>
      </c>
      <c r="AB249" t="s">
        <v>1469</v>
      </c>
    </row>
    <row r="250" spans="1:28">
      <c r="A250" t="s">
        <v>1825</v>
      </c>
      <c r="B250" t="s">
        <v>802</v>
      </c>
      <c r="D250" t="s">
        <v>1812</v>
      </c>
      <c r="E250" t="s">
        <v>1605</v>
      </c>
      <c r="F250" t="s">
        <v>1634</v>
      </c>
      <c r="G250" t="s">
        <v>1465</v>
      </c>
      <c r="H250" t="s">
        <v>1539</v>
      </c>
      <c r="I250" t="s">
        <v>1698</v>
      </c>
      <c r="J250" t="s">
        <v>1702</v>
      </c>
      <c r="K250" t="s">
        <v>1634</v>
      </c>
      <c r="L250" t="s">
        <v>1634</v>
      </c>
      <c r="M250" t="s">
        <v>1634</v>
      </c>
      <c r="N250" t="s">
        <v>1625</v>
      </c>
      <c r="O250" t="s">
        <v>1625</v>
      </c>
      <c r="P250" t="s">
        <v>1488</v>
      </c>
      <c r="T250" t="s">
        <v>1142</v>
      </c>
      <c r="U250" t="s">
        <v>1142</v>
      </c>
      <c r="V250" t="s">
        <v>1142</v>
      </c>
      <c r="W250" t="s">
        <v>1142</v>
      </c>
      <c r="X250" t="s">
        <v>1143</v>
      </c>
      <c r="AB250" t="s">
        <v>1469</v>
      </c>
    </row>
    <row r="251" spans="1:28">
      <c r="A251" t="s">
        <v>1825</v>
      </c>
      <c r="B251" t="s">
        <v>802</v>
      </c>
      <c r="D251" t="s">
        <v>1808</v>
      </c>
      <c r="E251" t="s">
        <v>1467</v>
      </c>
      <c r="F251" t="s">
        <v>1634</v>
      </c>
      <c r="G251" t="s">
        <v>1696</v>
      </c>
      <c r="H251" t="s">
        <v>1539</v>
      </c>
      <c r="I251" t="s">
        <v>1698</v>
      </c>
      <c r="J251" t="s">
        <v>1702</v>
      </c>
      <c r="K251" t="s">
        <v>1634</v>
      </c>
      <c r="L251" t="s">
        <v>1634</v>
      </c>
      <c r="M251" t="s">
        <v>1634</v>
      </c>
      <c r="N251" t="s">
        <v>1625</v>
      </c>
      <c r="O251" t="s">
        <v>1625</v>
      </c>
      <c r="P251" t="s">
        <v>1488</v>
      </c>
      <c r="T251" t="s">
        <v>1142</v>
      </c>
      <c r="U251" t="s">
        <v>1142</v>
      </c>
      <c r="V251" t="s">
        <v>1142</v>
      </c>
      <c r="W251" t="s">
        <v>1142</v>
      </c>
      <c r="X251" t="s">
        <v>1143</v>
      </c>
      <c r="AB251" t="s">
        <v>1469</v>
      </c>
    </row>
    <row r="252" spans="1:28">
      <c r="A252" t="s">
        <v>1825</v>
      </c>
      <c r="B252" t="s">
        <v>802</v>
      </c>
      <c r="D252" t="s">
        <v>1809</v>
      </c>
      <c r="E252" t="s">
        <v>1640</v>
      </c>
      <c r="F252" t="s">
        <v>1634</v>
      </c>
      <c r="G252" t="s">
        <v>1598</v>
      </c>
      <c r="H252" t="s">
        <v>1539</v>
      </c>
      <c r="I252" t="s">
        <v>1698</v>
      </c>
      <c r="J252" t="s">
        <v>1702</v>
      </c>
      <c r="K252" t="s">
        <v>1634</v>
      </c>
      <c r="L252" t="s">
        <v>1634</v>
      </c>
      <c r="M252" t="s">
        <v>1634</v>
      </c>
      <c r="N252" t="s">
        <v>1625</v>
      </c>
      <c r="O252" t="s">
        <v>1625</v>
      </c>
      <c r="P252" t="s">
        <v>1488</v>
      </c>
      <c r="T252" t="s">
        <v>1142</v>
      </c>
      <c r="U252" t="s">
        <v>1142</v>
      </c>
      <c r="V252" t="s">
        <v>1142</v>
      </c>
      <c r="W252" t="s">
        <v>1142</v>
      </c>
      <c r="X252" t="s">
        <v>1143</v>
      </c>
      <c r="AB252" t="s">
        <v>1469</v>
      </c>
    </row>
    <row r="253" spans="1:28">
      <c r="A253" t="s">
        <v>1825</v>
      </c>
      <c r="B253" t="s">
        <v>802</v>
      </c>
      <c r="D253" t="s">
        <v>1810</v>
      </c>
      <c r="E253" t="s">
        <v>1499</v>
      </c>
      <c r="F253" t="s">
        <v>1634</v>
      </c>
      <c r="G253" t="s">
        <v>1481</v>
      </c>
      <c r="H253" t="s">
        <v>1539</v>
      </c>
      <c r="I253" t="s">
        <v>1698</v>
      </c>
      <c r="J253" t="s">
        <v>1702</v>
      </c>
      <c r="K253" t="s">
        <v>1634</v>
      </c>
      <c r="L253" t="s">
        <v>1634</v>
      </c>
      <c r="M253" t="s">
        <v>1634</v>
      </c>
      <c r="N253" t="s">
        <v>1625</v>
      </c>
      <c r="O253" t="s">
        <v>1625</v>
      </c>
      <c r="P253" t="s">
        <v>1488</v>
      </c>
      <c r="T253" t="s">
        <v>1142</v>
      </c>
      <c r="U253" t="s">
        <v>1142</v>
      </c>
      <c r="V253" t="s">
        <v>1142</v>
      </c>
      <c r="W253" t="s">
        <v>1142</v>
      </c>
      <c r="X253" t="s">
        <v>1143</v>
      </c>
      <c r="AB253" t="s">
        <v>1469</v>
      </c>
    </row>
    <row r="254" spans="1:28">
      <c r="A254" t="s">
        <v>1825</v>
      </c>
      <c r="B254" t="s">
        <v>802</v>
      </c>
      <c r="D254" t="s">
        <v>1803</v>
      </c>
      <c r="E254" t="s">
        <v>1548</v>
      </c>
      <c r="F254" t="s">
        <v>1634</v>
      </c>
      <c r="G254" t="s">
        <v>1595</v>
      </c>
      <c r="H254" t="s">
        <v>1539</v>
      </c>
      <c r="I254" t="s">
        <v>1698</v>
      </c>
      <c r="J254" t="s">
        <v>1702</v>
      </c>
      <c r="K254" t="s">
        <v>1634</v>
      </c>
      <c r="L254" t="s">
        <v>1634</v>
      </c>
      <c r="M254" t="s">
        <v>1634</v>
      </c>
      <c r="N254" t="s">
        <v>1615</v>
      </c>
      <c r="O254" t="s">
        <v>1615</v>
      </c>
      <c r="P254" t="s">
        <v>1488</v>
      </c>
      <c r="T254" t="s">
        <v>1142</v>
      </c>
      <c r="U254" t="s">
        <v>1142</v>
      </c>
      <c r="V254" t="s">
        <v>1142</v>
      </c>
      <c r="W254" t="s">
        <v>1142</v>
      </c>
      <c r="X254" t="s">
        <v>1143</v>
      </c>
      <c r="AB254" t="s">
        <v>1469</v>
      </c>
    </row>
    <row r="255" spans="1:28">
      <c r="A255" t="s">
        <v>1825</v>
      </c>
      <c r="B255" t="s">
        <v>802</v>
      </c>
      <c r="D255" t="s">
        <v>1804</v>
      </c>
      <c r="E255" t="s">
        <v>1653</v>
      </c>
      <c r="F255" t="s">
        <v>1634</v>
      </c>
      <c r="G255" t="s">
        <v>1732</v>
      </c>
      <c r="H255" t="s">
        <v>1539</v>
      </c>
      <c r="I255" t="s">
        <v>1698</v>
      </c>
      <c r="J255" t="s">
        <v>1702</v>
      </c>
      <c r="K255" t="s">
        <v>1634</v>
      </c>
      <c r="L255" t="s">
        <v>1634</v>
      </c>
      <c r="M255" t="s">
        <v>1634</v>
      </c>
      <c r="N255" t="s">
        <v>1615</v>
      </c>
      <c r="O255" t="s">
        <v>1615</v>
      </c>
      <c r="P255" t="s">
        <v>1488</v>
      </c>
      <c r="T255" t="s">
        <v>1142</v>
      </c>
      <c r="U255" t="s">
        <v>1142</v>
      </c>
      <c r="V255" t="s">
        <v>1142</v>
      </c>
      <c r="W255" t="s">
        <v>1142</v>
      </c>
      <c r="X255" t="s">
        <v>1143</v>
      </c>
      <c r="AB255" t="s">
        <v>1469</v>
      </c>
    </row>
    <row r="256" spans="1:28">
      <c r="A256" t="s">
        <v>1825</v>
      </c>
      <c r="B256" t="s">
        <v>802</v>
      </c>
      <c r="D256" t="s">
        <v>1792</v>
      </c>
      <c r="E256" t="s">
        <v>1589</v>
      </c>
      <c r="F256" t="s">
        <v>1634</v>
      </c>
      <c r="G256" t="s">
        <v>1484</v>
      </c>
      <c r="H256" t="s">
        <v>1539</v>
      </c>
      <c r="I256" t="s">
        <v>1698</v>
      </c>
      <c r="J256" t="s">
        <v>1702</v>
      </c>
      <c r="K256" t="s">
        <v>1634</v>
      </c>
      <c r="L256" t="s">
        <v>1634</v>
      </c>
      <c r="M256" t="s">
        <v>1634</v>
      </c>
      <c r="N256" t="s">
        <v>1615</v>
      </c>
      <c r="O256" t="s">
        <v>1615</v>
      </c>
      <c r="P256" t="s">
        <v>1488</v>
      </c>
      <c r="T256" t="s">
        <v>1142</v>
      </c>
      <c r="U256" t="s">
        <v>1142</v>
      </c>
      <c r="V256" t="s">
        <v>1142</v>
      </c>
      <c r="W256" t="s">
        <v>1142</v>
      </c>
      <c r="X256" t="s">
        <v>1143</v>
      </c>
      <c r="AB256" t="s">
        <v>1469</v>
      </c>
    </row>
    <row r="257" spans="1:28">
      <c r="A257" t="s">
        <v>1825</v>
      </c>
      <c r="B257" t="s">
        <v>802</v>
      </c>
      <c r="D257" t="s">
        <v>1816</v>
      </c>
      <c r="E257" t="s">
        <v>1599</v>
      </c>
      <c r="F257" t="s">
        <v>1634</v>
      </c>
      <c r="G257" t="s">
        <v>1691</v>
      </c>
      <c r="H257" t="s">
        <v>1539</v>
      </c>
      <c r="I257" t="s">
        <v>1698</v>
      </c>
      <c r="J257" t="s">
        <v>1702</v>
      </c>
      <c r="K257" t="s">
        <v>1634</v>
      </c>
      <c r="L257" t="s">
        <v>1634</v>
      </c>
      <c r="M257" t="s">
        <v>1634</v>
      </c>
      <c r="N257" t="s">
        <v>1615</v>
      </c>
      <c r="O257" t="s">
        <v>1615</v>
      </c>
      <c r="P257" t="s">
        <v>1488</v>
      </c>
      <c r="T257" t="s">
        <v>1142</v>
      </c>
      <c r="U257" t="s">
        <v>1142</v>
      </c>
      <c r="V257" t="s">
        <v>1142</v>
      </c>
      <c r="W257" t="s">
        <v>1142</v>
      </c>
      <c r="X257" t="s">
        <v>1143</v>
      </c>
      <c r="AB257" t="s">
        <v>1469</v>
      </c>
    </row>
    <row r="258" spans="1:28">
      <c r="A258" t="s">
        <v>1825</v>
      </c>
      <c r="B258" t="s">
        <v>802</v>
      </c>
      <c r="D258" t="s">
        <v>1794</v>
      </c>
      <c r="E258" t="s">
        <v>1693</v>
      </c>
      <c r="F258" t="s">
        <v>1634</v>
      </c>
      <c r="G258" t="s">
        <v>1692</v>
      </c>
      <c r="H258" t="s">
        <v>1539</v>
      </c>
      <c r="I258" t="s">
        <v>1698</v>
      </c>
      <c r="J258" t="s">
        <v>1702</v>
      </c>
      <c r="K258" t="s">
        <v>1634</v>
      </c>
      <c r="L258" t="s">
        <v>1634</v>
      </c>
      <c r="M258" t="s">
        <v>1634</v>
      </c>
      <c r="N258" t="s">
        <v>1615</v>
      </c>
      <c r="O258" t="s">
        <v>1615</v>
      </c>
      <c r="P258" t="s">
        <v>1488</v>
      </c>
      <c r="T258" t="s">
        <v>1142</v>
      </c>
      <c r="U258" t="s">
        <v>1142</v>
      </c>
      <c r="V258" t="s">
        <v>1142</v>
      </c>
      <c r="W258" t="s">
        <v>1142</v>
      </c>
      <c r="X258" t="s">
        <v>1143</v>
      </c>
      <c r="AB258" t="s">
        <v>1469</v>
      </c>
    </row>
    <row r="259" spans="1:28">
      <c r="A259" t="s">
        <v>1001</v>
      </c>
      <c r="B259" t="s">
        <v>802</v>
      </c>
      <c r="D259" t="s">
        <v>1791</v>
      </c>
      <c r="E259" t="s">
        <v>1529</v>
      </c>
      <c r="F259" t="s">
        <v>1634</v>
      </c>
      <c r="G259" t="s">
        <v>1684</v>
      </c>
      <c r="H259" t="s">
        <v>1539</v>
      </c>
      <c r="I259" t="s">
        <v>1698</v>
      </c>
      <c r="J259" t="s">
        <v>1702</v>
      </c>
      <c r="K259" t="s">
        <v>1634</v>
      </c>
      <c r="L259" t="s">
        <v>1634</v>
      </c>
      <c r="M259" t="s">
        <v>1634</v>
      </c>
      <c r="N259" t="s">
        <v>1567</v>
      </c>
      <c r="O259" t="s">
        <v>1567</v>
      </c>
      <c r="P259" t="s">
        <v>1488</v>
      </c>
      <c r="T259" t="s">
        <v>1142</v>
      </c>
      <c r="U259" t="s">
        <v>1142</v>
      </c>
      <c r="V259" t="s">
        <v>1142</v>
      </c>
      <c r="W259" t="s">
        <v>1142</v>
      </c>
      <c r="X259" t="s">
        <v>1143</v>
      </c>
      <c r="AB259" t="s">
        <v>1469</v>
      </c>
    </row>
    <row r="260" spans="1:28">
      <c r="A260" t="s">
        <v>1001</v>
      </c>
      <c r="B260" t="s">
        <v>802</v>
      </c>
      <c r="D260" t="s">
        <v>1831</v>
      </c>
      <c r="E260" t="s">
        <v>1529</v>
      </c>
      <c r="F260" t="s">
        <v>1634</v>
      </c>
      <c r="G260" t="s">
        <v>1684</v>
      </c>
      <c r="H260" t="s">
        <v>1539</v>
      </c>
      <c r="I260" t="s">
        <v>1698</v>
      </c>
      <c r="J260" t="s">
        <v>1702</v>
      </c>
      <c r="K260" t="s">
        <v>1634</v>
      </c>
      <c r="L260" t="s">
        <v>1634</v>
      </c>
      <c r="M260" t="s">
        <v>1634</v>
      </c>
      <c r="N260" t="s">
        <v>1654</v>
      </c>
      <c r="O260" t="s">
        <v>1654</v>
      </c>
      <c r="P260" t="s">
        <v>1488</v>
      </c>
      <c r="T260" t="s">
        <v>1142</v>
      </c>
      <c r="U260" t="s">
        <v>1142</v>
      </c>
      <c r="V260" t="s">
        <v>1142</v>
      </c>
      <c r="W260" t="s">
        <v>1142</v>
      </c>
      <c r="X260" t="s">
        <v>1143</v>
      </c>
      <c r="AB260" t="s">
        <v>1469</v>
      </c>
    </row>
    <row r="261" spans="1:28">
      <c r="A261" t="s">
        <v>1001</v>
      </c>
      <c r="B261" t="s">
        <v>802</v>
      </c>
      <c r="D261" t="s">
        <v>1812</v>
      </c>
      <c r="E261" t="s">
        <v>1529</v>
      </c>
      <c r="F261" t="s">
        <v>1634</v>
      </c>
      <c r="G261" t="s">
        <v>1684</v>
      </c>
      <c r="H261" t="s">
        <v>1539</v>
      </c>
      <c r="I261" t="s">
        <v>1698</v>
      </c>
      <c r="J261" t="s">
        <v>1702</v>
      </c>
      <c r="K261" t="s">
        <v>1634</v>
      </c>
      <c r="L261" t="s">
        <v>1634</v>
      </c>
      <c r="M261" t="s">
        <v>1634</v>
      </c>
      <c r="N261" t="s">
        <v>1520</v>
      </c>
      <c r="O261" t="s">
        <v>1520</v>
      </c>
      <c r="P261" t="s">
        <v>1488</v>
      </c>
      <c r="T261" t="s">
        <v>1142</v>
      </c>
      <c r="U261" t="s">
        <v>1142</v>
      </c>
      <c r="V261" t="s">
        <v>1142</v>
      </c>
      <c r="W261" t="s">
        <v>1142</v>
      </c>
      <c r="X261" t="s">
        <v>1143</v>
      </c>
      <c r="AB261" t="s">
        <v>1469</v>
      </c>
    </row>
    <row r="262" spans="1:28">
      <c r="A262" t="s">
        <v>1001</v>
      </c>
      <c r="B262" t="s">
        <v>802</v>
      </c>
      <c r="D262" t="s">
        <v>1799</v>
      </c>
      <c r="E262" t="s">
        <v>1529</v>
      </c>
      <c r="F262" t="s">
        <v>1634</v>
      </c>
      <c r="G262" t="s">
        <v>1684</v>
      </c>
      <c r="H262" t="s">
        <v>1539</v>
      </c>
      <c r="I262" t="s">
        <v>1698</v>
      </c>
      <c r="J262" t="s">
        <v>1702</v>
      </c>
      <c r="K262" t="s">
        <v>1634</v>
      </c>
      <c r="L262" t="s">
        <v>1634</v>
      </c>
      <c r="M262" t="s">
        <v>1634</v>
      </c>
      <c r="N262" t="s">
        <v>1703</v>
      </c>
      <c r="O262" t="s">
        <v>1703</v>
      </c>
      <c r="P262" t="s">
        <v>1488</v>
      </c>
      <c r="T262" t="s">
        <v>1142</v>
      </c>
      <c r="U262" t="s">
        <v>1142</v>
      </c>
      <c r="V262" t="s">
        <v>1142</v>
      </c>
      <c r="W262" t="s">
        <v>1142</v>
      </c>
      <c r="X262" t="s">
        <v>1143</v>
      </c>
      <c r="AB262" t="s">
        <v>1469</v>
      </c>
    </row>
    <row r="263" spans="1:28">
      <c r="A263" t="s">
        <v>1001</v>
      </c>
      <c r="B263" t="s">
        <v>802</v>
      </c>
      <c r="D263" t="s">
        <v>1802</v>
      </c>
      <c r="E263" t="s">
        <v>1620</v>
      </c>
      <c r="F263" t="s">
        <v>1634</v>
      </c>
      <c r="G263" t="s">
        <v>1689</v>
      </c>
      <c r="H263" t="s">
        <v>1539</v>
      </c>
      <c r="I263" t="s">
        <v>1698</v>
      </c>
      <c r="J263" t="s">
        <v>1702</v>
      </c>
      <c r="K263" t="s">
        <v>1634</v>
      </c>
      <c r="L263" t="s">
        <v>1634</v>
      </c>
      <c r="M263" t="s">
        <v>1634</v>
      </c>
      <c r="N263" t="s">
        <v>1703</v>
      </c>
      <c r="O263" t="s">
        <v>1703</v>
      </c>
      <c r="P263" t="s">
        <v>1488</v>
      </c>
      <c r="T263" t="s">
        <v>1142</v>
      </c>
      <c r="U263" t="s">
        <v>1142</v>
      </c>
      <c r="V263" t="s">
        <v>1142</v>
      </c>
      <c r="W263" t="s">
        <v>1142</v>
      </c>
      <c r="X263" t="s">
        <v>1143</v>
      </c>
      <c r="AB263" t="s">
        <v>1469</v>
      </c>
    </row>
    <row r="264" spans="1:28">
      <c r="A264" t="s">
        <v>1001</v>
      </c>
      <c r="B264" t="s">
        <v>802</v>
      </c>
      <c r="D264" t="s">
        <v>1816</v>
      </c>
      <c r="F264" t="s">
        <v>1634</v>
      </c>
      <c r="G264" t="s">
        <v>1637</v>
      </c>
      <c r="H264" t="s">
        <v>1539</v>
      </c>
      <c r="I264" t="s">
        <v>1698</v>
      </c>
      <c r="J264" t="s">
        <v>1702</v>
      </c>
      <c r="K264" t="s">
        <v>1634</v>
      </c>
      <c r="L264" t="s">
        <v>1634</v>
      </c>
      <c r="M264" t="s">
        <v>1634</v>
      </c>
      <c r="N264" t="s">
        <v>1473</v>
      </c>
      <c r="O264" t="s">
        <v>1473</v>
      </c>
      <c r="P264" t="s">
        <v>1488</v>
      </c>
      <c r="T264" t="s">
        <v>1142</v>
      </c>
      <c r="U264" t="s">
        <v>1142</v>
      </c>
      <c r="V264" t="s">
        <v>1142</v>
      </c>
      <c r="W264" t="s">
        <v>1142</v>
      </c>
      <c r="X264" t="s">
        <v>1143</v>
      </c>
      <c r="AB264" t="s">
        <v>1469</v>
      </c>
    </row>
    <row r="265" spans="1:28">
      <c r="A265" t="s">
        <v>1001</v>
      </c>
      <c r="B265" t="s">
        <v>802</v>
      </c>
      <c r="D265" t="s">
        <v>1794</v>
      </c>
      <c r="F265" t="s">
        <v>1634</v>
      </c>
      <c r="G265" t="s">
        <v>1546</v>
      </c>
      <c r="H265" t="s">
        <v>1539</v>
      </c>
      <c r="I265" t="s">
        <v>1698</v>
      </c>
      <c r="J265" t="s">
        <v>1702</v>
      </c>
      <c r="K265" t="s">
        <v>1634</v>
      </c>
      <c r="L265" t="s">
        <v>1634</v>
      </c>
      <c r="M265" t="s">
        <v>1634</v>
      </c>
      <c r="N265" t="s">
        <v>1532</v>
      </c>
      <c r="O265" t="s">
        <v>1532</v>
      </c>
      <c r="P265" t="s">
        <v>1488</v>
      </c>
      <c r="T265" t="s">
        <v>1142</v>
      </c>
      <c r="U265" t="s">
        <v>1142</v>
      </c>
      <c r="V265" t="s">
        <v>1142</v>
      </c>
      <c r="W265" t="s">
        <v>1142</v>
      </c>
      <c r="X265" t="s">
        <v>1143</v>
      </c>
      <c r="AB265" t="s">
        <v>1469</v>
      </c>
    </row>
    <row r="266" spans="1:28">
      <c r="A266" t="s">
        <v>997</v>
      </c>
      <c r="B266" t="s">
        <v>805</v>
      </c>
      <c r="D266" t="s">
        <v>1790</v>
      </c>
      <c r="E266" t="s">
        <v>1678</v>
      </c>
      <c r="F266" t="s">
        <v>1619</v>
      </c>
      <c r="G266" t="s">
        <v>1590</v>
      </c>
      <c r="H266" t="s">
        <v>1539</v>
      </c>
      <c r="I266" t="s">
        <v>1698</v>
      </c>
      <c r="J266" t="s">
        <v>1702</v>
      </c>
      <c r="K266" t="s">
        <v>1619</v>
      </c>
      <c r="L266" t="s">
        <v>1619</v>
      </c>
      <c r="M266" t="s">
        <v>1619</v>
      </c>
      <c r="N266" t="s">
        <v>1701</v>
      </c>
      <c r="O266" t="s">
        <v>1701</v>
      </c>
      <c r="P266" t="s">
        <v>1488</v>
      </c>
      <c r="T266" t="s">
        <v>1142</v>
      </c>
      <c r="U266" t="s">
        <v>1142</v>
      </c>
      <c r="V266" t="s">
        <v>1142</v>
      </c>
      <c r="W266" t="s">
        <v>1142</v>
      </c>
      <c r="X266" t="s">
        <v>1143</v>
      </c>
      <c r="AB266" t="s">
        <v>1469</v>
      </c>
    </row>
    <row r="267" spans="1:28">
      <c r="A267" t="s">
        <v>997</v>
      </c>
      <c r="B267" t="s">
        <v>805</v>
      </c>
      <c r="D267" t="s">
        <v>1797</v>
      </c>
      <c r="E267" t="s">
        <v>1678</v>
      </c>
      <c r="F267" t="s">
        <v>1619</v>
      </c>
      <c r="G267" t="s">
        <v>1697</v>
      </c>
      <c r="H267" t="s">
        <v>1539</v>
      </c>
      <c r="I267" t="s">
        <v>1698</v>
      </c>
      <c r="J267" t="s">
        <v>1702</v>
      </c>
      <c r="K267" t="s">
        <v>1619</v>
      </c>
      <c r="L267" t="s">
        <v>1619</v>
      </c>
      <c r="M267" t="s">
        <v>1619</v>
      </c>
      <c r="N267" t="s">
        <v>1614</v>
      </c>
      <c r="O267" t="s">
        <v>1614</v>
      </c>
      <c r="P267" t="s">
        <v>1488</v>
      </c>
      <c r="T267" t="s">
        <v>1142</v>
      </c>
      <c r="U267" t="s">
        <v>1142</v>
      </c>
      <c r="V267" t="s">
        <v>1142</v>
      </c>
      <c r="W267" t="s">
        <v>1142</v>
      </c>
      <c r="X267" t="s">
        <v>1143</v>
      </c>
      <c r="AB267" t="s">
        <v>1469</v>
      </c>
    </row>
    <row r="268" spans="1:28">
      <c r="A268" t="s">
        <v>997</v>
      </c>
      <c r="B268" t="s">
        <v>805</v>
      </c>
      <c r="D268" t="s">
        <v>1798</v>
      </c>
      <c r="E268" t="s">
        <v>1678</v>
      </c>
      <c r="F268" t="s">
        <v>1619</v>
      </c>
      <c r="G268" t="s">
        <v>1697</v>
      </c>
      <c r="H268" t="s">
        <v>1539</v>
      </c>
      <c r="I268" t="s">
        <v>1698</v>
      </c>
      <c r="J268" t="s">
        <v>1702</v>
      </c>
      <c r="K268" t="s">
        <v>1619</v>
      </c>
      <c r="L268" t="s">
        <v>1619</v>
      </c>
      <c r="M268" t="s">
        <v>1619</v>
      </c>
      <c r="N268" t="s">
        <v>1712</v>
      </c>
      <c r="O268" t="s">
        <v>1712</v>
      </c>
      <c r="P268" t="s">
        <v>1488</v>
      </c>
      <c r="T268" t="s">
        <v>1142</v>
      </c>
      <c r="U268" t="s">
        <v>1142</v>
      </c>
      <c r="V268" t="s">
        <v>1142</v>
      </c>
      <c r="W268" t="s">
        <v>1142</v>
      </c>
      <c r="X268" t="s">
        <v>1143</v>
      </c>
      <c r="AB268" t="s">
        <v>1469</v>
      </c>
    </row>
    <row r="269" spans="1:28">
      <c r="A269" t="s">
        <v>997</v>
      </c>
      <c r="B269" t="s">
        <v>805</v>
      </c>
      <c r="D269" t="s">
        <v>1822</v>
      </c>
      <c r="E269" t="s">
        <v>1525</v>
      </c>
      <c r="F269" t="s">
        <v>1619</v>
      </c>
      <c r="G269" t="s">
        <v>1697</v>
      </c>
      <c r="H269" t="s">
        <v>1539</v>
      </c>
      <c r="I269" t="s">
        <v>1698</v>
      </c>
      <c r="J269" t="s">
        <v>1702</v>
      </c>
      <c r="K269" t="s">
        <v>1619</v>
      </c>
      <c r="L269" t="s">
        <v>1619</v>
      </c>
      <c r="M269" t="s">
        <v>1619</v>
      </c>
      <c r="N269" t="s">
        <v>1583</v>
      </c>
      <c r="O269" t="s">
        <v>1583</v>
      </c>
      <c r="P269" t="s">
        <v>1488</v>
      </c>
      <c r="T269" t="s">
        <v>1142</v>
      </c>
      <c r="U269" t="s">
        <v>1142</v>
      </c>
      <c r="V269" t="s">
        <v>1142</v>
      </c>
      <c r="W269" t="s">
        <v>1142</v>
      </c>
      <c r="X269" t="s">
        <v>1143</v>
      </c>
      <c r="AB269" t="s">
        <v>1469</v>
      </c>
    </row>
    <row r="270" spans="1:28">
      <c r="A270" t="s">
        <v>997</v>
      </c>
      <c r="B270" t="s">
        <v>805</v>
      </c>
      <c r="D270" t="s">
        <v>1792</v>
      </c>
      <c r="E270" t="s">
        <v>1525</v>
      </c>
      <c r="F270" t="s">
        <v>1619</v>
      </c>
      <c r="G270" t="s">
        <v>1483</v>
      </c>
      <c r="H270" t="s">
        <v>1539</v>
      </c>
      <c r="I270" t="s">
        <v>1698</v>
      </c>
      <c r="J270" t="s">
        <v>1702</v>
      </c>
      <c r="K270" t="s">
        <v>1619</v>
      </c>
      <c r="L270" t="s">
        <v>1619</v>
      </c>
      <c r="M270" t="s">
        <v>1619</v>
      </c>
      <c r="N270" t="s">
        <v>1645</v>
      </c>
      <c r="O270" t="s">
        <v>1645</v>
      </c>
      <c r="P270" t="s">
        <v>1488</v>
      </c>
      <c r="T270" t="s">
        <v>1142</v>
      </c>
      <c r="U270" t="s">
        <v>1142</v>
      </c>
      <c r="V270" t="s">
        <v>1142</v>
      </c>
      <c r="W270" t="s">
        <v>1142</v>
      </c>
      <c r="X270" t="s">
        <v>1143</v>
      </c>
      <c r="AB270" t="s">
        <v>1469</v>
      </c>
    </row>
    <row r="271" spans="1:28">
      <c r="A271" t="s">
        <v>997</v>
      </c>
      <c r="B271" t="s">
        <v>805</v>
      </c>
      <c r="D271" t="s">
        <v>1793</v>
      </c>
      <c r="E271" t="s">
        <v>1525</v>
      </c>
      <c r="F271" t="s">
        <v>1619</v>
      </c>
      <c r="G271" t="s">
        <v>1700</v>
      </c>
      <c r="H271" t="s">
        <v>1539</v>
      </c>
      <c r="I271" t="s">
        <v>1698</v>
      </c>
      <c r="J271" t="s">
        <v>1702</v>
      </c>
      <c r="K271" t="s">
        <v>1619</v>
      </c>
      <c r="L271" t="s">
        <v>1619</v>
      </c>
      <c r="M271" t="s">
        <v>1619</v>
      </c>
      <c r="N271" t="s">
        <v>1688</v>
      </c>
      <c r="O271" t="s">
        <v>1688</v>
      </c>
      <c r="P271" t="s">
        <v>1488</v>
      </c>
      <c r="T271" t="s">
        <v>1142</v>
      </c>
      <c r="U271" t="s">
        <v>1142</v>
      </c>
      <c r="V271" t="s">
        <v>1142</v>
      </c>
      <c r="W271" t="s">
        <v>1142</v>
      </c>
      <c r="X271" t="s">
        <v>1143</v>
      </c>
      <c r="AB271" t="s">
        <v>1469</v>
      </c>
    </row>
    <row r="272" spans="1:28">
      <c r="A272" t="s">
        <v>1826</v>
      </c>
      <c r="B272" t="s">
        <v>805</v>
      </c>
      <c r="D272" t="s">
        <v>1790</v>
      </c>
      <c r="E272" t="s">
        <v>1616</v>
      </c>
      <c r="F272" t="s">
        <v>1619</v>
      </c>
      <c r="G272" t="s">
        <v>1639</v>
      </c>
      <c r="H272" t="s">
        <v>1539</v>
      </c>
      <c r="I272" t="s">
        <v>1698</v>
      </c>
      <c r="J272" t="s">
        <v>1702</v>
      </c>
      <c r="K272" t="s">
        <v>1619</v>
      </c>
      <c r="L272" t="s">
        <v>1619</v>
      </c>
      <c r="M272" t="s">
        <v>1619</v>
      </c>
      <c r="N272" t="s">
        <v>1537</v>
      </c>
      <c r="O272" t="s">
        <v>1537</v>
      </c>
      <c r="P272" t="s">
        <v>1488</v>
      </c>
      <c r="T272" t="s">
        <v>1142</v>
      </c>
      <c r="U272" t="s">
        <v>1142</v>
      </c>
      <c r="V272" t="s">
        <v>1142</v>
      </c>
      <c r="W272" t="s">
        <v>1142</v>
      </c>
      <c r="X272" t="s">
        <v>1143</v>
      </c>
      <c r="AB272" t="s">
        <v>1469</v>
      </c>
    </row>
    <row r="273" spans="1:28">
      <c r="A273" t="s">
        <v>1826</v>
      </c>
      <c r="B273" t="s">
        <v>805</v>
      </c>
      <c r="D273" t="s">
        <v>1795</v>
      </c>
      <c r="E273" t="s">
        <v>1576</v>
      </c>
      <c r="F273" t="s">
        <v>1619</v>
      </c>
      <c r="G273" t="s">
        <v>1554</v>
      </c>
      <c r="H273" t="s">
        <v>1539</v>
      </c>
      <c r="I273" t="s">
        <v>1698</v>
      </c>
      <c r="J273" t="s">
        <v>1702</v>
      </c>
      <c r="K273" t="s">
        <v>1619</v>
      </c>
      <c r="L273" t="s">
        <v>1619</v>
      </c>
      <c r="M273" t="s">
        <v>1619</v>
      </c>
      <c r="N273" t="s">
        <v>1537</v>
      </c>
      <c r="O273" t="s">
        <v>1537</v>
      </c>
      <c r="P273" t="s">
        <v>1488</v>
      </c>
      <c r="T273" t="s">
        <v>1142</v>
      </c>
      <c r="U273" t="s">
        <v>1142</v>
      </c>
      <c r="V273" t="s">
        <v>1142</v>
      </c>
      <c r="W273" t="s">
        <v>1142</v>
      </c>
      <c r="X273" t="s">
        <v>1143</v>
      </c>
      <c r="AB273" t="s">
        <v>1469</v>
      </c>
    </row>
    <row r="274" spans="1:28">
      <c r="A274" t="s">
        <v>1826</v>
      </c>
      <c r="B274" t="s">
        <v>805</v>
      </c>
      <c r="D274" t="s">
        <v>1813</v>
      </c>
      <c r="E274" t="s">
        <v>1561</v>
      </c>
      <c r="F274" t="s">
        <v>1619</v>
      </c>
      <c r="G274" t="s">
        <v>1466</v>
      </c>
      <c r="H274" t="s">
        <v>1539</v>
      </c>
      <c r="I274" t="s">
        <v>1698</v>
      </c>
      <c r="J274" t="s">
        <v>1702</v>
      </c>
      <c r="K274" t="s">
        <v>1619</v>
      </c>
      <c r="L274" t="s">
        <v>1619</v>
      </c>
      <c r="M274" t="s">
        <v>1619</v>
      </c>
      <c r="N274" t="s">
        <v>1537</v>
      </c>
      <c r="O274" t="s">
        <v>1537</v>
      </c>
      <c r="P274" t="s">
        <v>1488</v>
      </c>
      <c r="T274" t="s">
        <v>1142</v>
      </c>
      <c r="U274" t="s">
        <v>1142</v>
      </c>
      <c r="V274" t="s">
        <v>1142</v>
      </c>
      <c r="W274" t="s">
        <v>1142</v>
      </c>
      <c r="X274" t="s">
        <v>1143</v>
      </c>
      <c r="AB274" t="s">
        <v>1469</v>
      </c>
    </row>
    <row r="275" spans="1:28">
      <c r="A275" t="s">
        <v>1826</v>
      </c>
      <c r="B275" t="s">
        <v>805</v>
      </c>
      <c r="D275" t="s">
        <v>1801</v>
      </c>
      <c r="E275" t="s">
        <v>1676</v>
      </c>
      <c r="F275" t="s">
        <v>1619</v>
      </c>
      <c r="G275" t="s">
        <v>1523</v>
      </c>
      <c r="H275" t="s">
        <v>1539</v>
      </c>
      <c r="I275" t="s">
        <v>1698</v>
      </c>
      <c r="J275" t="s">
        <v>1702</v>
      </c>
      <c r="K275" t="s">
        <v>1619</v>
      </c>
      <c r="L275" t="s">
        <v>1619</v>
      </c>
      <c r="M275" t="s">
        <v>1619</v>
      </c>
      <c r="N275" t="s">
        <v>1528</v>
      </c>
      <c r="O275" t="s">
        <v>1528</v>
      </c>
      <c r="P275" t="s">
        <v>1488</v>
      </c>
      <c r="T275" t="s">
        <v>1142</v>
      </c>
      <c r="U275" t="s">
        <v>1142</v>
      </c>
      <c r="V275" t="s">
        <v>1142</v>
      </c>
      <c r="W275" t="s">
        <v>1142</v>
      </c>
      <c r="X275" t="s">
        <v>1143</v>
      </c>
      <c r="AB275" t="s">
        <v>1469</v>
      </c>
    </row>
    <row r="276" spans="1:28">
      <c r="A276" t="s">
        <v>1826</v>
      </c>
      <c r="B276" t="s">
        <v>805</v>
      </c>
      <c r="D276" t="s">
        <v>1796</v>
      </c>
      <c r="E276" t="s">
        <v>1636</v>
      </c>
      <c r="F276" t="s">
        <v>1619</v>
      </c>
      <c r="G276" t="s">
        <v>1675</v>
      </c>
      <c r="H276" t="s">
        <v>1539</v>
      </c>
      <c r="I276" t="s">
        <v>1698</v>
      </c>
      <c r="J276" t="s">
        <v>1702</v>
      </c>
      <c r="K276" t="s">
        <v>1619</v>
      </c>
      <c r="L276" t="s">
        <v>1619</v>
      </c>
      <c r="M276" t="s">
        <v>1619</v>
      </c>
      <c r="N276" t="s">
        <v>1679</v>
      </c>
      <c r="O276" t="s">
        <v>1679</v>
      </c>
      <c r="P276" t="s">
        <v>1488</v>
      </c>
      <c r="T276" t="s">
        <v>1142</v>
      </c>
      <c r="U276" t="s">
        <v>1142</v>
      </c>
      <c r="V276" t="s">
        <v>1142</v>
      </c>
      <c r="W276" t="s">
        <v>1142</v>
      </c>
      <c r="X276" t="s">
        <v>1143</v>
      </c>
      <c r="AB276" t="s">
        <v>1469</v>
      </c>
    </row>
    <row r="277" spans="1:28">
      <c r="A277" t="s">
        <v>1826</v>
      </c>
      <c r="B277" t="s">
        <v>805</v>
      </c>
      <c r="D277" t="s">
        <v>1796</v>
      </c>
      <c r="E277" t="s">
        <v>1533</v>
      </c>
      <c r="F277" t="s">
        <v>1619</v>
      </c>
      <c r="G277" t="s">
        <v>1720</v>
      </c>
      <c r="H277" t="s">
        <v>1539</v>
      </c>
      <c r="I277" t="s">
        <v>1698</v>
      </c>
      <c r="J277" t="s">
        <v>1702</v>
      </c>
      <c r="K277" t="s">
        <v>1619</v>
      </c>
      <c r="L277" t="s">
        <v>1619</v>
      </c>
      <c r="M277" t="s">
        <v>1619</v>
      </c>
      <c r="N277" t="s">
        <v>1669</v>
      </c>
      <c r="O277" t="s">
        <v>1669</v>
      </c>
      <c r="P277" t="s">
        <v>1488</v>
      </c>
      <c r="T277" t="s">
        <v>1142</v>
      </c>
      <c r="U277" t="s">
        <v>1142</v>
      </c>
      <c r="V277" t="s">
        <v>1142</v>
      </c>
      <c r="W277" t="s">
        <v>1142</v>
      </c>
      <c r="X277" t="s">
        <v>1143</v>
      </c>
      <c r="AB277" t="s">
        <v>1469</v>
      </c>
    </row>
    <row r="278" spans="1:28">
      <c r="A278" t="s">
        <v>1826</v>
      </c>
      <c r="B278" t="s">
        <v>805</v>
      </c>
      <c r="D278" t="s">
        <v>1812</v>
      </c>
      <c r="E278" t="s">
        <v>1514</v>
      </c>
      <c r="F278" t="s">
        <v>1619</v>
      </c>
      <c r="G278" t="s">
        <v>1492</v>
      </c>
      <c r="H278" t="s">
        <v>1539</v>
      </c>
      <c r="I278" t="s">
        <v>1698</v>
      </c>
      <c r="J278" t="s">
        <v>1702</v>
      </c>
      <c r="K278" t="s">
        <v>1619</v>
      </c>
      <c r="L278" t="s">
        <v>1619</v>
      </c>
      <c r="M278" t="s">
        <v>1619</v>
      </c>
      <c r="N278" t="s">
        <v>1622</v>
      </c>
      <c r="O278" t="s">
        <v>1622</v>
      </c>
      <c r="P278" t="s">
        <v>1488</v>
      </c>
      <c r="T278" t="s">
        <v>1142</v>
      </c>
      <c r="U278" t="s">
        <v>1142</v>
      </c>
      <c r="V278" t="s">
        <v>1142</v>
      </c>
      <c r="W278" t="s">
        <v>1142</v>
      </c>
      <c r="X278" t="s">
        <v>1143</v>
      </c>
      <c r="AB278" t="s">
        <v>1469</v>
      </c>
    </row>
    <row r="279" spans="1:28">
      <c r="A279" t="s">
        <v>1826</v>
      </c>
      <c r="B279" t="s">
        <v>805</v>
      </c>
      <c r="D279" t="s">
        <v>1808</v>
      </c>
      <c r="E279" t="s">
        <v>1613</v>
      </c>
      <c r="F279" t="s">
        <v>1619</v>
      </c>
      <c r="G279" t="s">
        <v>1530</v>
      </c>
      <c r="H279" t="s">
        <v>1539</v>
      </c>
      <c r="I279" t="s">
        <v>1698</v>
      </c>
      <c r="J279" t="s">
        <v>1702</v>
      </c>
      <c r="K279" t="s">
        <v>1619</v>
      </c>
      <c r="L279" t="s">
        <v>1619</v>
      </c>
      <c r="M279" t="s">
        <v>1619</v>
      </c>
      <c r="N279" t="s">
        <v>1579</v>
      </c>
      <c r="O279" t="s">
        <v>1579</v>
      </c>
      <c r="P279" t="s">
        <v>1488</v>
      </c>
      <c r="T279" t="s">
        <v>1142</v>
      </c>
      <c r="U279" t="s">
        <v>1142</v>
      </c>
      <c r="V279" t="s">
        <v>1142</v>
      </c>
      <c r="W279" t="s">
        <v>1142</v>
      </c>
      <c r="X279" t="s">
        <v>1143</v>
      </c>
      <c r="AB279" t="s">
        <v>1469</v>
      </c>
    </row>
    <row r="280" spans="1:28">
      <c r="A280" t="s">
        <v>1826</v>
      </c>
      <c r="B280" t="s">
        <v>805</v>
      </c>
      <c r="D280" t="s">
        <v>1809</v>
      </c>
      <c r="E280" t="s">
        <v>1486</v>
      </c>
      <c r="F280" t="s">
        <v>1619</v>
      </c>
      <c r="G280" t="s">
        <v>1652</v>
      </c>
      <c r="H280" t="s">
        <v>1539</v>
      </c>
      <c r="I280" t="s">
        <v>1698</v>
      </c>
      <c r="J280" t="s">
        <v>1702</v>
      </c>
      <c r="K280" t="s">
        <v>1619</v>
      </c>
      <c r="L280" t="s">
        <v>1619</v>
      </c>
      <c r="M280" t="s">
        <v>1619</v>
      </c>
      <c r="N280" t="s">
        <v>1555</v>
      </c>
      <c r="O280" t="s">
        <v>1555</v>
      </c>
      <c r="P280" t="s">
        <v>1488</v>
      </c>
      <c r="T280" t="s">
        <v>1142</v>
      </c>
      <c r="U280" t="s">
        <v>1142</v>
      </c>
      <c r="V280" t="s">
        <v>1142</v>
      </c>
      <c r="W280" t="s">
        <v>1142</v>
      </c>
      <c r="X280" t="s">
        <v>1143</v>
      </c>
      <c r="AB280" t="s">
        <v>1469</v>
      </c>
    </row>
    <row r="281" spans="1:28">
      <c r="A281" t="s">
        <v>1826</v>
      </c>
      <c r="B281" t="s">
        <v>805</v>
      </c>
      <c r="D281" t="s">
        <v>1810</v>
      </c>
      <c r="E281" t="s">
        <v>1510</v>
      </c>
      <c r="F281" t="s">
        <v>1619</v>
      </c>
      <c r="G281" t="s">
        <v>1734</v>
      </c>
      <c r="H281" t="s">
        <v>1539</v>
      </c>
      <c r="I281" t="s">
        <v>1698</v>
      </c>
      <c r="J281" t="s">
        <v>1702</v>
      </c>
      <c r="K281" t="s">
        <v>1619</v>
      </c>
      <c r="L281" t="s">
        <v>1619</v>
      </c>
      <c r="M281" t="s">
        <v>1619</v>
      </c>
      <c r="N281" t="s">
        <v>1515</v>
      </c>
      <c r="O281" t="s">
        <v>1515</v>
      </c>
      <c r="P281" t="s">
        <v>1488</v>
      </c>
      <c r="T281" t="s">
        <v>1142</v>
      </c>
      <c r="U281" t="s">
        <v>1142</v>
      </c>
      <c r="V281" t="s">
        <v>1142</v>
      </c>
      <c r="W281" t="s">
        <v>1142</v>
      </c>
      <c r="X281" t="s">
        <v>1143</v>
      </c>
      <c r="AB281" t="s">
        <v>1469</v>
      </c>
    </row>
    <row r="282" spans="1:28">
      <c r="A282" t="s">
        <v>1826</v>
      </c>
      <c r="B282" t="s">
        <v>805</v>
      </c>
      <c r="D282" t="s">
        <v>1803</v>
      </c>
      <c r="E282" t="s">
        <v>1629</v>
      </c>
      <c r="F282" t="s">
        <v>1619</v>
      </c>
      <c r="G282" t="s">
        <v>1498</v>
      </c>
      <c r="H282" t="s">
        <v>1539</v>
      </c>
      <c r="I282" t="s">
        <v>1698</v>
      </c>
      <c r="J282" t="s">
        <v>1702</v>
      </c>
      <c r="K282" t="s">
        <v>1619</v>
      </c>
      <c r="L282" t="s">
        <v>1619</v>
      </c>
      <c r="M282" t="s">
        <v>1619</v>
      </c>
      <c r="N282" t="s">
        <v>1737</v>
      </c>
      <c r="O282" t="s">
        <v>1737</v>
      </c>
      <c r="P282" t="s">
        <v>1488</v>
      </c>
      <c r="T282" t="s">
        <v>1142</v>
      </c>
      <c r="U282" t="s">
        <v>1142</v>
      </c>
      <c r="V282" t="s">
        <v>1142</v>
      </c>
      <c r="W282" t="s">
        <v>1142</v>
      </c>
      <c r="X282" t="s">
        <v>1143</v>
      </c>
      <c r="AB282" t="s">
        <v>1469</v>
      </c>
    </row>
    <row r="283" spans="1:28">
      <c r="A283" t="s">
        <v>1826</v>
      </c>
      <c r="B283" t="s">
        <v>805</v>
      </c>
      <c r="D283" t="s">
        <v>1804</v>
      </c>
      <c r="E283" t="s">
        <v>1629</v>
      </c>
      <c r="F283" t="s">
        <v>1619</v>
      </c>
      <c r="G283" t="s">
        <v>1606</v>
      </c>
      <c r="H283" t="s">
        <v>1539</v>
      </c>
      <c r="I283" t="s">
        <v>1698</v>
      </c>
      <c r="J283" t="s">
        <v>1702</v>
      </c>
      <c r="K283" t="s">
        <v>1619</v>
      </c>
      <c r="L283" t="s">
        <v>1619</v>
      </c>
      <c r="M283" t="s">
        <v>1619</v>
      </c>
      <c r="N283" t="s">
        <v>1737</v>
      </c>
      <c r="O283" t="s">
        <v>1737</v>
      </c>
      <c r="P283" t="s">
        <v>1488</v>
      </c>
      <c r="T283" t="s">
        <v>1142</v>
      </c>
      <c r="U283" t="s">
        <v>1142</v>
      </c>
      <c r="V283" t="s">
        <v>1142</v>
      </c>
      <c r="W283" t="s">
        <v>1142</v>
      </c>
      <c r="X283" t="s">
        <v>1143</v>
      </c>
      <c r="AB283" t="s">
        <v>1469</v>
      </c>
    </row>
    <row r="284" spans="1:28">
      <c r="A284" t="s">
        <v>1826</v>
      </c>
      <c r="B284" t="s">
        <v>805</v>
      </c>
      <c r="D284" t="s">
        <v>1806</v>
      </c>
      <c r="E284" t="s">
        <v>1572</v>
      </c>
      <c r="F284" t="s">
        <v>1619</v>
      </c>
      <c r="G284" t="s">
        <v>1501</v>
      </c>
      <c r="H284" t="s">
        <v>1539</v>
      </c>
      <c r="I284" t="s">
        <v>1698</v>
      </c>
      <c r="J284" t="s">
        <v>1702</v>
      </c>
      <c r="K284" t="s">
        <v>1619</v>
      </c>
      <c r="L284" t="s">
        <v>1619</v>
      </c>
      <c r="M284" t="s">
        <v>1619</v>
      </c>
      <c r="N284" t="s">
        <v>1535</v>
      </c>
      <c r="O284" t="s">
        <v>1535</v>
      </c>
      <c r="P284" t="s">
        <v>1488</v>
      </c>
      <c r="T284" t="s">
        <v>1142</v>
      </c>
      <c r="U284" t="s">
        <v>1142</v>
      </c>
      <c r="V284" t="s">
        <v>1142</v>
      </c>
      <c r="W284" t="s">
        <v>1142</v>
      </c>
      <c r="X284" t="s">
        <v>1143</v>
      </c>
      <c r="AB284" t="s">
        <v>1469</v>
      </c>
    </row>
    <row r="285" spans="1:28">
      <c r="A285" t="s">
        <v>1826</v>
      </c>
      <c r="B285" t="s">
        <v>805</v>
      </c>
      <c r="D285" t="s">
        <v>1807</v>
      </c>
      <c r="E285" t="s">
        <v>1474</v>
      </c>
      <c r="F285" t="s">
        <v>1619</v>
      </c>
      <c r="G285" t="s">
        <v>1479</v>
      </c>
      <c r="H285" t="s">
        <v>1539</v>
      </c>
      <c r="I285" t="s">
        <v>1698</v>
      </c>
      <c r="J285" t="s">
        <v>1702</v>
      </c>
      <c r="K285" t="s">
        <v>1619</v>
      </c>
      <c r="L285" t="s">
        <v>1619</v>
      </c>
      <c r="M285" t="s">
        <v>1619</v>
      </c>
      <c r="N285" t="s">
        <v>1535</v>
      </c>
      <c r="O285" t="s">
        <v>1535</v>
      </c>
      <c r="P285" t="s">
        <v>1488</v>
      </c>
      <c r="T285" t="s">
        <v>1142</v>
      </c>
      <c r="U285" t="s">
        <v>1142</v>
      </c>
      <c r="V285" t="s">
        <v>1142</v>
      </c>
      <c r="W285" t="s">
        <v>1142</v>
      </c>
      <c r="X285" t="s">
        <v>1143</v>
      </c>
      <c r="AB285" t="s">
        <v>1469</v>
      </c>
    </row>
    <row r="286" spans="1:28">
      <c r="A286" t="s">
        <v>1826</v>
      </c>
      <c r="B286" t="s">
        <v>805</v>
      </c>
      <c r="D286" t="s">
        <v>1816</v>
      </c>
      <c r="E286" t="s">
        <v>1718</v>
      </c>
      <c r="F286" t="s">
        <v>1619</v>
      </c>
      <c r="G286" t="s">
        <v>1494</v>
      </c>
      <c r="H286" t="s">
        <v>1539</v>
      </c>
      <c r="I286" t="s">
        <v>1698</v>
      </c>
      <c r="J286" t="s">
        <v>1702</v>
      </c>
      <c r="K286" t="s">
        <v>1619</v>
      </c>
      <c r="L286" t="s">
        <v>1619</v>
      </c>
      <c r="M286" t="s">
        <v>1619</v>
      </c>
      <c r="N286" t="s">
        <v>1472</v>
      </c>
      <c r="O286" t="s">
        <v>1472</v>
      </c>
      <c r="P286" t="s">
        <v>1488</v>
      </c>
      <c r="T286" t="s">
        <v>1142</v>
      </c>
      <c r="U286" t="s">
        <v>1142</v>
      </c>
      <c r="V286" t="s">
        <v>1142</v>
      </c>
      <c r="W286" t="s">
        <v>1142</v>
      </c>
      <c r="X286" t="s">
        <v>1143</v>
      </c>
      <c r="AB286" t="s">
        <v>1469</v>
      </c>
    </row>
    <row r="287" spans="1:28">
      <c r="A287" t="s">
        <v>1826</v>
      </c>
      <c r="B287" t="s">
        <v>805</v>
      </c>
      <c r="D287" t="s">
        <v>1794</v>
      </c>
      <c r="E287" t="s">
        <v>1511</v>
      </c>
      <c r="F287" t="s">
        <v>1619</v>
      </c>
      <c r="G287" t="s">
        <v>1470</v>
      </c>
      <c r="H287" t="s">
        <v>1539</v>
      </c>
      <c r="I287" t="s">
        <v>1698</v>
      </c>
      <c r="J287" t="s">
        <v>1702</v>
      </c>
      <c r="K287" t="s">
        <v>1619</v>
      </c>
      <c r="L287" t="s">
        <v>1619</v>
      </c>
      <c r="M287" t="s">
        <v>1619</v>
      </c>
      <c r="N287" t="s">
        <v>1635</v>
      </c>
      <c r="O287" t="s">
        <v>1635</v>
      </c>
      <c r="P287" t="s">
        <v>1488</v>
      </c>
      <c r="T287" t="s">
        <v>1142</v>
      </c>
      <c r="U287" t="s">
        <v>1142</v>
      </c>
      <c r="V287" t="s">
        <v>1142</v>
      </c>
      <c r="W287" t="s">
        <v>1142</v>
      </c>
      <c r="X287" t="s">
        <v>1143</v>
      </c>
      <c r="AB287" t="s">
        <v>1469</v>
      </c>
    </row>
    <row r="288" spans="1:28">
      <c r="A288" t="s">
        <v>1825</v>
      </c>
      <c r="B288" t="s">
        <v>805</v>
      </c>
      <c r="D288" t="s">
        <v>1821</v>
      </c>
      <c r="E288" t="s">
        <v>1660</v>
      </c>
      <c r="F288" t="s">
        <v>1619</v>
      </c>
      <c r="G288" t="s">
        <v>1465</v>
      </c>
      <c r="H288" t="s">
        <v>1539</v>
      </c>
      <c r="I288" t="s">
        <v>1698</v>
      </c>
      <c r="J288" t="s">
        <v>1702</v>
      </c>
      <c r="K288" t="s">
        <v>1619</v>
      </c>
      <c r="L288" t="s">
        <v>1619</v>
      </c>
      <c r="M288" t="s">
        <v>1619</v>
      </c>
      <c r="N288" t="s">
        <v>1625</v>
      </c>
      <c r="O288" t="s">
        <v>1625</v>
      </c>
      <c r="P288" t="s">
        <v>1488</v>
      </c>
      <c r="T288" t="s">
        <v>1142</v>
      </c>
      <c r="U288" t="s">
        <v>1142</v>
      </c>
      <c r="V288" t="s">
        <v>1142</v>
      </c>
      <c r="W288" t="s">
        <v>1142</v>
      </c>
      <c r="X288" t="s">
        <v>1143</v>
      </c>
      <c r="AB288" t="s">
        <v>1469</v>
      </c>
    </row>
    <row r="289" spans="1:28">
      <c r="A289" t="s">
        <v>1825</v>
      </c>
      <c r="B289" t="s">
        <v>805</v>
      </c>
      <c r="D289" t="s">
        <v>1812</v>
      </c>
      <c r="E289" t="s">
        <v>1605</v>
      </c>
      <c r="F289" t="s">
        <v>1619</v>
      </c>
      <c r="G289" t="s">
        <v>1465</v>
      </c>
      <c r="H289" t="s">
        <v>1539</v>
      </c>
      <c r="I289" t="s">
        <v>1698</v>
      </c>
      <c r="J289" t="s">
        <v>1702</v>
      </c>
      <c r="K289" t="s">
        <v>1619</v>
      </c>
      <c r="L289" t="s">
        <v>1619</v>
      </c>
      <c r="M289" t="s">
        <v>1619</v>
      </c>
      <c r="N289" t="s">
        <v>1625</v>
      </c>
      <c r="O289" t="s">
        <v>1625</v>
      </c>
      <c r="P289" t="s">
        <v>1488</v>
      </c>
      <c r="T289" t="s">
        <v>1142</v>
      </c>
      <c r="U289" t="s">
        <v>1142</v>
      </c>
      <c r="V289" t="s">
        <v>1142</v>
      </c>
      <c r="W289" t="s">
        <v>1142</v>
      </c>
      <c r="X289" t="s">
        <v>1143</v>
      </c>
      <c r="AB289" t="s">
        <v>1469</v>
      </c>
    </row>
    <row r="290" spans="1:28">
      <c r="A290" t="s">
        <v>1825</v>
      </c>
      <c r="B290" t="s">
        <v>805</v>
      </c>
      <c r="D290" t="s">
        <v>1808</v>
      </c>
      <c r="E290" t="s">
        <v>1467</v>
      </c>
      <c r="F290" t="s">
        <v>1619</v>
      </c>
      <c r="G290" t="s">
        <v>1696</v>
      </c>
      <c r="H290" t="s">
        <v>1539</v>
      </c>
      <c r="I290" t="s">
        <v>1698</v>
      </c>
      <c r="J290" t="s">
        <v>1702</v>
      </c>
      <c r="K290" t="s">
        <v>1619</v>
      </c>
      <c r="L290" t="s">
        <v>1619</v>
      </c>
      <c r="M290" t="s">
        <v>1619</v>
      </c>
      <c r="N290" t="s">
        <v>1625</v>
      </c>
      <c r="O290" t="s">
        <v>1625</v>
      </c>
      <c r="P290" t="s">
        <v>1488</v>
      </c>
      <c r="T290" t="s">
        <v>1142</v>
      </c>
      <c r="U290" t="s">
        <v>1142</v>
      </c>
      <c r="V290" t="s">
        <v>1142</v>
      </c>
      <c r="W290" t="s">
        <v>1142</v>
      </c>
      <c r="X290" t="s">
        <v>1143</v>
      </c>
      <c r="AB290" t="s">
        <v>1469</v>
      </c>
    </row>
    <row r="291" spans="1:28">
      <c r="A291" t="s">
        <v>1825</v>
      </c>
      <c r="B291" t="s">
        <v>805</v>
      </c>
      <c r="D291" t="s">
        <v>1809</v>
      </c>
      <c r="E291" t="s">
        <v>1640</v>
      </c>
      <c r="F291" t="s">
        <v>1619</v>
      </c>
      <c r="G291" t="s">
        <v>1598</v>
      </c>
      <c r="H291" t="s">
        <v>1539</v>
      </c>
      <c r="I291" t="s">
        <v>1698</v>
      </c>
      <c r="J291" t="s">
        <v>1702</v>
      </c>
      <c r="K291" t="s">
        <v>1619</v>
      </c>
      <c r="L291" t="s">
        <v>1619</v>
      </c>
      <c r="M291" t="s">
        <v>1619</v>
      </c>
      <c r="N291" t="s">
        <v>1625</v>
      </c>
      <c r="O291" t="s">
        <v>1625</v>
      </c>
      <c r="P291" t="s">
        <v>1488</v>
      </c>
      <c r="T291" t="s">
        <v>1142</v>
      </c>
      <c r="U291" t="s">
        <v>1142</v>
      </c>
      <c r="V291" t="s">
        <v>1142</v>
      </c>
      <c r="W291" t="s">
        <v>1142</v>
      </c>
      <c r="X291" t="s">
        <v>1143</v>
      </c>
      <c r="AB291" t="s">
        <v>1469</v>
      </c>
    </row>
    <row r="292" spans="1:28">
      <c r="A292" t="s">
        <v>1825</v>
      </c>
      <c r="B292" t="s">
        <v>805</v>
      </c>
      <c r="D292" t="s">
        <v>1810</v>
      </c>
      <c r="E292" t="s">
        <v>1499</v>
      </c>
      <c r="F292" t="s">
        <v>1619</v>
      </c>
      <c r="G292" t="s">
        <v>1481</v>
      </c>
      <c r="H292" t="s">
        <v>1539</v>
      </c>
      <c r="I292" t="s">
        <v>1698</v>
      </c>
      <c r="J292" t="s">
        <v>1702</v>
      </c>
      <c r="K292" t="s">
        <v>1619</v>
      </c>
      <c r="L292" t="s">
        <v>1619</v>
      </c>
      <c r="M292" t="s">
        <v>1619</v>
      </c>
      <c r="N292" t="s">
        <v>1625</v>
      </c>
      <c r="O292" t="s">
        <v>1625</v>
      </c>
      <c r="P292" t="s">
        <v>1488</v>
      </c>
      <c r="T292" t="s">
        <v>1142</v>
      </c>
      <c r="U292" t="s">
        <v>1142</v>
      </c>
      <c r="V292" t="s">
        <v>1142</v>
      </c>
      <c r="W292" t="s">
        <v>1142</v>
      </c>
      <c r="X292" t="s">
        <v>1143</v>
      </c>
      <c r="AB292" t="s">
        <v>1469</v>
      </c>
    </row>
    <row r="293" spans="1:28">
      <c r="A293" t="s">
        <v>1825</v>
      </c>
      <c r="B293" t="s">
        <v>805</v>
      </c>
      <c r="D293" t="s">
        <v>1803</v>
      </c>
      <c r="E293" t="s">
        <v>1548</v>
      </c>
      <c r="F293" t="s">
        <v>1619</v>
      </c>
      <c r="G293" t="s">
        <v>1595</v>
      </c>
      <c r="H293" t="s">
        <v>1539</v>
      </c>
      <c r="I293" t="s">
        <v>1698</v>
      </c>
      <c r="J293" t="s">
        <v>1702</v>
      </c>
      <c r="K293" t="s">
        <v>1619</v>
      </c>
      <c r="L293" t="s">
        <v>1619</v>
      </c>
      <c r="M293" t="s">
        <v>1619</v>
      </c>
      <c r="N293" t="s">
        <v>1615</v>
      </c>
      <c r="O293" t="s">
        <v>1615</v>
      </c>
      <c r="P293" t="s">
        <v>1488</v>
      </c>
      <c r="T293" t="s">
        <v>1142</v>
      </c>
      <c r="U293" t="s">
        <v>1142</v>
      </c>
      <c r="V293" t="s">
        <v>1142</v>
      </c>
      <c r="W293" t="s">
        <v>1142</v>
      </c>
      <c r="X293" t="s">
        <v>1143</v>
      </c>
      <c r="AB293" t="s">
        <v>1469</v>
      </c>
    </row>
    <row r="294" spans="1:28">
      <c r="A294" t="s">
        <v>1825</v>
      </c>
      <c r="B294" t="s">
        <v>805</v>
      </c>
      <c r="D294" t="s">
        <v>1804</v>
      </c>
      <c r="E294" t="s">
        <v>1653</v>
      </c>
      <c r="F294" t="s">
        <v>1619</v>
      </c>
      <c r="G294" t="s">
        <v>1732</v>
      </c>
      <c r="H294" t="s">
        <v>1539</v>
      </c>
      <c r="I294" t="s">
        <v>1698</v>
      </c>
      <c r="J294" t="s">
        <v>1702</v>
      </c>
      <c r="K294" t="s">
        <v>1619</v>
      </c>
      <c r="L294" t="s">
        <v>1619</v>
      </c>
      <c r="M294" t="s">
        <v>1619</v>
      </c>
      <c r="N294" t="s">
        <v>1615</v>
      </c>
      <c r="O294" t="s">
        <v>1615</v>
      </c>
      <c r="P294" t="s">
        <v>1488</v>
      </c>
      <c r="T294" t="s">
        <v>1142</v>
      </c>
      <c r="U294" t="s">
        <v>1142</v>
      </c>
      <c r="V294" t="s">
        <v>1142</v>
      </c>
      <c r="W294" t="s">
        <v>1142</v>
      </c>
      <c r="X294" t="s">
        <v>1143</v>
      </c>
      <c r="AB294" t="s">
        <v>1469</v>
      </c>
    </row>
    <row r="295" spans="1:28">
      <c r="A295" t="s">
        <v>1825</v>
      </c>
      <c r="B295" t="s">
        <v>805</v>
      </c>
      <c r="D295" t="s">
        <v>1792</v>
      </c>
      <c r="E295" t="s">
        <v>1589</v>
      </c>
      <c r="F295" t="s">
        <v>1619</v>
      </c>
      <c r="G295" t="s">
        <v>1484</v>
      </c>
      <c r="H295" t="s">
        <v>1539</v>
      </c>
      <c r="I295" t="s">
        <v>1698</v>
      </c>
      <c r="J295" t="s">
        <v>1702</v>
      </c>
      <c r="K295" t="s">
        <v>1619</v>
      </c>
      <c r="L295" t="s">
        <v>1619</v>
      </c>
      <c r="M295" t="s">
        <v>1619</v>
      </c>
      <c r="N295" t="s">
        <v>1615</v>
      </c>
      <c r="O295" t="s">
        <v>1615</v>
      </c>
      <c r="P295" t="s">
        <v>1488</v>
      </c>
      <c r="T295" t="s">
        <v>1142</v>
      </c>
      <c r="U295" t="s">
        <v>1142</v>
      </c>
      <c r="V295" t="s">
        <v>1142</v>
      </c>
      <c r="W295" t="s">
        <v>1142</v>
      </c>
      <c r="X295" t="s">
        <v>1143</v>
      </c>
      <c r="AB295" t="s">
        <v>1469</v>
      </c>
    </row>
    <row r="296" spans="1:28">
      <c r="A296" t="s">
        <v>1825</v>
      </c>
      <c r="B296" t="s">
        <v>805</v>
      </c>
      <c r="D296" t="s">
        <v>1816</v>
      </c>
      <c r="E296" t="s">
        <v>1599</v>
      </c>
      <c r="F296" t="s">
        <v>1619</v>
      </c>
      <c r="G296" t="s">
        <v>1691</v>
      </c>
      <c r="H296" t="s">
        <v>1539</v>
      </c>
      <c r="I296" t="s">
        <v>1698</v>
      </c>
      <c r="J296" t="s">
        <v>1702</v>
      </c>
      <c r="K296" t="s">
        <v>1619</v>
      </c>
      <c r="L296" t="s">
        <v>1619</v>
      </c>
      <c r="M296" t="s">
        <v>1619</v>
      </c>
      <c r="N296" t="s">
        <v>1615</v>
      </c>
      <c r="O296" t="s">
        <v>1615</v>
      </c>
      <c r="P296" t="s">
        <v>1488</v>
      </c>
      <c r="T296" t="s">
        <v>1142</v>
      </c>
      <c r="U296" t="s">
        <v>1142</v>
      </c>
      <c r="V296" t="s">
        <v>1142</v>
      </c>
      <c r="W296" t="s">
        <v>1142</v>
      </c>
      <c r="X296" t="s">
        <v>1143</v>
      </c>
      <c r="AB296" t="s">
        <v>1469</v>
      </c>
    </row>
    <row r="297" spans="1:28">
      <c r="A297" t="s">
        <v>1825</v>
      </c>
      <c r="B297" t="s">
        <v>805</v>
      </c>
      <c r="D297" t="s">
        <v>1794</v>
      </c>
      <c r="E297" t="s">
        <v>1693</v>
      </c>
      <c r="F297" t="s">
        <v>1619</v>
      </c>
      <c r="G297" t="s">
        <v>1692</v>
      </c>
      <c r="H297" t="s">
        <v>1539</v>
      </c>
      <c r="I297" t="s">
        <v>1698</v>
      </c>
      <c r="J297" t="s">
        <v>1702</v>
      </c>
      <c r="K297" t="s">
        <v>1619</v>
      </c>
      <c r="L297" t="s">
        <v>1619</v>
      </c>
      <c r="M297" t="s">
        <v>1619</v>
      </c>
      <c r="N297" t="s">
        <v>1615</v>
      </c>
      <c r="O297" t="s">
        <v>1615</v>
      </c>
      <c r="P297" t="s">
        <v>1488</v>
      </c>
      <c r="T297" t="s">
        <v>1142</v>
      </c>
      <c r="U297" t="s">
        <v>1142</v>
      </c>
      <c r="V297" t="s">
        <v>1142</v>
      </c>
      <c r="W297" t="s">
        <v>1142</v>
      </c>
      <c r="X297" t="s">
        <v>1143</v>
      </c>
      <c r="AB297" t="s">
        <v>1469</v>
      </c>
    </row>
    <row r="298" spans="1:28">
      <c r="A298" t="s">
        <v>1001</v>
      </c>
      <c r="B298" t="s">
        <v>805</v>
      </c>
      <c r="D298" t="s">
        <v>1791</v>
      </c>
      <c r="E298" t="s">
        <v>1529</v>
      </c>
      <c r="F298" t="s">
        <v>1619</v>
      </c>
      <c r="G298" t="s">
        <v>1684</v>
      </c>
      <c r="H298" t="s">
        <v>1539</v>
      </c>
      <c r="I298" t="s">
        <v>1698</v>
      </c>
      <c r="J298" t="s">
        <v>1702</v>
      </c>
      <c r="K298" t="s">
        <v>1619</v>
      </c>
      <c r="L298" t="s">
        <v>1619</v>
      </c>
      <c r="M298" t="s">
        <v>1619</v>
      </c>
      <c r="N298" t="s">
        <v>1567</v>
      </c>
      <c r="O298" t="s">
        <v>1567</v>
      </c>
      <c r="P298" t="s">
        <v>1488</v>
      </c>
      <c r="T298" t="s">
        <v>1142</v>
      </c>
      <c r="U298" t="s">
        <v>1142</v>
      </c>
      <c r="V298" t="s">
        <v>1142</v>
      </c>
      <c r="W298" t="s">
        <v>1142</v>
      </c>
      <c r="X298" t="s">
        <v>1143</v>
      </c>
      <c r="AB298" t="s">
        <v>1469</v>
      </c>
    </row>
    <row r="299" spans="1:28">
      <c r="A299" t="s">
        <v>1001</v>
      </c>
      <c r="B299" t="s">
        <v>805</v>
      </c>
      <c r="D299" t="s">
        <v>1831</v>
      </c>
      <c r="E299" t="s">
        <v>1529</v>
      </c>
      <c r="F299" t="s">
        <v>1619</v>
      </c>
      <c r="G299" t="s">
        <v>1684</v>
      </c>
      <c r="H299" t="s">
        <v>1539</v>
      </c>
      <c r="I299" t="s">
        <v>1698</v>
      </c>
      <c r="J299" t="s">
        <v>1702</v>
      </c>
      <c r="K299" t="s">
        <v>1619</v>
      </c>
      <c r="L299" t="s">
        <v>1619</v>
      </c>
      <c r="M299" t="s">
        <v>1619</v>
      </c>
      <c r="N299" t="s">
        <v>1654</v>
      </c>
      <c r="O299" t="s">
        <v>1654</v>
      </c>
      <c r="P299" t="s">
        <v>1488</v>
      </c>
      <c r="T299" t="s">
        <v>1142</v>
      </c>
      <c r="U299" t="s">
        <v>1142</v>
      </c>
      <c r="V299" t="s">
        <v>1142</v>
      </c>
      <c r="W299" t="s">
        <v>1142</v>
      </c>
      <c r="X299" t="s">
        <v>1143</v>
      </c>
      <c r="AB299" t="s">
        <v>1469</v>
      </c>
    </row>
    <row r="300" spans="1:28">
      <c r="A300" t="s">
        <v>1001</v>
      </c>
      <c r="B300" t="s">
        <v>805</v>
      </c>
      <c r="D300" t="s">
        <v>1812</v>
      </c>
      <c r="E300" t="s">
        <v>1529</v>
      </c>
      <c r="F300" t="s">
        <v>1619</v>
      </c>
      <c r="G300" t="s">
        <v>1684</v>
      </c>
      <c r="H300" t="s">
        <v>1539</v>
      </c>
      <c r="I300" t="s">
        <v>1698</v>
      </c>
      <c r="J300" t="s">
        <v>1702</v>
      </c>
      <c r="K300" t="s">
        <v>1619</v>
      </c>
      <c r="L300" t="s">
        <v>1619</v>
      </c>
      <c r="M300" t="s">
        <v>1619</v>
      </c>
      <c r="N300" t="s">
        <v>1520</v>
      </c>
      <c r="O300" t="s">
        <v>1520</v>
      </c>
      <c r="P300" t="s">
        <v>1488</v>
      </c>
      <c r="T300" t="s">
        <v>1142</v>
      </c>
      <c r="U300" t="s">
        <v>1142</v>
      </c>
      <c r="V300" t="s">
        <v>1142</v>
      </c>
      <c r="W300" t="s">
        <v>1142</v>
      </c>
      <c r="X300" t="s">
        <v>1143</v>
      </c>
      <c r="AB300" t="s">
        <v>1469</v>
      </c>
    </row>
    <row r="301" spans="1:28">
      <c r="A301" t="s">
        <v>1001</v>
      </c>
      <c r="B301" t="s">
        <v>805</v>
      </c>
      <c r="D301" t="s">
        <v>1799</v>
      </c>
      <c r="E301" t="s">
        <v>1529</v>
      </c>
      <c r="F301" t="s">
        <v>1619</v>
      </c>
      <c r="G301" t="s">
        <v>1684</v>
      </c>
      <c r="H301" t="s">
        <v>1539</v>
      </c>
      <c r="I301" t="s">
        <v>1698</v>
      </c>
      <c r="J301" t="s">
        <v>1702</v>
      </c>
      <c r="K301" t="s">
        <v>1619</v>
      </c>
      <c r="L301" t="s">
        <v>1619</v>
      </c>
      <c r="M301" t="s">
        <v>1619</v>
      </c>
      <c r="N301" t="s">
        <v>1703</v>
      </c>
      <c r="O301" t="s">
        <v>1703</v>
      </c>
      <c r="P301" t="s">
        <v>1488</v>
      </c>
      <c r="T301" t="s">
        <v>1142</v>
      </c>
      <c r="U301" t="s">
        <v>1142</v>
      </c>
      <c r="V301" t="s">
        <v>1142</v>
      </c>
      <c r="W301" t="s">
        <v>1142</v>
      </c>
      <c r="X301" t="s">
        <v>1143</v>
      </c>
      <c r="AB301" t="s">
        <v>1469</v>
      </c>
    </row>
    <row r="302" spans="1:28">
      <c r="A302" t="s">
        <v>1001</v>
      </c>
      <c r="B302" t="s">
        <v>805</v>
      </c>
      <c r="D302" t="s">
        <v>1802</v>
      </c>
      <c r="E302" t="s">
        <v>1620</v>
      </c>
      <c r="F302" t="s">
        <v>1619</v>
      </c>
      <c r="G302" t="s">
        <v>1497</v>
      </c>
      <c r="H302" t="s">
        <v>1539</v>
      </c>
      <c r="I302" t="s">
        <v>1698</v>
      </c>
      <c r="J302" t="s">
        <v>1702</v>
      </c>
      <c r="K302" t="s">
        <v>1619</v>
      </c>
      <c r="L302" t="s">
        <v>1619</v>
      </c>
      <c r="M302" t="s">
        <v>1619</v>
      </c>
      <c r="N302" t="s">
        <v>1703</v>
      </c>
      <c r="O302" t="s">
        <v>1703</v>
      </c>
      <c r="P302" t="s">
        <v>1488</v>
      </c>
      <c r="T302" t="s">
        <v>1142</v>
      </c>
      <c r="U302" t="s">
        <v>1142</v>
      </c>
      <c r="V302" t="s">
        <v>1142</v>
      </c>
      <c r="W302" t="s">
        <v>1142</v>
      </c>
      <c r="X302" t="s">
        <v>1143</v>
      </c>
      <c r="AB302" t="s">
        <v>1469</v>
      </c>
    </row>
    <row r="303" spans="1:28">
      <c r="A303" t="s">
        <v>1001</v>
      </c>
      <c r="B303" t="s">
        <v>805</v>
      </c>
      <c r="D303" t="s">
        <v>1816</v>
      </c>
      <c r="E303" t="s">
        <v>1508</v>
      </c>
      <c r="F303" t="s">
        <v>1619</v>
      </c>
      <c r="G303" t="s">
        <v>1637</v>
      </c>
      <c r="H303" t="s">
        <v>1539</v>
      </c>
      <c r="I303" t="s">
        <v>1698</v>
      </c>
      <c r="J303" t="s">
        <v>1702</v>
      </c>
      <c r="K303" t="s">
        <v>1619</v>
      </c>
      <c r="L303" t="s">
        <v>1619</v>
      </c>
      <c r="M303" t="s">
        <v>1619</v>
      </c>
      <c r="N303" t="s">
        <v>1473</v>
      </c>
      <c r="O303" t="s">
        <v>1473</v>
      </c>
      <c r="P303" t="s">
        <v>1488</v>
      </c>
      <c r="T303" t="s">
        <v>1142</v>
      </c>
      <c r="U303" t="s">
        <v>1142</v>
      </c>
      <c r="V303" t="s">
        <v>1142</v>
      </c>
      <c r="W303" t="s">
        <v>1142</v>
      </c>
      <c r="X303" t="s">
        <v>1143</v>
      </c>
      <c r="AB303" t="s">
        <v>1469</v>
      </c>
    </row>
    <row r="304" spans="1:28">
      <c r="A304" t="s">
        <v>1001</v>
      </c>
      <c r="B304" t="s">
        <v>805</v>
      </c>
      <c r="D304" t="s">
        <v>1794</v>
      </c>
      <c r="E304" t="s">
        <v>1508</v>
      </c>
      <c r="F304" t="s">
        <v>1619</v>
      </c>
      <c r="G304" t="s">
        <v>1546</v>
      </c>
      <c r="H304" t="s">
        <v>1539</v>
      </c>
      <c r="I304" t="s">
        <v>1698</v>
      </c>
      <c r="J304" t="s">
        <v>1702</v>
      </c>
      <c r="K304" t="s">
        <v>1619</v>
      </c>
      <c r="L304" t="s">
        <v>1619</v>
      </c>
      <c r="M304" t="s">
        <v>1619</v>
      </c>
      <c r="N304" t="s">
        <v>1532</v>
      </c>
      <c r="O304" t="s">
        <v>1532</v>
      </c>
      <c r="P304" t="s">
        <v>1488</v>
      </c>
      <c r="T304" t="s">
        <v>1142</v>
      </c>
      <c r="U304" t="s">
        <v>1142</v>
      </c>
      <c r="V304" t="s">
        <v>1142</v>
      </c>
      <c r="W304" t="s">
        <v>1142</v>
      </c>
      <c r="X304" t="s">
        <v>1143</v>
      </c>
      <c r="AB304" t="s">
        <v>1469</v>
      </c>
    </row>
    <row r="305" spans="1:28">
      <c r="A305" t="s">
        <v>997</v>
      </c>
      <c r="B305" t="s">
        <v>809</v>
      </c>
      <c r="D305" t="s">
        <v>1790</v>
      </c>
      <c r="E305" t="s">
        <v>1655</v>
      </c>
      <c r="F305" t="s">
        <v>1550</v>
      </c>
      <c r="G305" t="s">
        <v>1590</v>
      </c>
      <c r="H305" t="s">
        <v>1539</v>
      </c>
      <c r="I305" t="s">
        <v>1698</v>
      </c>
      <c r="J305" t="s">
        <v>1702</v>
      </c>
      <c r="K305" t="s">
        <v>1550</v>
      </c>
      <c r="L305" t="s">
        <v>1550</v>
      </c>
      <c r="M305" t="s">
        <v>1550</v>
      </c>
      <c r="N305" t="s">
        <v>1701</v>
      </c>
      <c r="O305" t="s">
        <v>1701</v>
      </c>
      <c r="P305" t="s">
        <v>1488</v>
      </c>
      <c r="T305" t="s">
        <v>1142</v>
      </c>
      <c r="U305" t="s">
        <v>1142</v>
      </c>
      <c r="V305" t="s">
        <v>1142</v>
      </c>
      <c r="W305" t="s">
        <v>1142</v>
      </c>
      <c r="X305" t="s">
        <v>1143</v>
      </c>
      <c r="AB305" t="s">
        <v>1469</v>
      </c>
    </row>
    <row r="306" spans="1:28">
      <c r="A306" t="s">
        <v>997</v>
      </c>
      <c r="B306" t="s">
        <v>809</v>
      </c>
      <c r="D306" t="s">
        <v>1797</v>
      </c>
      <c r="E306" t="s">
        <v>1655</v>
      </c>
      <c r="F306" t="s">
        <v>1550</v>
      </c>
      <c r="G306" t="s">
        <v>1697</v>
      </c>
      <c r="H306" t="s">
        <v>1539</v>
      </c>
      <c r="I306" t="s">
        <v>1698</v>
      </c>
      <c r="J306" t="s">
        <v>1702</v>
      </c>
      <c r="K306" t="s">
        <v>1550</v>
      </c>
      <c r="L306" t="s">
        <v>1550</v>
      </c>
      <c r="M306" t="s">
        <v>1550</v>
      </c>
      <c r="N306" t="s">
        <v>1614</v>
      </c>
      <c r="O306" t="s">
        <v>1614</v>
      </c>
      <c r="P306" t="s">
        <v>1488</v>
      </c>
      <c r="T306" t="s">
        <v>1142</v>
      </c>
      <c r="U306" t="s">
        <v>1142</v>
      </c>
      <c r="V306" t="s">
        <v>1142</v>
      </c>
      <c r="W306" t="s">
        <v>1142</v>
      </c>
      <c r="X306" t="s">
        <v>1143</v>
      </c>
      <c r="AB306" t="s">
        <v>1469</v>
      </c>
    </row>
    <row r="307" spans="1:28">
      <c r="A307" t="s">
        <v>997</v>
      </c>
      <c r="B307" t="s">
        <v>809</v>
      </c>
      <c r="D307" t="s">
        <v>1798</v>
      </c>
      <c r="E307" t="s">
        <v>1655</v>
      </c>
      <c r="F307" t="s">
        <v>1550</v>
      </c>
      <c r="G307" t="s">
        <v>1697</v>
      </c>
      <c r="H307" t="s">
        <v>1539</v>
      </c>
      <c r="I307" t="s">
        <v>1698</v>
      </c>
      <c r="J307" t="s">
        <v>1702</v>
      </c>
      <c r="K307" t="s">
        <v>1550</v>
      </c>
      <c r="L307" t="s">
        <v>1550</v>
      </c>
      <c r="M307" t="s">
        <v>1550</v>
      </c>
      <c r="N307" t="s">
        <v>1712</v>
      </c>
      <c r="O307" t="s">
        <v>1712</v>
      </c>
      <c r="P307" t="s">
        <v>1488</v>
      </c>
      <c r="T307" t="s">
        <v>1142</v>
      </c>
      <c r="U307" t="s">
        <v>1142</v>
      </c>
      <c r="V307" t="s">
        <v>1142</v>
      </c>
      <c r="W307" t="s">
        <v>1142</v>
      </c>
      <c r="X307" t="s">
        <v>1143</v>
      </c>
      <c r="AB307" t="s">
        <v>1469</v>
      </c>
    </row>
    <row r="308" spans="1:28">
      <c r="A308" t="s">
        <v>997</v>
      </c>
      <c r="B308" t="s">
        <v>809</v>
      </c>
      <c r="D308" t="s">
        <v>1799</v>
      </c>
      <c r="E308" t="s">
        <v>1655</v>
      </c>
      <c r="F308" t="s">
        <v>1550</v>
      </c>
      <c r="G308" t="s">
        <v>1697</v>
      </c>
      <c r="H308" t="s">
        <v>1539</v>
      </c>
      <c r="I308" t="s">
        <v>1698</v>
      </c>
      <c r="J308" t="s">
        <v>1702</v>
      </c>
      <c r="K308" t="s">
        <v>1550</v>
      </c>
      <c r="L308" t="s">
        <v>1550</v>
      </c>
      <c r="M308" t="s">
        <v>1550</v>
      </c>
      <c r="N308" t="s">
        <v>1583</v>
      </c>
      <c r="O308" t="s">
        <v>1583</v>
      </c>
      <c r="P308" t="s">
        <v>1488</v>
      </c>
      <c r="T308" t="s">
        <v>1142</v>
      </c>
      <c r="U308" t="s">
        <v>1142</v>
      </c>
      <c r="V308" t="s">
        <v>1142</v>
      </c>
      <c r="W308" t="s">
        <v>1142</v>
      </c>
      <c r="X308" t="s">
        <v>1143</v>
      </c>
      <c r="AB308" t="s">
        <v>1469</v>
      </c>
    </row>
    <row r="309" spans="1:28">
      <c r="A309" t="s">
        <v>997</v>
      </c>
      <c r="B309" t="s">
        <v>809</v>
      </c>
      <c r="D309" t="s">
        <v>1800</v>
      </c>
      <c r="E309" t="s">
        <v>1651</v>
      </c>
      <c r="F309" t="s">
        <v>1550</v>
      </c>
      <c r="G309" t="s">
        <v>1697</v>
      </c>
      <c r="H309" t="s">
        <v>1539</v>
      </c>
      <c r="I309" t="s">
        <v>1698</v>
      </c>
      <c r="J309" t="s">
        <v>1702</v>
      </c>
      <c r="K309" t="s">
        <v>1550</v>
      </c>
      <c r="L309" t="s">
        <v>1550</v>
      </c>
      <c r="M309" t="s">
        <v>1550</v>
      </c>
      <c r="N309" t="s">
        <v>1583</v>
      </c>
      <c r="O309" t="s">
        <v>1583</v>
      </c>
      <c r="P309" t="s">
        <v>1488</v>
      </c>
      <c r="T309" t="s">
        <v>1142</v>
      </c>
      <c r="U309" t="s">
        <v>1142</v>
      </c>
      <c r="V309" t="s">
        <v>1142</v>
      </c>
      <c r="W309" t="s">
        <v>1142</v>
      </c>
      <c r="X309" t="s">
        <v>1143</v>
      </c>
      <c r="AB309" t="s">
        <v>1469</v>
      </c>
    </row>
    <row r="310" spans="1:28">
      <c r="A310" t="s">
        <v>997</v>
      </c>
      <c r="B310" t="s">
        <v>809</v>
      </c>
      <c r="D310" t="s">
        <v>1792</v>
      </c>
      <c r="E310" t="s">
        <v>1545</v>
      </c>
      <c r="F310" t="s">
        <v>1550</v>
      </c>
      <c r="G310" t="s">
        <v>1483</v>
      </c>
      <c r="H310" t="s">
        <v>1539</v>
      </c>
      <c r="I310" t="s">
        <v>1698</v>
      </c>
      <c r="J310" t="s">
        <v>1702</v>
      </c>
      <c r="K310" t="s">
        <v>1550</v>
      </c>
      <c r="L310" t="s">
        <v>1550</v>
      </c>
      <c r="M310" t="s">
        <v>1550</v>
      </c>
      <c r="N310" t="s">
        <v>1645</v>
      </c>
      <c r="O310" t="s">
        <v>1645</v>
      </c>
      <c r="P310" t="s">
        <v>1488</v>
      </c>
      <c r="T310" t="s">
        <v>1142</v>
      </c>
      <c r="U310" t="s">
        <v>1142</v>
      </c>
      <c r="V310" t="s">
        <v>1142</v>
      </c>
      <c r="W310" t="s">
        <v>1142</v>
      </c>
      <c r="X310" t="s">
        <v>1143</v>
      </c>
      <c r="AB310" t="s">
        <v>1469</v>
      </c>
    </row>
    <row r="311" spans="1:28">
      <c r="A311" t="s">
        <v>997</v>
      </c>
      <c r="B311" t="s">
        <v>809</v>
      </c>
      <c r="D311" t="s">
        <v>1793</v>
      </c>
      <c r="E311" t="s">
        <v>1545</v>
      </c>
      <c r="F311" t="s">
        <v>1550</v>
      </c>
      <c r="G311" t="s">
        <v>1700</v>
      </c>
      <c r="H311" t="s">
        <v>1539</v>
      </c>
      <c r="I311" t="s">
        <v>1698</v>
      </c>
      <c r="J311" t="s">
        <v>1702</v>
      </c>
      <c r="K311" t="s">
        <v>1550</v>
      </c>
      <c r="L311" t="s">
        <v>1550</v>
      </c>
      <c r="M311" t="s">
        <v>1550</v>
      </c>
      <c r="N311" t="s">
        <v>1688</v>
      </c>
      <c r="O311" t="s">
        <v>1688</v>
      </c>
      <c r="P311" t="s">
        <v>1488</v>
      </c>
      <c r="T311" t="s">
        <v>1142</v>
      </c>
      <c r="U311" t="s">
        <v>1142</v>
      </c>
      <c r="V311" t="s">
        <v>1142</v>
      </c>
      <c r="W311" t="s">
        <v>1142</v>
      </c>
      <c r="X311" t="s">
        <v>1143</v>
      </c>
      <c r="AB311" t="s">
        <v>1469</v>
      </c>
    </row>
    <row r="312" spans="1:28">
      <c r="A312" t="s">
        <v>1826</v>
      </c>
      <c r="B312" t="s">
        <v>809</v>
      </c>
      <c r="D312" t="s">
        <v>1790</v>
      </c>
      <c r="E312" t="s">
        <v>1624</v>
      </c>
      <c r="F312" t="s">
        <v>1550</v>
      </c>
      <c r="G312" t="s">
        <v>1639</v>
      </c>
      <c r="H312" t="s">
        <v>1539</v>
      </c>
      <c r="I312" t="s">
        <v>1698</v>
      </c>
      <c r="J312" t="s">
        <v>1702</v>
      </c>
      <c r="K312" t="s">
        <v>1550</v>
      </c>
      <c r="L312" t="s">
        <v>1550</v>
      </c>
      <c r="M312" t="s">
        <v>1550</v>
      </c>
      <c r="N312" t="s">
        <v>1537</v>
      </c>
      <c r="O312" t="s">
        <v>1537</v>
      </c>
      <c r="P312" t="s">
        <v>1488</v>
      </c>
      <c r="T312" t="s">
        <v>1142</v>
      </c>
      <c r="U312" t="s">
        <v>1142</v>
      </c>
      <c r="V312" t="s">
        <v>1142</v>
      </c>
      <c r="W312" t="s">
        <v>1142</v>
      </c>
      <c r="X312" t="s">
        <v>1143</v>
      </c>
      <c r="AB312" t="s">
        <v>1469</v>
      </c>
    </row>
    <row r="313" spans="1:28">
      <c r="A313" t="s">
        <v>1826</v>
      </c>
      <c r="B313" t="s">
        <v>809</v>
      </c>
      <c r="D313" t="s">
        <v>1795</v>
      </c>
      <c r="E313" t="s">
        <v>1524</v>
      </c>
      <c r="F313" t="s">
        <v>1550</v>
      </c>
      <c r="G313" t="s">
        <v>1554</v>
      </c>
      <c r="H313" t="s">
        <v>1539</v>
      </c>
      <c r="I313" t="s">
        <v>1698</v>
      </c>
      <c r="J313" t="s">
        <v>1702</v>
      </c>
      <c r="K313" t="s">
        <v>1550</v>
      </c>
      <c r="L313" t="s">
        <v>1550</v>
      </c>
      <c r="M313" t="s">
        <v>1550</v>
      </c>
      <c r="N313" t="s">
        <v>1537</v>
      </c>
      <c r="O313" t="s">
        <v>1537</v>
      </c>
      <c r="P313" t="s">
        <v>1488</v>
      </c>
      <c r="T313" t="s">
        <v>1142</v>
      </c>
      <c r="U313" t="s">
        <v>1142</v>
      </c>
      <c r="V313" t="s">
        <v>1142</v>
      </c>
      <c r="W313" t="s">
        <v>1142</v>
      </c>
      <c r="X313" t="s">
        <v>1143</v>
      </c>
      <c r="AB313" t="s">
        <v>1469</v>
      </c>
    </row>
    <row r="314" spans="1:28">
      <c r="A314" t="s">
        <v>1826</v>
      </c>
      <c r="B314" t="s">
        <v>809</v>
      </c>
      <c r="D314" t="s">
        <v>1813</v>
      </c>
      <c r="E314" t="s">
        <v>1601</v>
      </c>
      <c r="F314" t="s">
        <v>1550</v>
      </c>
      <c r="G314" t="s">
        <v>1466</v>
      </c>
      <c r="H314" t="s">
        <v>1539</v>
      </c>
      <c r="I314" t="s">
        <v>1698</v>
      </c>
      <c r="J314" t="s">
        <v>1702</v>
      </c>
      <c r="K314" t="s">
        <v>1550</v>
      </c>
      <c r="L314" t="s">
        <v>1550</v>
      </c>
      <c r="M314" t="s">
        <v>1550</v>
      </c>
      <c r="N314" t="s">
        <v>1537</v>
      </c>
      <c r="O314" t="s">
        <v>1537</v>
      </c>
      <c r="P314" t="s">
        <v>1488</v>
      </c>
      <c r="T314" t="s">
        <v>1142</v>
      </c>
      <c r="U314" t="s">
        <v>1142</v>
      </c>
      <c r="V314" t="s">
        <v>1142</v>
      </c>
      <c r="W314" t="s">
        <v>1142</v>
      </c>
      <c r="X314" t="s">
        <v>1143</v>
      </c>
      <c r="AB314" t="s">
        <v>1469</v>
      </c>
    </row>
    <row r="315" spans="1:28">
      <c r="A315" t="s">
        <v>1826</v>
      </c>
      <c r="B315" t="s">
        <v>809</v>
      </c>
      <c r="D315" t="s">
        <v>1801</v>
      </c>
      <c r="E315" t="s">
        <v>1650</v>
      </c>
      <c r="F315" t="s">
        <v>1550</v>
      </c>
      <c r="G315" t="s">
        <v>1523</v>
      </c>
      <c r="H315" t="s">
        <v>1539</v>
      </c>
      <c r="I315" t="s">
        <v>1698</v>
      </c>
      <c r="J315" t="s">
        <v>1702</v>
      </c>
      <c r="K315" t="s">
        <v>1550</v>
      </c>
      <c r="L315" t="s">
        <v>1550</v>
      </c>
      <c r="M315" t="s">
        <v>1550</v>
      </c>
      <c r="N315" t="s">
        <v>1528</v>
      </c>
      <c r="O315" t="s">
        <v>1528</v>
      </c>
      <c r="P315" t="s">
        <v>1488</v>
      </c>
      <c r="T315" t="s">
        <v>1142</v>
      </c>
      <c r="U315" t="s">
        <v>1142</v>
      </c>
      <c r="V315" t="s">
        <v>1142</v>
      </c>
      <c r="W315" t="s">
        <v>1142</v>
      </c>
      <c r="X315" t="s">
        <v>1143</v>
      </c>
      <c r="AB315" t="s">
        <v>1469</v>
      </c>
    </row>
    <row r="316" spans="1:28">
      <c r="A316" t="s">
        <v>1826</v>
      </c>
      <c r="B316" t="s">
        <v>809</v>
      </c>
      <c r="D316" t="s">
        <v>1796</v>
      </c>
      <c r="E316" t="s">
        <v>1509</v>
      </c>
      <c r="F316" t="s">
        <v>1550</v>
      </c>
      <c r="G316" t="s">
        <v>1675</v>
      </c>
      <c r="H316" t="s">
        <v>1539</v>
      </c>
      <c r="I316" t="s">
        <v>1698</v>
      </c>
      <c r="J316" t="s">
        <v>1702</v>
      </c>
      <c r="K316" t="s">
        <v>1550</v>
      </c>
      <c r="L316" t="s">
        <v>1550</v>
      </c>
      <c r="M316" t="s">
        <v>1550</v>
      </c>
      <c r="N316" t="s">
        <v>1679</v>
      </c>
      <c r="O316" t="s">
        <v>1679</v>
      </c>
      <c r="P316" t="s">
        <v>1488</v>
      </c>
      <c r="T316" t="s">
        <v>1142</v>
      </c>
      <c r="U316" t="s">
        <v>1142</v>
      </c>
      <c r="V316" t="s">
        <v>1142</v>
      </c>
      <c r="W316" t="s">
        <v>1142</v>
      </c>
      <c r="X316" t="s">
        <v>1143</v>
      </c>
      <c r="AB316" t="s">
        <v>1469</v>
      </c>
    </row>
    <row r="317" spans="1:28">
      <c r="A317" t="s">
        <v>1826</v>
      </c>
      <c r="B317" t="s">
        <v>809</v>
      </c>
      <c r="D317" t="s">
        <v>1796</v>
      </c>
      <c r="E317" t="s">
        <v>1710</v>
      </c>
      <c r="F317" t="s">
        <v>1550</v>
      </c>
      <c r="G317" t="s">
        <v>1720</v>
      </c>
      <c r="H317" t="s">
        <v>1539</v>
      </c>
      <c r="I317" t="s">
        <v>1698</v>
      </c>
      <c r="J317" t="s">
        <v>1702</v>
      </c>
      <c r="K317" t="s">
        <v>1550</v>
      </c>
      <c r="L317" t="s">
        <v>1550</v>
      </c>
      <c r="M317" t="s">
        <v>1550</v>
      </c>
      <c r="N317" t="s">
        <v>1669</v>
      </c>
      <c r="O317" t="s">
        <v>1669</v>
      </c>
      <c r="P317" t="s">
        <v>1488</v>
      </c>
      <c r="T317" t="s">
        <v>1142</v>
      </c>
      <c r="U317" t="s">
        <v>1142</v>
      </c>
      <c r="V317" t="s">
        <v>1142</v>
      </c>
      <c r="W317" t="s">
        <v>1142</v>
      </c>
      <c r="X317" t="s">
        <v>1143</v>
      </c>
      <c r="AB317" t="s">
        <v>1469</v>
      </c>
    </row>
    <row r="318" spans="1:28">
      <c r="A318" t="s">
        <v>1826</v>
      </c>
      <c r="B318" t="s">
        <v>809</v>
      </c>
      <c r="D318" t="s">
        <v>1812</v>
      </c>
      <c r="E318" t="s">
        <v>1617</v>
      </c>
      <c r="F318" t="s">
        <v>1550</v>
      </c>
      <c r="G318" t="s">
        <v>1492</v>
      </c>
      <c r="H318" t="s">
        <v>1539</v>
      </c>
      <c r="I318" t="s">
        <v>1698</v>
      </c>
      <c r="J318" t="s">
        <v>1702</v>
      </c>
      <c r="K318" t="s">
        <v>1550</v>
      </c>
      <c r="L318" t="s">
        <v>1550</v>
      </c>
      <c r="M318" t="s">
        <v>1550</v>
      </c>
      <c r="N318" t="s">
        <v>1622</v>
      </c>
      <c r="O318" t="s">
        <v>1622</v>
      </c>
      <c r="P318" t="s">
        <v>1488</v>
      </c>
      <c r="T318" t="s">
        <v>1142</v>
      </c>
      <c r="U318" t="s">
        <v>1142</v>
      </c>
      <c r="V318" t="s">
        <v>1142</v>
      </c>
      <c r="W318" t="s">
        <v>1142</v>
      </c>
      <c r="X318" t="s">
        <v>1143</v>
      </c>
      <c r="AB318" t="s">
        <v>1469</v>
      </c>
    </row>
    <row r="319" spans="1:28">
      <c r="A319" t="s">
        <v>1826</v>
      </c>
      <c r="B319" t="s">
        <v>809</v>
      </c>
      <c r="D319" t="s">
        <v>1808</v>
      </c>
      <c r="E319" t="s">
        <v>1671</v>
      </c>
      <c r="F319" t="s">
        <v>1550</v>
      </c>
      <c r="G319" t="s">
        <v>1530</v>
      </c>
      <c r="H319" t="s">
        <v>1539</v>
      </c>
      <c r="I319" t="s">
        <v>1698</v>
      </c>
      <c r="J319" t="s">
        <v>1702</v>
      </c>
      <c r="K319" t="s">
        <v>1550</v>
      </c>
      <c r="L319" t="s">
        <v>1550</v>
      </c>
      <c r="M319" t="s">
        <v>1550</v>
      </c>
      <c r="N319" t="s">
        <v>1579</v>
      </c>
      <c r="O319" t="s">
        <v>1579</v>
      </c>
      <c r="P319" t="s">
        <v>1488</v>
      </c>
      <c r="T319" t="s">
        <v>1142</v>
      </c>
      <c r="U319" t="s">
        <v>1142</v>
      </c>
      <c r="V319" t="s">
        <v>1142</v>
      </c>
      <c r="W319" t="s">
        <v>1142</v>
      </c>
      <c r="X319" t="s">
        <v>1143</v>
      </c>
      <c r="AB319" t="s">
        <v>1469</v>
      </c>
    </row>
    <row r="320" spans="1:28">
      <c r="A320" t="s">
        <v>1826</v>
      </c>
      <c r="B320" t="s">
        <v>809</v>
      </c>
      <c r="D320" t="s">
        <v>1809</v>
      </c>
      <c r="E320" t="s">
        <v>1568</v>
      </c>
      <c r="F320" t="s">
        <v>1550</v>
      </c>
      <c r="G320" t="s">
        <v>1652</v>
      </c>
      <c r="H320" t="s">
        <v>1539</v>
      </c>
      <c r="I320" t="s">
        <v>1698</v>
      </c>
      <c r="J320" t="s">
        <v>1702</v>
      </c>
      <c r="K320" t="s">
        <v>1550</v>
      </c>
      <c r="L320" t="s">
        <v>1550</v>
      </c>
      <c r="M320" t="s">
        <v>1550</v>
      </c>
      <c r="N320" t="s">
        <v>1555</v>
      </c>
      <c r="O320" t="s">
        <v>1555</v>
      </c>
      <c r="P320" t="s">
        <v>1488</v>
      </c>
      <c r="T320" t="s">
        <v>1142</v>
      </c>
      <c r="U320" t="s">
        <v>1142</v>
      </c>
      <c r="V320" t="s">
        <v>1142</v>
      </c>
      <c r="W320" t="s">
        <v>1142</v>
      </c>
      <c r="X320" t="s">
        <v>1143</v>
      </c>
      <c r="AB320" t="s">
        <v>1469</v>
      </c>
    </row>
    <row r="321" spans="1:28">
      <c r="A321" t="s">
        <v>1826</v>
      </c>
      <c r="B321" t="s">
        <v>809</v>
      </c>
      <c r="D321" t="s">
        <v>1810</v>
      </c>
      <c r="E321" t="s">
        <v>1527</v>
      </c>
      <c r="F321" t="s">
        <v>1550</v>
      </c>
      <c r="G321" t="s">
        <v>1734</v>
      </c>
      <c r="H321" t="s">
        <v>1539</v>
      </c>
      <c r="I321" t="s">
        <v>1698</v>
      </c>
      <c r="J321" t="s">
        <v>1702</v>
      </c>
      <c r="K321" t="s">
        <v>1550</v>
      </c>
      <c r="L321" t="s">
        <v>1550</v>
      </c>
      <c r="M321" t="s">
        <v>1550</v>
      </c>
      <c r="N321" t="s">
        <v>1515</v>
      </c>
      <c r="O321" t="s">
        <v>1515</v>
      </c>
      <c r="P321" t="s">
        <v>1488</v>
      </c>
      <c r="T321" t="s">
        <v>1142</v>
      </c>
      <c r="U321" t="s">
        <v>1142</v>
      </c>
      <c r="V321" t="s">
        <v>1142</v>
      </c>
      <c r="W321" t="s">
        <v>1142</v>
      </c>
      <c r="X321" t="s">
        <v>1143</v>
      </c>
      <c r="AB321" t="s">
        <v>1469</v>
      </c>
    </row>
    <row r="322" spans="1:28">
      <c r="A322" t="s">
        <v>1826</v>
      </c>
      <c r="B322" t="s">
        <v>809</v>
      </c>
      <c r="D322" t="s">
        <v>1803</v>
      </c>
      <c r="E322" t="s">
        <v>1541</v>
      </c>
      <c r="F322" t="s">
        <v>1550</v>
      </c>
      <c r="G322" t="s">
        <v>1498</v>
      </c>
      <c r="H322" t="s">
        <v>1539</v>
      </c>
      <c r="I322" t="s">
        <v>1698</v>
      </c>
      <c r="J322" t="s">
        <v>1702</v>
      </c>
      <c r="K322" t="s">
        <v>1550</v>
      </c>
      <c r="L322" t="s">
        <v>1550</v>
      </c>
      <c r="M322" t="s">
        <v>1550</v>
      </c>
      <c r="N322" t="s">
        <v>1737</v>
      </c>
      <c r="O322" t="s">
        <v>1737</v>
      </c>
      <c r="P322" t="s">
        <v>1488</v>
      </c>
      <c r="T322" t="s">
        <v>1142</v>
      </c>
      <c r="U322" t="s">
        <v>1142</v>
      </c>
      <c r="V322" t="s">
        <v>1142</v>
      </c>
      <c r="W322" t="s">
        <v>1142</v>
      </c>
      <c r="X322" t="s">
        <v>1143</v>
      </c>
      <c r="AB322" t="s">
        <v>1469</v>
      </c>
    </row>
    <row r="323" spans="1:28">
      <c r="A323" t="s">
        <v>1826</v>
      </c>
      <c r="B323" t="s">
        <v>809</v>
      </c>
      <c r="D323" t="s">
        <v>1804</v>
      </c>
      <c r="E323" t="s">
        <v>1541</v>
      </c>
      <c r="F323" t="s">
        <v>1550</v>
      </c>
      <c r="G323" t="s">
        <v>1606</v>
      </c>
      <c r="H323" t="s">
        <v>1539</v>
      </c>
      <c r="I323" t="s">
        <v>1698</v>
      </c>
      <c r="J323" t="s">
        <v>1702</v>
      </c>
      <c r="K323" t="s">
        <v>1550</v>
      </c>
      <c r="L323" t="s">
        <v>1550</v>
      </c>
      <c r="M323" t="s">
        <v>1550</v>
      </c>
      <c r="N323" t="s">
        <v>1737</v>
      </c>
      <c r="O323" t="s">
        <v>1737</v>
      </c>
      <c r="P323" t="s">
        <v>1488</v>
      </c>
      <c r="T323" t="s">
        <v>1142</v>
      </c>
      <c r="U323" t="s">
        <v>1142</v>
      </c>
      <c r="V323" t="s">
        <v>1142</v>
      </c>
      <c r="W323" t="s">
        <v>1142</v>
      </c>
      <c r="X323" t="s">
        <v>1143</v>
      </c>
      <c r="AB323" t="s">
        <v>1469</v>
      </c>
    </row>
    <row r="324" spans="1:28">
      <c r="A324" t="s">
        <v>1826</v>
      </c>
      <c r="B324" t="s">
        <v>809</v>
      </c>
      <c r="D324" t="s">
        <v>1806</v>
      </c>
      <c r="E324" t="s">
        <v>1733</v>
      </c>
      <c r="F324" t="s">
        <v>1550</v>
      </c>
      <c r="G324" t="s">
        <v>1501</v>
      </c>
      <c r="H324" t="s">
        <v>1539</v>
      </c>
      <c r="I324" t="s">
        <v>1698</v>
      </c>
      <c r="J324" t="s">
        <v>1702</v>
      </c>
      <c r="K324" t="s">
        <v>1550</v>
      </c>
      <c r="L324" t="s">
        <v>1550</v>
      </c>
      <c r="M324" t="s">
        <v>1550</v>
      </c>
      <c r="N324" t="s">
        <v>1535</v>
      </c>
      <c r="O324" t="s">
        <v>1535</v>
      </c>
      <c r="P324" t="s">
        <v>1488</v>
      </c>
      <c r="T324" t="s">
        <v>1142</v>
      </c>
      <c r="U324" t="s">
        <v>1142</v>
      </c>
      <c r="V324" t="s">
        <v>1142</v>
      </c>
      <c r="W324" t="s">
        <v>1142</v>
      </c>
      <c r="X324" t="s">
        <v>1143</v>
      </c>
      <c r="AB324" t="s">
        <v>1469</v>
      </c>
    </row>
    <row r="325" spans="1:28">
      <c r="A325" t="s">
        <v>1826</v>
      </c>
      <c r="B325" t="s">
        <v>809</v>
      </c>
      <c r="D325" t="s">
        <v>1807</v>
      </c>
      <c r="E325" t="s">
        <v>1534</v>
      </c>
      <c r="F325" t="s">
        <v>1550</v>
      </c>
      <c r="G325" t="s">
        <v>1479</v>
      </c>
      <c r="H325" t="s">
        <v>1539</v>
      </c>
      <c r="I325" t="s">
        <v>1698</v>
      </c>
      <c r="J325" t="s">
        <v>1702</v>
      </c>
      <c r="K325" t="s">
        <v>1550</v>
      </c>
      <c r="L325" t="s">
        <v>1550</v>
      </c>
      <c r="M325" t="s">
        <v>1550</v>
      </c>
      <c r="N325" t="s">
        <v>1535</v>
      </c>
      <c r="O325" t="s">
        <v>1535</v>
      </c>
      <c r="P325" t="s">
        <v>1488</v>
      </c>
      <c r="T325" t="s">
        <v>1142</v>
      </c>
      <c r="U325" t="s">
        <v>1142</v>
      </c>
      <c r="V325" t="s">
        <v>1142</v>
      </c>
      <c r="W325" t="s">
        <v>1142</v>
      </c>
      <c r="X325" t="s">
        <v>1143</v>
      </c>
      <c r="AB325" t="s">
        <v>1469</v>
      </c>
    </row>
    <row r="326" spans="1:28">
      <c r="A326" t="s">
        <v>1826</v>
      </c>
      <c r="B326" t="s">
        <v>809</v>
      </c>
      <c r="D326" t="s">
        <v>1816</v>
      </c>
      <c r="E326" t="s">
        <v>1713</v>
      </c>
      <c r="F326" t="s">
        <v>1550</v>
      </c>
      <c r="G326" t="s">
        <v>1494</v>
      </c>
      <c r="H326" t="s">
        <v>1539</v>
      </c>
      <c r="I326" t="s">
        <v>1698</v>
      </c>
      <c r="J326" t="s">
        <v>1702</v>
      </c>
      <c r="K326" t="s">
        <v>1550</v>
      </c>
      <c r="L326" t="s">
        <v>1550</v>
      </c>
      <c r="M326" t="s">
        <v>1550</v>
      </c>
      <c r="N326" t="s">
        <v>1472</v>
      </c>
      <c r="O326" t="s">
        <v>1472</v>
      </c>
      <c r="P326" t="s">
        <v>1488</v>
      </c>
      <c r="T326" t="s">
        <v>1142</v>
      </c>
      <c r="U326" t="s">
        <v>1142</v>
      </c>
      <c r="V326" t="s">
        <v>1142</v>
      </c>
      <c r="W326" t="s">
        <v>1142</v>
      </c>
      <c r="X326" t="s">
        <v>1143</v>
      </c>
      <c r="AB326" t="s">
        <v>1469</v>
      </c>
    </row>
    <row r="327" spans="1:28">
      <c r="A327" t="s">
        <v>1826</v>
      </c>
      <c r="B327" t="s">
        <v>809</v>
      </c>
      <c r="D327" t="s">
        <v>1794</v>
      </c>
      <c r="E327" t="s">
        <v>1641</v>
      </c>
      <c r="F327" t="s">
        <v>1550</v>
      </c>
      <c r="G327" t="s">
        <v>1470</v>
      </c>
      <c r="H327" t="s">
        <v>1539</v>
      </c>
      <c r="I327" t="s">
        <v>1698</v>
      </c>
      <c r="J327" t="s">
        <v>1702</v>
      </c>
      <c r="K327" t="s">
        <v>1550</v>
      </c>
      <c r="L327" t="s">
        <v>1550</v>
      </c>
      <c r="M327" t="s">
        <v>1550</v>
      </c>
      <c r="N327" t="s">
        <v>1635</v>
      </c>
      <c r="O327" t="s">
        <v>1635</v>
      </c>
      <c r="P327" t="s">
        <v>1488</v>
      </c>
      <c r="T327" t="s">
        <v>1142</v>
      </c>
      <c r="U327" t="s">
        <v>1142</v>
      </c>
      <c r="V327" t="s">
        <v>1142</v>
      </c>
      <c r="W327" t="s">
        <v>1142</v>
      </c>
      <c r="X327" t="s">
        <v>1143</v>
      </c>
      <c r="AB327" t="s">
        <v>1469</v>
      </c>
    </row>
    <row r="328" spans="1:28">
      <c r="A328" t="s">
        <v>1825</v>
      </c>
      <c r="B328" t="s">
        <v>809</v>
      </c>
      <c r="D328" t="s">
        <v>1791</v>
      </c>
      <c r="E328" t="s">
        <v>1694</v>
      </c>
      <c r="F328" t="s">
        <v>1550</v>
      </c>
      <c r="G328" t="s">
        <v>1465</v>
      </c>
      <c r="H328" t="s">
        <v>1539</v>
      </c>
      <c r="I328" t="s">
        <v>1698</v>
      </c>
      <c r="J328" t="s">
        <v>1702</v>
      </c>
      <c r="K328" t="s">
        <v>1550</v>
      </c>
      <c r="L328" t="s">
        <v>1550</v>
      </c>
      <c r="M328" t="s">
        <v>1550</v>
      </c>
      <c r="N328" t="s">
        <v>1625</v>
      </c>
      <c r="O328" t="s">
        <v>1625</v>
      </c>
      <c r="P328" t="s">
        <v>1488</v>
      </c>
      <c r="T328" t="s">
        <v>1142</v>
      </c>
      <c r="U328" t="s">
        <v>1142</v>
      </c>
      <c r="V328" t="s">
        <v>1142</v>
      </c>
      <c r="W328" t="s">
        <v>1142</v>
      </c>
      <c r="X328" t="s">
        <v>1143</v>
      </c>
      <c r="AB328" t="s">
        <v>1469</v>
      </c>
    </row>
    <row r="329" spans="1:28">
      <c r="A329" t="s">
        <v>1825</v>
      </c>
      <c r="B329" t="s">
        <v>809</v>
      </c>
      <c r="D329" t="s">
        <v>1801</v>
      </c>
      <c r="E329" t="s">
        <v>1493</v>
      </c>
      <c r="F329" t="s">
        <v>1550</v>
      </c>
      <c r="G329" t="s">
        <v>1465</v>
      </c>
      <c r="H329" t="s">
        <v>1539</v>
      </c>
      <c r="I329" t="s">
        <v>1698</v>
      </c>
      <c r="J329" t="s">
        <v>1702</v>
      </c>
      <c r="K329" t="s">
        <v>1550</v>
      </c>
      <c r="L329" t="s">
        <v>1550</v>
      </c>
      <c r="M329" t="s">
        <v>1550</v>
      </c>
      <c r="N329" t="s">
        <v>1625</v>
      </c>
      <c r="O329" t="s">
        <v>1625</v>
      </c>
      <c r="P329" t="s">
        <v>1488</v>
      </c>
      <c r="T329" t="s">
        <v>1142</v>
      </c>
      <c r="U329" t="s">
        <v>1142</v>
      </c>
      <c r="V329" t="s">
        <v>1142</v>
      </c>
      <c r="W329" t="s">
        <v>1142</v>
      </c>
      <c r="X329" t="s">
        <v>1143</v>
      </c>
      <c r="AB329" t="s">
        <v>1469</v>
      </c>
    </row>
    <row r="330" spans="1:28">
      <c r="A330" t="s">
        <v>1825</v>
      </c>
      <c r="B330" t="s">
        <v>809</v>
      </c>
      <c r="D330" t="s">
        <v>1796</v>
      </c>
      <c r="E330" t="s">
        <v>1604</v>
      </c>
      <c r="F330" t="s">
        <v>1550</v>
      </c>
      <c r="G330" t="s">
        <v>1465</v>
      </c>
      <c r="H330" t="s">
        <v>1539</v>
      </c>
      <c r="I330" t="s">
        <v>1698</v>
      </c>
      <c r="J330" t="s">
        <v>1702</v>
      </c>
      <c r="K330" t="s">
        <v>1550</v>
      </c>
      <c r="L330" t="s">
        <v>1550</v>
      </c>
      <c r="M330" t="s">
        <v>1550</v>
      </c>
      <c r="N330" t="s">
        <v>1625</v>
      </c>
      <c r="O330" t="s">
        <v>1625</v>
      </c>
      <c r="P330" t="s">
        <v>1488</v>
      </c>
      <c r="T330" t="s">
        <v>1142</v>
      </c>
      <c r="U330" t="s">
        <v>1142</v>
      </c>
      <c r="V330" t="s">
        <v>1142</v>
      </c>
      <c r="W330" t="s">
        <v>1142</v>
      </c>
      <c r="X330" t="s">
        <v>1143</v>
      </c>
      <c r="AB330" t="s">
        <v>1469</v>
      </c>
    </row>
    <row r="331" spans="1:28">
      <c r="A331" t="s">
        <v>1825</v>
      </c>
      <c r="B331" t="s">
        <v>809</v>
      </c>
      <c r="D331" t="s">
        <v>1812</v>
      </c>
      <c r="E331" t="s">
        <v>1682</v>
      </c>
      <c r="F331" t="s">
        <v>1550</v>
      </c>
      <c r="G331" t="s">
        <v>1465</v>
      </c>
      <c r="H331" t="s">
        <v>1539</v>
      </c>
      <c r="I331" t="s">
        <v>1698</v>
      </c>
      <c r="J331" t="s">
        <v>1702</v>
      </c>
      <c r="K331" t="s">
        <v>1550</v>
      </c>
      <c r="L331" t="s">
        <v>1550</v>
      </c>
      <c r="M331" t="s">
        <v>1550</v>
      </c>
      <c r="N331" t="s">
        <v>1625</v>
      </c>
      <c r="O331" t="s">
        <v>1625</v>
      </c>
      <c r="P331" t="s">
        <v>1488</v>
      </c>
      <c r="T331" t="s">
        <v>1142</v>
      </c>
      <c r="U331" t="s">
        <v>1142</v>
      </c>
      <c r="V331" t="s">
        <v>1142</v>
      </c>
      <c r="W331" t="s">
        <v>1142</v>
      </c>
      <c r="X331" t="s">
        <v>1143</v>
      </c>
      <c r="AB331" t="s">
        <v>1469</v>
      </c>
    </row>
    <row r="332" spans="1:28">
      <c r="A332" t="s">
        <v>1825</v>
      </c>
      <c r="B332" t="s">
        <v>809</v>
      </c>
      <c r="D332" t="s">
        <v>1808</v>
      </c>
      <c r="E332" t="s">
        <v>1666</v>
      </c>
      <c r="F332" t="s">
        <v>1550</v>
      </c>
      <c r="G332" t="s">
        <v>1696</v>
      </c>
      <c r="H332" t="s">
        <v>1539</v>
      </c>
      <c r="I332" t="s">
        <v>1698</v>
      </c>
      <c r="J332" t="s">
        <v>1702</v>
      </c>
      <c r="K332" t="s">
        <v>1550</v>
      </c>
      <c r="L332" t="s">
        <v>1550</v>
      </c>
      <c r="M332" t="s">
        <v>1550</v>
      </c>
      <c r="N332" t="s">
        <v>1625</v>
      </c>
      <c r="O332" t="s">
        <v>1625</v>
      </c>
      <c r="P332" t="s">
        <v>1488</v>
      </c>
      <c r="T332" t="s">
        <v>1142</v>
      </c>
      <c r="U332" t="s">
        <v>1142</v>
      </c>
      <c r="V332" t="s">
        <v>1142</v>
      </c>
      <c r="W332" t="s">
        <v>1142</v>
      </c>
      <c r="X332" t="s">
        <v>1143</v>
      </c>
      <c r="AB332" t="s">
        <v>1469</v>
      </c>
    </row>
    <row r="333" spans="1:28">
      <c r="A333" t="s">
        <v>1825</v>
      </c>
      <c r="B333" t="s">
        <v>809</v>
      </c>
      <c r="D333" t="s">
        <v>1809</v>
      </c>
      <c r="E333" t="s">
        <v>1612</v>
      </c>
      <c r="F333" t="s">
        <v>1550</v>
      </c>
      <c r="G333" t="s">
        <v>1598</v>
      </c>
      <c r="H333" t="s">
        <v>1539</v>
      </c>
      <c r="I333" t="s">
        <v>1698</v>
      </c>
      <c r="J333" t="s">
        <v>1702</v>
      </c>
      <c r="K333" t="s">
        <v>1550</v>
      </c>
      <c r="L333" t="s">
        <v>1550</v>
      </c>
      <c r="M333" t="s">
        <v>1550</v>
      </c>
      <c r="N333" t="s">
        <v>1625</v>
      </c>
      <c r="O333" t="s">
        <v>1625</v>
      </c>
      <c r="P333" t="s">
        <v>1488</v>
      </c>
      <c r="T333" t="s">
        <v>1142</v>
      </c>
      <c r="U333" t="s">
        <v>1142</v>
      </c>
      <c r="V333" t="s">
        <v>1142</v>
      </c>
      <c r="W333" t="s">
        <v>1142</v>
      </c>
      <c r="X333" t="s">
        <v>1143</v>
      </c>
      <c r="AB333" t="s">
        <v>1469</v>
      </c>
    </row>
    <row r="334" spans="1:28">
      <c r="A334" t="s">
        <v>1825</v>
      </c>
      <c r="B334" t="s">
        <v>809</v>
      </c>
      <c r="D334" t="s">
        <v>1810</v>
      </c>
      <c r="E334" t="s">
        <v>1736</v>
      </c>
      <c r="F334" t="s">
        <v>1550</v>
      </c>
      <c r="G334" t="s">
        <v>1481</v>
      </c>
      <c r="H334" t="s">
        <v>1539</v>
      </c>
      <c r="I334" t="s">
        <v>1698</v>
      </c>
      <c r="J334" t="s">
        <v>1702</v>
      </c>
      <c r="K334" t="s">
        <v>1550</v>
      </c>
      <c r="L334" t="s">
        <v>1550</v>
      </c>
      <c r="M334" t="s">
        <v>1550</v>
      </c>
      <c r="N334" t="s">
        <v>1625</v>
      </c>
      <c r="O334" t="s">
        <v>1625</v>
      </c>
      <c r="P334" t="s">
        <v>1488</v>
      </c>
      <c r="T334" t="s">
        <v>1142</v>
      </c>
      <c r="U334" t="s">
        <v>1142</v>
      </c>
      <c r="V334" t="s">
        <v>1142</v>
      </c>
      <c r="W334" t="s">
        <v>1142</v>
      </c>
      <c r="X334" t="s">
        <v>1143</v>
      </c>
      <c r="AB334" t="s">
        <v>1469</v>
      </c>
    </row>
    <row r="335" spans="1:28">
      <c r="A335" t="s">
        <v>1825</v>
      </c>
      <c r="B335" t="s">
        <v>809</v>
      </c>
      <c r="D335" t="s">
        <v>1803</v>
      </c>
      <c r="E335" t="s">
        <v>1507</v>
      </c>
      <c r="F335" t="s">
        <v>1550</v>
      </c>
      <c r="G335" t="s">
        <v>1595</v>
      </c>
      <c r="H335" t="s">
        <v>1539</v>
      </c>
      <c r="I335" t="s">
        <v>1698</v>
      </c>
      <c r="J335" t="s">
        <v>1702</v>
      </c>
      <c r="K335" t="s">
        <v>1550</v>
      </c>
      <c r="L335" t="s">
        <v>1550</v>
      </c>
      <c r="M335" t="s">
        <v>1550</v>
      </c>
      <c r="N335" t="s">
        <v>1615</v>
      </c>
      <c r="O335" t="s">
        <v>1615</v>
      </c>
      <c r="P335" t="s">
        <v>1488</v>
      </c>
      <c r="T335" t="s">
        <v>1142</v>
      </c>
      <c r="U335" t="s">
        <v>1142</v>
      </c>
      <c r="V335" t="s">
        <v>1142</v>
      </c>
      <c r="W335" t="s">
        <v>1142</v>
      </c>
      <c r="X335" t="s">
        <v>1143</v>
      </c>
      <c r="AB335" t="s">
        <v>1469</v>
      </c>
    </row>
    <row r="336" spans="1:28">
      <c r="A336" t="s">
        <v>1825</v>
      </c>
      <c r="B336" t="s">
        <v>809</v>
      </c>
      <c r="D336" t="s">
        <v>1804</v>
      </c>
      <c r="E336" t="s">
        <v>1646</v>
      </c>
      <c r="F336" t="s">
        <v>1550</v>
      </c>
      <c r="G336" t="s">
        <v>1732</v>
      </c>
      <c r="H336" t="s">
        <v>1539</v>
      </c>
      <c r="I336" t="s">
        <v>1698</v>
      </c>
      <c r="J336" t="s">
        <v>1702</v>
      </c>
      <c r="K336" t="s">
        <v>1550</v>
      </c>
      <c r="L336" t="s">
        <v>1550</v>
      </c>
      <c r="M336" t="s">
        <v>1550</v>
      </c>
      <c r="N336" t="s">
        <v>1615</v>
      </c>
      <c r="O336" t="s">
        <v>1615</v>
      </c>
      <c r="P336" t="s">
        <v>1488</v>
      </c>
      <c r="T336" t="s">
        <v>1142</v>
      </c>
      <c r="U336" t="s">
        <v>1142</v>
      </c>
      <c r="V336" t="s">
        <v>1142</v>
      </c>
      <c r="W336" t="s">
        <v>1142</v>
      </c>
      <c r="X336" t="s">
        <v>1143</v>
      </c>
      <c r="AB336" t="s">
        <v>1469</v>
      </c>
    </row>
    <row r="337" spans="1:28">
      <c r="A337" t="s">
        <v>1825</v>
      </c>
      <c r="B337" t="s">
        <v>809</v>
      </c>
      <c r="D337" t="s">
        <v>1792</v>
      </c>
      <c r="E337" t="s">
        <v>1674</v>
      </c>
      <c r="F337" t="s">
        <v>1550</v>
      </c>
      <c r="G337" t="s">
        <v>1484</v>
      </c>
      <c r="H337" t="s">
        <v>1539</v>
      </c>
      <c r="I337" t="s">
        <v>1698</v>
      </c>
      <c r="J337" t="s">
        <v>1702</v>
      </c>
      <c r="K337" t="s">
        <v>1550</v>
      </c>
      <c r="L337" t="s">
        <v>1550</v>
      </c>
      <c r="M337" t="s">
        <v>1550</v>
      </c>
      <c r="N337" t="s">
        <v>1615</v>
      </c>
      <c r="O337" t="s">
        <v>1615</v>
      </c>
      <c r="P337" t="s">
        <v>1488</v>
      </c>
      <c r="T337" t="s">
        <v>1142</v>
      </c>
      <c r="U337" t="s">
        <v>1142</v>
      </c>
      <c r="V337" t="s">
        <v>1142</v>
      </c>
      <c r="W337" t="s">
        <v>1142</v>
      </c>
      <c r="X337" t="s">
        <v>1143</v>
      </c>
      <c r="AB337" t="s">
        <v>1469</v>
      </c>
    </row>
    <row r="338" spans="1:28">
      <c r="A338" t="s">
        <v>1825</v>
      </c>
      <c r="B338" t="s">
        <v>809</v>
      </c>
      <c r="D338" t="s">
        <v>1816</v>
      </c>
      <c r="E338" t="s">
        <v>1630</v>
      </c>
      <c r="F338" t="s">
        <v>1550</v>
      </c>
      <c r="G338" t="s">
        <v>1691</v>
      </c>
      <c r="H338" t="s">
        <v>1539</v>
      </c>
      <c r="I338" t="s">
        <v>1698</v>
      </c>
      <c r="J338" t="s">
        <v>1702</v>
      </c>
      <c r="K338" t="s">
        <v>1550</v>
      </c>
      <c r="L338" t="s">
        <v>1550</v>
      </c>
      <c r="M338" t="s">
        <v>1550</v>
      </c>
      <c r="N338" t="s">
        <v>1615</v>
      </c>
      <c r="O338" t="s">
        <v>1615</v>
      </c>
      <c r="P338" t="s">
        <v>1488</v>
      </c>
      <c r="T338" t="s">
        <v>1142</v>
      </c>
      <c r="U338" t="s">
        <v>1142</v>
      </c>
      <c r="V338" t="s">
        <v>1142</v>
      </c>
      <c r="W338" t="s">
        <v>1142</v>
      </c>
      <c r="X338" t="s">
        <v>1143</v>
      </c>
      <c r="AB338" t="s">
        <v>1469</v>
      </c>
    </row>
    <row r="339" spans="1:28">
      <c r="A339" t="s">
        <v>1825</v>
      </c>
      <c r="B339" t="s">
        <v>809</v>
      </c>
      <c r="D339" t="s">
        <v>1794</v>
      </c>
      <c r="E339" t="s">
        <v>1512</v>
      </c>
      <c r="F339" t="s">
        <v>1550</v>
      </c>
      <c r="G339" t="s">
        <v>1692</v>
      </c>
      <c r="H339" t="s">
        <v>1539</v>
      </c>
      <c r="I339" t="s">
        <v>1698</v>
      </c>
      <c r="J339" t="s">
        <v>1702</v>
      </c>
      <c r="K339" t="s">
        <v>1550</v>
      </c>
      <c r="L339" t="s">
        <v>1550</v>
      </c>
      <c r="M339" t="s">
        <v>1550</v>
      </c>
      <c r="N339" t="s">
        <v>1615</v>
      </c>
      <c r="O339" t="s">
        <v>1615</v>
      </c>
      <c r="P339" t="s">
        <v>1488</v>
      </c>
      <c r="T339" t="s">
        <v>1142</v>
      </c>
      <c r="U339" t="s">
        <v>1142</v>
      </c>
      <c r="V339" t="s">
        <v>1142</v>
      </c>
      <c r="W339" t="s">
        <v>1142</v>
      </c>
      <c r="X339" t="s">
        <v>1143</v>
      </c>
      <c r="AB339" t="s">
        <v>1469</v>
      </c>
    </row>
    <row r="340" spans="1:28">
      <c r="A340" t="s">
        <v>1001</v>
      </c>
      <c r="B340" t="s">
        <v>809</v>
      </c>
      <c r="D340" t="s">
        <v>1791</v>
      </c>
      <c r="E340" t="s">
        <v>1552</v>
      </c>
      <c r="F340" t="s">
        <v>1550</v>
      </c>
      <c r="G340" t="s">
        <v>1684</v>
      </c>
      <c r="H340" t="s">
        <v>1539</v>
      </c>
      <c r="I340" t="s">
        <v>1698</v>
      </c>
      <c r="J340" t="s">
        <v>1702</v>
      </c>
      <c r="K340" t="s">
        <v>1550</v>
      </c>
      <c r="L340" t="s">
        <v>1550</v>
      </c>
      <c r="M340" t="s">
        <v>1550</v>
      </c>
      <c r="N340" t="s">
        <v>1567</v>
      </c>
      <c r="O340" t="s">
        <v>1567</v>
      </c>
      <c r="P340" t="s">
        <v>1488</v>
      </c>
      <c r="T340" t="s">
        <v>1142</v>
      </c>
      <c r="U340" t="s">
        <v>1142</v>
      </c>
      <c r="V340" t="s">
        <v>1142</v>
      </c>
      <c r="W340" t="s">
        <v>1142</v>
      </c>
      <c r="X340" t="s">
        <v>1143</v>
      </c>
      <c r="AB340" t="s">
        <v>1469</v>
      </c>
    </row>
    <row r="341" spans="1:28">
      <c r="A341" t="s">
        <v>1001</v>
      </c>
      <c r="B341" t="s">
        <v>809</v>
      </c>
      <c r="D341" t="s">
        <v>1831</v>
      </c>
      <c r="E341" t="s">
        <v>1552</v>
      </c>
      <c r="F341" t="s">
        <v>1550</v>
      </c>
      <c r="G341" t="s">
        <v>1684</v>
      </c>
      <c r="H341" t="s">
        <v>1539</v>
      </c>
      <c r="I341" t="s">
        <v>1698</v>
      </c>
      <c r="J341" t="s">
        <v>1702</v>
      </c>
      <c r="K341" t="s">
        <v>1550</v>
      </c>
      <c r="L341" t="s">
        <v>1550</v>
      </c>
      <c r="M341" t="s">
        <v>1550</v>
      </c>
      <c r="N341" t="s">
        <v>1654</v>
      </c>
      <c r="O341" t="s">
        <v>1654</v>
      </c>
      <c r="P341" t="s">
        <v>1488</v>
      </c>
      <c r="T341" t="s">
        <v>1142</v>
      </c>
      <c r="U341" t="s">
        <v>1142</v>
      </c>
      <c r="V341" t="s">
        <v>1142</v>
      </c>
      <c r="W341" t="s">
        <v>1142</v>
      </c>
      <c r="X341" t="s">
        <v>1143</v>
      </c>
      <c r="AB341" t="s">
        <v>1469</v>
      </c>
    </row>
    <row r="342" spans="1:28">
      <c r="A342" t="s">
        <v>1001</v>
      </c>
      <c r="B342" t="s">
        <v>809</v>
      </c>
      <c r="D342" t="s">
        <v>1812</v>
      </c>
      <c r="E342" t="s">
        <v>1552</v>
      </c>
      <c r="F342" t="s">
        <v>1550</v>
      </c>
      <c r="G342" t="s">
        <v>1684</v>
      </c>
      <c r="H342" t="s">
        <v>1539</v>
      </c>
      <c r="I342" t="s">
        <v>1698</v>
      </c>
      <c r="J342" t="s">
        <v>1702</v>
      </c>
      <c r="K342" t="s">
        <v>1550</v>
      </c>
      <c r="L342" t="s">
        <v>1550</v>
      </c>
      <c r="M342" t="s">
        <v>1550</v>
      </c>
      <c r="N342" t="s">
        <v>1520</v>
      </c>
      <c r="O342" t="s">
        <v>1520</v>
      </c>
      <c r="P342" t="s">
        <v>1488</v>
      </c>
      <c r="T342" t="s">
        <v>1142</v>
      </c>
      <c r="U342" t="s">
        <v>1142</v>
      </c>
      <c r="V342" t="s">
        <v>1142</v>
      </c>
      <c r="W342" t="s">
        <v>1142</v>
      </c>
      <c r="X342" t="s">
        <v>1143</v>
      </c>
      <c r="AB342" t="s">
        <v>1469</v>
      </c>
    </row>
    <row r="343" spans="1:28">
      <c r="A343" t="s">
        <v>1001</v>
      </c>
      <c r="B343" t="s">
        <v>809</v>
      </c>
      <c r="D343" t="s">
        <v>1799</v>
      </c>
      <c r="E343" t="s">
        <v>1552</v>
      </c>
      <c r="F343" t="s">
        <v>1550</v>
      </c>
      <c r="G343" t="s">
        <v>1684</v>
      </c>
      <c r="H343" t="s">
        <v>1539</v>
      </c>
      <c r="I343" t="s">
        <v>1698</v>
      </c>
      <c r="J343" t="s">
        <v>1702</v>
      </c>
      <c r="K343" t="s">
        <v>1550</v>
      </c>
      <c r="L343" t="s">
        <v>1550</v>
      </c>
      <c r="M343" t="s">
        <v>1550</v>
      </c>
      <c r="N343" t="s">
        <v>1703</v>
      </c>
      <c r="O343" t="s">
        <v>1703</v>
      </c>
      <c r="P343" t="s">
        <v>1488</v>
      </c>
      <c r="T343" t="s">
        <v>1142</v>
      </c>
      <c r="U343" t="s">
        <v>1142</v>
      </c>
      <c r="V343" t="s">
        <v>1142</v>
      </c>
      <c r="W343" t="s">
        <v>1142</v>
      </c>
      <c r="X343" t="s">
        <v>1143</v>
      </c>
      <c r="AB343" t="s">
        <v>1469</v>
      </c>
    </row>
    <row r="344" spans="1:28">
      <c r="A344" t="s">
        <v>1001</v>
      </c>
      <c r="B344" t="s">
        <v>809</v>
      </c>
      <c r="D344" t="s">
        <v>1802</v>
      </c>
      <c r="E344" t="s">
        <v>1552</v>
      </c>
      <c r="F344" t="s">
        <v>1550</v>
      </c>
      <c r="G344" t="s">
        <v>1497</v>
      </c>
      <c r="H344" t="s">
        <v>1539</v>
      </c>
      <c r="I344" t="s">
        <v>1698</v>
      </c>
      <c r="J344" t="s">
        <v>1702</v>
      </c>
      <c r="K344" t="s">
        <v>1550</v>
      </c>
      <c r="L344" t="s">
        <v>1550</v>
      </c>
      <c r="M344" t="s">
        <v>1550</v>
      </c>
      <c r="N344" t="s">
        <v>1703</v>
      </c>
      <c r="O344" t="s">
        <v>1703</v>
      </c>
      <c r="P344" t="s">
        <v>1488</v>
      </c>
      <c r="T344" t="s">
        <v>1142</v>
      </c>
      <c r="U344" t="s">
        <v>1142</v>
      </c>
      <c r="V344" t="s">
        <v>1142</v>
      </c>
      <c r="W344" t="s">
        <v>1142</v>
      </c>
      <c r="X344" t="s">
        <v>1143</v>
      </c>
      <c r="AB344" t="s">
        <v>1469</v>
      </c>
    </row>
    <row r="345" spans="1:28">
      <c r="A345" t="s">
        <v>1001</v>
      </c>
      <c r="B345" t="s">
        <v>809</v>
      </c>
      <c r="D345" t="s">
        <v>1816</v>
      </c>
      <c r="E345" t="s">
        <v>1552</v>
      </c>
      <c r="F345" t="s">
        <v>1550</v>
      </c>
      <c r="G345" t="s">
        <v>1637</v>
      </c>
      <c r="H345" t="s">
        <v>1539</v>
      </c>
      <c r="I345" t="s">
        <v>1698</v>
      </c>
      <c r="J345" t="s">
        <v>1702</v>
      </c>
      <c r="K345" t="s">
        <v>1550</v>
      </c>
      <c r="L345" t="s">
        <v>1550</v>
      </c>
      <c r="M345" t="s">
        <v>1550</v>
      </c>
      <c r="N345" t="s">
        <v>1473</v>
      </c>
      <c r="O345" t="s">
        <v>1473</v>
      </c>
      <c r="P345" t="s">
        <v>1488</v>
      </c>
      <c r="T345" t="s">
        <v>1142</v>
      </c>
      <c r="U345" t="s">
        <v>1142</v>
      </c>
      <c r="V345" t="s">
        <v>1142</v>
      </c>
      <c r="W345" t="s">
        <v>1142</v>
      </c>
      <c r="X345" t="s">
        <v>1143</v>
      </c>
      <c r="AB345" t="s">
        <v>1469</v>
      </c>
    </row>
    <row r="346" spans="1:28">
      <c r="A346" t="s">
        <v>1001</v>
      </c>
      <c r="B346" t="s">
        <v>809</v>
      </c>
      <c r="D346" t="s">
        <v>1794</v>
      </c>
      <c r="E346" t="s">
        <v>1608</v>
      </c>
      <c r="F346" t="s">
        <v>1550</v>
      </c>
      <c r="G346" t="s">
        <v>1546</v>
      </c>
      <c r="H346" t="s">
        <v>1539</v>
      </c>
      <c r="I346" t="s">
        <v>1698</v>
      </c>
      <c r="J346" t="s">
        <v>1702</v>
      </c>
      <c r="K346" t="s">
        <v>1550</v>
      </c>
      <c r="L346" t="s">
        <v>1550</v>
      </c>
      <c r="M346" t="s">
        <v>1550</v>
      </c>
      <c r="N346" t="s">
        <v>1532</v>
      </c>
      <c r="O346" t="s">
        <v>1532</v>
      </c>
      <c r="P346" t="s">
        <v>1488</v>
      </c>
      <c r="T346" t="s">
        <v>1142</v>
      </c>
      <c r="U346" t="s">
        <v>1142</v>
      </c>
      <c r="V346" t="s">
        <v>1142</v>
      </c>
      <c r="W346" t="s">
        <v>1142</v>
      </c>
      <c r="X346" t="s">
        <v>1143</v>
      </c>
      <c r="AB346" t="s">
        <v>1469</v>
      </c>
    </row>
    <row r="347" spans="1:28">
      <c r="A347" t="s">
        <v>997</v>
      </c>
      <c r="B347" t="s">
        <v>775</v>
      </c>
      <c r="D347" t="s">
        <v>1790</v>
      </c>
      <c r="E347" t="s">
        <v>1724</v>
      </c>
      <c r="F347" t="s">
        <v>1550</v>
      </c>
      <c r="G347" t="s">
        <v>1590</v>
      </c>
      <c r="H347" t="s">
        <v>1539</v>
      </c>
      <c r="I347" t="s">
        <v>1610</v>
      </c>
      <c r="J347" t="s">
        <v>1702</v>
      </c>
      <c r="K347" t="s">
        <v>1550</v>
      </c>
      <c r="L347" t="s">
        <v>1550</v>
      </c>
      <c r="M347" t="s">
        <v>1550</v>
      </c>
      <c r="N347" t="s">
        <v>1701</v>
      </c>
      <c r="O347" t="s">
        <v>1701</v>
      </c>
      <c r="P347" t="s">
        <v>1488</v>
      </c>
      <c r="T347" t="s">
        <v>1142</v>
      </c>
      <c r="U347" t="s">
        <v>1142</v>
      </c>
      <c r="V347" t="s">
        <v>1142</v>
      </c>
      <c r="W347" t="s">
        <v>1142</v>
      </c>
      <c r="X347" t="s">
        <v>1143</v>
      </c>
      <c r="AB347" t="s">
        <v>1469</v>
      </c>
    </row>
    <row r="348" spans="1:28">
      <c r="A348" t="s">
        <v>997</v>
      </c>
      <c r="B348" t="s">
        <v>775</v>
      </c>
      <c r="D348" t="s">
        <v>1797</v>
      </c>
      <c r="E348" t="s">
        <v>1559</v>
      </c>
      <c r="F348" t="s">
        <v>1550</v>
      </c>
      <c r="G348" t="s">
        <v>1697</v>
      </c>
      <c r="H348" t="s">
        <v>1539</v>
      </c>
      <c r="I348" t="s">
        <v>1610</v>
      </c>
      <c r="J348" t="s">
        <v>1702</v>
      </c>
      <c r="K348" t="s">
        <v>1550</v>
      </c>
      <c r="L348" t="s">
        <v>1550</v>
      </c>
      <c r="M348" t="s">
        <v>1550</v>
      </c>
      <c r="N348" t="s">
        <v>1614</v>
      </c>
      <c r="O348" t="s">
        <v>1614</v>
      </c>
      <c r="P348" t="s">
        <v>1488</v>
      </c>
      <c r="T348" t="s">
        <v>1142</v>
      </c>
      <c r="U348" t="s">
        <v>1142</v>
      </c>
      <c r="V348" t="s">
        <v>1142</v>
      </c>
      <c r="W348" t="s">
        <v>1142</v>
      </c>
      <c r="X348" t="s">
        <v>1143</v>
      </c>
      <c r="AB348" t="s">
        <v>1469</v>
      </c>
    </row>
    <row r="349" spans="1:28">
      <c r="A349" t="s">
        <v>997</v>
      </c>
      <c r="B349" t="s">
        <v>775</v>
      </c>
      <c r="D349" t="s">
        <v>1798</v>
      </c>
      <c r="E349" t="s">
        <v>1685</v>
      </c>
      <c r="F349" t="s">
        <v>1550</v>
      </c>
      <c r="G349" t="s">
        <v>1697</v>
      </c>
      <c r="H349" t="s">
        <v>1539</v>
      </c>
      <c r="I349" t="s">
        <v>1610</v>
      </c>
      <c r="J349" t="s">
        <v>1702</v>
      </c>
      <c r="K349" t="s">
        <v>1550</v>
      </c>
      <c r="L349" t="s">
        <v>1550</v>
      </c>
      <c r="M349" t="s">
        <v>1550</v>
      </c>
      <c r="N349" t="s">
        <v>1712</v>
      </c>
      <c r="O349" t="s">
        <v>1712</v>
      </c>
      <c r="P349" t="s">
        <v>1488</v>
      </c>
      <c r="T349" t="s">
        <v>1142</v>
      </c>
      <c r="U349" t="s">
        <v>1142</v>
      </c>
      <c r="V349" t="s">
        <v>1142</v>
      </c>
      <c r="W349" t="s">
        <v>1142</v>
      </c>
      <c r="X349" t="s">
        <v>1143</v>
      </c>
      <c r="AB349" t="s">
        <v>1469</v>
      </c>
    </row>
    <row r="350" spans="1:28">
      <c r="A350" t="s">
        <v>997</v>
      </c>
      <c r="B350" t="s">
        <v>775</v>
      </c>
      <c r="D350" t="s">
        <v>1799</v>
      </c>
      <c r="E350" t="s">
        <v>1491</v>
      </c>
      <c r="F350" t="s">
        <v>1550</v>
      </c>
      <c r="G350" t="s">
        <v>1697</v>
      </c>
      <c r="H350" t="s">
        <v>1539</v>
      </c>
      <c r="I350" t="s">
        <v>1610</v>
      </c>
      <c r="J350" t="s">
        <v>1702</v>
      </c>
      <c r="K350" t="s">
        <v>1550</v>
      </c>
      <c r="L350" t="s">
        <v>1550</v>
      </c>
      <c r="M350" t="s">
        <v>1550</v>
      </c>
      <c r="N350" t="s">
        <v>1583</v>
      </c>
      <c r="O350" t="s">
        <v>1583</v>
      </c>
      <c r="P350" t="s">
        <v>1488</v>
      </c>
      <c r="T350" t="s">
        <v>1142</v>
      </c>
      <c r="U350" t="s">
        <v>1142</v>
      </c>
      <c r="V350" t="s">
        <v>1142</v>
      </c>
      <c r="W350" t="s">
        <v>1142</v>
      </c>
      <c r="X350" t="s">
        <v>1143</v>
      </c>
      <c r="AB350" t="s">
        <v>1469</v>
      </c>
    </row>
    <row r="351" spans="1:28">
      <c r="A351" t="s">
        <v>997</v>
      </c>
      <c r="B351" t="s">
        <v>775</v>
      </c>
      <c r="D351" t="s">
        <v>1800</v>
      </c>
      <c r="E351" t="s">
        <v>1570</v>
      </c>
      <c r="F351" t="s">
        <v>1550</v>
      </c>
      <c r="G351" t="s">
        <v>1697</v>
      </c>
      <c r="H351" t="s">
        <v>1539</v>
      </c>
      <c r="I351" t="s">
        <v>1610</v>
      </c>
      <c r="J351" t="s">
        <v>1702</v>
      </c>
      <c r="K351" t="s">
        <v>1550</v>
      </c>
      <c r="L351" t="s">
        <v>1550</v>
      </c>
      <c r="M351" t="s">
        <v>1550</v>
      </c>
      <c r="N351" t="s">
        <v>1583</v>
      </c>
      <c r="O351" t="s">
        <v>1583</v>
      </c>
      <c r="P351" t="s">
        <v>1488</v>
      </c>
      <c r="T351" t="s">
        <v>1142</v>
      </c>
      <c r="U351" t="s">
        <v>1142</v>
      </c>
      <c r="V351" t="s">
        <v>1142</v>
      </c>
      <c r="W351" t="s">
        <v>1142</v>
      </c>
      <c r="X351" t="s">
        <v>1143</v>
      </c>
      <c r="AB351" t="s">
        <v>1469</v>
      </c>
    </row>
    <row r="352" spans="1:28">
      <c r="A352" t="s">
        <v>997</v>
      </c>
      <c r="B352" t="s">
        <v>775</v>
      </c>
      <c r="D352" t="s">
        <v>1792</v>
      </c>
      <c r="E352" t="s">
        <v>1500</v>
      </c>
      <c r="F352" t="s">
        <v>1550</v>
      </c>
      <c r="G352" t="s">
        <v>1544</v>
      </c>
      <c r="H352" t="s">
        <v>1539</v>
      </c>
      <c r="I352" t="s">
        <v>1610</v>
      </c>
      <c r="J352" t="s">
        <v>1702</v>
      </c>
      <c r="K352" t="s">
        <v>1550</v>
      </c>
      <c r="L352" t="s">
        <v>1550</v>
      </c>
      <c r="M352" t="s">
        <v>1550</v>
      </c>
      <c r="N352" t="s">
        <v>1645</v>
      </c>
      <c r="O352" t="s">
        <v>1645</v>
      </c>
      <c r="P352" t="s">
        <v>1488</v>
      </c>
      <c r="T352" t="s">
        <v>1142</v>
      </c>
      <c r="U352" t="s">
        <v>1142</v>
      </c>
      <c r="V352" t="s">
        <v>1142</v>
      </c>
      <c r="W352" t="s">
        <v>1142</v>
      </c>
      <c r="X352" t="s">
        <v>1143</v>
      </c>
      <c r="AB352" t="s">
        <v>1469</v>
      </c>
    </row>
    <row r="353" spans="1:28">
      <c r="A353" t="s">
        <v>997</v>
      </c>
      <c r="B353" t="s">
        <v>775</v>
      </c>
      <c r="D353" t="s">
        <v>1793</v>
      </c>
      <c r="E353" t="s">
        <v>1526</v>
      </c>
      <c r="F353" t="s">
        <v>1550</v>
      </c>
      <c r="G353" t="s">
        <v>1700</v>
      </c>
      <c r="H353" t="s">
        <v>1539</v>
      </c>
      <c r="I353" t="s">
        <v>1610</v>
      </c>
      <c r="J353" t="s">
        <v>1702</v>
      </c>
      <c r="K353" t="s">
        <v>1550</v>
      </c>
      <c r="L353" t="s">
        <v>1550</v>
      </c>
      <c r="M353" t="s">
        <v>1550</v>
      </c>
      <c r="N353" t="s">
        <v>1688</v>
      </c>
      <c r="O353" t="s">
        <v>1688</v>
      </c>
      <c r="P353" t="s">
        <v>1488</v>
      </c>
      <c r="T353" t="s">
        <v>1142</v>
      </c>
      <c r="U353" t="s">
        <v>1142</v>
      </c>
      <c r="V353" t="s">
        <v>1142</v>
      </c>
      <c r="W353" t="s">
        <v>1142</v>
      </c>
      <c r="X353" t="s">
        <v>1143</v>
      </c>
      <c r="AB353" t="s">
        <v>1469</v>
      </c>
    </row>
    <row r="354" spans="1:28">
      <c r="A354" t="s">
        <v>1826</v>
      </c>
      <c r="B354" t="s">
        <v>775</v>
      </c>
      <c r="D354" t="s">
        <v>1790</v>
      </c>
      <c r="E354" t="s">
        <v>1496</v>
      </c>
      <c r="F354" t="s">
        <v>1550</v>
      </c>
      <c r="G354" t="s">
        <v>1639</v>
      </c>
      <c r="H354" t="s">
        <v>1539</v>
      </c>
      <c r="I354" t="s">
        <v>1610</v>
      </c>
      <c r="J354" t="s">
        <v>1702</v>
      </c>
      <c r="K354" t="s">
        <v>1550</v>
      </c>
      <c r="L354" t="s">
        <v>1550</v>
      </c>
      <c r="M354" t="s">
        <v>1550</v>
      </c>
      <c r="N354" t="s">
        <v>1537</v>
      </c>
      <c r="O354" t="s">
        <v>1537</v>
      </c>
      <c r="P354" t="s">
        <v>1488</v>
      </c>
      <c r="T354" t="s">
        <v>1142</v>
      </c>
      <c r="U354" t="s">
        <v>1142</v>
      </c>
      <c r="V354" t="s">
        <v>1142</v>
      </c>
      <c r="W354" t="s">
        <v>1142</v>
      </c>
      <c r="X354" t="s">
        <v>1143</v>
      </c>
      <c r="AB354" t="s">
        <v>1469</v>
      </c>
    </row>
    <row r="355" spans="1:28">
      <c r="A355" t="s">
        <v>1826</v>
      </c>
      <c r="B355" t="s">
        <v>775</v>
      </c>
      <c r="D355" t="s">
        <v>1795</v>
      </c>
      <c r="E355" t="s">
        <v>1584</v>
      </c>
      <c r="F355" t="s">
        <v>1550</v>
      </c>
      <c r="G355" t="s">
        <v>1554</v>
      </c>
      <c r="H355" t="s">
        <v>1539</v>
      </c>
      <c r="I355" t="s">
        <v>1610</v>
      </c>
      <c r="J355" t="s">
        <v>1702</v>
      </c>
      <c r="K355" t="s">
        <v>1550</v>
      </c>
      <c r="L355" t="s">
        <v>1550</v>
      </c>
      <c r="M355" t="s">
        <v>1550</v>
      </c>
      <c r="N355" t="s">
        <v>1537</v>
      </c>
      <c r="O355" t="s">
        <v>1537</v>
      </c>
      <c r="P355" t="s">
        <v>1488</v>
      </c>
      <c r="T355" t="s">
        <v>1142</v>
      </c>
      <c r="U355" t="s">
        <v>1142</v>
      </c>
      <c r="V355" t="s">
        <v>1142</v>
      </c>
      <c r="W355" t="s">
        <v>1142</v>
      </c>
      <c r="X355" t="s">
        <v>1143</v>
      </c>
      <c r="AB355" t="s">
        <v>1469</v>
      </c>
    </row>
    <row r="356" spans="1:28">
      <c r="A356" t="s">
        <v>1826</v>
      </c>
      <c r="B356" t="s">
        <v>775</v>
      </c>
      <c r="D356" t="s">
        <v>1813</v>
      </c>
      <c r="E356" t="s">
        <v>1540</v>
      </c>
      <c r="F356" t="s">
        <v>1550</v>
      </c>
      <c r="G356" t="s">
        <v>1466</v>
      </c>
      <c r="H356" t="s">
        <v>1539</v>
      </c>
      <c r="I356" t="s">
        <v>1610</v>
      </c>
      <c r="J356" t="s">
        <v>1702</v>
      </c>
      <c r="K356" t="s">
        <v>1550</v>
      </c>
      <c r="L356" t="s">
        <v>1550</v>
      </c>
      <c r="M356" t="s">
        <v>1550</v>
      </c>
      <c r="N356" t="s">
        <v>1537</v>
      </c>
      <c r="O356" t="s">
        <v>1537</v>
      </c>
      <c r="P356" t="s">
        <v>1488</v>
      </c>
      <c r="T356" t="s">
        <v>1142</v>
      </c>
      <c r="U356" t="s">
        <v>1142</v>
      </c>
      <c r="V356" t="s">
        <v>1142</v>
      </c>
      <c r="W356" t="s">
        <v>1142</v>
      </c>
      <c r="X356" t="s">
        <v>1143</v>
      </c>
      <c r="AB356" t="s">
        <v>1469</v>
      </c>
    </row>
    <row r="357" spans="1:28">
      <c r="A357" t="s">
        <v>1826</v>
      </c>
      <c r="B357" t="s">
        <v>775</v>
      </c>
      <c r="D357" t="s">
        <v>1801</v>
      </c>
      <c r="E357" t="s">
        <v>1706</v>
      </c>
      <c r="F357" t="s">
        <v>1550</v>
      </c>
      <c r="G357" t="s">
        <v>1523</v>
      </c>
      <c r="H357" t="s">
        <v>1539</v>
      </c>
      <c r="I357" t="s">
        <v>1610</v>
      </c>
      <c r="J357" t="s">
        <v>1702</v>
      </c>
      <c r="K357" t="s">
        <v>1550</v>
      </c>
      <c r="L357" t="s">
        <v>1550</v>
      </c>
      <c r="M357" t="s">
        <v>1550</v>
      </c>
      <c r="N357" t="s">
        <v>1528</v>
      </c>
      <c r="O357" t="s">
        <v>1528</v>
      </c>
      <c r="P357" t="s">
        <v>1488</v>
      </c>
      <c r="T357" t="s">
        <v>1142</v>
      </c>
      <c r="U357" t="s">
        <v>1142</v>
      </c>
      <c r="V357" t="s">
        <v>1142</v>
      </c>
      <c r="W357" t="s">
        <v>1142</v>
      </c>
      <c r="X357" t="s">
        <v>1143</v>
      </c>
      <c r="AB357" t="s">
        <v>1469</v>
      </c>
    </row>
    <row r="358" spans="1:28">
      <c r="A358" t="s">
        <v>1826</v>
      </c>
      <c r="B358" t="s">
        <v>775</v>
      </c>
      <c r="D358" t="s">
        <v>1796</v>
      </c>
      <c r="E358" t="s">
        <v>1573</v>
      </c>
      <c r="F358" t="s">
        <v>1550</v>
      </c>
      <c r="G358" t="s">
        <v>1720</v>
      </c>
      <c r="H358" t="s">
        <v>1539</v>
      </c>
      <c r="I358" t="s">
        <v>1610</v>
      </c>
      <c r="J358" t="s">
        <v>1702</v>
      </c>
      <c r="K358" t="s">
        <v>1550</v>
      </c>
      <c r="L358" t="s">
        <v>1550</v>
      </c>
      <c r="M358" t="s">
        <v>1550</v>
      </c>
      <c r="N358" t="s">
        <v>1669</v>
      </c>
      <c r="O358" t="s">
        <v>1669</v>
      </c>
      <c r="P358" t="s">
        <v>1488</v>
      </c>
      <c r="T358" t="s">
        <v>1142</v>
      </c>
      <c r="U358" t="s">
        <v>1142</v>
      </c>
      <c r="V358" t="s">
        <v>1142</v>
      </c>
      <c r="W358" t="s">
        <v>1142</v>
      </c>
      <c r="X358" t="s">
        <v>1143</v>
      </c>
      <c r="AB358" t="s">
        <v>1469</v>
      </c>
    </row>
    <row r="359" spans="1:28">
      <c r="A359" t="s">
        <v>1826</v>
      </c>
      <c r="B359" t="s">
        <v>775</v>
      </c>
      <c r="D359" t="s">
        <v>1796</v>
      </c>
      <c r="E359" t="s">
        <v>1502</v>
      </c>
      <c r="F359" t="s">
        <v>1550</v>
      </c>
      <c r="G359" t="s">
        <v>1675</v>
      </c>
      <c r="H359" t="s">
        <v>1539</v>
      </c>
      <c r="I359" t="s">
        <v>1610</v>
      </c>
      <c r="J359" t="s">
        <v>1702</v>
      </c>
      <c r="K359" t="s">
        <v>1550</v>
      </c>
      <c r="L359" t="s">
        <v>1550</v>
      </c>
      <c r="M359" t="s">
        <v>1550</v>
      </c>
      <c r="N359" t="s">
        <v>1679</v>
      </c>
      <c r="O359" t="s">
        <v>1679</v>
      </c>
      <c r="P359" t="s">
        <v>1488</v>
      </c>
      <c r="T359" t="s">
        <v>1142</v>
      </c>
      <c r="U359" t="s">
        <v>1142</v>
      </c>
      <c r="V359" t="s">
        <v>1142</v>
      </c>
      <c r="W359" t="s">
        <v>1142</v>
      </c>
      <c r="X359" t="s">
        <v>1143</v>
      </c>
      <c r="AB359" t="s">
        <v>1469</v>
      </c>
    </row>
    <row r="360" spans="1:28">
      <c r="A360" t="s">
        <v>1826</v>
      </c>
      <c r="B360" t="s">
        <v>775</v>
      </c>
      <c r="D360" t="s">
        <v>1812</v>
      </c>
      <c r="E360" t="s">
        <v>1673</v>
      </c>
      <c r="F360" t="s">
        <v>1550</v>
      </c>
      <c r="G360" t="s">
        <v>1492</v>
      </c>
      <c r="H360" t="s">
        <v>1539</v>
      </c>
      <c r="I360" t="s">
        <v>1610</v>
      </c>
      <c r="J360" t="s">
        <v>1702</v>
      </c>
      <c r="K360" t="s">
        <v>1550</v>
      </c>
      <c r="L360" t="s">
        <v>1550</v>
      </c>
      <c r="M360" t="s">
        <v>1550</v>
      </c>
      <c r="N360" t="s">
        <v>1622</v>
      </c>
      <c r="O360" t="s">
        <v>1622</v>
      </c>
      <c r="P360" t="s">
        <v>1488</v>
      </c>
      <c r="T360" t="s">
        <v>1142</v>
      </c>
      <c r="U360" t="s">
        <v>1142</v>
      </c>
      <c r="V360" t="s">
        <v>1142</v>
      </c>
      <c r="W360" t="s">
        <v>1142</v>
      </c>
      <c r="X360" t="s">
        <v>1143</v>
      </c>
      <c r="AB360" t="s">
        <v>1469</v>
      </c>
    </row>
    <row r="361" spans="1:28">
      <c r="A361" t="s">
        <v>1826</v>
      </c>
      <c r="B361" t="s">
        <v>775</v>
      </c>
      <c r="D361" t="s">
        <v>1808</v>
      </c>
      <c r="E361" t="s">
        <v>1462</v>
      </c>
      <c r="F361" t="s">
        <v>1550</v>
      </c>
      <c r="G361" t="s">
        <v>1530</v>
      </c>
      <c r="H361" t="s">
        <v>1539</v>
      </c>
      <c r="I361" t="s">
        <v>1610</v>
      </c>
      <c r="J361" t="s">
        <v>1702</v>
      </c>
      <c r="K361" t="s">
        <v>1550</v>
      </c>
      <c r="L361" t="s">
        <v>1550</v>
      </c>
      <c r="M361" t="s">
        <v>1550</v>
      </c>
      <c r="N361" t="s">
        <v>1579</v>
      </c>
      <c r="O361" t="s">
        <v>1579</v>
      </c>
      <c r="P361" t="s">
        <v>1488</v>
      </c>
      <c r="T361" t="s">
        <v>1142</v>
      </c>
      <c r="U361" t="s">
        <v>1142</v>
      </c>
      <c r="V361" t="s">
        <v>1142</v>
      </c>
      <c r="W361" t="s">
        <v>1142</v>
      </c>
      <c r="X361" t="s">
        <v>1143</v>
      </c>
      <c r="AB361" t="s">
        <v>1469</v>
      </c>
    </row>
    <row r="362" spans="1:28">
      <c r="A362" t="s">
        <v>1826</v>
      </c>
      <c r="B362" t="s">
        <v>775</v>
      </c>
      <c r="D362" t="s">
        <v>1809</v>
      </c>
      <c r="E362" t="s">
        <v>1503</v>
      </c>
      <c r="F362" t="s">
        <v>1550</v>
      </c>
      <c r="G362" t="s">
        <v>1652</v>
      </c>
      <c r="H362" t="s">
        <v>1539</v>
      </c>
      <c r="I362" t="s">
        <v>1610</v>
      </c>
      <c r="J362" t="s">
        <v>1702</v>
      </c>
      <c r="K362" t="s">
        <v>1550</v>
      </c>
      <c r="L362" t="s">
        <v>1550</v>
      </c>
      <c r="M362" t="s">
        <v>1550</v>
      </c>
      <c r="N362" t="s">
        <v>1555</v>
      </c>
      <c r="O362" t="s">
        <v>1555</v>
      </c>
      <c r="P362" t="s">
        <v>1488</v>
      </c>
      <c r="T362" t="s">
        <v>1142</v>
      </c>
      <c r="U362" t="s">
        <v>1142</v>
      </c>
      <c r="V362" t="s">
        <v>1142</v>
      </c>
      <c r="W362" t="s">
        <v>1142</v>
      </c>
      <c r="X362" t="s">
        <v>1143</v>
      </c>
      <c r="AB362" t="s">
        <v>1469</v>
      </c>
    </row>
    <row r="363" spans="1:28">
      <c r="A363" t="s">
        <v>1826</v>
      </c>
      <c r="B363" t="s">
        <v>775</v>
      </c>
      <c r="D363" t="s">
        <v>1810</v>
      </c>
      <c r="E363" t="s">
        <v>1609</v>
      </c>
      <c r="F363" t="s">
        <v>1550</v>
      </c>
      <c r="G363" t="s">
        <v>1734</v>
      </c>
      <c r="H363" t="s">
        <v>1539</v>
      </c>
      <c r="I363" t="s">
        <v>1610</v>
      </c>
      <c r="J363" t="s">
        <v>1702</v>
      </c>
      <c r="K363" t="s">
        <v>1550</v>
      </c>
      <c r="L363" t="s">
        <v>1550</v>
      </c>
      <c r="M363" t="s">
        <v>1550</v>
      </c>
      <c r="N363" t="s">
        <v>1515</v>
      </c>
      <c r="O363" t="s">
        <v>1515</v>
      </c>
      <c r="P363" t="s">
        <v>1488</v>
      </c>
      <c r="T363" t="s">
        <v>1142</v>
      </c>
      <c r="U363" t="s">
        <v>1142</v>
      </c>
      <c r="V363" t="s">
        <v>1142</v>
      </c>
      <c r="W363" t="s">
        <v>1142</v>
      </c>
      <c r="X363" t="s">
        <v>1143</v>
      </c>
      <c r="AB363" t="s">
        <v>1469</v>
      </c>
    </row>
    <row r="364" spans="1:28">
      <c r="A364" t="s">
        <v>1826</v>
      </c>
      <c r="B364" t="s">
        <v>775</v>
      </c>
      <c r="D364" t="s">
        <v>1803</v>
      </c>
      <c r="E364" t="s">
        <v>1609</v>
      </c>
      <c r="F364" t="s">
        <v>1550</v>
      </c>
      <c r="G364" t="s">
        <v>1498</v>
      </c>
      <c r="H364" t="s">
        <v>1539</v>
      </c>
      <c r="I364" t="s">
        <v>1610</v>
      </c>
      <c r="J364" t="s">
        <v>1702</v>
      </c>
      <c r="K364" t="s">
        <v>1550</v>
      </c>
      <c r="L364" t="s">
        <v>1550</v>
      </c>
      <c r="M364" t="s">
        <v>1550</v>
      </c>
      <c r="N364" t="s">
        <v>1737</v>
      </c>
      <c r="O364" t="s">
        <v>1737</v>
      </c>
      <c r="P364" t="s">
        <v>1488</v>
      </c>
      <c r="T364" t="s">
        <v>1142</v>
      </c>
      <c r="U364" t="s">
        <v>1142</v>
      </c>
      <c r="V364" t="s">
        <v>1142</v>
      </c>
      <c r="W364" t="s">
        <v>1142</v>
      </c>
      <c r="X364" t="s">
        <v>1143</v>
      </c>
      <c r="AB364" t="s">
        <v>1469</v>
      </c>
    </row>
    <row r="365" spans="1:28">
      <c r="A365" t="s">
        <v>1826</v>
      </c>
      <c r="B365" t="s">
        <v>775</v>
      </c>
      <c r="D365" t="s">
        <v>1804</v>
      </c>
      <c r="E365" t="s">
        <v>1731</v>
      </c>
      <c r="F365" t="s">
        <v>1550</v>
      </c>
      <c r="G365" t="s">
        <v>1606</v>
      </c>
      <c r="H365" t="s">
        <v>1539</v>
      </c>
      <c r="I365" t="s">
        <v>1610</v>
      </c>
      <c r="J365" t="s">
        <v>1702</v>
      </c>
      <c r="K365" t="s">
        <v>1550</v>
      </c>
      <c r="L365" t="s">
        <v>1550</v>
      </c>
      <c r="M365" t="s">
        <v>1550</v>
      </c>
      <c r="N365" t="s">
        <v>1737</v>
      </c>
      <c r="O365" t="s">
        <v>1737</v>
      </c>
      <c r="P365" t="s">
        <v>1488</v>
      </c>
      <c r="T365" t="s">
        <v>1142</v>
      </c>
      <c r="U365" t="s">
        <v>1142</v>
      </c>
      <c r="V365" t="s">
        <v>1142</v>
      </c>
      <c r="W365" t="s">
        <v>1142</v>
      </c>
      <c r="X365" t="s">
        <v>1143</v>
      </c>
      <c r="AB365" t="s">
        <v>1469</v>
      </c>
    </row>
    <row r="366" spans="1:28">
      <c r="A366" t="s">
        <v>1826</v>
      </c>
      <c r="B366" t="s">
        <v>775</v>
      </c>
      <c r="D366" t="s">
        <v>1806</v>
      </c>
      <c r="E366" t="s">
        <v>1657</v>
      </c>
      <c r="F366" t="s">
        <v>1550</v>
      </c>
      <c r="G366" t="s">
        <v>1501</v>
      </c>
      <c r="H366" t="s">
        <v>1539</v>
      </c>
      <c r="I366" t="s">
        <v>1610</v>
      </c>
      <c r="J366" t="s">
        <v>1702</v>
      </c>
      <c r="K366" t="s">
        <v>1550</v>
      </c>
      <c r="L366" t="s">
        <v>1550</v>
      </c>
      <c r="M366" t="s">
        <v>1550</v>
      </c>
      <c r="N366" t="s">
        <v>1535</v>
      </c>
      <c r="O366" t="s">
        <v>1535</v>
      </c>
      <c r="P366" t="s">
        <v>1488</v>
      </c>
      <c r="T366" t="s">
        <v>1142</v>
      </c>
      <c r="U366" t="s">
        <v>1142</v>
      </c>
      <c r="V366" t="s">
        <v>1142</v>
      </c>
      <c r="W366" t="s">
        <v>1142</v>
      </c>
      <c r="X366" t="s">
        <v>1143</v>
      </c>
      <c r="AB366" t="s">
        <v>1469</v>
      </c>
    </row>
    <row r="367" spans="1:28">
      <c r="A367" t="s">
        <v>1826</v>
      </c>
      <c r="B367" t="s">
        <v>775</v>
      </c>
      <c r="D367" t="s">
        <v>1807</v>
      </c>
      <c r="E367" t="s">
        <v>1538</v>
      </c>
      <c r="F367" t="s">
        <v>1550</v>
      </c>
      <c r="G367" t="s">
        <v>1479</v>
      </c>
      <c r="H367" t="s">
        <v>1539</v>
      </c>
      <c r="I367" t="s">
        <v>1610</v>
      </c>
      <c r="J367" t="s">
        <v>1702</v>
      </c>
      <c r="K367" t="s">
        <v>1550</v>
      </c>
      <c r="L367" t="s">
        <v>1550</v>
      </c>
      <c r="M367" t="s">
        <v>1550</v>
      </c>
      <c r="N367" t="s">
        <v>1535</v>
      </c>
      <c r="O367" t="s">
        <v>1535</v>
      </c>
      <c r="P367" t="s">
        <v>1488</v>
      </c>
      <c r="T367" t="s">
        <v>1142</v>
      </c>
      <c r="U367" t="s">
        <v>1142</v>
      </c>
      <c r="V367" t="s">
        <v>1142</v>
      </c>
      <c r="W367" t="s">
        <v>1142</v>
      </c>
      <c r="X367" t="s">
        <v>1143</v>
      </c>
      <c r="AB367" t="s">
        <v>1469</v>
      </c>
    </row>
    <row r="368" spans="1:28">
      <c r="A368" t="s">
        <v>1826</v>
      </c>
      <c r="B368" t="s">
        <v>775</v>
      </c>
      <c r="D368" t="s">
        <v>1816</v>
      </c>
      <c r="E368" t="s">
        <v>1607</v>
      </c>
      <c r="F368" t="s">
        <v>1550</v>
      </c>
      <c r="G368" t="s">
        <v>1494</v>
      </c>
      <c r="H368" t="s">
        <v>1539</v>
      </c>
      <c r="I368" t="s">
        <v>1610</v>
      </c>
      <c r="J368" t="s">
        <v>1702</v>
      </c>
      <c r="K368" t="s">
        <v>1550</v>
      </c>
      <c r="L368" t="s">
        <v>1550</v>
      </c>
      <c r="M368" t="s">
        <v>1550</v>
      </c>
      <c r="N368" t="s">
        <v>1472</v>
      </c>
      <c r="O368" t="s">
        <v>1472</v>
      </c>
      <c r="P368" t="s">
        <v>1488</v>
      </c>
      <c r="T368" t="s">
        <v>1142</v>
      </c>
      <c r="U368" t="s">
        <v>1142</v>
      </c>
      <c r="V368" t="s">
        <v>1142</v>
      </c>
      <c r="W368" t="s">
        <v>1142</v>
      </c>
      <c r="X368" t="s">
        <v>1143</v>
      </c>
      <c r="AB368" t="s">
        <v>1469</v>
      </c>
    </row>
    <row r="369" spans="1:28">
      <c r="A369" t="s">
        <v>1826</v>
      </c>
      <c r="B369" t="s">
        <v>775</v>
      </c>
      <c r="D369" t="s">
        <v>1794</v>
      </c>
      <c r="E369" t="s">
        <v>1659</v>
      </c>
      <c r="F369" t="s">
        <v>1550</v>
      </c>
      <c r="G369" t="s">
        <v>1470</v>
      </c>
      <c r="H369" t="s">
        <v>1539</v>
      </c>
      <c r="I369" t="s">
        <v>1610</v>
      </c>
      <c r="J369" t="s">
        <v>1702</v>
      </c>
      <c r="K369" t="s">
        <v>1550</v>
      </c>
      <c r="L369" t="s">
        <v>1550</v>
      </c>
      <c r="M369" t="s">
        <v>1550</v>
      </c>
      <c r="N369" t="s">
        <v>1635</v>
      </c>
      <c r="O369" t="s">
        <v>1635</v>
      </c>
      <c r="P369" t="s">
        <v>1488</v>
      </c>
      <c r="T369" t="s">
        <v>1142</v>
      </c>
      <c r="U369" t="s">
        <v>1142</v>
      </c>
      <c r="V369" t="s">
        <v>1142</v>
      </c>
      <c r="W369" t="s">
        <v>1142</v>
      </c>
      <c r="X369" t="s">
        <v>1143</v>
      </c>
      <c r="AB369" t="s">
        <v>1469</v>
      </c>
    </row>
    <row r="370" spans="1:28">
      <c r="A370" t="s">
        <v>1825</v>
      </c>
      <c r="B370" t="s">
        <v>775</v>
      </c>
      <c r="D370" t="s">
        <v>1791</v>
      </c>
      <c r="E370" t="s">
        <v>1694</v>
      </c>
      <c r="F370" t="s">
        <v>1550</v>
      </c>
      <c r="G370" t="s">
        <v>1465</v>
      </c>
      <c r="H370" t="s">
        <v>1539</v>
      </c>
      <c r="I370" t="s">
        <v>1610</v>
      </c>
      <c r="J370" t="s">
        <v>1702</v>
      </c>
      <c r="K370" t="s">
        <v>1550</v>
      </c>
      <c r="L370" t="s">
        <v>1550</v>
      </c>
      <c r="M370" t="s">
        <v>1550</v>
      </c>
      <c r="N370" t="s">
        <v>1625</v>
      </c>
      <c r="O370" t="s">
        <v>1625</v>
      </c>
      <c r="P370" t="s">
        <v>1488</v>
      </c>
      <c r="T370" t="s">
        <v>1142</v>
      </c>
      <c r="U370" t="s">
        <v>1142</v>
      </c>
      <c r="V370" t="s">
        <v>1142</v>
      </c>
      <c r="W370" t="s">
        <v>1142</v>
      </c>
      <c r="X370" t="s">
        <v>1143</v>
      </c>
      <c r="AB370" t="s">
        <v>1469</v>
      </c>
    </row>
    <row r="371" spans="1:28">
      <c r="A371" t="s">
        <v>1825</v>
      </c>
      <c r="B371" t="s">
        <v>775</v>
      </c>
      <c r="D371" t="s">
        <v>1801</v>
      </c>
      <c r="E371" t="s">
        <v>1493</v>
      </c>
      <c r="F371" t="s">
        <v>1550</v>
      </c>
      <c r="G371" t="s">
        <v>1465</v>
      </c>
      <c r="H371" t="s">
        <v>1539</v>
      </c>
      <c r="I371" t="s">
        <v>1610</v>
      </c>
      <c r="J371" t="s">
        <v>1702</v>
      </c>
      <c r="K371" t="s">
        <v>1550</v>
      </c>
      <c r="L371" t="s">
        <v>1550</v>
      </c>
      <c r="M371" t="s">
        <v>1550</v>
      </c>
      <c r="N371" t="s">
        <v>1625</v>
      </c>
      <c r="O371" t="s">
        <v>1625</v>
      </c>
      <c r="P371" t="s">
        <v>1488</v>
      </c>
      <c r="T371" t="s">
        <v>1142</v>
      </c>
      <c r="U371" t="s">
        <v>1142</v>
      </c>
      <c r="V371" t="s">
        <v>1142</v>
      </c>
      <c r="W371" t="s">
        <v>1142</v>
      </c>
      <c r="X371" t="s">
        <v>1143</v>
      </c>
      <c r="AB371" t="s">
        <v>1469</v>
      </c>
    </row>
    <row r="372" spans="1:28">
      <c r="A372" t="s">
        <v>1825</v>
      </c>
      <c r="B372" t="s">
        <v>775</v>
      </c>
      <c r="D372" t="s">
        <v>1796</v>
      </c>
      <c r="E372" t="s">
        <v>1604</v>
      </c>
      <c r="F372" t="s">
        <v>1550</v>
      </c>
      <c r="G372" t="s">
        <v>1465</v>
      </c>
      <c r="H372" t="s">
        <v>1539</v>
      </c>
      <c r="I372" t="s">
        <v>1610</v>
      </c>
      <c r="J372" t="s">
        <v>1702</v>
      </c>
      <c r="K372" t="s">
        <v>1550</v>
      </c>
      <c r="L372" t="s">
        <v>1550</v>
      </c>
      <c r="M372" t="s">
        <v>1550</v>
      </c>
      <c r="N372" t="s">
        <v>1625</v>
      </c>
      <c r="O372" t="s">
        <v>1625</v>
      </c>
      <c r="P372" t="s">
        <v>1488</v>
      </c>
      <c r="T372" t="s">
        <v>1142</v>
      </c>
      <c r="U372" t="s">
        <v>1142</v>
      </c>
      <c r="V372" t="s">
        <v>1142</v>
      </c>
      <c r="W372" t="s">
        <v>1142</v>
      </c>
      <c r="X372" t="s">
        <v>1143</v>
      </c>
      <c r="AB372" t="s">
        <v>1469</v>
      </c>
    </row>
    <row r="373" spans="1:28">
      <c r="A373" t="s">
        <v>1825</v>
      </c>
      <c r="B373" t="s">
        <v>775</v>
      </c>
      <c r="D373" t="s">
        <v>1812</v>
      </c>
      <c r="E373" t="s">
        <v>1682</v>
      </c>
      <c r="F373" t="s">
        <v>1550</v>
      </c>
      <c r="G373" t="s">
        <v>1465</v>
      </c>
      <c r="H373" t="s">
        <v>1539</v>
      </c>
      <c r="I373" t="s">
        <v>1610</v>
      </c>
      <c r="J373" t="s">
        <v>1702</v>
      </c>
      <c r="K373" t="s">
        <v>1550</v>
      </c>
      <c r="L373" t="s">
        <v>1550</v>
      </c>
      <c r="M373" t="s">
        <v>1550</v>
      </c>
      <c r="N373" t="s">
        <v>1625</v>
      </c>
      <c r="O373" t="s">
        <v>1625</v>
      </c>
      <c r="P373" t="s">
        <v>1488</v>
      </c>
      <c r="T373" t="s">
        <v>1142</v>
      </c>
      <c r="U373" t="s">
        <v>1142</v>
      </c>
      <c r="V373" t="s">
        <v>1142</v>
      </c>
      <c r="W373" t="s">
        <v>1142</v>
      </c>
      <c r="X373" t="s">
        <v>1143</v>
      </c>
      <c r="AB373" t="s">
        <v>1469</v>
      </c>
    </row>
    <row r="374" spans="1:28">
      <c r="A374" t="s">
        <v>1825</v>
      </c>
      <c r="B374" t="s">
        <v>775</v>
      </c>
      <c r="D374" t="s">
        <v>1808</v>
      </c>
      <c r="E374" t="s">
        <v>1666</v>
      </c>
      <c r="F374" t="s">
        <v>1550</v>
      </c>
      <c r="G374" t="s">
        <v>1696</v>
      </c>
      <c r="H374" t="s">
        <v>1539</v>
      </c>
      <c r="I374" t="s">
        <v>1610</v>
      </c>
      <c r="J374" t="s">
        <v>1702</v>
      </c>
      <c r="K374" t="s">
        <v>1550</v>
      </c>
      <c r="L374" t="s">
        <v>1550</v>
      </c>
      <c r="M374" t="s">
        <v>1550</v>
      </c>
      <c r="N374" t="s">
        <v>1625</v>
      </c>
      <c r="O374" t="s">
        <v>1625</v>
      </c>
      <c r="P374" t="s">
        <v>1488</v>
      </c>
      <c r="T374" t="s">
        <v>1142</v>
      </c>
      <c r="U374" t="s">
        <v>1142</v>
      </c>
      <c r="V374" t="s">
        <v>1142</v>
      </c>
      <c r="W374" t="s">
        <v>1142</v>
      </c>
      <c r="X374" t="s">
        <v>1143</v>
      </c>
      <c r="AB374" t="s">
        <v>1469</v>
      </c>
    </row>
    <row r="375" spans="1:28">
      <c r="A375" t="s">
        <v>1825</v>
      </c>
      <c r="B375" t="s">
        <v>775</v>
      </c>
      <c r="D375" t="s">
        <v>1809</v>
      </c>
      <c r="E375" t="s">
        <v>1612</v>
      </c>
      <c r="F375" t="s">
        <v>1550</v>
      </c>
      <c r="G375" t="s">
        <v>1598</v>
      </c>
      <c r="H375" t="s">
        <v>1539</v>
      </c>
      <c r="I375" t="s">
        <v>1610</v>
      </c>
      <c r="J375" t="s">
        <v>1702</v>
      </c>
      <c r="K375" t="s">
        <v>1550</v>
      </c>
      <c r="L375" t="s">
        <v>1550</v>
      </c>
      <c r="M375" t="s">
        <v>1550</v>
      </c>
      <c r="N375" t="s">
        <v>1625</v>
      </c>
      <c r="O375" t="s">
        <v>1625</v>
      </c>
      <c r="P375" t="s">
        <v>1488</v>
      </c>
      <c r="T375" t="s">
        <v>1142</v>
      </c>
      <c r="U375" t="s">
        <v>1142</v>
      </c>
      <c r="V375" t="s">
        <v>1142</v>
      </c>
      <c r="W375" t="s">
        <v>1142</v>
      </c>
      <c r="X375" t="s">
        <v>1143</v>
      </c>
      <c r="AB375" t="s">
        <v>1469</v>
      </c>
    </row>
    <row r="376" spans="1:28">
      <c r="A376" t="s">
        <v>1825</v>
      </c>
      <c r="B376" t="s">
        <v>775</v>
      </c>
      <c r="D376" t="s">
        <v>1810</v>
      </c>
      <c r="E376" t="s">
        <v>1736</v>
      </c>
      <c r="F376" t="s">
        <v>1550</v>
      </c>
      <c r="G376" t="s">
        <v>1481</v>
      </c>
      <c r="H376" t="s">
        <v>1539</v>
      </c>
      <c r="I376" t="s">
        <v>1610</v>
      </c>
      <c r="J376" t="s">
        <v>1702</v>
      </c>
      <c r="K376" t="s">
        <v>1550</v>
      </c>
      <c r="L376" t="s">
        <v>1550</v>
      </c>
      <c r="M376" t="s">
        <v>1550</v>
      </c>
      <c r="N376" t="s">
        <v>1625</v>
      </c>
      <c r="O376" t="s">
        <v>1625</v>
      </c>
      <c r="P376" t="s">
        <v>1488</v>
      </c>
      <c r="T376" t="s">
        <v>1142</v>
      </c>
      <c r="U376" t="s">
        <v>1142</v>
      </c>
      <c r="V376" t="s">
        <v>1142</v>
      </c>
      <c r="W376" t="s">
        <v>1142</v>
      </c>
      <c r="X376" t="s">
        <v>1143</v>
      </c>
      <c r="AB376" t="s">
        <v>1469</v>
      </c>
    </row>
    <row r="377" spans="1:28">
      <c r="A377" t="s">
        <v>1825</v>
      </c>
      <c r="B377" t="s">
        <v>775</v>
      </c>
      <c r="D377" t="s">
        <v>1803</v>
      </c>
      <c r="E377" t="s">
        <v>1507</v>
      </c>
      <c r="F377" t="s">
        <v>1550</v>
      </c>
      <c r="G377" t="s">
        <v>1595</v>
      </c>
      <c r="H377" t="s">
        <v>1539</v>
      </c>
      <c r="I377" t="s">
        <v>1610</v>
      </c>
      <c r="J377" t="s">
        <v>1702</v>
      </c>
      <c r="K377" t="s">
        <v>1550</v>
      </c>
      <c r="L377" t="s">
        <v>1550</v>
      </c>
      <c r="M377" t="s">
        <v>1550</v>
      </c>
      <c r="N377" t="s">
        <v>1615</v>
      </c>
      <c r="O377" t="s">
        <v>1615</v>
      </c>
      <c r="P377" t="s">
        <v>1488</v>
      </c>
      <c r="T377" t="s">
        <v>1142</v>
      </c>
      <c r="U377" t="s">
        <v>1142</v>
      </c>
      <c r="V377" t="s">
        <v>1142</v>
      </c>
      <c r="W377" t="s">
        <v>1142</v>
      </c>
      <c r="X377" t="s">
        <v>1143</v>
      </c>
      <c r="AB377" t="s">
        <v>1469</v>
      </c>
    </row>
    <row r="378" spans="1:28">
      <c r="A378" t="s">
        <v>1825</v>
      </c>
      <c r="B378" t="s">
        <v>775</v>
      </c>
      <c r="D378" t="s">
        <v>1804</v>
      </c>
      <c r="E378" t="s">
        <v>1646</v>
      </c>
      <c r="F378" t="s">
        <v>1550</v>
      </c>
      <c r="G378" t="s">
        <v>1732</v>
      </c>
      <c r="H378" t="s">
        <v>1539</v>
      </c>
      <c r="I378" t="s">
        <v>1610</v>
      </c>
      <c r="J378" t="s">
        <v>1702</v>
      </c>
      <c r="K378" t="s">
        <v>1550</v>
      </c>
      <c r="L378" t="s">
        <v>1550</v>
      </c>
      <c r="M378" t="s">
        <v>1550</v>
      </c>
      <c r="N378" t="s">
        <v>1615</v>
      </c>
      <c r="O378" t="s">
        <v>1615</v>
      </c>
      <c r="P378" t="s">
        <v>1488</v>
      </c>
      <c r="T378" t="s">
        <v>1142</v>
      </c>
      <c r="U378" t="s">
        <v>1142</v>
      </c>
      <c r="V378" t="s">
        <v>1142</v>
      </c>
      <c r="W378" t="s">
        <v>1142</v>
      </c>
      <c r="X378" t="s">
        <v>1143</v>
      </c>
      <c r="AB378" t="s">
        <v>1469</v>
      </c>
    </row>
    <row r="379" spans="1:28">
      <c r="A379" t="s">
        <v>1825</v>
      </c>
      <c r="B379" t="s">
        <v>775</v>
      </c>
      <c r="D379" t="s">
        <v>1792</v>
      </c>
      <c r="E379" t="s">
        <v>1674</v>
      </c>
      <c r="F379" t="s">
        <v>1550</v>
      </c>
      <c r="G379" t="s">
        <v>1484</v>
      </c>
      <c r="H379" t="s">
        <v>1539</v>
      </c>
      <c r="I379" t="s">
        <v>1610</v>
      </c>
      <c r="J379" t="s">
        <v>1702</v>
      </c>
      <c r="K379" t="s">
        <v>1550</v>
      </c>
      <c r="L379" t="s">
        <v>1550</v>
      </c>
      <c r="M379" t="s">
        <v>1550</v>
      </c>
      <c r="N379" t="s">
        <v>1615</v>
      </c>
      <c r="O379" t="s">
        <v>1615</v>
      </c>
      <c r="P379" t="s">
        <v>1488</v>
      </c>
      <c r="T379" t="s">
        <v>1142</v>
      </c>
      <c r="U379" t="s">
        <v>1142</v>
      </c>
      <c r="V379" t="s">
        <v>1142</v>
      </c>
      <c r="W379" t="s">
        <v>1142</v>
      </c>
      <c r="X379" t="s">
        <v>1143</v>
      </c>
      <c r="AB379" t="s">
        <v>1469</v>
      </c>
    </row>
    <row r="380" spans="1:28">
      <c r="A380" t="s">
        <v>1825</v>
      </c>
      <c r="B380" t="s">
        <v>775</v>
      </c>
      <c r="D380" t="s">
        <v>1816</v>
      </c>
      <c r="E380" t="s">
        <v>1630</v>
      </c>
      <c r="F380" t="s">
        <v>1550</v>
      </c>
      <c r="G380" t="s">
        <v>1691</v>
      </c>
      <c r="H380" t="s">
        <v>1539</v>
      </c>
      <c r="I380" t="s">
        <v>1610</v>
      </c>
      <c r="J380" t="s">
        <v>1702</v>
      </c>
      <c r="K380" t="s">
        <v>1550</v>
      </c>
      <c r="L380" t="s">
        <v>1550</v>
      </c>
      <c r="M380" t="s">
        <v>1550</v>
      </c>
      <c r="N380" t="s">
        <v>1615</v>
      </c>
      <c r="O380" t="s">
        <v>1615</v>
      </c>
      <c r="P380" t="s">
        <v>1488</v>
      </c>
      <c r="T380" t="s">
        <v>1142</v>
      </c>
      <c r="U380" t="s">
        <v>1142</v>
      </c>
      <c r="V380" t="s">
        <v>1142</v>
      </c>
      <c r="W380" t="s">
        <v>1142</v>
      </c>
      <c r="X380" t="s">
        <v>1143</v>
      </c>
      <c r="AB380" t="s">
        <v>1469</v>
      </c>
    </row>
    <row r="381" spans="1:28">
      <c r="A381" t="s">
        <v>1825</v>
      </c>
      <c r="B381" t="s">
        <v>775</v>
      </c>
      <c r="D381" t="s">
        <v>1794</v>
      </c>
      <c r="E381" t="s">
        <v>1512</v>
      </c>
      <c r="F381" t="s">
        <v>1550</v>
      </c>
      <c r="G381" t="s">
        <v>1692</v>
      </c>
      <c r="H381" t="s">
        <v>1539</v>
      </c>
      <c r="I381" t="s">
        <v>1610</v>
      </c>
      <c r="J381" t="s">
        <v>1702</v>
      </c>
      <c r="K381" t="s">
        <v>1550</v>
      </c>
      <c r="L381" t="s">
        <v>1550</v>
      </c>
      <c r="M381" t="s">
        <v>1550</v>
      </c>
      <c r="N381" t="s">
        <v>1615</v>
      </c>
      <c r="O381" t="s">
        <v>1615</v>
      </c>
      <c r="P381" t="s">
        <v>1488</v>
      </c>
      <c r="T381" t="s">
        <v>1142</v>
      </c>
      <c r="U381" t="s">
        <v>1142</v>
      </c>
      <c r="V381" t="s">
        <v>1142</v>
      </c>
      <c r="W381" t="s">
        <v>1142</v>
      </c>
      <c r="X381" t="s">
        <v>1143</v>
      </c>
      <c r="AB381" t="s">
        <v>1469</v>
      </c>
    </row>
    <row r="382" spans="1:28">
      <c r="A382" t="s">
        <v>1001</v>
      </c>
      <c r="B382" t="s">
        <v>775</v>
      </c>
      <c r="D382" t="s">
        <v>1791</v>
      </c>
      <c r="E382" t="s">
        <v>1730</v>
      </c>
      <c r="F382" t="s">
        <v>1550</v>
      </c>
      <c r="G382" t="s">
        <v>1684</v>
      </c>
      <c r="H382" t="s">
        <v>1539</v>
      </c>
      <c r="I382" t="s">
        <v>1610</v>
      </c>
      <c r="J382" t="s">
        <v>1702</v>
      </c>
      <c r="K382" t="s">
        <v>1550</v>
      </c>
      <c r="L382" t="s">
        <v>1550</v>
      </c>
      <c r="M382" t="s">
        <v>1550</v>
      </c>
      <c r="N382" t="s">
        <v>1567</v>
      </c>
      <c r="O382" t="s">
        <v>1567</v>
      </c>
      <c r="P382" t="s">
        <v>1488</v>
      </c>
      <c r="T382" t="s">
        <v>1142</v>
      </c>
      <c r="U382" t="s">
        <v>1142</v>
      </c>
      <c r="V382" t="s">
        <v>1142</v>
      </c>
      <c r="W382" t="s">
        <v>1142</v>
      </c>
      <c r="X382" t="s">
        <v>1143</v>
      </c>
      <c r="AB382" t="s">
        <v>1469</v>
      </c>
    </row>
    <row r="383" spans="1:28">
      <c r="A383" t="s">
        <v>1001</v>
      </c>
      <c r="B383" t="s">
        <v>775</v>
      </c>
      <c r="D383" t="s">
        <v>1831</v>
      </c>
      <c r="E383" t="s">
        <v>1518</v>
      </c>
      <c r="F383" t="s">
        <v>1550</v>
      </c>
      <c r="G383" t="s">
        <v>1684</v>
      </c>
      <c r="H383" t="s">
        <v>1539</v>
      </c>
      <c r="I383" t="s">
        <v>1610</v>
      </c>
      <c r="J383" t="s">
        <v>1702</v>
      </c>
      <c r="K383" t="s">
        <v>1550</v>
      </c>
      <c r="L383" t="s">
        <v>1550</v>
      </c>
      <c r="M383" t="s">
        <v>1550</v>
      </c>
      <c r="N383" t="s">
        <v>1654</v>
      </c>
      <c r="O383" t="s">
        <v>1654</v>
      </c>
      <c r="P383" t="s">
        <v>1488</v>
      </c>
      <c r="T383" t="s">
        <v>1142</v>
      </c>
      <c r="U383" t="s">
        <v>1142</v>
      </c>
      <c r="V383" t="s">
        <v>1142</v>
      </c>
      <c r="W383" t="s">
        <v>1142</v>
      </c>
      <c r="X383" t="s">
        <v>1143</v>
      </c>
      <c r="AB383" t="s">
        <v>1469</v>
      </c>
    </row>
    <row r="384" spans="1:28">
      <c r="A384" t="s">
        <v>1001</v>
      </c>
      <c r="B384" t="s">
        <v>775</v>
      </c>
      <c r="D384" t="s">
        <v>1812</v>
      </c>
      <c r="E384" t="s">
        <v>1518</v>
      </c>
      <c r="F384" t="s">
        <v>1550</v>
      </c>
      <c r="G384" t="s">
        <v>1684</v>
      </c>
      <c r="H384" t="s">
        <v>1539</v>
      </c>
      <c r="I384" t="s">
        <v>1610</v>
      </c>
      <c r="J384" t="s">
        <v>1702</v>
      </c>
      <c r="K384" t="s">
        <v>1550</v>
      </c>
      <c r="L384" t="s">
        <v>1550</v>
      </c>
      <c r="M384" t="s">
        <v>1550</v>
      </c>
      <c r="N384" t="s">
        <v>1520</v>
      </c>
      <c r="O384" t="s">
        <v>1520</v>
      </c>
      <c r="P384" t="s">
        <v>1488</v>
      </c>
      <c r="T384" t="s">
        <v>1142</v>
      </c>
      <c r="U384" t="s">
        <v>1142</v>
      </c>
      <c r="V384" t="s">
        <v>1142</v>
      </c>
      <c r="W384" t="s">
        <v>1142</v>
      </c>
      <c r="X384" t="s">
        <v>1143</v>
      </c>
      <c r="AB384" t="s">
        <v>1469</v>
      </c>
    </row>
    <row r="385" spans="1:28">
      <c r="A385" t="s">
        <v>1001</v>
      </c>
      <c r="B385" t="s">
        <v>775</v>
      </c>
      <c r="D385" t="s">
        <v>1799</v>
      </c>
      <c r="E385" t="s">
        <v>1518</v>
      </c>
      <c r="F385" t="s">
        <v>1550</v>
      </c>
      <c r="G385" t="s">
        <v>1684</v>
      </c>
      <c r="H385" t="s">
        <v>1539</v>
      </c>
      <c r="I385" t="s">
        <v>1610</v>
      </c>
      <c r="J385" t="s">
        <v>1702</v>
      </c>
      <c r="K385" t="s">
        <v>1550</v>
      </c>
      <c r="L385" t="s">
        <v>1550</v>
      </c>
      <c r="M385" t="s">
        <v>1550</v>
      </c>
      <c r="N385" t="s">
        <v>1703</v>
      </c>
      <c r="O385" t="s">
        <v>1703</v>
      </c>
      <c r="P385" t="s">
        <v>1488</v>
      </c>
      <c r="T385" t="s">
        <v>1142</v>
      </c>
      <c r="U385" t="s">
        <v>1142</v>
      </c>
      <c r="V385" t="s">
        <v>1142</v>
      </c>
      <c r="W385" t="s">
        <v>1142</v>
      </c>
      <c r="X385" t="s">
        <v>1143</v>
      </c>
      <c r="AB385" t="s">
        <v>1469</v>
      </c>
    </row>
    <row r="386" spans="1:28">
      <c r="A386" t="s">
        <v>1001</v>
      </c>
      <c r="B386" t="s">
        <v>775</v>
      </c>
      <c r="D386" t="s">
        <v>1800</v>
      </c>
      <c r="E386" t="s">
        <v>1569</v>
      </c>
      <c r="F386" t="s">
        <v>1550</v>
      </c>
      <c r="G386" t="s">
        <v>1497</v>
      </c>
      <c r="H386" t="s">
        <v>1539</v>
      </c>
      <c r="I386" t="s">
        <v>1610</v>
      </c>
      <c r="J386" t="s">
        <v>1702</v>
      </c>
      <c r="K386" t="s">
        <v>1550</v>
      </c>
      <c r="L386" t="s">
        <v>1550</v>
      </c>
      <c r="M386" t="s">
        <v>1550</v>
      </c>
      <c r="N386" t="s">
        <v>1703</v>
      </c>
      <c r="O386" t="s">
        <v>1703</v>
      </c>
      <c r="P386" t="s">
        <v>1488</v>
      </c>
      <c r="T386" t="s">
        <v>1142</v>
      </c>
      <c r="U386" t="s">
        <v>1142</v>
      </c>
      <c r="V386" t="s">
        <v>1142</v>
      </c>
      <c r="W386" t="s">
        <v>1142</v>
      </c>
      <c r="X386" t="s">
        <v>1143</v>
      </c>
      <c r="AB386" t="s">
        <v>1469</v>
      </c>
    </row>
    <row r="387" spans="1:28">
      <c r="A387" t="s">
        <v>1001</v>
      </c>
      <c r="B387" t="s">
        <v>775</v>
      </c>
      <c r="D387" t="s">
        <v>1792</v>
      </c>
      <c r="E387" t="s">
        <v>1677</v>
      </c>
      <c r="F387" t="s">
        <v>1550</v>
      </c>
      <c r="G387" t="s">
        <v>1497</v>
      </c>
      <c r="H387" t="s">
        <v>1539</v>
      </c>
      <c r="I387" t="s">
        <v>1610</v>
      </c>
      <c r="J387" t="s">
        <v>1702</v>
      </c>
      <c r="K387" t="s">
        <v>1550</v>
      </c>
      <c r="L387" t="s">
        <v>1550</v>
      </c>
      <c r="M387" t="s">
        <v>1550</v>
      </c>
      <c r="N387" t="s">
        <v>1703</v>
      </c>
      <c r="O387" t="s">
        <v>1703</v>
      </c>
      <c r="P387" t="s">
        <v>1488</v>
      </c>
      <c r="T387" t="s">
        <v>1142</v>
      </c>
      <c r="U387" t="s">
        <v>1142</v>
      </c>
      <c r="V387" t="s">
        <v>1142</v>
      </c>
      <c r="W387" t="s">
        <v>1142</v>
      </c>
      <c r="X387" t="s">
        <v>1143</v>
      </c>
      <c r="AB387" t="s">
        <v>1469</v>
      </c>
    </row>
    <row r="388" spans="1:28">
      <c r="A388" t="s">
        <v>1001</v>
      </c>
      <c r="B388" t="s">
        <v>775</v>
      </c>
      <c r="D388" t="s">
        <v>1816</v>
      </c>
      <c r="E388" t="s">
        <v>1661</v>
      </c>
      <c r="F388" t="s">
        <v>1550</v>
      </c>
      <c r="G388" t="s">
        <v>1637</v>
      </c>
      <c r="H388" t="s">
        <v>1539</v>
      </c>
      <c r="I388" t="s">
        <v>1610</v>
      </c>
      <c r="J388" t="s">
        <v>1702</v>
      </c>
      <c r="K388" t="s">
        <v>1550</v>
      </c>
      <c r="L388" t="s">
        <v>1550</v>
      </c>
      <c r="M388" t="s">
        <v>1550</v>
      </c>
      <c r="N388" t="s">
        <v>1473</v>
      </c>
      <c r="O388" t="s">
        <v>1473</v>
      </c>
      <c r="P388" t="s">
        <v>1488</v>
      </c>
      <c r="T388" t="s">
        <v>1142</v>
      </c>
      <c r="U388" t="s">
        <v>1142</v>
      </c>
      <c r="V388" t="s">
        <v>1142</v>
      </c>
      <c r="W388" t="s">
        <v>1142</v>
      </c>
      <c r="X388" t="s">
        <v>1143</v>
      </c>
      <c r="AB388" t="s">
        <v>1469</v>
      </c>
    </row>
    <row r="389" spans="1:28">
      <c r="A389" t="s">
        <v>1001</v>
      </c>
      <c r="B389" t="s">
        <v>775</v>
      </c>
      <c r="D389" t="s">
        <v>1794</v>
      </c>
      <c r="E389" t="s">
        <v>1591</v>
      </c>
      <c r="F389" t="s">
        <v>1550</v>
      </c>
      <c r="G389" t="s">
        <v>1546</v>
      </c>
      <c r="H389" t="s">
        <v>1539</v>
      </c>
      <c r="I389" t="s">
        <v>1610</v>
      </c>
      <c r="J389" t="s">
        <v>1702</v>
      </c>
      <c r="K389" t="s">
        <v>1550</v>
      </c>
      <c r="L389" t="s">
        <v>1550</v>
      </c>
      <c r="M389" t="s">
        <v>1550</v>
      </c>
      <c r="N389" t="s">
        <v>1532</v>
      </c>
      <c r="O389" t="s">
        <v>1532</v>
      </c>
      <c r="P389" t="s">
        <v>1488</v>
      </c>
      <c r="T389" t="s">
        <v>1142</v>
      </c>
      <c r="U389" t="s">
        <v>1142</v>
      </c>
      <c r="V389" t="s">
        <v>1142</v>
      </c>
      <c r="W389" t="s">
        <v>1142</v>
      </c>
      <c r="X389" t="s">
        <v>1143</v>
      </c>
      <c r="AB389" t="s">
        <v>1469</v>
      </c>
    </row>
    <row r="390" spans="1:28">
      <c r="A390" t="s">
        <v>997</v>
      </c>
      <c r="B390" t="s">
        <v>808</v>
      </c>
      <c r="D390" t="s">
        <v>1790</v>
      </c>
      <c r="E390" t="s">
        <v>1678</v>
      </c>
      <c r="F390" t="s">
        <v>1619</v>
      </c>
      <c r="G390" t="s">
        <v>1590</v>
      </c>
      <c r="H390" t="s">
        <v>1539</v>
      </c>
      <c r="I390" t="s">
        <v>1698</v>
      </c>
      <c r="J390" t="s">
        <v>1702</v>
      </c>
      <c r="K390" t="s">
        <v>1619</v>
      </c>
      <c r="L390" t="s">
        <v>1619</v>
      </c>
      <c r="M390" t="s">
        <v>1619</v>
      </c>
      <c r="N390" t="s">
        <v>1701</v>
      </c>
      <c r="O390" t="s">
        <v>1701</v>
      </c>
      <c r="P390" t="s">
        <v>1488</v>
      </c>
      <c r="T390" t="s">
        <v>1142</v>
      </c>
      <c r="U390" t="s">
        <v>1142</v>
      </c>
      <c r="V390" t="s">
        <v>1142</v>
      </c>
      <c r="W390" t="s">
        <v>1142</v>
      </c>
      <c r="X390" t="s">
        <v>1143</v>
      </c>
      <c r="AB390" t="s">
        <v>1469</v>
      </c>
    </row>
    <row r="391" spans="1:28">
      <c r="A391" t="s">
        <v>997</v>
      </c>
      <c r="B391" t="s">
        <v>808</v>
      </c>
      <c r="D391" t="s">
        <v>1797</v>
      </c>
      <c r="E391" t="s">
        <v>1678</v>
      </c>
      <c r="F391" t="s">
        <v>1619</v>
      </c>
      <c r="G391" t="s">
        <v>1697</v>
      </c>
      <c r="H391" t="s">
        <v>1539</v>
      </c>
      <c r="I391" t="s">
        <v>1698</v>
      </c>
      <c r="J391" t="s">
        <v>1702</v>
      </c>
      <c r="K391" t="s">
        <v>1619</v>
      </c>
      <c r="L391" t="s">
        <v>1619</v>
      </c>
      <c r="M391" t="s">
        <v>1619</v>
      </c>
      <c r="N391" t="s">
        <v>1614</v>
      </c>
      <c r="O391" t="s">
        <v>1614</v>
      </c>
      <c r="P391" t="s">
        <v>1488</v>
      </c>
      <c r="T391" t="s">
        <v>1142</v>
      </c>
      <c r="U391" t="s">
        <v>1142</v>
      </c>
      <c r="V391" t="s">
        <v>1142</v>
      </c>
      <c r="W391" t="s">
        <v>1142</v>
      </c>
      <c r="X391" t="s">
        <v>1143</v>
      </c>
      <c r="AB391" t="s">
        <v>1469</v>
      </c>
    </row>
    <row r="392" spans="1:28">
      <c r="A392" t="s">
        <v>997</v>
      </c>
      <c r="B392" t="s">
        <v>808</v>
      </c>
      <c r="D392" t="s">
        <v>1798</v>
      </c>
      <c r="E392" t="s">
        <v>1678</v>
      </c>
      <c r="F392" t="s">
        <v>1619</v>
      </c>
      <c r="G392" t="s">
        <v>1697</v>
      </c>
      <c r="H392" t="s">
        <v>1539</v>
      </c>
      <c r="I392" t="s">
        <v>1698</v>
      </c>
      <c r="J392" t="s">
        <v>1702</v>
      </c>
      <c r="K392" t="s">
        <v>1619</v>
      </c>
      <c r="L392" t="s">
        <v>1619</v>
      </c>
      <c r="M392" t="s">
        <v>1619</v>
      </c>
      <c r="N392" t="s">
        <v>1712</v>
      </c>
      <c r="O392" t="s">
        <v>1712</v>
      </c>
      <c r="P392" t="s">
        <v>1488</v>
      </c>
      <c r="T392" t="s">
        <v>1142</v>
      </c>
      <c r="U392" t="s">
        <v>1142</v>
      </c>
      <c r="V392" t="s">
        <v>1142</v>
      </c>
      <c r="W392" t="s">
        <v>1142</v>
      </c>
      <c r="X392" t="s">
        <v>1143</v>
      </c>
      <c r="AB392" t="s">
        <v>1469</v>
      </c>
    </row>
    <row r="393" spans="1:28">
      <c r="A393" t="s">
        <v>997</v>
      </c>
      <c r="B393" t="s">
        <v>808</v>
      </c>
      <c r="D393" t="s">
        <v>1822</v>
      </c>
      <c r="E393" t="s">
        <v>1525</v>
      </c>
      <c r="F393" t="s">
        <v>1619</v>
      </c>
      <c r="G393" t="s">
        <v>1697</v>
      </c>
      <c r="H393" t="s">
        <v>1539</v>
      </c>
      <c r="I393" t="s">
        <v>1698</v>
      </c>
      <c r="J393" t="s">
        <v>1702</v>
      </c>
      <c r="K393" t="s">
        <v>1619</v>
      </c>
      <c r="L393" t="s">
        <v>1619</v>
      </c>
      <c r="M393" t="s">
        <v>1619</v>
      </c>
      <c r="N393" t="s">
        <v>1583</v>
      </c>
      <c r="O393" t="s">
        <v>1583</v>
      </c>
      <c r="P393" t="s">
        <v>1488</v>
      </c>
      <c r="T393" t="s">
        <v>1142</v>
      </c>
      <c r="U393" t="s">
        <v>1142</v>
      </c>
      <c r="V393" t="s">
        <v>1142</v>
      </c>
      <c r="W393" t="s">
        <v>1142</v>
      </c>
      <c r="X393" t="s">
        <v>1143</v>
      </c>
      <c r="AB393" t="s">
        <v>1469</v>
      </c>
    </row>
    <row r="394" spans="1:28">
      <c r="A394" t="s">
        <v>997</v>
      </c>
      <c r="B394" t="s">
        <v>808</v>
      </c>
      <c r="D394" t="s">
        <v>1792</v>
      </c>
      <c r="E394" t="s">
        <v>1525</v>
      </c>
      <c r="F394" t="s">
        <v>1619</v>
      </c>
      <c r="G394" t="s">
        <v>1483</v>
      </c>
      <c r="H394" t="s">
        <v>1539</v>
      </c>
      <c r="I394" t="s">
        <v>1698</v>
      </c>
      <c r="J394" t="s">
        <v>1702</v>
      </c>
      <c r="K394" t="s">
        <v>1619</v>
      </c>
      <c r="L394" t="s">
        <v>1619</v>
      </c>
      <c r="M394" t="s">
        <v>1619</v>
      </c>
      <c r="N394" t="s">
        <v>1645</v>
      </c>
      <c r="O394" t="s">
        <v>1645</v>
      </c>
      <c r="P394" t="s">
        <v>1488</v>
      </c>
      <c r="T394" t="s">
        <v>1142</v>
      </c>
      <c r="U394" t="s">
        <v>1142</v>
      </c>
      <c r="V394" t="s">
        <v>1142</v>
      </c>
      <c r="W394" t="s">
        <v>1142</v>
      </c>
      <c r="X394" t="s">
        <v>1143</v>
      </c>
      <c r="AB394" t="s">
        <v>1469</v>
      </c>
    </row>
    <row r="395" spans="1:28">
      <c r="A395" t="s">
        <v>997</v>
      </c>
      <c r="B395" t="s">
        <v>808</v>
      </c>
      <c r="D395" t="s">
        <v>1793</v>
      </c>
      <c r="E395" t="s">
        <v>1525</v>
      </c>
      <c r="F395" t="s">
        <v>1619</v>
      </c>
      <c r="G395" t="s">
        <v>1700</v>
      </c>
      <c r="H395" t="s">
        <v>1539</v>
      </c>
      <c r="I395" t="s">
        <v>1698</v>
      </c>
      <c r="J395" t="s">
        <v>1702</v>
      </c>
      <c r="K395" t="s">
        <v>1619</v>
      </c>
      <c r="L395" t="s">
        <v>1619</v>
      </c>
      <c r="M395" t="s">
        <v>1619</v>
      </c>
      <c r="N395" t="s">
        <v>1688</v>
      </c>
      <c r="O395" t="s">
        <v>1688</v>
      </c>
      <c r="P395" t="s">
        <v>1488</v>
      </c>
      <c r="T395" t="s">
        <v>1142</v>
      </c>
      <c r="U395" t="s">
        <v>1142</v>
      </c>
      <c r="V395" t="s">
        <v>1142</v>
      </c>
      <c r="W395" t="s">
        <v>1142</v>
      </c>
      <c r="X395" t="s">
        <v>1143</v>
      </c>
      <c r="AB395" t="s">
        <v>1469</v>
      </c>
    </row>
    <row r="396" spans="1:28">
      <c r="A396" t="s">
        <v>1826</v>
      </c>
      <c r="B396" t="s">
        <v>808</v>
      </c>
      <c r="D396" t="s">
        <v>1790</v>
      </c>
      <c r="E396" t="s">
        <v>1616</v>
      </c>
      <c r="F396" t="s">
        <v>1619</v>
      </c>
      <c r="G396" t="s">
        <v>1639</v>
      </c>
      <c r="H396" t="s">
        <v>1539</v>
      </c>
      <c r="I396" t="s">
        <v>1698</v>
      </c>
      <c r="J396" t="s">
        <v>1702</v>
      </c>
      <c r="K396" t="s">
        <v>1619</v>
      </c>
      <c r="L396" t="s">
        <v>1619</v>
      </c>
      <c r="M396" t="s">
        <v>1619</v>
      </c>
      <c r="N396" t="s">
        <v>1537</v>
      </c>
      <c r="O396" t="s">
        <v>1537</v>
      </c>
      <c r="P396" t="s">
        <v>1488</v>
      </c>
      <c r="T396" t="s">
        <v>1142</v>
      </c>
      <c r="U396" t="s">
        <v>1142</v>
      </c>
      <c r="V396" t="s">
        <v>1142</v>
      </c>
      <c r="W396" t="s">
        <v>1142</v>
      </c>
      <c r="X396" t="s">
        <v>1143</v>
      </c>
      <c r="AB396" t="s">
        <v>1469</v>
      </c>
    </row>
    <row r="397" spans="1:28">
      <c r="A397" t="s">
        <v>1826</v>
      </c>
      <c r="B397" t="s">
        <v>808</v>
      </c>
      <c r="D397" t="s">
        <v>1795</v>
      </c>
      <c r="E397" t="s">
        <v>1576</v>
      </c>
      <c r="F397" t="s">
        <v>1619</v>
      </c>
      <c r="G397" t="s">
        <v>1554</v>
      </c>
      <c r="H397" t="s">
        <v>1539</v>
      </c>
      <c r="I397" t="s">
        <v>1698</v>
      </c>
      <c r="J397" t="s">
        <v>1702</v>
      </c>
      <c r="K397" t="s">
        <v>1619</v>
      </c>
      <c r="L397" t="s">
        <v>1619</v>
      </c>
      <c r="M397" t="s">
        <v>1619</v>
      </c>
      <c r="N397" t="s">
        <v>1537</v>
      </c>
      <c r="O397" t="s">
        <v>1537</v>
      </c>
      <c r="P397" t="s">
        <v>1488</v>
      </c>
      <c r="T397" t="s">
        <v>1142</v>
      </c>
      <c r="U397" t="s">
        <v>1142</v>
      </c>
      <c r="V397" t="s">
        <v>1142</v>
      </c>
      <c r="W397" t="s">
        <v>1142</v>
      </c>
      <c r="X397" t="s">
        <v>1143</v>
      </c>
      <c r="AB397" t="s">
        <v>1469</v>
      </c>
    </row>
    <row r="398" spans="1:28">
      <c r="A398" t="s">
        <v>1826</v>
      </c>
      <c r="B398" t="s">
        <v>808</v>
      </c>
      <c r="D398" t="s">
        <v>1813</v>
      </c>
      <c r="E398" t="s">
        <v>1561</v>
      </c>
      <c r="F398" t="s">
        <v>1619</v>
      </c>
      <c r="G398" t="s">
        <v>1466</v>
      </c>
      <c r="H398" t="s">
        <v>1539</v>
      </c>
      <c r="I398" t="s">
        <v>1698</v>
      </c>
      <c r="J398" t="s">
        <v>1702</v>
      </c>
      <c r="K398" t="s">
        <v>1619</v>
      </c>
      <c r="L398" t="s">
        <v>1619</v>
      </c>
      <c r="M398" t="s">
        <v>1619</v>
      </c>
      <c r="N398" t="s">
        <v>1537</v>
      </c>
      <c r="O398" t="s">
        <v>1537</v>
      </c>
      <c r="P398" t="s">
        <v>1488</v>
      </c>
      <c r="T398" t="s">
        <v>1142</v>
      </c>
      <c r="U398" t="s">
        <v>1142</v>
      </c>
      <c r="V398" t="s">
        <v>1142</v>
      </c>
      <c r="W398" t="s">
        <v>1142</v>
      </c>
      <c r="X398" t="s">
        <v>1143</v>
      </c>
      <c r="AB398" t="s">
        <v>1469</v>
      </c>
    </row>
    <row r="399" spans="1:28">
      <c r="A399" t="s">
        <v>1826</v>
      </c>
      <c r="B399" t="s">
        <v>808</v>
      </c>
      <c r="D399" t="s">
        <v>1801</v>
      </c>
      <c r="E399" t="s">
        <v>1676</v>
      </c>
      <c r="F399" t="s">
        <v>1619</v>
      </c>
      <c r="G399" t="s">
        <v>1523</v>
      </c>
      <c r="H399" t="s">
        <v>1539</v>
      </c>
      <c r="I399" t="s">
        <v>1698</v>
      </c>
      <c r="J399" t="s">
        <v>1702</v>
      </c>
      <c r="K399" t="s">
        <v>1619</v>
      </c>
      <c r="L399" t="s">
        <v>1619</v>
      </c>
      <c r="M399" t="s">
        <v>1619</v>
      </c>
      <c r="N399" t="s">
        <v>1528</v>
      </c>
      <c r="O399" t="s">
        <v>1528</v>
      </c>
      <c r="P399" t="s">
        <v>1488</v>
      </c>
      <c r="T399" t="s">
        <v>1142</v>
      </c>
      <c r="U399" t="s">
        <v>1142</v>
      </c>
      <c r="V399" t="s">
        <v>1142</v>
      </c>
      <c r="W399" t="s">
        <v>1142</v>
      </c>
      <c r="X399" t="s">
        <v>1143</v>
      </c>
      <c r="AB399" t="s">
        <v>1469</v>
      </c>
    </row>
    <row r="400" spans="1:28">
      <c r="A400" t="s">
        <v>1826</v>
      </c>
      <c r="B400" t="s">
        <v>808</v>
      </c>
      <c r="D400" t="s">
        <v>1796</v>
      </c>
      <c r="E400" t="s">
        <v>1533</v>
      </c>
      <c r="F400" t="s">
        <v>1619</v>
      </c>
      <c r="G400" t="s">
        <v>1720</v>
      </c>
      <c r="H400" t="s">
        <v>1539</v>
      </c>
      <c r="I400" t="s">
        <v>1698</v>
      </c>
      <c r="J400" t="s">
        <v>1702</v>
      </c>
      <c r="K400" t="s">
        <v>1619</v>
      </c>
      <c r="L400" t="s">
        <v>1619</v>
      </c>
      <c r="M400" t="s">
        <v>1619</v>
      </c>
      <c r="N400" t="s">
        <v>1669</v>
      </c>
      <c r="O400" t="s">
        <v>1669</v>
      </c>
      <c r="P400" t="s">
        <v>1488</v>
      </c>
      <c r="T400" t="s">
        <v>1142</v>
      </c>
      <c r="U400" t="s">
        <v>1142</v>
      </c>
      <c r="V400" t="s">
        <v>1142</v>
      </c>
      <c r="W400" t="s">
        <v>1142</v>
      </c>
      <c r="X400" t="s">
        <v>1143</v>
      </c>
      <c r="AB400" t="s">
        <v>1469</v>
      </c>
    </row>
    <row r="401" spans="1:28">
      <c r="A401" t="s">
        <v>1826</v>
      </c>
      <c r="B401" t="s">
        <v>808</v>
      </c>
      <c r="D401" t="s">
        <v>1796</v>
      </c>
      <c r="E401" t="s">
        <v>1636</v>
      </c>
      <c r="F401" t="s">
        <v>1619</v>
      </c>
      <c r="G401" t="s">
        <v>1675</v>
      </c>
      <c r="H401" t="s">
        <v>1539</v>
      </c>
      <c r="I401" t="s">
        <v>1698</v>
      </c>
      <c r="J401" t="s">
        <v>1702</v>
      </c>
      <c r="K401" t="s">
        <v>1619</v>
      </c>
      <c r="L401" t="s">
        <v>1619</v>
      </c>
      <c r="M401" t="s">
        <v>1619</v>
      </c>
      <c r="N401" t="s">
        <v>1679</v>
      </c>
      <c r="O401" t="s">
        <v>1679</v>
      </c>
      <c r="P401" t="s">
        <v>1488</v>
      </c>
      <c r="T401" t="s">
        <v>1142</v>
      </c>
      <c r="U401" t="s">
        <v>1142</v>
      </c>
      <c r="V401" t="s">
        <v>1142</v>
      </c>
      <c r="W401" t="s">
        <v>1142</v>
      </c>
      <c r="X401" t="s">
        <v>1143</v>
      </c>
      <c r="AB401" t="s">
        <v>1469</v>
      </c>
    </row>
    <row r="402" spans="1:28">
      <c r="A402" t="s">
        <v>1826</v>
      </c>
      <c r="B402" t="s">
        <v>808</v>
      </c>
      <c r="D402" t="s">
        <v>1812</v>
      </c>
      <c r="E402" t="s">
        <v>1514</v>
      </c>
      <c r="F402" t="s">
        <v>1619</v>
      </c>
      <c r="G402" t="s">
        <v>1492</v>
      </c>
      <c r="H402" t="s">
        <v>1539</v>
      </c>
      <c r="I402" t="s">
        <v>1698</v>
      </c>
      <c r="J402" t="s">
        <v>1702</v>
      </c>
      <c r="K402" t="s">
        <v>1619</v>
      </c>
      <c r="L402" t="s">
        <v>1619</v>
      </c>
      <c r="M402" t="s">
        <v>1619</v>
      </c>
      <c r="N402" t="s">
        <v>1622</v>
      </c>
      <c r="O402" t="s">
        <v>1622</v>
      </c>
      <c r="P402" t="s">
        <v>1488</v>
      </c>
      <c r="T402" t="s">
        <v>1142</v>
      </c>
      <c r="U402" t="s">
        <v>1142</v>
      </c>
      <c r="V402" t="s">
        <v>1142</v>
      </c>
      <c r="W402" t="s">
        <v>1142</v>
      </c>
      <c r="X402" t="s">
        <v>1143</v>
      </c>
      <c r="AB402" t="s">
        <v>1469</v>
      </c>
    </row>
    <row r="403" spans="1:28">
      <c r="A403" t="s">
        <v>1826</v>
      </c>
      <c r="B403" t="s">
        <v>808</v>
      </c>
      <c r="D403" t="s">
        <v>1808</v>
      </c>
      <c r="E403" t="s">
        <v>1613</v>
      </c>
      <c r="F403" t="s">
        <v>1619</v>
      </c>
      <c r="G403" t="s">
        <v>1530</v>
      </c>
      <c r="H403" t="s">
        <v>1539</v>
      </c>
      <c r="I403" t="s">
        <v>1698</v>
      </c>
      <c r="J403" t="s">
        <v>1702</v>
      </c>
      <c r="K403" t="s">
        <v>1619</v>
      </c>
      <c r="L403" t="s">
        <v>1619</v>
      </c>
      <c r="M403" t="s">
        <v>1619</v>
      </c>
      <c r="N403" t="s">
        <v>1579</v>
      </c>
      <c r="O403" t="s">
        <v>1579</v>
      </c>
      <c r="P403" t="s">
        <v>1488</v>
      </c>
      <c r="T403" t="s">
        <v>1142</v>
      </c>
      <c r="U403" t="s">
        <v>1142</v>
      </c>
      <c r="V403" t="s">
        <v>1142</v>
      </c>
      <c r="W403" t="s">
        <v>1142</v>
      </c>
      <c r="X403" t="s">
        <v>1143</v>
      </c>
      <c r="AB403" t="s">
        <v>1469</v>
      </c>
    </row>
    <row r="404" spans="1:28">
      <c r="A404" t="s">
        <v>1826</v>
      </c>
      <c r="B404" t="s">
        <v>808</v>
      </c>
      <c r="D404" t="s">
        <v>1809</v>
      </c>
      <c r="E404" t="s">
        <v>1486</v>
      </c>
      <c r="F404" t="s">
        <v>1619</v>
      </c>
      <c r="G404" t="s">
        <v>1652</v>
      </c>
      <c r="H404" t="s">
        <v>1539</v>
      </c>
      <c r="I404" t="s">
        <v>1698</v>
      </c>
      <c r="J404" t="s">
        <v>1702</v>
      </c>
      <c r="K404" t="s">
        <v>1619</v>
      </c>
      <c r="L404" t="s">
        <v>1619</v>
      </c>
      <c r="M404" t="s">
        <v>1619</v>
      </c>
      <c r="N404" t="s">
        <v>1555</v>
      </c>
      <c r="O404" t="s">
        <v>1555</v>
      </c>
      <c r="P404" t="s">
        <v>1488</v>
      </c>
      <c r="T404" t="s">
        <v>1142</v>
      </c>
      <c r="U404" t="s">
        <v>1142</v>
      </c>
      <c r="V404" t="s">
        <v>1142</v>
      </c>
      <c r="W404" t="s">
        <v>1142</v>
      </c>
      <c r="X404" t="s">
        <v>1143</v>
      </c>
      <c r="AB404" t="s">
        <v>1469</v>
      </c>
    </row>
    <row r="405" spans="1:28">
      <c r="A405" t="s">
        <v>1826</v>
      </c>
      <c r="B405" t="s">
        <v>808</v>
      </c>
      <c r="D405" t="s">
        <v>1810</v>
      </c>
      <c r="E405" t="s">
        <v>1510</v>
      </c>
      <c r="F405" t="s">
        <v>1619</v>
      </c>
      <c r="G405" t="s">
        <v>1734</v>
      </c>
      <c r="H405" t="s">
        <v>1539</v>
      </c>
      <c r="I405" t="s">
        <v>1698</v>
      </c>
      <c r="J405" t="s">
        <v>1702</v>
      </c>
      <c r="K405" t="s">
        <v>1619</v>
      </c>
      <c r="L405" t="s">
        <v>1619</v>
      </c>
      <c r="M405" t="s">
        <v>1619</v>
      </c>
      <c r="N405" t="s">
        <v>1515</v>
      </c>
      <c r="O405" t="s">
        <v>1515</v>
      </c>
      <c r="P405" t="s">
        <v>1488</v>
      </c>
      <c r="T405" t="s">
        <v>1142</v>
      </c>
      <c r="U405" t="s">
        <v>1142</v>
      </c>
      <c r="V405" t="s">
        <v>1142</v>
      </c>
      <c r="W405" t="s">
        <v>1142</v>
      </c>
      <c r="X405" t="s">
        <v>1143</v>
      </c>
      <c r="AB405" t="s">
        <v>1469</v>
      </c>
    </row>
    <row r="406" spans="1:28">
      <c r="A406" t="s">
        <v>1826</v>
      </c>
      <c r="B406" t="s">
        <v>808</v>
      </c>
      <c r="D406" t="s">
        <v>1803</v>
      </c>
      <c r="E406" t="s">
        <v>1629</v>
      </c>
      <c r="F406" t="s">
        <v>1619</v>
      </c>
      <c r="G406" t="s">
        <v>1498</v>
      </c>
      <c r="H406" t="s">
        <v>1539</v>
      </c>
      <c r="I406" t="s">
        <v>1698</v>
      </c>
      <c r="J406" t="s">
        <v>1702</v>
      </c>
      <c r="K406" t="s">
        <v>1619</v>
      </c>
      <c r="L406" t="s">
        <v>1619</v>
      </c>
      <c r="M406" t="s">
        <v>1619</v>
      </c>
      <c r="N406" t="s">
        <v>1737</v>
      </c>
      <c r="O406" t="s">
        <v>1737</v>
      </c>
      <c r="P406" t="s">
        <v>1488</v>
      </c>
      <c r="T406" t="s">
        <v>1142</v>
      </c>
      <c r="U406" t="s">
        <v>1142</v>
      </c>
      <c r="V406" t="s">
        <v>1142</v>
      </c>
      <c r="W406" t="s">
        <v>1142</v>
      </c>
      <c r="X406" t="s">
        <v>1143</v>
      </c>
      <c r="AB406" t="s">
        <v>1469</v>
      </c>
    </row>
    <row r="407" spans="1:28">
      <c r="A407" t="s">
        <v>1826</v>
      </c>
      <c r="B407" t="s">
        <v>808</v>
      </c>
      <c r="D407" t="s">
        <v>1804</v>
      </c>
      <c r="E407" t="s">
        <v>1629</v>
      </c>
      <c r="F407" t="s">
        <v>1619</v>
      </c>
      <c r="G407" t="s">
        <v>1606</v>
      </c>
      <c r="H407" t="s">
        <v>1539</v>
      </c>
      <c r="I407" t="s">
        <v>1698</v>
      </c>
      <c r="J407" t="s">
        <v>1702</v>
      </c>
      <c r="K407" t="s">
        <v>1619</v>
      </c>
      <c r="L407" t="s">
        <v>1619</v>
      </c>
      <c r="M407" t="s">
        <v>1619</v>
      </c>
      <c r="N407" t="s">
        <v>1737</v>
      </c>
      <c r="O407" t="s">
        <v>1737</v>
      </c>
      <c r="P407" t="s">
        <v>1488</v>
      </c>
      <c r="T407" t="s">
        <v>1142</v>
      </c>
      <c r="U407" t="s">
        <v>1142</v>
      </c>
      <c r="V407" t="s">
        <v>1142</v>
      </c>
      <c r="W407" t="s">
        <v>1142</v>
      </c>
      <c r="X407" t="s">
        <v>1143</v>
      </c>
      <c r="AB407" t="s">
        <v>1469</v>
      </c>
    </row>
    <row r="408" spans="1:28">
      <c r="A408" t="s">
        <v>1826</v>
      </c>
      <c r="B408" t="s">
        <v>808</v>
      </c>
      <c r="D408" t="s">
        <v>1806</v>
      </c>
      <c r="E408" t="s">
        <v>1572</v>
      </c>
      <c r="F408" t="s">
        <v>1619</v>
      </c>
      <c r="G408" t="s">
        <v>1501</v>
      </c>
      <c r="H408" t="s">
        <v>1539</v>
      </c>
      <c r="I408" t="s">
        <v>1698</v>
      </c>
      <c r="J408" t="s">
        <v>1702</v>
      </c>
      <c r="K408" t="s">
        <v>1619</v>
      </c>
      <c r="L408" t="s">
        <v>1619</v>
      </c>
      <c r="M408" t="s">
        <v>1619</v>
      </c>
      <c r="N408" t="s">
        <v>1535</v>
      </c>
      <c r="O408" t="s">
        <v>1535</v>
      </c>
      <c r="P408" t="s">
        <v>1488</v>
      </c>
      <c r="T408" t="s">
        <v>1142</v>
      </c>
      <c r="U408" t="s">
        <v>1142</v>
      </c>
      <c r="V408" t="s">
        <v>1142</v>
      </c>
      <c r="W408" t="s">
        <v>1142</v>
      </c>
      <c r="X408" t="s">
        <v>1143</v>
      </c>
      <c r="AB408" t="s">
        <v>1469</v>
      </c>
    </row>
    <row r="409" spans="1:28">
      <c r="A409" t="s">
        <v>1826</v>
      </c>
      <c r="B409" t="s">
        <v>808</v>
      </c>
      <c r="D409" t="s">
        <v>1807</v>
      </c>
      <c r="E409" t="s">
        <v>1474</v>
      </c>
      <c r="F409" t="s">
        <v>1619</v>
      </c>
      <c r="G409" t="s">
        <v>1479</v>
      </c>
      <c r="H409" t="s">
        <v>1539</v>
      </c>
      <c r="I409" t="s">
        <v>1698</v>
      </c>
      <c r="J409" t="s">
        <v>1702</v>
      </c>
      <c r="K409" t="s">
        <v>1619</v>
      </c>
      <c r="L409" t="s">
        <v>1619</v>
      </c>
      <c r="M409" t="s">
        <v>1619</v>
      </c>
      <c r="N409" t="s">
        <v>1535</v>
      </c>
      <c r="O409" t="s">
        <v>1535</v>
      </c>
      <c r="P409" t="s">
        <v>1488</v>
      </c>
      <c r="T409" t="s">
        <v>1142</v>
      </c>
      <c r="U409" t="s">
        <v>1142</v>
      </c>
      <c r="V409" t="s">
        <v>1142</v>
      </c>
      <c r="W409" t="s">
        <v>1142</v>
      </c>
      <c r="X409" t="s">
        <v>1143</v>
      </c>
      <c r="AB409" t="s">
        <v>1469</v>
      </c>
    </row>
    <row r="410" spans="1:28">
      <c r="A410" t="s">
        <v>1826</v>
      </c>
      <c r="B410" t="s">
        <v>808</v>
      </c>
      <c r="D410" t="s">
        <v>1816</v>
      </c>
      <c r="E410" t="s">
        <v>1718</v>
      </c>
      <c r="F410" t="s">
        <v>1619</v>
      </c>
      <c r="G410" t="s">
        <v>1494</v>
      </c>
      <c r="H410" t="s">
        <v>1539</v>
      </c>
      <c r="I410" t="s">
        <v>1698</v>
      </c>
      <c r="J410" t="s">
        <v>1702</v>
      </c>
      <c r="K410" t="s">
        <v>1619</v>
      </c>
      <c r="L410" t="s">
        <v>1619</v>
      </c>
      <c r="M410" t="s">
        <v>1619</v>
      </c>
      <c r="N410" t="s">
        <v>1472</v>
      </c>
      <c r="O410" t="s">
        <v>1472</v>
      </c>
      <c r="P410" t="s">
        <v>1488</v>
      </c>
      <c r="T410" t="s">
        <v>1142</v>
      </c>
      <c r="U410" t="s">
        <v>1142</v>
      </c>
      <c r="V410" t="s">
        <v>1142</v>
      </c>
      <c r="W410" t="s">
        <v>1142</v>
      </c>
      <c r="X410" t="s">
        <v>1143</v>
      </c>
      <c r="AB410" t="s">
        <v>1469</v>
      </c>
    </row>
    <row r="411" spans="1:28">
      <c r="A411" t="s">
        <v>1826</v>
      </c>
      <c r="B411" t="s">
        <v>808</v>
      </c>
      <c r="D411" t="s">
        <v>1794</v>
      </c>
      <c r="E411" t="s">
        <v>1511</v>
      </c>
      <c r="F411" t="s">
        <v>1619</v>
      </c>
      <c r="G411" t="s">
        <v>1470</v>
      </c>
      <c r="H411" t="s">
        <v>1539</v>
      </c>
      <c r="I411" t="s">
        <v>1698</v>
      </c>
      <c r="J411" t="s">
        <v>1702</v>
      </c>
      <c r="K411" t="s">
        <v>1619</v>
      </c>
      <c r="L411" t="s">
        <v>1619</v>
      </c>
      <c r="M411" t="s">
        <v>1619</v>
      </c>
      <c r="N411" t="s">
        <v>1635</v>
      </c>
      <c r="O411" t="s">
        <v>1635</v>
      </c>
      <c r="P411" t="s">
        <v>1488</v>
      </c>
      <c r="T411" t="s">
        <v>1142</v>
      </c>
      <c r="U411" t="s">
        <v>1142</v>
      </c>
      <c r="V411" t="s">
        <v>1142</v>
      </c>
      <c r="W411" t="s">
        <v>1142</v>
      </c>
      <c r="X411" t="s">
        <v>1143</v>
      </c>
      <c r="AB411" t="s">
        <v>1469</v>
      </c>
    </row>
    <row r="412" spans="1:28">
      <c r="A412" t="s">
        <v>1825</v>
      </c>
      <c r="B412" t="s">
        <v>808</v>
      </c>
      <c r="D412" t="s">
        <v>1821</v>
      </c>
      <c r="E412" t="s">
        <v>1660</v>
      </c>
      <c r="F412" t="s">
        <v>1619</v>
      </c>
      <c r="G412" t="s">
        <v>1465</v>
      </c>
      <c r="H412" t="s">
        <v>1539</v>
      </c>
      <c r="I412" t="s">
        <v>1698</v>
      </c>
      <c r="J412" t="s">
        <v>1702</v>
      </c>
      <c r="K412" t="s">
        <v>1619</v>
      </c>
      <c r="L412" t="s">
        <v>1619</v>
      </c>
      <c r="M412" t="s">
        <v>1619</v>
      </c>
      <c r="N412" t="s">
        <v>1625</v>
      </c>
      <c r="O412" t="s">
        <v>1625</v>
      </c>
      <c r="P412" t="s">
        <v>1488</v>
      </c>
      <c r="T412" t="s">
        <v>1142</v>
      </c>
      <c r="U412" t="s">
        <v>1142</v>
      </c>
      <c r="V412" t="s">
        <v>1142</v>
      </c>
      <c r="W412" t="s">
        <v>1142</v>
      </c>
      <c r="X412" t="s">
        <v>1143</v>
      </c>
      <c r="AB412" t="s">
        <v>1469</v>
      </c>
    </row>
    <row r="413" spans="1:28">
      <c r="A413" t="s">
        <v>1825</v>
      </c>
      <c r="B413" t="s">
        <v>808</v>
      </c>
      <c r="D413" t="s">
        <v>1812</v>
      </c>
      <c r="E413" t="s">
        <v>1605</v>
      </c>
      <c r="F413" t="s">
        <v>1619</v>
      </c>
      <c r="G413" t="s">
        <v>1465</v>
      </c>
      <c r="H413" t="s">
        <v>1539</v>
      </c>
      <c r="I413" t="s">
        <v>1698</v>
      </c>
      <c r="J413" t="s">
        <v>1702</v>
      </c>
      <c r="K413" t="s">
        <v>1619</v>
      </c>
      <c r="L413" t="s">
        <v>1619</v>
      </c>
      <c r="M413" t="s">
        <v>1619</v>
      </c>
      <c r="N413" t="s">
        <v>1625</v>
      </c>
      <c r="O413" t="s">
        <v>1625</v>
      </c>
      <c r="P413" t="s">
        <v>1488</v>
      </c>
      <c r="T413" t="s">
        <v>1142</v>
      </c>
      <c r="U413" t="s">
        <v>1142</v>
      </c>
      <c r="V413" t="s">
        <v>1142</v>
      </c>
      <c r="W413" t="s">
        <v>1142</v>
      </c>
      <c r="X413" t="s">
        <v>1143</v>
      </c>
      <c r="AB413" t="s">
        <v>1469</v>
      </c>
    </row>
    <row r="414" spans="1:28">
      <c r="A414" t="s">
        <v>1825</v>
      </c>
      <c r="B414" t="s">
        <v>808</v>
      </c>
      <c r="D414" t="s">
        <v>1808</v>
      </c>
      <c r="E414" t="s">
        <v>1467</v>
      </c>
      <c r="F414" t="s">
        <v>1619</v>
      </c>
      <c r="G414" t="s">
        <v>1696</v>
      </c>
      <c r="H414" t="s">
        <v>1539</v>
      </c>
      <c r="I414" t="s">
        <v>1698</v>
      </c>
      <c r="J414" t="s">
        <v>1702</v>
      </c>
      <c r="K414" t="s">
        <v>1619</v>
      </c>
      <c r="L414" t="s">
        <v>1619</v>
      </c>
      <c r="M414" t="s">
        <v>1619</v>
      </c>
      <c r="N414" t="s">
        <v>1625</v>
      </c>
      <c r="O414" t="s">
        <v>1625</v>
      </c>
      <c r="P414" t="s">
        <v>1488</v>
      </c>
      <c r="T414" t="s">
        <v>1142</v>
      </c>
      <c r="U414" t="s">
        <v>1142</v>
      </c>
      <c r="V414" t="s">
        <v>1142</v>
      </c>
      <c r="W414" t="s">
        <v>1142</v>
      </c>
      <c r="X414" t="s">
        <v>1143</v>
      </c>
      <c r="AB414" t="s">
        <v>1469</v>
      </c>
    </row>
    <row r="415" spans="1:28">
      <c r="A415" t="s">
        <v>1825</v>
      </c>
      <c r="B415" t="s">
        <v>808</v>
      </c>
      <c r="D415" t="s">
        <v>1809</v>
      </c>
      <c r="E415" t="s">
        <v>1640</v>
      </c>
      <c r="F415" t="s">
        <v>1619</v>
      </c>
      <c r="G415" t="s">
        <v>1598</v>
      </c>
      <c r="H415" t="s">
        <v>1539</v>
      </c>
      <c r="I415" t="s">
        <v>1698</v>
      </c>
      <c r="J415" t="s">
        <v>1702</v>
      </c>
      <c r="K415" t="s">
        <v>1619</v>
      </c>
      <c r="L415" t="s">
        <v>1619</v>
      </c>
      <c r="M415" t="s">
        <v>1619</v>
      </c>
      <c r="N415" t="s">
        <v>1625</v>
      </c>
      <c r="O415" t="s">
        <v>1625</v>
      </c>
      <c r="P415" t="s">
        <v>1488</v>
      </c>
      <c r="T415" t="s">
        <v>1142</v>
      </c>
      <c r="U415" t="s">
        <v>1142</v>
      </c>
      <c r="V415" t="s">
        <v>1142</v>
      </c>
      <c r="W415" t="s">
        <v>1142</v>
      </c>
      <c r="X415" t="s">
        <v>1143</v>
      </c>
      <c r="AB415" t="s">
        <v>1469</v>
      </c>
    </row>
    <row r="416" spans="1:28">
      <c r="A416" t="s">
        <v>1825</v>
      </c>
      <c r="B416" t="s">
        <v>808</v>
      </c>
      <c r="D416" t="s">
        <v>1810</v>
      </c>
      <c r="E416" t="s">
        <v>1499</v>
      </c>
      <c r="F416" t="s">
        <v>1619</v>
      </c>
      <c r="G416" t="s">
        <v>1481</v>
      </c>
      <c r="H416" t="s">
        <v>1539</v>
      </c>
      <c r="I416" t="s">
        <v>1698</v>
      </c>
      <c r="J416" t="s">
        <v>1702</v>
      </c>
      <c r="K416" t="s">
        <v>1619</v>
      </c>
      <c r="L416" t="s">
        <v>1619</v>
      </c>
      <c r="M416" t="s">
        <v>1619</v>
      </c>
      <c r="N416" t="s">
        <v>1625</v>
      </c>
      <c r="O416" t="s">
        <v>1625</v>
      </c>
      <c r="P416" t="s">
        <v>1488</v>
      </c>
      <c r="T416" t="s">
        <v>1142</v>
      </c>
      <c r="U416" t="s">
        <v>1142</v>
      </c>
      <c r="V416" t="s">
        <v>1142</v>
      </c>
      <c r="W416" t="s">
        <v>1142</v>
      </c>
      <c r="X416" t="s">
        <v>1143</v>
      </c>
      <c r="AB416" t="s">
        <v>1469</v>
      </c>
    </row>
    <row r="417" spans="1:28">
      <c r="A417" t="s">
        <v>1825</v>
      </c>
      <c r="B417" t="s">
        <v>808</v>
      </c>
      <c r="D417" t="s">
        <v>1803</v>
      </c>
      <c r="E417" t="s">
        <v>1548</v>
      </c>
      <c r="F417" t="s">
        <v>1619</v>
      </c>
      <c r="G417" t="s">
        <v>1595</v>
      </c>
      <c r="H417" t="s">
        <v>1539</v>
      </c>
      <c r="I417" t="s">
        <v>1698</v>
      </c>
      <c r="J417" t="s">
        <v>1702</v>
      </c>
      <c r="K417" t="s">
        <v>1619</v>
      </c>
      <c r="L417" t="s">
        <v>1619</v>
      </c>
      <c r="M417" t="s">
        <v>1619</v>
      </c>
      <c r="N417" t="s">
        <v>1615</v>
      </c>
      <c r="O417" t="s">
        <v>1615</v>
      </c>
      <c r="P417" t="s">
        <v>1488</v>
      </c>
      <c r="T417" t="s">
        <v>1142</v>
      </c>
      <c r="U417" t="s">
        <v>1142</v>
      </c>
      <c r="V417" t="s">
        <v>1142</v>
      </c>
      <c r="W417" t="s">
        <v>1142</v>
      </c>
      <c r="X417" t="s">
        <v>1143</v>
      </c>
      <c r="AB417" t="s">
        <v>1469</v>
      </c>
    </row>
    <row r="418" spans="1:28">
      <c r="A418" t="s">
        <v>1825</v>
      </c>
      <c r="B418" t="s">
        <v>808</v>
      </c>
      <c r="D418" t="s">
        <v>1804</v>
      </c>
      <c r="E418" t="s">
        <v>1653</v>
      </c>
      <c r="F418" t="s">
        <v>1619</v>
      </c>
      <c r="G418" t="s">
        <v>1732</v>
      </c>
      <c r="H418" t="s">
        <v>1539</v>
      </c>
      <c r="I418" t="s">
        <v>1698</v>
      </c>
      <c r="J418" t="s">
        <v>1702</v>
      </c>
      <c r="K418" t="s">
        <v>1619</v>
      </c>
      <c r="L418" t="s">
        <v>1619</v>
      </c>
      <c r="M418" t="s">
        <v>1619</v>
      </c>
      <c r="N418" t="s">
        <v>1615</v>
      </c>
      <c r="O418" t="s">
        <v>1615</v>
      </c>
      <c r="P418" t="s">
        <v>1488</v>
      </c>
      <c r="T418" t="s">
        <v>1142</v>
      </c>
      <c r="U418" t="s">
        <v>1142</v>
      </c>
      <c r="V418" t="s">
        <v>1142</v>
      </c>
      <c r="W418" t="s">
        <v>1142</v>
      </c>
      <c r="X418" t="s">
        <v>1143</v>
      </c>
      <c r="AB418" t="s">
        <v>1469</v>
      </c>
    </row>
    <row r="419" spans="1:28">
      <c r="A419" t="s">
        <v>1825</v>
      </c>
      <c r="B419" t="s">
        <v>808</v>
      </c>
      <c r="D419" t="s">
        <v>1792</v>
      </c>
      <c r="E419" t="s">
        <v>1589</v>
      </c>
      <c r="F419" t="s">
        <v>1619</v>
      </c>
      <c r="G419" t="s">
        <v>1484</v>
      </c>
      <c r="H419" t="s">
        <v>1539</v>
      </c>
      <c r="I419" t="s">
        <v>1698</v>
      </c>
      <c r="J419" t="s">
        <v>1702</v>
      </c>
      <c r="K419" t="s">
        <v>1619</v>
      </c>
      <c r="L419" t="s">
        <v>1619</v>
      </c>
      <c r="M419" t="s">
        <v>1619</v>
      </c>
      <c r="N419" t="s">
        <v>1615</v>
      </c>
      <c r="O419" t="s">
        <v>1615</v>
      </c>
      <c r="P419" t="s">
        <v>1488</v>
      </c>
      <c r="T419" t="s">
        <v>1142</v>
      </c>
      <c r="U419" t="s">
        <v>1142</v>
      </c>
      <c r="V419" t="s">
        <v>1142</v>
      </c>
      <c r="W419" t="s">
        <v>1142</v>
      </c>
      <c r="X419" t="s">
        <v>1143</v>
      </c>
      <c r="AB419" t="s">
        <v>1469</v>
      </c>
    </row>
    <row r="420" spans="1:28">
      <c r="A420" t="s">
        <v>1825</v>
      </c>
      <c r="B420" t="s">
        <v>808</v>
      </c>
      <c r="D420" t="s">
        <v>1816</v>
      </c>
      <c r="E420" t="s">
        <v>1599</v>
      </c>
      <c r="F420" t="s">
        <v>1619</v>
      </c>
      <c r="G420" t="s">
        <v>1633</v>
      </c>
      <c r="H420" t="s">
        <v>1539</v>
      </c>
      <c r="I420" t="s">
        <v>1698</v>
      </c>
      <c r="J420" t="s">
        <v>1702</v>
      </c>
      <c r="K420" t="s">
        <v>1619</v>
      </c>
      <c r="L420" t="s">
        <v>1619</v>
      </c>
      <c r="M420" t="s">
        <v>1619</v>
      </c>
      <c r="N420" t="s">
        <v>1615</v>
      </c>
      <c r="O420" t="s">
        <v>1615</v>
      </c>
      <c r="P420" t="s">
        <v>1488</v>
      </c>
      <c r="T420" t="s">
        <v>1142</v>
      </c>
      <c r="U420" t="s">
        <v>1142</v>
      </c>
      <c r="V420" t="s">
        <v>1142</v>
      </c>
      <c r="W420" t="s">
        <v>1142</v>
      </c>
      <c r="X420" t="s">
        <v>1143</v>
      </c>
      <c r="AB420" t="s">
        <v>1469</v>
      </c>
    </row>
    <row r="421" spans="1:28">
      <c r="A421" t="s">
        <v>1825</v>
      </c>
      <c r="B421" t="s">
        <v>808</v>
      </c>
      <c r="D421" t="s">
        <v>1794</v>
      </c>
      <c r="E421" t="s">
        <v>1693</v>
      </c>
      <c r="F421" t="s">
        <v>1619</v>
      </c>
      <c r="G421" t="s">
        <v>1692</v>
      </c>
      <c r="H421" t="s">
        <v>1539</v>
      </c>
      <c r="I421" t="s">
        <v>1698</v>
      </c>
      <c r="J421" t="s">
        <v>1702</v>
      </c>
      <c r="K421" t="s">
        <v>1619</v>
      </c>
      <c r="L421" t="s">
        <v>1619</v>
      </c>
      <c r="M421" t="s">
        <v>1619</v>
      </c>
      <c r="N421" t="s">
        <v>1615</v>
      </c>
      <c r="O421" t="s">
        <v>1615</v>
      </c>
      <c r="P421" t="s">
        <v>1488</v>
      </c>
      <c r="T421" t="s">
        <v>1142</v>
      </c>
      <c r="U421" t="s">
        <v>1142</v>
      </c>
      <c r="V421" t="s">
        <v>1142</v>
      </c>
      <c r="W421" t="s">
        <v>1142</v>
      </c>
      <c r="X421" t="s">
        <v>1143</v>
      </c>
      <c r="AB421" t="s">
        <v>1469</v>
      </c>
    </row>
    <row r="422" spans="1:28">
      <c r="A422" t="s">
        <v>1001</v>
      </c>
      <c r="B422" t="s">
        <v>808</v>
      </c>
      <c r="D422" t="s">
        <v>1791</v>
      </c>
      <c r="E422" t="s">
        <v>1529</v>
      </c>
      <c r="F422" t="s">
        <v>1619</v>
      </c>
      <c r="G422" t="s">
        <v>1684</v>
      </c>
      <c r="H422" t="s">
        <v>1539</v>
      </c>
      <c r="I422" t="s">
        <v>1698</v>
      </c>
      <c r="J422" t="s">
        <v>1702</v>
      </c>
      <c r="K422" t="s">
        <v>1619</v>
      </c>
      <c r="L422" t="s">
        <v>1619</v>
      </c>
      <c r="M422" t="s">
        <v>1619</v>
      </c>
      <c r="N422" t="s">
        <v>1567</v>
      </c>
      <c r="O422" t="s">
        <v>1567</v>
      </c>
      <c r="P422" t="s">
        <v>1488</v>
      </c>
      <c r="T422" t="s">
        <v>1142</v>
      </c>
      <c r="U422" t="s">
        <v>1142</v>
      </c>
      <c r="V422" t="s">
        <v>1142</v>
      </c>
      <c r="W422" t="s">
        <v>1142</v>
      </c>
      <c r="X422" t="s">
        <v>1143</v>
      </c>
      <c r="AB422" t="s">
        <v>1469</v>
      </c>
    </row>
    <row r="423" spans="1:28">
      <c r="A423" t="s">
        <v>1001</v>
      </c>
      <c r="B423" t="s">
        <v>808</v>
      </c>
      <c r="D423" t="s">
        <v>1831</v>
      </c>
      <c r="E423" t="s">
        <v>1529</v>
      </c>
      <c r="F423" t="s">
        <v>1619</v>
      </c>
      <c r="G423" t="s">
        <v>1684</v>
      </c>
      <c r="H423" t="s">
        <v>1539</v>
      </c>
      <c r="I423" t="s">
        <v>1698</v>
      </c>
      <c r="J423" t="s">
        <v>1702</v>
      </c>
      <c r="K423" t="s">
        <v>1619</v>
      </c>
      <c r="L423" t="s">
        <v>1619</v>
      </c>
      <c r="M423" t="s">
        <v>1619</v>
      </c>
      <c r="N423" t="s">
        <v>1654</v>
      </c>
      <c r="O423" t="s">
        <v>1654</v>
      </c>
      <c r="P423" t="s">
        <v>1488</v>
      </c>
      <c r="T423" t="s">
        <v>1142</v>
      </c>
      <c r="U423" t="s">
        <v>1142</v>
      </c>
      <c r="V423" t="s">
        <v>1142</v>
      </c>
      <c r="W423" t="s">
        <v>1142</v>
      </c>
      <c r="X423" t="s">
        <v>1143</v>
      </c>
      <c r="AB423" t="s">
        <v>1469</v>
      </c>
    </row>
    <row r="424" spans="1:28">
      <c r="A424" t="s">
        <v>1001</v>
      </c>
      <c r="B424" t="s">
        <v>808</v>
      </c>
      <c r="D424" t="s">
        <v>1812</v>
      </c>
      <c r="E424" t="s">
        <v>1529</v>
      </c>
      <c r="F424" t="s">
        <v>1619</v>
      </c>
      <c r="G424" t="s">
        <v>1684</v>
      </c>
      <c r="H424" t="s">
        <v>1539</v>
      </c>
      <c r="I424" t="s">
        <v>1698</v>
      </c>
      <c r="J424" t="s">
        <v>1702</v>
      </c>
      <c r="K424" t="s">
        <v>1619</v>
      </c>
      <c r="L424" t="s">
        <v>1619</v>
      </c>
      <c r="M424" t="s">
        <v>1619</v>
      </c>
      <c r="N424" t="s">
        <v>1520</v>
      </c>
      <c r="O424" t="s">
        <v>1520</v>
      </c>
      <c r="P424" t="s">
        <v>1488</v>
      </c>
      <c r="T424" t="s">
        <v>1142</v>
      </c>
      <c r="U424" t="s">
        <v>1142</v>
      </c>
      <c r="V424" t="s">
        <v>1142</v>
      </c>
      <c r="W424" t="s">
        <v>1142</v>
      </c>
      <c r="X424" t="s">
        <v>1143</v>
      </c>
      <c r="AB424" t="s">
        <v>1469</v>
      </c>
    </row>
    <row r="425" spans="1:28">
      <c r="A425" t="s">
        <v>1001</v>
      </c>
      <c r="B425" t="s">
        <v>808</v>
      </c>
      <c r="D425" t="s">
        <v>1799</v>
      </c>
      <c r="E425" t="s">
        <v>1529</v>
      </c>
      <c r="F425" t="s">
        <v>1619</v>
      </c>
      <c r="G425" t="s">
        <v>1684</v>
      </c>
      <c r="H425" t="s">
        <v>1539</v>
      </c>
      <c r="I425" t="s">
        <v>1698</v>
      </c>
      <c r="J425" t="s">
        <v>1702</v>
      </c>
      <c r="K425" t="s">
        <v>1619</v>
      </c>
      <c r="L425" t="s">
        <v>1619</v>
      </c>
      <c r="M425" t="s">
        <v>1619</v>
      </c>
      <c r="N425" t="s">
        <v>1703</v>
      </c>
      <c r="O425" t="s">
        <v>1703</v>
      </c>
      <c r="P425" t="s">
        <v>1488</v>
      </c>
      <c r="T425" t="s">
        <v>1142</v>
      </c>
      <c r="U425" t="s">
        <v>1142</v>
      </c>
      <c r="V425" t="s">
        <v>1142</v>
      </c>
      <c r="W425" t="s">
        <v>1142</v>
      </c>
      <c r="X425" t="s">
        <v>1143</v>
      </c>
      <c r="AB425" t="s">
        <v>1469</v>
      </c>
    </row>
    <row r="426" spans="1:28">
      <c r="A426" t="s">
        <v>1001</v>
      </c>
      <c r="B426" t="s">
        <v>808</v>
      </c>
      <c r="D426" t="s">
        <v>1802</v>
      </c>
      <c r="E426" t="s">
        <v>1620</v>
      </c>
      <c r="F426" t="s">
        <v>1619</v>
      </c>
      <c r="G426" t="s">
        <v>1497</v>
      </c>
      <c r="H426" t="s">
        <v>1539</v>
      </c>
      <c r="I426" t="s">
        <v>1698</v>
      </c>
      <c r="J426" t="s">
        <v>1702</v>
      </c>
      <c r="K426" t="s">
        <v>1619</v>
      </c>
      <c r="L426" t="s">
        <v>1619</v>
      </c>
      <c r="M426" t="s">
        <v>1619</v>
      </c>
      <c r="N426" t="s">
        <v>1703</v>
      </c>
      <c r="O426" t="s">
        <v>1703</v>
      </c>
      <c r="P426" t="s">
        <v>1488</v>
      </c>
      <c r="T426" t="s">
        <v>1142</v>
      </c>
      <c r="U426" t="s">
        <v>1142</v>
      </c>
      <c r="V426" t="s">
        <v>1142</v>
      </c>
      <c r="W426" t="s">
        <v>1142</v>
      </c>
      <c r="X426" t="s">
        <v>1143</v>
      </c>
      <c r="AB426" t="s">
        <v>1469</v>
      </c>
    </row>
    <row r="427" spans="1:28">
      <c r="A427" t="s">
        <v>1001</v>
      </c>
      <c r="B427" t="s">
        <v>808</v>
      </c>
      <c r="D427" t="s">
        <v>1816</v>
      </c>
      <c r="E427" t="s">
        <v>1508</v>
      </c>
      <c r="F427" t="s">
        <v>1619</v>
      </c>
      <c r="G427" t="s">
        <v>1637</v>
      </c>
      <c r="H427" t="s">
        <v>1539</v>
      </c>
      <c r="I427" t="s">
        <v>1698</v>
      </c>
      <c r="J427" t="s">
        <v>1702</v>
      </c>
      <c r="K427" t="s">
        <v>1619</v>
      </c>
      <c r="L427" t="s">
        <v>1619</v>
      </c>
      <c r="M427" t="s">
        <v>1619</v>
      </c>
      <c r="N427" t="s">
        <v>1473</v>
      </c>
      <c r="O427" t="s">
        <v>1473</v>
      </c>
      <c r="P427" t="s">
        <v>1488</v>
      </c>
      <c r="T427" t="s">
        <v>1142</v>
      </c>
      <c r="U427" t="s">
        <v>1142</v>
      </c>
      <c r="V427" t="s">
        <v>1142</v>
      </c>
      <c r="W427" t="s">
        <v>1142</v>
      </c>
      <c r="X427" t="s">
        <v>1143</v>
      </c>
      <c r="AB427" t="s">
        <v>1469</v>
      </c>
    </row>
    <row r="428" spans="1:28">
      <c r="A428" t="s">
        <v>1001</v>
      </c>
      <c r="B428" t="s">
        <v>808</v>
      </c>
      <c r="D428" t="s">
        <v>1794</v>
      </c>
      <c r="E428" t="s">
        <v>1508</v>
      </c>
      <c r="F428" t="s">
        <v>1619</v>
      </c>
      <c r="G428" t="s">
        <v>1546</v>
      </c>
      <c r="H428" t="s">
        <v>1539</v>
      </c>
      <c r="I428" t="s">
        <v>1698</v>
      </c>
      <c r="J428" t="s">
        <v>1702</v>
      </c>
      <c r="K428" t="s">
        <v>1619</v>
      </c>
      <c r="L428" t="s">
        <v>1619</v>
      </c>
      <c r="M428" t="s">
        <v>1619</v>
      </c>
      <c r="N428" t="s">
        <v>1532</v>
      </c>
      <c r="O428" t="s">
        <v>1532</v>
      </c>
      <c r="P428" t="s">
        <v>1488</v>
      </c>
      <c r="T428" t="s">
        <v>1142</v>
      </c>
      <c r="U428" t="s">
        <v>1142</v>
      </c>
      <c r="V428" t="s">
        <v>1142</v>
      </c>
      <c r="W428" t="s">
        <v>1142</v>
      </c>
      <c r="X428" t="s">
        <v>1143</v>
      </c>
      <c r="AB428" t="s">
        <v>1469</v>
      </c>
    </row>
    <row r="429" spans="1:28">
      <c r="A429" t="s">
        <v>997</v>
      </c>
      <c r="B429" t="s">
        <v>803</v>
      </c>
      <c r="D429" t="s">
        <v>1790</v>
      </c>
      <c r="E429" t="s">
        <v>1678</v>
      </c>
      <c r="F429" t="s">
        <v>1619</v>
      </c>
      <c r="G429" t="s">
        <v>1590</v>
      </c>
      <c r="H429" t="s">
        <v>1539</v>
      </c>
      <c r="I429" t="s">
        <v>1698</v>
      </c>
      <c r="J429" t="s">
        <v>1702</v>
      </c>
      <c r="K429" t="s">
        <v>1619</v>
      </c>
      <c r="L429" t="s">
        <v>1619</v>
      </c>
      <c r="M429" t="s">
        <v>1619</v>
      </c>
      <c r="N429" t="s">
        <v>1701</v>
      </c>
      <c r="O429" t="s">
        <v>1701</v>
      </c>
      <c r="P429" t="s">
        <v>1488</v>
      </c>
      <c r="T429" t="s">
        <v>1142</v>
      </c>
      <c r="U429" t="s">
        <v>1142</v>
      </c>
      <c r="V429" t="s">
        <v>1142</v>
      </c>
      <c r="W429" t="s">
        <v>1142</v>
      </c>
      <c r="X429" t="s">
        <v>1143</v>
      </c>
      <c r="AB429" t="s">
        <v>1469</v>
      </c>
    </row>
    <row r="430" spans="1:28">
      <c r="A430" t="s">
        <v>997</v>
      </c>
      <c r="B430" t="s">
        <v>803</v>
      </c>
      <c r="D430" t="s">
        <v>1797</v>
      </c>
      <c r="E430" t="s">
        <v>1678</v>
      </c>
      <c r="F430" t="s">
        <v>1619</v>
      </c>
      <c r="G430" t="s">
        <v>1697</v>
      </c>
      <c r="H430" t="s">
        <v>1539</v>
      </c>
      <c r="I430" t="s">
        <v>1698</v>
      </c>
      <c r="J430" t="s">
        <v>1702</v>
      </c>
      <c r="K430" t="s">
        <v>1619</v>
      </c>
      <c r="L430" t="s">
        <v>1619</v>
      </c>
      <c r="M430" t="s">
        <v>1619</v>
      </c>
      <c r="N430" t="s">
        <v>1614</v>
      </c>
      <c r="O430" t="s">
        <v>1614</v>
      </c>
      <c r="P430" t="s">
        <v>1488</v>
      </c>
      <c r="T430" t="s">
        <v>1142</v>
      </c>
      <c r="U430" t="s">
        <v>1142</v>
      </c>
      <c r="V430" t="s">
        <v>1142</v>
      </c>
      <c r="W430" t="s">
        <v>1142</v>
      </c>
      <c r="X430" t="s">
        <v>1143</v>
      </c>
      <c r="AB430" t="s">
        <v>1469</v>
      </c>
    </row>
    <row r="431" spans="1:28">
      <c r="A431" t="s">
        <v>997</v>
      </c>
      <c r="B431" t="s">
        <v>803</v>
      </c>
      <c r="D431" t="s">
        <v>1798</v>
      </c>
      <c r="E431" t="s">
        <v>1678</v>
      </c>
      <c r="F431" t="s">
        <v>1619</v>
      </c>
      <c r="G431" t="s">
        <v>1697</v>
      </c>
      <c r="H431" t="s">
        <v>1539</v>
      </c>
      <c r="I431" t="s">
        <v>1698</v>
      </c>
      <c r="J431" t="s">
        <v>1702</v>
      </c>
      <c r="K431" t="s">
        <v>1619</v>
      </c>
      <c r="L431" t="s">
        <v>1619</v>
      </c>
      <c r="M431" t="s">
        <v>1619</v>
      </c>
      <c r="N431" t="s">
        <v>1712</v>
      </c>
      <c r="O431" t="s">
        <v>1712</v>
      </c>
      <c r="P431" t="s">
        <v>1488</v>
      </c>
      <c r="T431" t="s">
        <v>1142</v>
      </c>
      <c r="U431" t="s">
        <v>1142</v>
      </c>
      <c r="V431" t="s">
        <v>1142</v>
      </c>
      <c r="W431" t="s">
        <v>1142</v>
      </c>
      <c r="X431" t="s">
        <v>1143</v>
      </c>
      <c r="AB431" t="s">
        <v>1469</v>
      </c>
    </row>
    <row r="432" spans="1:28">
      <c r="A432" t="s">
        <v>997</v>
      </c>
      <c r="B432" t="s">
        <v>803</v>
      </c>
      <c r="D432" t="s">
        <v>1822</v>
      </c>
      <c r="E432" t="s">
        <v>1525</v>
      </c>
      <c r="F432" t="s">
        <v>1619</v>
      </c>
      <c r="G432" t="s">
        <v>1697</v>
      </c>
      <c r="H432" t="s">
        <v>1539</v>
      </c>
      <c r="I432" t="s">
        <v>1698</v>
      </c>
      <c r="J432" t="s">
        <v>1702</v>
      </c>
      <c r="K432" t="s">
        <v>1619</v>
      </c>
      <c r="L432" t="s">
        <v>1619</v>
      </c>
      <c r="M432" t="s">
        <v>1619</v>
      </c>
      <c r="N432" t="s">
        <v>1583</v>
      </c>
      <c r="O432" t="s">
        <v>1583</v>
      </c>
      <c r="P432" t="s">
        <v>1488</v>
      </c>
      <c r="T432" t="s">
        <v>1142</v>
      </c>
      <c r="U432" t="s">
        <v>1142</v>
      </c>
      <c r="V432" t="s">
        <v>1142</v>
      </c>
      <c r="W432" t="s">
        <v>1142</v>
      </c>
      <c r="X432" t="s">
        <v>1143</v>
      </c>
      <c r="AB432" t="s">
        <v>1469</v>
      </c>
    </row>
    <row r="433" spans="1:28">
      <c r="A433" t="s">
        <v>997</v>
      </c>
      <c r="B433" t="s">
        <v>803</v>
      </c>
      <c r="D433" t="s">
        <v>1792</v>
      </c>
      <c r="E433" t="s">
        <v>1525</v>
      </c>
      <c r="F433" t="s">
        <v>1619</v>
      </c>
      <c r="G433" t="s">
        <v>1483</v>
      </c>
      <c r="H433" t="s">
        <v>1539</v>
      </c>
      <c r="I433" t="s">
        <v>1698</v>
      </c>
      <c r="J433" t="s">
        <v>1702</v>
      </c>
      <c r="K433" t="s">
        <v>1619</v>
      </c>
      <c r="L433" t="s">
        <v>1619</v>
      </c>
      <c r="M433" t="s">
        <v>1619</v>
      </c>
      <c r="N433" t="s">
        <v>1645</v>
      </c>
      <c r="O433" t="s">
        <v>1645</v>
      </c>
      <c r="P433" t="s">
        <v>1488</v>
      </c>
      <c r="T433" t="s">
        <v>1142</v>
      </c>
      <c r="U433" t="s">
        <v>1142</v>
      </c>
      <c r="V433" t="s">
        <v>1142</v>
      </c>
      <c r="W433" t="s">
        <v>1142</v>
      </c>
      <c r="X433" t="s">
        <v>1143</v>
      </c>
      <c r="AB433" t="s">
        <v>1469</v>
      </c>
    </row>
    <row r="434" spans="1:28">
      <c r="A434" t="s">
        <v>997</v>
      </c>
      <c r="B434" t="s">
        <v>803</v>
      </c>
      <c r="D434" t="s">
        <v>1793</v>
      </c>
      <c r="E434" t="s">
        <v>1525</v>
      </c>
      <c r="F434" t="s">
        <v>1619</v>
      </c>
      <c r="G434" t="s">
        <v>1700</v>
      </c>
      <c r="H434" t="s">
        <v>1539</v>
      </c>
      <c r="I434" t="s">
        <v>1698</v>
      </c>
      <c r="J434" t="s">
        <v>1702</v>
      </c>
      <c r="K434" t="s">
        <v>1619</v>
      </c>
      <c r="L434" t="s">
        <v>1619</v>
      </c>
      <c r="M434" t="s">
        <v>1619</v>
      </c>
      <c r="N434" t="s">
        <v>1688</v>
      </c>
      <c r="O434" t="s">
        <v>1688</v>
      </c>
      <c r="P434" t="s">
        <v>1488</v>
      </c>
      <c r="T434" t="s">
        <v>1142</v>
      </c>
      <c r="U434" t="s">
        <v>1142</v>
      </c>
      <c r="V434" t="s">
        <v>1142</v>
      </c>
      <c r="W434" t="s">
        <v>1142</v>
      </c>
      <c r="X434" t="s">
        <v>1143</v>
      </c>
      <c r="AB434" t="s">
        <v>1469</v>
      </c>
    </row>
    <row r="435" spans="1:28">
      <c r="A435" t="s">
        <v>1826</v>
      </c>
      <c r="B435" t="s">
        <v>803</v>
      </c>
      <c r="D435" t="s">
        <v>1790</v>
      </c>
      <c r="E435" t="s">
        <v>1616</v>
      </c>
      <c r="F435" t="s">
        <v>1619</v>
      </c>
      <c r="G435" t="s">
        <v>1639</v>
      </c>
      <c r="H435" t="s">
        <v>1539</v>
      </c>
      <c r="I435" t="s">
        <v>1698</v>
      </c>
      <c r="J435" t="s">
        <v>1702</v>
      </c>
      <c r="K435" t="s">
        <v>1619</v>
      </c>
      <c r="L435" t="s">
        <v>1619</v>
      </c>
      <c r="M435" t="s">
        <v>1619</v>
      </c>
      <c r="N435" t="s">
        <v>1537</v>
      </c>
      <c r="O435" t="s">
        <v>1537</v>
      </c>
      <c r="P435" t="s">
        <v>1488</v>
      </c>
      <c r="T435" t="s">
        <v>1142</v>
      </c>
      <c r="U435" t="s">
        <v>1142</v>
      </c>
      <c r="V435" t="s">
        <v>1142</v>
      </c>
      <c r="W435" t="s">
        <v>1142</v>
      </c>
      <c r="X435" t="s">
        <v>1143</v>
      </c>
      <c r="AB435" t="s">
        <v>1469</v>
      </c>
    </row>
    <row r="436" spans="1:28">
      <c r="A436" t="s">
        <v>1826</v>
      </c>
      <c r="B436" t="s">
        <v>803</v>
      </c>
      <c r="D436" t="s">
        <v>1795</v>
      </c>
      <c r="E436" t="s">
        <v>1576</v>
      </c>
      <c r="F436" t="s">
        <v>1619</v>
      </c>
      <c r="G436" t="s">
        <v>1554</v>
      </c>
      <c r="H436" t="s">
        <v>1539</v>
      </c>
      <c r="I436" t="s">
        <v>1698</v>
      </c>
      <c r="J436" t="s">
        <v>1702</v>
      </c>
      <c r="K436" t="s">
        <v>1619</v>
      </c>
      <c r="L436" t="s">
        <v>1619</v>
      </c>
      <c r="M436" t="s">
        <v>1619</v>
      </c>
      <c r="N436" t="s">
        <v>1537</v>
      </c>
      <c r="O436" t="s">
        <v>1537</v>
      </c>
      <c r="P436" t="s">
        <v>1488</v>
      </c>
      <c r="T436" t="s">
        <v>1142</v>
      </c>
      <c r="U436" t="s">
        <v>1142</v>
      </c>
      <c r="V436" t="s">
        <v>1142</v>
      </c>
      <c r="W436" t="s">
        <v>1142</v>
      </c>
      <c r="X436" t="s">
        <v>1143</v>
      </c>
      <c r="AB436" t="s">
        <v>1469</v>
      </c>
    </row>
    <row r="437" spans="1:28">
      <c r="A437" t="s">
        <v>1826</v>
      </c>
      <c r="B437" t="s">
        <v>803</v>
      </c>
      <c r="D437" t="s">
        <v>1813</v>
      </c>
      <c r="E437" t="s">
        <v>1561</v>
      </c>
      <c r="F437" t="s">
        <v>1619</v>
      </c>
      <c r="G437" t="s">
        <v>1466</v>
      </c>
      <c r="H437" t="s">
        <v>1539</v>
      </c>
      <c r="I437" t="s">
        <v>1698</v>
      </c>
      <c r="J437" t="s">
        <v>1702</v>
      </c>
      <c r="K437" t="s">
        <v>1619</v>
      </c>
      <c r="L437" t="s">
        <v>1619</v>
      </c>
      <c r="M437" t="s">
        <v>1619</v>
      </c>
      <c r="N437" t="s">
        <v>1537</v>
      </c>
      <c r="O437" t="s">
        <v>1537</v>
      </c>
      <c r="P437" t="s">
        <v>1488</v>
      </c>
      <c r="T437" t="s">
        <v>1142</v>
      </c>
      <c r="U437" t="s">
        <v>1142</v>
      </c>
      <c r="V437" t="s">
        <v>1142</v>
      </c>
      <c r="W437" t="s">
        <v>1142</v>
      </c>
      <c r="X437" t="s">
        <v>1143</v>
      </c>
      <c r="AB437" t="s">
        <v>1469</v>
      </c>
    </row>
    <row r="438" spans="1:28">
      <c r="A438" t="s">
        <v>1826</v>
      </c>
      <c r="B438" t="s">
        <v>803</v>
      </c>
      <c r="D438" t="s">
        <v>1801</v>
      </c>
      <c r="E438" t="s">
        <v>1676</v>
      </c>
      <c r="F438" t="s">
        <v>1619</v>
      </c>
      <c r="G438" t="s">
        <v>1523</v>
      </c>
      <c r="H438" t="s">
        <v>1539</v>
      </c>
      <c r="I438" t="s">
        <v>1698</v>
      </c>
      <c r="J438" t="s">
        <v>1702</v>
      </c>
      <c r="K438" t="s">
        <v>1619</v>
      </c>
      <c r="L438" t="s">
        <v>1619</v>
      </c>
      <c r="M438" t="s">
        <v>1619</v>
      </c>
      <c r="N438" t="s">
        <v>1528</v>
      </c>
      <c r="O438" t="s">
        <v>1528</v>
      </c>
      <c r="P438" t="s">
        <v>1488</v>
      </c>
      <c r="T438" t="s">
        <v>1142</v>
      </c>
      <c r="U438" t="s">
        <v>1142</v>
      </c>
      <c r="V438" t="s">
        <v>1142</v>
      </c>
      <c r="W438" t="s">
        <v>1142</v>
      </c>
      <c r="X438" t="s">
        <v>1143</v>
      </c>
      <c r="AB438" t="s">
        <v>1469</v>
      </c>
    </row>
    <row r="439" spans="1:28">
      <c r="A439" t="s">
        <v>1826</v>
      </c>
      <c r="B439" t="s">
        <v>803</v>
      </c>
      <c r="D439" t="s">
        <v>1796</v>
      </c>
      <c r="E439" t="s">
        <v>1636</v>
      </c>
      <c r="F439" t="s">
        <v>1619</v>
      </c>
      <c r="G439" t="s">
        <v>1675</v>
      </c>
      <c r="H439" t="s">
        <v>1539</v>
      </c>
      <c r="I439" t="s">
        <v>1698</v>
      </c>
      <c r="J439" t="s">
        <v>1702</v>
      </c>
      <c r="K439" t="s">
        <v>1619</v>
      </c>
      <c r="L439" t="s">
        <v>1619</v>
      </c>
      <c r="M439" t="s">
        <v>1619</v>
      </c>
      <c r="N439" t="s">
        <v>1679</v>
      </c>
      <c r="O439" t="s">
        <v>1679</v>
      </c>
      <c r="P439" t="s">
        <v>1488</v>
      </c>
      <c r="T439" t="s">
        <v>1142</v>
      </c>
      <c r="U439" t="s">
        <v>1142</v>
      </c>
      <c r="V439" t="s">
        <v>1142</v>
      </c>
      <c r="W439" t="s">
        <v>1142</v>
      </c>
      <c r="X439" t="s">
        <v>1143</v>
      </c>
      <c r="AB439" t="s">
        <v>1469</v>
      </c>
    </row>
    <row r="440" spans="1:28">
      <c r="A440" t="s">
        <v>1826</v>
      </c>
      <c r="B440" t="s">
        <v>803</v>
      </c>
      <c r="D440" t="s">
        <v>1796</v>
      </c>
      <c r="E440" t="s">
        <v>1533</v>
      </c>
      <c r="F440" t="s">
        <v>1619</v>
      </c>
      <c r="G440" t="s">
        <v>1720</v>
      </c>
      <c r="H440" t="s">
        <v>1539</v>
      </c>
      <c r="I440" t="s">
        <v>1698</v>
      </c>
      <c r="J440" t="s">
        <v>1702</v>
      </c>
      <c r="K440" t="s">
        <v>1619</v>
      </c>
      <c r="L440" t="s">
        <v>1619</v>
      </c>
      <c r="M440" t="s">
        <v>1619</v>
      </c>
      <c r="N440" t="s">
        <v>1669</v>
      </c>
      <c r="O440" t="s">
        <v>1669</v>
      </c>
      <c r="P440" t="s">
        <v>1488</v>
      </c>
      <c r="T440" t="s">
        <v>1142</v>
      </c>
      <c r="U440" t="s">
        <v>1142</v>
      </c>
      <c r="V440" t="s">
        <v>1142</v>
      </c>
      <c r="W440" t="s">
        <v>1142</v>
      </c>
      <c r="X440" t="s">
        <v>1143</v>
      </c>
      <c r="AB440" t="s">
        <v>1469</v>
      </c>
    </row>
    <row r="441" spans="1:28">
      <c r="A441" t="s">
        <v>1826</v>
      </c>
      <c r="B441" t="s">
        <v>803</v>
      </c>
      <c r="D441" t="s">
        <v>1812</v>
      </c>
      <c r="E441" t="s">
        <v>1514</v>
      </c>
      <c r="F441" t="s">
        <v>1619</v>
      </c>
      <c r="G441" t="s">
        <v>1492</v>
      </c>
      <c r="H441" t="s">
        <v>1539</v>
      </c>
      <c r="I441" t="s">
        <v>1698</v>
      </c>
      <c r="J441" t="s">
        <v>1702</v>
      </c>
      <c r="K441" t="s">
        <v>1619</v>
      </c>
      <c r="L441" t="s">
        <v>1619</v>
      </c>
      <c r="M441" t="s">
        <v>1619</v>
      </c>
      <c r="N441" t="s">
        <v>1622</v>
      </c>
      <c r="O441" t="s">
        <v>1622</v>
      </c>
      <c r="P441" t="s">
        <v>1488</v>
      </c>
      <c r="T441" t="s">
        <v>1142</v>
      </c>
      <c r="U441" t="s">
        <v>1142</v>
      </c>
      <c r="V441" t="s">
        <v>1142</v>
      </c>
      <c r="W441" t="s">
        <v>1142</v>
      </c>
      <c r="X441" t="s">
        <v>1143</v>
      </c>
      <c r="AB441" t="s">
        <v>1469</v>
      </c>
    </row>
    <row r="442" spans="1:28">
      <c r="A442" t="s">
        <v>1826</v>
      </c>
      <c r="B442" t="s">
        <v>803</v>
      </c>
      <c r="D442" t="s">
        <v>1808</v>
      </c>
      <c r="E442" t="s">
        <v>1613</v>
      </c>
      <c r="F442" t="s">
        <v>1619</v>
      </c>
      <c r="G442" t="s">
        <v>1530</v>
      </c>
      <c r="H442" t="s">
        <v>1539</v>
      </c>
      <c r="I442" t="s">
        <v>1698</v>
      </c>
      <c r="J442" t="s">
        <v>1702</v>
      </c>
      <c r="K442" t="s">
        <v>1619</v>
      </c>
      <c r="L442" t="s">
        <v>1619</v>
      </c>
      <c r="M442" t="s">
        <v>1619</v>
      </c>
      <c r="N442" t="s">
        <v>1579</v>
      </c>
      <c r="O442" t="s">
        <v>1579</v>
      </c>
      <c r="P442" t="s">
        <v>1488</v>
      </c>
      <c r="T442" t="s">
        <v>1142</v>
      </c>
      <c r="U442" t="s">
        <v>1142</v>
      </c>
      <c r="V442" t="s">
        <v>1142</v>
      </c>
      <c r="W442" t="s">
        <v>1142</v>
      </c>
      <c r="X442" t="s">
        <v>1143</v>
      </c>
      <c r="AB442" t="s">
        <v>1469</v>
      </c>
    </row>
    <row r="443" spans="1:28">
      <c r="A443" t="s">
        <v>1826</v>
      </c>
      <c r="B443" t="s">
        <v>803</v>
      </c>
      <c r="D443" t="s">
        <v>1809</v>
      </c>
      <c r="E443" t="s">
        <v>1486</v>
      </c>
      <c r="F443" t="s">
        <v>1619</v>
      </c>
      <c r="G443" t="s">
        <v>1652</v>
      </c>
      <c r="H443" t="s">
        <v>1539</v>
      </c>
      <c r="I443" t="s">
        <v>1698</v>
      </c>
      <c r="J443" t="s">
        <v>1702</v>
      </c>
      <c r="K443" t="s">
        <v>1619</v>
      </c>
      <c r="L443" t="s">
        <v>1619</v>
      </c>
      <c r="M443" t="s">
        <v>1619</v>
      </c>
      <c r="N443" t="s">
        <v>1555</v>
      </c>
      <c r="O443" t="s">
        <v>1555</v>
      </c>
      <c r="P443" t="s">
        <v>1488</v>
      </c>
      <c r="T443" t="s">
        <v>1142</v>
      </c>
      <c r="U443" t="s">
        <v>1142</v>
      </c>
      <c r="V443" t="s">
        <v>1142</v>
      </c>
      <c r="W443" t="s">
        <v>1142</v>
      </c>
      <c r="X443" t="s">
        <v>1143</v>
      </c>
      <c r="AB443" t="s">
        <v>1469</v>
      </c>
    </row>
    <row r="444" spans="1:28">
      <c r="A444" t="s">
        <v>1826</v>
      </c>
      <c r="B444" t="s">
        <v>803</v>
      </c>
      <c r="D444" t="s">
        <v>1810</v>
      </c>
      <c r="E444" t="s">
        <v>1510</v>
      </c>
      <c r="F444" t="s">
        <v>1619</v>
      </c>
      <c r="G444" t="s">
        <v>1734</v>
      </c>
      <c r="H444" t="s">
        <v>1539</v>
      </c>
      <c r="I444" t="s">
        <v>1698</v>
      </c>
      <c r="J444" t="s">
        <v>1702</v>
      </c>
      <c r="K444" t="s">
        <v>1619</v>
      </c>
      <c r="L444" t="s">
        <v>1619</v>
      </c>
      <c r="M444" t="s">
        <v>1619</v>
      </c>
      <c r="N444" t="s">
        <v>1515</v>
      </c>
      <c r="O444" t="s">
        <v>1515</v>
      </c>
      <c r="P444" t="s">
        <v>1488</v>
      </c>
      <c r="T444" t="s">
        <v>1142</v>
      </c>
      <c r="U444" t="s">
        <v>1142</v>
      </c>
      <c r="V444" t="s">
        <v>1142</v>
      </c>
      <c r="W444" t="s">
        <v>1142</v>
      </c>
      <c r="X444" t="s">
        <v>1143</v>
      </c>
      <c r="AB444" t="s">
        <v>1469</v>
      </c>
    </row>
    <row r="445" spans="1:28">
      <c r="A445" t="s">
        <v>1826</v>
      </c>
      <c r="B445" t="s">
        <v>803</v>
      </c>
      <c r="D445" t="s">
        <v>1803</v>
      </c>
      <c r="E445" t="s">
        <v>1629</v>
      </c>
      <c r="F445" t="s">
        <v>1619</v>
      </c>
      <c r="G445" t="s">
        <v>1498</v>
      </c>
      <c r="H445" t="s">
        <v>1539</v>
      </c>
      <c r="I445" t="s">
        <v>1698</v>
      </c>
      <c r="J445" t="s">
        <v>1702</v>
      </c>
      <c r="K445" t="s">
        <v>1619</v>
      </c>
      <c r="L445" t="s">
        <v>1619</v>
      </c>
      <c r="M445" t="s">
        <v>1619</v>
      </c>
      <c r="N445" t="s">
        <v>1737</v>
      </c>
      <c r="O445" t="s">
        <v>1737</v>
      </c>
      <c r="P445" t="s">
        <v>1488</v>
      </c>
      <c r="T445" t="s">
        <v>1142</v>
      </c>
      <c r="U445" t="s">
        <v>1142</v>
      </c>
      <c r="V445" t="s">
        <v>1142</v>
      </c>
      <c r="W445" t="s">
        <v>1142</v>
      </c>
      <c r="X445" t="s">
        <v>1143</v>
      </c>
      <c r="AB445" t="s">
        <v>1469</v>
      </c>
    </row>
    <row r="446" spans="1:28">
      <c r="A446" t="s">
        <v>1826</v>
      </c>
      <c r="B446" t="s">
        <v>803</v>
      </c>
      <c r="D446" t="s">
        <v>1804</v>
      </c>
      <c r="E446" t="s">
        <v>1629</v>
      </c>
      <c r="F446" t="s">
        <v>1619</v>
      </c>
      <c r="G446" t="s">
        <v>1606</v>
      </c>
      <c r="H446" t="s">
        <v>1539</v>
      </c>
      <c r="I446" t="s">
        <v>1698</v>
      </c>
      <c r="J446" t="s">
        <v>1702</v>
      </c>
      <c r="K446" t="s">
        <v>1619</v>
      </c>
      <c r="L446" t="s">
        <v>1619</v>
      </c>
      <c r="M446" t="s">
        <v>1619</v>
      </c>
      <c r="N446" t="s">
        <v>1737</v>
      </c>
      <c r="O446" t="s">
        <v>1737</v>
      </c>
      <c r="P446" t="s">
        <v>1488</v>
      </c>
      <c r="T446" t="s">
        <v>1142</v>
      </c>
      <c r="U446" t="s">
        <v>1142</v>
      </c>
      <c r="V446" t="s">
        <v>1142</v>
      </c>
      <c r="W446" t="s">
        <v>1142</v>
      </c>
      <c r="X446" t="s">
        <v>1143</v>
      </c>
      <c r="AB446" t="s">
        <v>1469</v>
      </c>
    </row>
    <row r="447" spans="1:28">
      <c r="A447" t="s">
        <v>1826</v>
      </c>
      <c r="B447" t="s">
        <v>803</v>
      </c>
      <c r="D447" t="s">
        <v>1806</v>
      </c>
      <c r="E447" t="s">
        <v>1572</v>
      </c>
      <c r="F447" t="s">
        <v>1619</v>
      </c>
      <c r="G447" t="s">
        <v>1501</v>
      </c>
      <c r="H447" t="s">
        <v>1539</v>
      </c>
      <c r="I447" t="s">
        <v>1698</v>
      </c>
      <c r="J447" t="s">
        <v>1702</v>
      </c>
      <c r="K447" t="s">
        <v>1619</v>
      </c>
      <c r="L447" t="s">
        <v>1619</v>
      </c>
      <c r="M447" t="s">
        <v>1619</v>
      </c>
      <c r="N447" t="s">
        <v>1535</v>
      </c>
      <c r="O447" t="s">
        <v>1535</v>
      </c>
      <c r="P447" t="s">
        <v>1488</v>
      </c>
      <c r="T447" t="s">
        <v>1142</v>
      </c>
      <c r="U447" t="s">
        <v>1142</v>
      </c>
      <c r="V447" t="s">
        <v>1142</v>
      </c>
      <c r="W447" t="s">
        <v>1142</v>
      </c>
      <c r="X447" t="s">
        <v>1143</v>
      </c>
      <c r="AB447" t="s">
        <v>1469</v>
      </c>
    </row>
    <row r="448" spans="1:28">
      <c r="A448" t="s">
        <v>1826</v>
      </c>
      <c r="B448" t="s">
        <v>803</v>
      </c>
      <c r="D448" t="s">
        <v>1807</v>
      </c>
      <c r="E448" t="s">
        <v>1474</v>
      </c>
      <c r="F448" t="s">
        <v>1619</v>
      </c>
      <c r="G448" t="s">
        <v>1479</v>
      </c>
      <c r="H448" t="s">
        <v>1539</v>
      </c>
      <c r="I448" t="s">
        <v>1698</v>
      </c>
      <c r="J448" t="s">
        <v>1702</v>
      </c>
      <c r="K448" t="s">
        <v>1619</v>
      </c>
      <c r="L448" t="s">
        <v>1619</v>
      </c>
      <c r="M448" t="s">
        <v>1619</v>
      </c>
      <c r="N448" t="s">
        <v>1535</v>
      </c>
      <c r="O448" t="s">
        <v>1535</v>
      </c>
      <c r="P448" t="s">
        <v>1488</v>
      </c>
      <c r="T448" t="s">
        <v>1142</v>
      </c>
      <c r="U448" t="s">
        <v>1142</v>
      </c>
      <c r="V448" t="s">
        <v>1142</v>
      </c>
      <c r="W448" t="s">
        <v>1142</v>
      </c>
      <c r="X448" t="s">
        <v>1143</v>
      </c>
      <c r="AB448" t="s">
        <v>1469</v>
      </c>
    </row>
    <row r="449" spans="1:28">
      <c r="A449" t="s">
        <v>1826</v>
      </c>
      <c r="B449" t="s">
        <v>803</v>
      </c>
      <c r="D449" t="s">
        <v>1816</v>
      </c>
      <c r="E449" t="s">
        <v>1718</v>
      </c>
      <c r="F449" t="s">
        <v>1619</v>
      </c>
      <c r="G449" t="s">
        <v>1494</v>
      </c>
      <c r="H449" t="s">
        <v>1539</v>
      </c>
      <c r="I449" t="s">
        <v>1698</v>
      </c>
      <c r="J449" t="s">
        <v>1702</v>
      </c>
      <c r="K449" t="s">
        <v>1619</v>
      </c>
      <c r="L449" t="s">
        <v>1619</v>
      </c>
      <c r="M449" t="s">
        <v>1619</v>
      </c>
      <c r="N449" t="s">
        <v>1472</v>
      </c>
      <c r="O449" t="s">
        <v>1472</v>
      </c>
      <c r="P449" t="s">
        <v>1488</v>
      </c>
      <c r="T449" t="s">
        <v>1142</v>
      </c>
      <c r="U449" t="s">
        <v>1142</v>
      </c>
      <c r="V449" t="s">
        <v>1142</v>
      </c>
      <c r="W449" t="s">
        <v>1142</v>
      </c>
      <c r="X449" t="s">
        <v>1143</v>
      </c>
      <c r="AB449" t="s">
        <v>1469</v>
      </c>
    </row>
    <row r="450" spans="1:28">
      <c r="A450" t="s">
        <v>1826</v>
      </c>
      <c r="B450" t="s">
        <v>803</v>
      </c>
      <c r="D450" t="s">
        <v>1794</v>
      </c>
      <c r="E450" t="s">
        <v>1511</v>
      </c>
      <c r="F450" t="s">
        <v>1619</v>
      </c>
      <c r="G450" t="s">
        <v>1470</v>
      </c>
      <c r="H450" t="s">
        <v>1539</v>
      </c>
      <c r="I450" t="s">
        <v>1698</v>
      </c>
      <c r="J450" t="s">
        <v>1702</v>
      </c>
      <c r="K450" t="s">
        <v>1619</v>
      </c>
      <c r="L450" t="s">
        <v>1619</v>
      </c>
      <c r="M450" t="s">
        <v>1619</v>
      </c>
      <c r="N450" t="s">
        <v>1635</v>
      </c>
      <c r="O450" t="s">
        <v>1635</v>
      </c>
      <c r="P450" t="s">
        <v>1488</v>
      </c>
      <c r="T450" t="s">
        <v>1142</v>
      </c>
      <c r="U450" t="s">
        <v>1142</v>
      </c>
      <c r="V450" t="s">
        <v>1142</v>
      </c>
      <c r="W450" t="s">
        <v>1142</v>
      </c>
      <c r="X450" t="s">
        <v>1143</v>
      </c>
      <c r="AB450" t="s">
        <v>1469</v>
      </c>
    </row>
    <row r="451" spans="1:28">
      <c r="A451" t="s">
        <v>1825</v>
      </c>
      <c r="B451" t="s">
        <v>803</v>
      </c>
      <c r="D451" t="s">
        <v>1821</v>
      </c>
      <c r="E451" t="s">
        <v>1660</v>
      </c>
      <c r="F451" t="s">
        <v>1619</v>
      </c>
      <c r="G451" t="s">
        <v>1465</v>
      </c>
      <c r="H451" t="s">
        <v>1539</v>
      </c>
      <c r="I451" t="s">
        <v>1698</v>
      </c>
      <c r="J451" t="s">
        <v>1702</v>
      </c>
      <c r="K451" t="s">
        <v>1619</v>
      </c>
      <c r="L451" t="s">
        <v>1619</v>
      </c>
      <c r="M451" t="s">
        <v>1619</v>
      </c>
      <c r="N451" t="s">
        <v>1625</v>
      </c>
      <c r="O451" t="s">
        <v>1625</v>
      </c>
      <c r="P451" t="s">
        <v>1488</v>
      </c>
      <c r="T451" t="s">
        <v>1142</v>
      </c>
      <c r="U451" t="s">
        <v>1142</v>
      </c>
      <c r="V451" t="s">
        <v>1142</v>
      </c>
      <c r="W451" t="s">
        <v>1142</v>
      </c>
      <c r="X451" t="s">
        <v>1143</v>
      </c>
      <c r="AB451" t="s">
        <v>1469</v>
      </c>
    </row>
    <row r="452" spans="1:28">
      <c r="A452" t="s">
        <v>1825</v>
      </c>
      <c r="B452" t="s">
        <v>803</v>
      </c>
      <c r="D452" t="s">
        <v>1812</v>
      </c>
      <c r="E452" t="s">
        <v>1605</v>
      </c>
      <c r="F452" t="s">
        <v>1619</v>
      </c>
      <c r="G452" t="s">
        <v>1465</v>
      </c>
      <c r="H452" t="s">
        <v>1539</v>
      </c>
      <c r="I452" t="s">
        <v>1698</v>
      </c>
      <c r="J452" t="s">
        <v>1702</v>
      </c>
      <c r="K452" t="s">
        <v>1619</v>
      </c>
      <c r="L452" t="s">
        <v>1619</v>
      </c>
      <c r="M452" t="s">
        <v>1619</v>
      </c>
      <c r="N452" t="s">
        <v>1625</v>
      </c>
      <c r="O452" t="s">
        <v>1625</v>
      </c>
      <c r="P452" t="s">
        <v>1488</v>
      </c>
      <c r="T452" t="s">
        <v>1142</v>
      </c>
      <c r="U452" t="s">
        <v>1142</v>
      </c>
      <c r="V452" t="s">
        <v>1142</v>
      </c>
      <c r="W452" t="s">
        <v>1142</v>
      </c>
      <c r="X452" t="s">
        <v>1143</v>
      </c>
      <c r="AB452" t="s">
        <v>1469</v>
      </c>
    </row>
    <row r="453" spans="1:28">
      <c r="A453" t="s">
        <v>1825</v>
      </c>
      <c r="B453" t="s">
        <v>803</v>
      </c>
      <c r="D453" t="s">
        <v>1808</v>
      </c>
      <c r="E453" t="s">
        <v>1467</v>
      </c>
      <c r="F453" t="s">
        <v>1619</v>
      </c>
      <c r="G453" t="s">
        <v>1696</v>
      </c>
      <c r="H453" t="s">
        <v>1539</v>
      </c>
      <c r="I453" t="s">
        <v>1698</v>
      </c>
      <c r="J453" t="s">
        <v>1702</v>
      </c>
      <c r="K453" t="s">
        <v>1619</v>
      </c>
      <c r="L453" t="s">
        <v>1619</v>
      </c>
      <c r="M453" t="s">
        <v>1619</v>
      </c>
      <c r="N453" t="s">
        <v>1625</v>
      </c>
      <c r="O453" t="s">
        <v>1625</v>
      </c>
      <c r="P453" t="s">
        <v>1488</v>
      </c>
      <c r="T453" t="s">
        <v>1142</v>
      </c>
      <c r="U453" t="s">
        <v>1142</v>
      </c>
      <c r="V453" t="s">
        <v>1142</v>
      </c>
      <c r="W453" t="s">
        <v>1142</v>
      </c>
      <c r="X453" t="s">
        <v>1143</v>
      </c>
      <c r="AB453" t="s">
        <v>1469</v>
      </c>
    </row>
    <row r="454" spans="1:28">
      <c r="A454" t="s">
        <v>1825</v>
      </c>
      <c r="B454" t="s">
        <v>803</v>
      </c>
      <c r="D454" t="s">
        <v>1809</v>
      </c>
      <c r="E454" t="s">
        <v>1640</v>
      </c>
      <c r="F454" t="s">
        <v>1619</v>
      </c>
      <c r="G454" t="s">
        <v>1598</v>
      </c>
      <c r="H454" t="s">
        <v>1539</v>
      </c>
      <c r="I454" t="s">
        <v>1698</v>
      </c>
      <c r="J454" t="s">
        <v>1702</v>
      </c>
      <c r="K454" t="s">
        <v>1619</v>
      </c>
      <c r="L454" t="s">
        <v>1619</v>
      </c>
      <c r="M454" t="s">
        <v>1619</v>
      </c>
      <c r="N454" t="s">
        <v>1625</v>
      </c>
      <c r="O454" t="s">
        <v>1625</v>
      </c>
      <c r="P454" t="s">
        <v>1488</v>
      </c>
      <c r="T454" t="s">
        <v>1142</v>
      </c>
      <c r="U454" t="s">
        <v>1142</v>
      </c>
      <c r="V454" t="s">
        <v>1142</v>
      </c>
      <c r="W454" t="s">
        <v>1142</v>
      </c>
      <c r="X454" t="s">
        <v>1143</v>
      </c>
      <c r="AB454" t="s">
        <v>1469</v>
      </c>
    </row>
    <row r="455" spans="1:28">
      <c r="A455" t="s">
        <v>1825</v>
      </c>
      <c r="B455" t="s">
        <v>803</v>
      </c>
      <c r="D455" t="s">
        <v>1810</v>
      </c>
      <c r="E455" t="s">
        <v>1499</v>
      </c>
      <c r="F455" t="s">
        <v>1619</v>
      </c>
      <c r="G455" t="s">
        <v>1481</v>
      </c>
      <c r="H455" t="s">
        <v>1539</v>
      </c>
      <c r="I455" t="s">
        <v>1698</v>
      </c>
      <c r="J455" t="s">
        <v>1702</v>
      </c>
      <c r="K455" t="s">
        <v>1619</v>
      </c>
      <c r="L455" t="s">
        <v>1619</v>
      </c>
      <c r="M455" t="s">
        <v>1619</v>
      </c>
      <c r="N455" t="s">
        <v>1625</v>
      </c>
      <c r="O455" t="s">
        <v>1625</v>
      </c>
      <c r="P455" t="s">
        <v>1488</v>
      </c>
      <c r="T455" t="s">
        <v>1142</v>
      </c>
      <c r="U455" t="s">
        <v>1142</v>
      </c>
      <c r="V455" t="s">
        <v>1142</v>
      </c>
      <c r="W455" t="s">
        <v>1142</v>
      </c>
      <c r="X455" t="s">
        <v>1143</v>
      </c>
      <c r="AB455" t="s">
        <v>1469</v>
      </c>
    </row>
    <row r="456" spans="1:28">
      <c r="A456" t="s">
        <v>1825</v>
      </c>
      <c r="B456" t="s">
        <v>803</v>
      </c>
      <c r="D456" t="s">
        <v>1803</v>
      </c>
      <c r="E456" t="s">
        <v>1548</v>
      </c>
      <c r="F456" t="s">
        <v>1619</v>
      </c>
      <c r="G456" t="s">
        <v>1595</v>
      </c>
      <c r="H456" t="s">
        <v>1539</v>
      </c>
      <c r="I456" t="s">
        <v>1698</v>
      </c>
      <c r="J456" t="s">
        <v>1702</v>
      </c>
      <c r="K456" t="s">
        <v>1619</v>
      </c>
      <c r="L456" t="s">
        <v>1619</v>
      </c>
      <c r="M456" t="s">
        <v>1619</v>
      </c>
      <c r="N456" t="s">
        <v>1615</v>
      </c>
      <c r="O456" t="s">
        <v>1615</v>
      </c>
      <c r="P456" t="s">
        <v>1488</v>
      </c>
      <c r="T456" t="s">
        <v>1142</v>
      </c>
      <c r="U456" t="s">
        <v>1142</v>
      </c>
      <c r="V456" t="s">
        <v>1142</v>
      </c>
      <c r="W456" t="s">
        <v>1142</v>
      </c>
      <c r="X456" t="s">
        <v>1143</v>
      </c>
      <c r="AB456" t="s">
        <v>1469</v>
      </c>
    </row>
    <row r="457" spans="1:28">
      <c r="A457" t="s">
        <v>1825</v>
      </c>
      <c r="B457" t="s">
        <v>803</v>
      </c>
      <c r="D457" t="s">
        <v>1804</v>
      </c>
      <c r="E457" t="s">
        <v>1653</v>
      </c>
      <c r="F457" t="s">
        <v>1619</v>
      </c>
      <c r="G457" t="s">
        <v>1732</v>
      </c>
      <c r="H457" t="s">
        <v>1539</v>
      </c>
      <c r="I457" t="s">
        <v>1698</v>
      </c>
      <c r="J457" t="s">
        <v>1702</v>
      </c>
      <c r="K457" t="s">
        <v>1619</v>
      </c>
      <c r="L457" t="s">
        <v>1619</v>
      </c>
      <c r="M457" t="s">
        <v>1619</v>
      </c>
      <c r="N457" t="s">
        <v>1615</v>
      </c>
      <c r="O457" t="s">
        <v>1615</v>
      </c>
      <c r="P457" t="s">
        <v>1488</v>
      </c>
      <c r="T457" t="s">
        <v>1142</v>
      </c>
      <c r="U457" t="s">
        <v>1142</v>
      </c>
      <c r="V457" t="s">
        <v>1142</v>
      </c>
      <c r="W457" t="s">
        <v>1142</v>
      </c>
      <c r="X457" t="s">
        <v>1143</v>
      </c>
      <c r="AB457" t="s">
        <v>1469</v>
      </c>
    </row>
    <row r="458" spans="1:28">
      <c r="A458" t="s">
        <v>1825</v>
      </c>
      <c r="B458" t="s">
        <v>803</v>
      </c>
      <c r="D458" t="s">
        <v>1792</v>
      </c>
      <c r="E458" t="s">
        <v>1589</v>
      </c>
      <c r="F458" t="s">
        <v>1619</v>
      </c>
      <c r="G458" t="s">
        <v>1484</v>
      </c>
      <c r="H458" t="s">
        <v>1539</v>
      </c>
      <c r="I458" t="s">
        <v>1698</v>
      </c>
      <c r="J458" t="s">
        <v>1702</v>
      </c>
      <c r="K458" t="s">
        <v>1619</v>
      </c>
      <c r="L458" t="s">
        <v>1619</v>
      </c>
      <c r="M458" t="s">
        <v>1619</v>
      </c>
      <c r="N458" t="s">
        <v>1615</v>
      </c>
      <c r="O458" t="s">
        <v>1615</v>
      </c>
      <c r="P458" t="s">
        <v>1488</v>
      </c>
      <c r="T458" t="s">
        <v>1142</v>
      </c>
      <c r="U458" t="s">
        <v>1142</v>
      </c>
      <c r="V458" t="s">
        <v>1142</v>
      </c>
      <c r="W458" t="s">
        <v>1142</v>
      </c>
      <c r="X458" t="s">
        <v>1143</v>
      </c>
      <c r="AB458" t="s">
        <v>1469</v>
      </c>
    </row>
    <row r="459" spans="1:28">
      <c r="A459" t="s">
        <v>1825</v>
      </c>
      <c r="B459" t="s">
        <v>803</v>
      </c>
      <c r="D459" t="s">
        <v>1816</v>
      </c>
      <c r="E459" t="s">
        <v>1599</v>
      </c>
      <c r="F459" t="s">
        <v>1619</v>
      </c>
      <c r="G459" t="s">
        <v>1691</v>
      </c>
      <c r="H459" t="s">
        <v>1539</v>
      </c>
      <c r="I459" t="s">
        <v>1698</v>
      </c>
      <c r="J459" t="s">
        <v>1702</v>
      </c>
      <c r="K459" t="s">
        <v>1619</v>
      </c>
      <c r="L459" t="s">
        <v>1619</v>
      </c>
      <c r="M459" t="s">
        <v>1619</v>
      </c>
      <c r="N459" t="s">
        <v>1615</v>
      </c>
      <c r="O459" t="s">
        <v>1615</v>
      </c>
      <c r="P459" t="s">
        <v>1488</v>
      </c>
      <c r="T459" t="s">
        <v>1142</v>
      </c>
      <c r="U459" t="s">
        <v>1142</v>
      </c>
      <c r="V459" t="s">
        <v>1142</v>
      </c>
      <c r="W459" t="s">
        <v>1142</v>
      </c>
      <c r="X459" t="s">
        <v>1143</v>
      </c>
      <c r="AB459" t="s">
        <v>1469</v>
      </c>
    </row>
    <row r="460" spans="1:28">
      <c r="A460" t="s">
        <v>1825</v>
      </c>
      <c r="B460" t="s">
        <v>803</v>
      </c>
      <c r="D460" t="s">
        <v>1794</v>
      </c>
      <c r="E460" t="s">
        <v>1693</v>
      </c>
      <c r="F460" t="s">
        <v>1619</v>
      </c>
      <c r="G460" t="s">
        <v>1692</v>
      </c>
      <c r="H460" t="s">
        <v>1539</v>
      </c>
      <c r="I460" t="s">
        <v>1698</v>
      </c>
      <c r="J460" t="s">
        <v>1702</v>
      </c>
      <c r="K460" t="s">
        <v>1619</v>
      </c>
      <c r="L460" t="s">
        <v>1619</v>
      </c>
      <c r="M460" t="s">
        <v>1619</v>
      </c>
      <c r="N460" t="s">
        <v>1615</v>
      </c>
      <c r="O460" t="s">
        <v>1615</v>
      </c>
      <c r="P460" t="s">
        <v>1488</v>
      </c>
      <c r="T460" t="s">
        <v>1142</v>
      </c>
      <c r="U460" t="s">
        <v>1142</v>
      </c>
      <c r="V460" t="s">
        <v>1142</v>
      </c>
      <c r="W460" t="s">
        <v>1142</v>
      </c>
      <c r="X460" t="s">
        <v>1143</v>
      </c>
      <c r="AB460" t="s">
        <v>1469</v>
      </c>
    </row>
    <row r="461" spans="1:28">
      <c r="A461" t="s">
        <v>1001</v>
      </c>
      <c r="B461" t="s">
        <v>803</v>
      </c>
      <c r="D461" t="s">
        <v>1791</v>
      </c>
      <c r="E461" t="s">
        <v>1529</v>
      </c>
      <c r="F461" t="s">
        <v>1619</v>
      </c>
      <c r="G461" t="s">
        <v>1684</v>
      </c>
      <c r="H461" t="s">
        <v>1539</v>
      </c>
      <c r="I461" t="s">
        <v>1698</v>
      </c>
      <c r="J461" t="s">
        <v>1702</v>
      </c>
      <c r="K461" t="s">
        <v>1619</v>
      </c>
      <c r="L461" t="s">
        <v>1619</v>
      </c>
      <c r="M461" t="s">
        <v>1619</v>
      </c>
      <c r="N461" t="s">
        <v>1567</v>
      </c>
      <c r="O461" t="s">
        <v>1567</v>
      </c>
      <c r="P461" t="s">
        <v>1488</v>
      </c>
      <c r="T461" t="s">
        <v>1142</v>
      </c>
      <c r="U461" t="s">
        <v>1142</v>
      </c>
      <c r="V461" t="s">
        <v>1142</v>
      </c>
      <c r="W461" t="s">
        <v>1142</v>
      </c>
      <c r="X461" t="s">
        <v>1143</v>
      </c>
      <c r="AB461" t="s">
        <v>1469</v>
      </c>
    </row>
    <row r="462" spans="1:28">
      <c r="A462" t="s">
        <v>1001</v>
      </c>
      <c r="B462" t="s">
        <v>803</v>
      </c>
      <c r="D462" t="s">
        <v>1831</v>
      </c>
      <c r="E462" t="s">
        <v>1506</v>
      </c>
      <c r="F462" t="s">
        <v>1619</v>
      </c>
      <c r="G462" t="s">
        <v>1684</v>
      </c>
      <c r="H462" t="s">
        <v>1539</v>
      </c>
      <c r="I462" t="s">
        <v>1698</v>
      </c>
      <c r="J462" t="s">
        <v>1702</v>
      </c>
      <c r="K462" t="s">
        <v>1619</v>
      </c>
      <c r="L462" t="s">
        <v>1619</v>
      </c>
      <c r="M462" t="s">
        <v>1619</v>
      </c>
      <c r="N462" t="s">
        <v>1654</v>
      </c>
      <c r="O462" t="s">
        <v>1654</v>
      </c>
      <c r="P462" t="s">
        <v>1488</v>
      </c>
      <c r="T462" t="s">
        <v>1142</v>
      </c>
      <c r="U462" t="s">
        <v>1142</v>
      </c>
      <c r="V462" t="s">
        <v>1142</v>
      </c>
      <c r="W462" t="s">
        <v>1142</v>
      </c>
      <c r="X462" t="s">
        <v>1143</v>
      </c>
      <c r="AB462" t="s">
        <v>1469</v>
      </c>
    </row>
    <row r="463" spans="1:28">
      <c r="A463" t="s">
        <v>1001</v>
      </c>
      <c r="B463" t="s">
        <v>803</v>
      </c>
      <c r="D463" t="s">
        <v>1812</v>
      </c>
      <c r="E463" t="s">
        <v>1506</v>
      </c>
      <c r="F463" t="s">
        <v>1619</v>
      </c>
      <c r="G463" t="s">
        <v>1684</v>
      </c>
      <c r="H463" t="s">
        <v>1539</v>
      </c>
      <c r="I463" t="s">
        <v>1698</v>
      </c>
      <c r="J463" t="s">
        <v>1702</v>
      </c>
      <c r="K463" t="s">
        <v>1619</v>
      </c>
      <c r="L463" t="s">
        <v>1619</v>
      </c>
      <c r="M463" t="s">
        <v>1619</v>
      </c>
      <c r="N463" t="s">
        <v>1520</v>
      </c>
      <c r="O463" t="s">
        <v>1520</v>
      </c>
      <c r="P463" t="s">
        <v>1488</v>
      </c>
      <c r="T463" t="s">
        <v>1142</v>
      </c>
      <c r="U463" t="s">
        <v>1142</v>
      </c>
      <c r="V463" t="s">
        <v>1142</v>
      </c>
      <c r="W463" t="s">
        <v>1142</v>
      </c>
      <c r="X463" t="s">
        <v>1143</v>
      </c>
      <c r="AB463" t="s">
        <v>1469</v>
      </c>
    </row>
    <row r="464" spans="1:28">
      <c r="A464" t="s">
        <v>1001</v>
      </c>
      <c r="B464" t="s">
        <v>803</v>
      </c>
      <c r="D464" t="s">
        <v>1799</v>
      </c>
      <c r="E464" t="s">
        <v>1566</v>
      </c>
      <c r="F464" t="s">
        <v>1619</v>
      </c>
      <c r="G464" t="s">
        <v>1684</v>
      </c>
      <c r="H464" t="s">
        <v>1539</v>
      </c>
      <c r="I464" t="s">
        <v>1698</v>
      </c>
      <c r="J464" t="s">
        <v>1702</v>
      </c>
      <c r="K464" t="s">
        <v>1619</v>
      </c>
      <c r="L464" t="s">
        <v>1619</v>
      </c>
      <c r="M464" t="s">
        <v>1619</v>
      </c>
      <c r="N464" t="s">
        <v>1703</v>
      </c>
      <c r="O464" t="s">
        <v>1703</v>
      </c>
      <c r="P464" t="s">
        <v>1488</v>
      </c>
      <c r="T464" t="s">
        <v>1142</v>
      </c>
      <c r="U464" t="s">
        <v>1142</v>
      </c>
      <c r="V464" t="s">
        <v>1142</v>
      </c>
      <c r="W464" t="s">
        <v>1142</v>
      </c>
      <c r="X464" t="s">
        <v>1143</v>
      </c>
      <c r="AB464" t="s">
        <v>1469</v>
      </c>
    </row>
    <row r="465" spans="1:28">
      <c r="A465" t="s">
        <v>1001</v>
      </c>
      <c r="B465" t="s">
        <v>803</v>
      </c>
      <c r="D465" t="s">
        <v>1802</v>
      </c>
      <c r="E465" t="s">
        <v>1566</v>
      </c>
      <c r="F465" t="s">
        <v>1619</v>
      </c>
      <c r="G465" t="s">
        <v>1497</v>
      </c>
      <c r="H465" t="s">
        <v>1539</v>
      </c>
      <c r="I465" t="s">
        <v>1698</v>
      </c>
      <c r="J465" t="s">
        <v>1702</v>
      </c>
      <c r="K465" t="s">
        <v>1619</v>
      </c>
      <c r="L465" t="s">
        <v>1619</v>
      </c>
      <c r="M465" t="s">
        <v>1619</v>
      </c>
      <c r="N465" t="s">
        <v>1703</v>
      </c>
      <c r="O465" t="s">
        <v>1703</v>
      </c>
      <c r="P465" t="s">
        <v>1488</v>
      </c>
      <c r="T465" t="s">
        <v>1142</v>
      </c>
      <c r="U465" t="s">
        <v>1142</v>
      </c>
      <c r="V465" t="s">
        <v>1142</v>
      </c>
      <c r="W465" t="s">
        <v>1142</v>
      </c>
      <c r="X465" t="s">
        <v>1143</v>
      </c>
      <c r="AB465" t="s">
        <v>1469</v>
      </c>
    </row>
    <row r="466" spans="1:28">
      <c r="A466" t="s">
        <v>1001</v>
      </c>
      <c r="B466" t="s">
        <v>803</v>
      </c>
      <c r="D466" t="s">
        <v>1816</v>
      </c>
      <c r="E466" t="s">
        <v>1508</v>
      </c>
      <c r="F466" t="s">
        <v>1619</v>
      </c>
      <c r="G466" t="s">
        <v>1637</v>
      </c>
      <c r="H466" t="s">
        <v>1539</v>
      </c>
      <c r="I466" t="s">
        <v>1698</v>
      </c>
      <c r="J466" t="s">
        <v>1702</v>
      </c>
      <c r="K466" t="s">
        <v>1619</v>
      </c>
      <c r="L466" t="s">
        <v>1619</v>
      </c>
      <c r="M466" t="s">
        <v>1619</v>
      </c>
      <c r="N466" t="s">
        <v>1473</v>
      </c>
      <c r="O466" t="s">
        <v>1473</v>
      </c>
      <c r="P466" t="s">
        <v>1488</v>
      </c>
      <c r="T466" t="s">
        <v>1142</v>
      </c>
      <c r="U466" t="s">
        <v>1142</v>
      </c>
      <c r="V466" t="s">
        <v>1142</v>
      </c>
      <c r="W466" t="s">
        <v>1142</v>
      </c>
      <c r="X466" t="s">
        <v>1143</v>
      </c>
      <c r="AB466" t="s">
        <v>1469</v>
      </c>
    </row>
    <row r="467" spans="1:28">
      <c r="A467" t="s">
        <v>1001</v>
      </c>
      <c r="B467" t="s">
        <v>803</v>
      </c>
      <c r="D467" t="s">
        <v>1794</v>
      </c>
      <c r="E467" t="s">
        <v>1575</v>
      </c>
      <c r="F467" t="s">
        <v>1619</v>
      </c>
      <c r="G467" t="s">
        <v>1546</v>
      </c>
      <c r="H467" t="s">
        <v>1539</v>
      </c>
      <c r="I467" t="s">
        <v>1698</v>
      </c>
      <c r="J467" t="s">
        <v>1702</v>
      </c>
      <c r="K467" t="s">
        <v>1619</v>
      </c>
      <c r="L467" t="s">
        <v>1619</v>
      </c>
      <c r="M467" t="s">
        <v>1619</v>
      </c>
      <c r="N467" t="s">
        <v>1532</v>
      </c>
      <c r="O467" t="s">
        <v>1532</v>
      </c>
      <c r="P467" t="s">
        <v>1488</v>
      </c>
      <c r="T467" t="s">
        <v>1142</v>
      </c>
      <c r="U467" t="s">
        <v>1142</v>
      </c>
      <c r="V467" t="s">
        <v>1142</v>
      </c>
      <c r="W467" t="s">
        <v>1142</v>
      </c>
      <c r="X467" t="s">
        <v>1143</v>
      </c>
      <c r="AB467" t="s">
        <v>1469</v>
      </c>
    </row>
    <row r="468" spans="1:28">
      <c r="A468" t="s">
        <v>997</v>
      </c>
      <c r="B468" t="s">
        <v>810</v>
      </c>
      <c r="D468" t="s">
        <v>1790</v>
      </c>
      <c r="E468" t="s">
        <v>1678</v>
      </c>
      <c r="F468" t="s">
        <v>1550</v>
      </c>
      <c r="G468" t="s">
        <v>1590</v>
      </c>
      <c r="H468" t="s">
        <v>1539</v>
      </c>
      <c r="I468" t="s">
        <v>1698</v>
      </c>
      <c r="J468" t="s">
        <v>1702</v>
      </c>
      <c r="K468" t="s">
        <v>1550</v>
      </c>
      <c r="L468" t="s">
        <v>1550</v>
      </c>
      <c r="M468" t="s">
        <v>1550</v>
      </c>
      <c r="N468" t="s">
        <v>1701</v>
      </c>
      <c r="O468" t="s">
        <v>1701</v>
      </c>
      <c r="P468" t="s">
        <v>1488</v>
      </c>
      <c r="T468" t="s">
        <v>1142</v>
      </c>
      <c r="U468" t="s">
        <v>1142</v>
      </c>
      <c r="V468" t="s">
        <v>1142</v>
      </c>
      <c r="W468" t="s">
        <v>1142</v>
      </c>
      <c r="X468" t="s">
        <v>1143</v>
      </c>
      <c r="AB468" t="s">
        <v>1469</v>
      </c>
    </row>
    <row r="469" spans="1:28">
      <c r="A469" t="s">
        <v>997</v>
      </c>
      <c r="B469" t="s">
        <v>810</v>
      </c>
      <c r="D469" t="s">
        <v>1797</v>
      </c>
      <c r="E469" t="s">
        <v>1678</v>
      </c>
      <c r="F469" t="s">
        <v>1550</v>
      </c>
      <c r="G469" t="s">
        <v>1697</v>
      </c>
      <c r="H469" t="s">
        <v>1539</v>
      </c>
      <c r="I469" t="s">
        <v>1698</v>
      </c>
      <c r="J469" t="s">
        <v>1702</v>
      </c>
      <c r="K469" t="s">
        <v>1550</v>
      </c>
      <c r="L469" t="s">
        <v>1550</v>
      </c>
      <c r="M469" t="s">
        <v>1550</v>
      </c>
      <c r="N469" t="s">
        <v>1614</v>
      </c>
      <c r="O469" t="s">
        <v>1614</v>
      </c>
      <c r="P469" t="s">
        <v>1488</v>
      </c>
      <c r="T469" t="s">
        <v>1142</v>
      </c>
      <c r="U469" t="s">
        <v>1142</v>
      </c>
      <c r="V469" t="s">
        <v>1142</v>
      </c>
      <c r="W469" t="s">
        <v>1142</v>
      </c>
      <c r="X469" t="s">
        <v>1143</v>
      </c>
      <c r="AB469" t="s">
        <v>1469</v>
      </c>
    </row>
    <row r="470" spans="1:28">
      <c r="A470" t="s">
        <v>997</v>
      </c>
      <c r="B470" t="s">
        <v>810</v>
      </c>
      <c r="D470" t="s">
        <v>1798</v>
      </c>
      <c r="E470" t="s">
        <v>1678</v>
      </c>
      <c r="F470" t="s">
        <v>1550</v>
      </c>
      <c r="G470" t="s">
        <v>1697</v>
      </c>
      <c r="H470" t="s">
        <v>1539</v>
      </c>
      <c r="I470" t="s">
        <v>1698</v>
      </c>
      <c r="J470" t="s">
        <v>1702</v>
      </c>
      <c r="K470" t="s">
        <v>1550</v>
      </c>
      <c r="L470" t="s">
        <v>1550</v>
      </c>
      <c r="M470" t="s">
        <v>1550</v>
      </c>
      <c r="N470" t="s">
        <v>1712</v>
      </c>
      <c r="O470" t="s">
        <v>1712</v>
      </c>
      <c r="P470" t="s">
        <v>1488</v>
      </c>
      <c r="T470" t="s">
        <v>1142</v>
      </c>
      <c r="U470" t="s">
        <v>1142</v>
      </c>
      <c r="V470" t="s">
        <v>1142</v>
      </c>
      <c r="W470" t="s">
        <v>1142</v>
      </c>
      <c r="X470" t="s">
        <v>1143</v>
      </c>
      <c r="AB470" t="s">
        <v>1469</v>
      </c>
    </row>
    <row r="471" spans="1:28">
      <c r="A471" t="s">
        <v>997</v>
      </c>
      <c r="B471" t="s">
        <v>810</v>
      </c>
      <c r="D471" t="s">
        <v>1822</v>
      </c>
      <c r="E471" t="s">
        <v>1525</v>
      </c>
      <c r="F471" t="s">
        <v>1550</v>
      </c>
      <c r="G471" t="s">
        <v>1697</v>
      </c>
      <c r="H471" t="s">
        <v>1539</v>
      </c>
      <c r="I471" t="s">
        <v>1698</v>
      </c>
      <c r="J471" t="s">
        <v>1702</v>
      </c>
      <c r="K471" t="s">
        <v>1550</v>
      </c>
      <c r="L471" t="s">
        <v>1550</v>
      </c>
      <c r="M471" t="s">
        <v>1550</v>
      </c>
      <c r="N471" t="s">
        <v>1583</v>
      </c>
      <c r="O471" t="s">
        <v>1583</v>
      </c>
      <c r="P471" t="s">
        <v>1488</v>
      </c>
      <c r="T471" t="s">
        <v>1142</v>
      </c>
      <c r="U471" t="s">
        <v>1142</v>
      </c>
      <c r="V471" t="s">
        <v>1142</v>
      </c>
      <c r="W471" t="s">
        <v>1142</v>
      </c>
      <c r="X471" t="s">
        <v>1143</v>
      </c>
      <c r="AB471" t="s">
        <v>1469</v>
      </c>
    </row>
    <row r="472" spans="1:28">
      <c r="A472" t="s">
        <v>997</v>
      </c>
      <c r="B472" t="s">
        <v>810</v>
      </c>
      <c r="D472" t="s">
        <v>1792</v>
      </c>
      <c r="E472" t="s">
        <v>1525</v>
      </c>
      <c r="F472" t="s">
        <v>1550</v>
      </c>
      <c r="G472" t="s">
        <v>1483</v>
      </c>
      <c r="H472" t="s">
        <v>1539</v>
      </c>
      <c r="I472" t="s">
        <v>1698</v>
      </c>
      <c r="J472" t="s">
        <v>1702</v>
      </c>
      <c r="K472" t="s">
        <v>1550</v>
      </c>
      <c r="L472" t="s">
        <v>1550</v>
      </c>
      <c r="M472" t="s">
        <v>1550</v>
      </c>
      <c r="N472" t="s">
        <v>1645</v>
      </c>
      <c r="O472" t="s">
        <v>1645</v>
      </c>
      <c r="P472" t="s">
        <v>1488</v>
      </c>
      <c r="T472" t="s">
        <v>1142</v>
      </c>
      <c r="U472" t="s">
        <v>1142</v>
      </c>
      <c r="V472" t="s">
        <v>1142</v>
      </c>
      <c r="W472" t="s">
        <v>1142</v>
      </c>
      <c r="X472" t="s">
        <v>1143</v>
      </c>
      <c r="AB472" t="s">
        <v>1469</v>
      </c>
    </row>
    <row r="473" spans="1:28">
      <c r="A473" t="s">
        <v>997</v>
      </c>
      <c r="B473" t="s">
        <v>810</v>
      </c>
      <c r="D473" t="s">
        <v>1793</v>
      </c>
      <c r="E473" t="s">
        <v>1525</v>
      </c>
      <c r="F473" t="s">
        <v>1550</v>
      </c>
      <c r="G473" t="s">
        <v>1700</v>
      </c>
      <c r="H473" t="s">
        <v>1539</v>
      </c>
      <c r="I473" t="s">
        <v>1698</v>
      </c>
      <c r="J473" t="s">
        <v>1702</v>
      </c>
      <c r="K473" t="s">
        <v>1550</v>
      </c>
      <c r="L473" t="s">
        <v>1550</v>
      </c>
      <c r="M473" t="s">
        <v>1550</v>
      </c>
      <c r="N473" t="s">
        <v>1688</v>
      </c>
      <c r="O473" t="s">
        <v>1688</v>
      </c>
      <c r="P473" t="s">
        <v>1488</v>
      </c>
      <c r="T473" t="s">
        <v>1142</v>
      </c>
      <c r="U473" t="s">
        <v>1142</v>
      </c>
      <c r="V473" t="s">
        <v>1142</v>
      </c>
      <c r="W473" t="s">
        <v>1142</v>
      </c>
      <c r="X473" t="s">
        <v>1143</v>
      </c>
      <c r="AB473" t="s">
        <v>1469</v>
      </c>
    </row>
    <row r="474" spans="1:28">
      <c r="A474" t="s">
        <v>1826</v>
      </c>
      <c r="B474" t="s">
        <v>810</v>
      </c>
      <c r="D474" t="s">
        <v>1790</v>
      </c>
      <c r="E474" t="s">
        <v>1616</v>
      </c>
      <c r="F474" t="s">
        <v>1550</v>
      </c>
      <c r="G474" t="s">
        <v>1639</v>
      </c>
      <c r="H474" t="s">
        <v>1539</v>
      </c>
      <c r="I474" t="s">
        <v>1698</v>
      </c>
      <c r="J474" t="s">
        <v>1702</v>
      </c>
      <c r="K474" t="s">
        <v>1550</v>
      </c>
      <c r="L474" t="s">
        <v>1550</v>
      </c>
      <c r="M474" t="s">
        <v>1550</v>
      </c>
      <c r="N474" t="s">
        <v>1537</v>
      </c>
      <c r="O474" t="s">
        <v>1537</v>
      </c>
      <c r="P474" t="s">
        <v>1488</v>
      </c>
      <c r="T474" t="s">
        <v>1142</v>
      </c>
      <c r="U474" t="s">
        <v>1142</v>
      </c>
      <c r="V474" t="s">
        <v>1142</v>
      </c>
      <c r="W474" t="s">
        <v>1142</v>
      </c>
      <c r="X474" t="s">
        <v>1143</v>
      </c>
      <c r="AB474" t="s">
        <v>1469</v>
      </c>
    </row>
    <row r="475" spans="1:28">
      <c r="A475" t="s">
        <v>1826</v>
      </c>
      <c r="B475" t="s">
        <v>810</v>
      </c>
      <c r="D475" t="s">
        <v>1795</v>
      </c>
      <c r="E475" t="s">
        <v>1576</v>
      </c>
      <c r="F475" t="s">
        <v>1550</v>
      </c>
      <c r="G475" t="s">
        <v>1554</v>
      </c>
      <c r="H475" t="s">
        <v>1539</v>
      </c>
      <c r="I475" t="s">
        <v>1698</v>
      </c>
      <c r="J475" t="s">
        <v>1702</v>
      </c>
      <c r="K475" t="s">
        <v>1550</v>
      </c>
      <c r="L475" t="s">
        <v>1550</v>
      </c>
      <c r="M475" t="s">
        <v>1550</v>
      </c>
      <c r="N475" t="s">
        <v>1537</v>
      </c>
      <c r="O475" t="s">
        <v>1537</v>
      </c>
      <c r="P475" t="s">
        <v>1488</v>
      </c>
      <c r="T475" t="s">
        <v>1142</v>
      </c>
      <c r="U475" t="s">
        <v>1142</v>
      </c>
      <c r="V475" t="s">
        <v>1142</v>
      </c>
      <c r="W475" t="s">
        <v>1142</v>
      </c>
      <c r="X475" t="s">
        <v>1143</v>
      </c>
      <c r="AB475" t="s">
        <v>1469</v>
      </c>
    </row>
    <row r="476" spans="1:28">
      <c r="A476" t="s">
        <v>1826</v>
      </c>
      <c r="B476" t="s">
        <v>810</v>
      </c>
      <c r="D476" t="s">
        <v>1813</v>
      </c>
      <c r="E476" t="s">
        <v>1561</v>
      </c>
      <c r="F476" t="s">
        <v>1550</v>
      </c>
      <c r="G476" t="s">
        <v>1466</v>
      </c>
      <c r="H476" t="s">
        <v>1539</v>
      </c>
      <c r="I476" t="s">
        <v>1698</v>
      </c>
      <c r="J476" t="s">
        <v>1702</v>
      </c>
      <c r="K476" t="s">
        <v>1550</v>
      </c>
      <c r="L476" t="s">
        <v>1550</v>
      </c>
      <c r="M476" t="s">
        <v>1550</v>
      </c>
      <c r="N476" t="s">
        <v>1537</v>
      </c>
      <c r="O476" t="s">
        <v>1537</v>
      </c>
      <c r="P476" t="s">
        <v>1488</v>
      </c>
      <c r="T476" t="s">
        <v>1142</v>
      </c>
      <c r="U476" t="s">
        <v>1142</v>
      </c>
      <c r="V476" t="s">
        <v>1142</v>
      </c>
      <c r="W476" t="s">
        <v>1142</v>
      </c>
      <c r="X476" t="s">
        <v>1143</v>
      </c>
      <c r="AB476" t="s">
        <v>1469</v>
      </c>
    </row>
    <row r="477" spans="1:28">
      <c r="A477" t="s">
        <v>1826</v>
      </c>
      <c r="B477" t="s">
        <v>810</v>
      </c>
      <c r="D477" t="s">
        <v>1801</v>
      </c>
      <c r="E477" t="s">
        <v>1676</v>
      </c>
      <c r="F477" t="s">
        <v>1550</v>
      </c>
      <c r="G477" t="s">
        <v>1523</v>
      </c>
      <c r="H477" t="s">
        <v>1539</v>
      </c>
      <c r="I477" t="s">
        <v>1698</v>
      </c>
      <c r="J477" t="s">
        <v>1702</v>
      </c>
      <c r="K477" t="s">
        <v>1550</v>
      </c>
      <c r="L477" t="s">
        <v>1550</v>
      </c>
      <c r="M477" t="s">
        <v>1550</v>
      </c>
      <c r="N477" t="s">
        <v>1528</v>
      </c>
      <c r="O477" t="s">
        <v>1528</v>
      </c>
      <c r="P477" t="s">
        <v>1488</v>
      </c>
      <c r="T477" t="s">
        <v>1142</v>
      </c>
      <c r="U477" t="s">
        <v>1142</v>
      </c>
      <c r="V477" t="s">
        <v>1142</v>
      </c>
      <c r="W477" t="s">
        <v>1142</v>
      </c>
      <c r="X477" t="s">
        <v>1143</v>
      </c>
      <c r="AB477" t="s">
        <v>1469</v>
      </c>
    </row>
    <row r="478" spans="1:28">
      <c r="A478" t="s">
        <v>1826</v>
      </c>
      <c r="B478" t="s">
        <v>810</v>
      </c>
      <c r="D478" t="s">
        <v>1796</v>
      </c>
      <c r="E478" t="s">
        <v>1533</v>
      </c>
      <c r="F478" t="s">
        <v>1550</v>
      </c>
      <c r="G478" t="s">
        <v>1720</v>
      </c>
      <c r="H478" t="s">
        <v>1539</v>
      </c>
      <c r="I478" t="s">
        <v>1698</v>
      </c>
      <c r="J478" t="s">
        <v>1702</v>
      </c>
      <c r="K478" t="s">
        <v>1550</v>
      </c>
      <c r="L478" t="s">
        <v>1550</v>
      </c>
      <c r="M478" t="s">
        <v>1550</v>
      </c>
      <c r="N478" t="s">
        <v>1669</v>
      </c>
      <c r="O478" t="s">
        <v>1669</v>
      </c>
      <c r="P478" t="s">
        <v>1488</v>
      </c>
      <c r="T478" t="s">
        <v>1142</v>
      </c>
      <c r="U478" t="s">
        <v>1142</v>
      </c>
      <c r="V478" t="s">
        <v>1142</v>
      </c>
      <c r="W478" t="s">
        <v>1142</v>
      </c>
      <c r="X478" t="s">
        <v>1143</v>
      </c>
      <c r="AB478" t="s">
        <v>1469</v>
      </c>
    </row>
    <row r="479" spans="1:28">
      <c r="A479" t="s">
        <v>1826</v>
      </c>
      <c r="B479" t="s">
        <v>810</v>
      </c>
      <c r="D479" t="s">
        <v>1796</v>
      </c>
      <c r="E479" t="s">
        <v>1636</v>
      </c>
      <c r="F479" t="s">
        <v>1550</v>
      </c>
      <c r="G479" t="s">
        <v>1675</v>
      </c>
      <c r="H479" t="s">
        <v>1539</v>
      </c>
      <c r="I479" t="s">
        <v>1698</v>
      </c>
      <c r="J479" t="s">
        <v>1702</v>
      </c>
      <c r="K479" t="s">
        <v>1550</v>
      </c>
      <c r="L479" t="s">
        <v>1550</v>
      </c>
      <c r="M479" t="s">
        <v>1550</v>
      </c>
      <c r="N479" t="s">
        <v>1679</v>
      </c>
      <c r="O479" t="s">
        <v>1679</v>
      </c>
      <c r="P479" t="s">
        <v>1488</v>
      </c>
      <c r="T479" t="s">
        <v>1142</v>
      </c>
      <c r="U479" t="s">
        <v>1142</v>
      </c>
      <c r="V479" t="s">
        <v>1142</v>
      </c>
      <c r="W479" t="s">
        <v>1142</v>
      </c>
      <c r="X479" t="s">
        <v>1143</v>
      </c>
      <c r="AB479" t="s">
        <v>1469</v>
      </c>
    </row>
    <row r="480" spans="1:28">
      <c r="A480" t="s">
        <v>1826</v>
      </c>
      <c r="B480" t="s">
        <v>810</v>
      </c>
      <c r="D480" t="s">
        <v>1812</v>
      </c>
      <c r="E480" t="s">
        <v>1514</v>
      </c>
      <c r="F480" t="s">
        <v>1550</v>
      </c>
      <c r="G480" t="s">
        <v>1492</v>
      </c>
      <c r="H480" t="s">
        <v>1539</v>
      </c>
      <c r="I480" t="s">
        <v>1698</v>
      </c>
      <c r="J480" t="s">
        <v>1702</v>
      </c>
      <c r="K480" t="s">
        <v>1550</v>
      </c>
      <c r="L480" t="s">
        <v>1550</v>
      </c>
      <c r="M480" t="s">
        <v>1550</v>
      </c>
      <c r="N480" t="s">
        <v>1622</v>
      </c>
      <c r="O480" t="s">
        <v>1622</v>
      </c>
      <c r="P480" t="s">
        <v>1488</v>
      </c>
      <c r="T480" t="s">
        <v>1142</v>
      </c>
      <c r="U480" t="s">
        <v>1142</v>
      </c>
      <c r="V480" t="s">
        <v>1142</v>
      </c>
      <c r="W480" t="s">
        <v>1142</v>
      </c>
      <c r="X480" t="s">
        <v>1143</v>
      </c>
      <c r="AB480" t="s">
        <v>1469</v>
      </c>
    </row>
    <row r="481" spans="1:28">
      <c r="A481" t="s">
        <v>1826</v>
      </c>
      <c r="B481" t="s">
        <v>810</v>
      </c>
      <c r="D481" t="s">
        <v>1808</v>
      </c>
      <c r="E481" t="s">
        <v>1613</v>
      </c>
      <c r="F481" t="s">
        <v>1550</v>
      </c>
      <c r="G481" t="s">
        <v>1530</v>
      </c>
      <c r="H481" t="s">
        <v>1539</v>
      </c>
      <c r="I481" t="s">
        <v>1698</v>
      </c>
      <c r="J481" t="s">
        <v>1702</v>
      </c>
      <c r="K481" t="s">
        <v>1550</v>
      </c>
      <c r="L481" t="s">
        <v>1550</v>
      </c>
      <c r="M481" t="s">
        <v>1550</v>
      </c>
      <c r="N481" t="s">
        <v>1579</v>
      </c>
      <c r="O481" t="s">
        <v>1579</v>
      </c>
      <c r="P481" t="s">
        <v>1488</v>
      </c>
      <c r="T481" t="s">
        <v>1142</v>
      </c>
      <c r="U481" t="s">
        <v>1142</v>
      </c>
      <c r="V481" t="s">
        <v>1142</v>
      </c>
      <c r="W481" t="s">
        <v>1142</v>
      </c>
      <c r="X481" t="s">
        <v>1143</v>
      </c>
      <c r="AB481" t="s">
        <v>1469</v>
      </c>
    </row>
    <row r="482" spans="1:28">
      <c r="A482" t="s">
        <v>1826</v>
      </c>
      <c r="B482" t="s">
        <v>810</v>
      </c>
      <c r="D482" t="s">
        <v>1809</v>
      </c>
      <c r="E482" t="s">
        <v>1486</v>
      </c>
      <c r="F482" t="s">
        <v>1550</v>
      </c>
      <c r="G482" t="s">
        <v>1652</v>
      </c>
      <c r="H482" t="s">
        <v>1539</v>
      </c>
      <c r="I482" t="s">
        <v>1698</v>
      </c>
      <c r="J482" t="s">
        <v>1702</v>
      </c>
      <c r="K482" t="s">
        <v>1550</v>
      </c>
      <c r="L482" t="s">
        <v>1550</v>
      </c>
      <c r="M482" t="s">
        <v>1550</v>
      </c>
      <c r="N482" t="s">
        <v>1555</v>
      </c>
      <c r="O482" t="s">
        <v>1555</v>
      </c>
      <c r="P482" t="s">
        <v>1488</v>
      </c>
      <c r="T482" t="s">
        <v>1142</v>
      </c>
      <c r="U482" t="s">
        <v>1142</v>
      </c>
      <c r="V482" t="s">
        <v>1142</v>
      </c>
      <c r="W482" t="s">
        <v>1142</v>
      </c>
      <c r="X482" t="s">
        <v>1143</v>
      </c>
      <c r="AB482" t="s">
        <v>1469</v>
      </c>
    </row>
    <row r="483" spans="1:28">
      <c r="A483" t="s">
        <v>1826</v>
      </c>
      <c r="B483" t="s">
        <v>810</v>
      </c>
      <c r="D483" t="s">
        <v>1810</v>
      </c>
      <c r="E483" t="s">
        <v>1510</v>
      </c>
      <c r="F483" t="s">
        <v>1550</v>
      </c>
      <c r="G483" t="s">
        <v>1734</v>
      </c>
      <c r="H483" t="s">
        <v>1539</v>
      </c>
      <c r="I483" t="s">
        <v>1698</v>
      </c>
      <c r="J483" t="s">
        <v>1702</v>
      </c>
      <c r="K483" t="s">
        <v>1550</v>
      </c>
      <c r="L483" t="s">
        <v>1550</v>
      </c>
      <c r="M483" t="s">
        <v>1550</v>
      </c>
      <c r="N483" t="s">
        <v>1515</v>
      </c>
      <c r="O483" t="s">
        <v>1515</v>
      </c>
      <c r="P483" t="s">
        <v>1488</v>
      </c>
      <c r="T483" t="s">
        <v>1142</v>
      </c>
      <c r="U483" t="s">
        <v>1142</v>
      </c>
      <c r="V483" t="s">
        <v>1142</v>
      </c>
      <c r="W483" t="s">
        <v>1142</v>
      </c>
      <c r="X483" t="s">
        <v>1143</v>
      </c>
      <c r="AB483" t="s">
        <v>1469</v>
      </c>
    </row>
    <row r="484" spans="1:28">
      <c r="A484" t="s">
        <v>1826</v>
      </c>
      <c r="B484" t="s">
        <v>810</v>
      </c>
      <c r="D484" t="s">
        <v>1803</v>
      </c>
      <c r="E484" t="s">
        <v>1629</v>
      </c>
      <c r="F484" t="s">
        <v>1550</v>
      </c>
      <c r="G484" t="s">
        <v>1498</v>
      </c>
      <c r="H484" t="s">
        <v>1539</v>
      </c>
      <c r="I484" t="s">
        <v>1698</v>
      </c>
      <c r="J484" t="s">
        <v>1702</v>
      </c>
      <c r="K484" t="s">
        <v>1550</v>
      </c>
      <c r="L484" t="s">
        <v>1550</v>
      </c>
      <c r="M484" t="s">
        <v>1550</v>
      </c>
      <c r="N484" t="s">
        <v>1737</v>
      </c>
      <c r="O484" t="s">
        <v>1737</v>
      </c>
      <c r="P484" t="s">
        <v>1488</v>
      </c>
      <c r="T484" t="s">
        <v>1142</v>
      </c>
      <c r="U484" t="s">
        <v>1142</v>
      </c>
      <c r="V484" t="s">
        <v>1142</v>
      </c>
      <c r="W484" t="s">
        <v>1142</v>
      </c>
      <c r="X484" t="s">
        <v>1143</v>
      </c>
      <c r="AB484" t="s">
        <v>1469</v>
      </c>
    </row>
    <row r="485" spans="1:28">
      <c r="A485" t="s">
        <v>1826</v>
      </c>
      <c r="B485" t="s">
        <v>810</v>
      </c>
      <c r="D485" t="s">
        <v>1804</v>
      </c>
      <c r="E485" t="s">
        <v>1629</v>
      </c>
      <c r="F485" t="s">
        <v>1550</v>
      </c>
      <c r="G485" t="s">
        <v>1606</v>
      </c>
      <c r="H485" t="s">
        <v>1539</v>
      </c>
      <c r="I485" t="s">
        <v>1698</v>
      </c>
      <c r="J485" t="s">
        <v>1702</v>
      </c>
      <c r="K485" t="s">
        <v>1550</v>
      </c>
      <c r="L485" t="s">
        <v>1550</v>
      </c>
      <c r="M485" t="s">
        <v>1550</v>
      </c>
      <c r="N485" t="s">
        <v>1737</v>
      </c>
      <c r="O485" t="s">
        <v>1737</v>
      </c>
      <c r="P485" t="s">
        <v>1488</v>
      </c>
      <c r="T485" t="s">
        <v>1142</v>
      </c>
      <c r="U485" t="s">
        <v>1142</v>
      </c>
      <c r="V485" t="s">
        <v>1142</v>
      </c>
      <c r="W485" t="s">
        <v>1142</v>
      </c>
      <c r="X485" t="s">
        <v>1143</v>
      </c>
      <c r="AB485" t="s">
        <v>1469</v>
      </c>
    </row>
    <row r="486" spans="1:28">
      <c r="A486" t="s">
        <v>1826</v>
      </c>
      <c r="B486" t="s">
        <v>810</v>
      </c>
      <c r="D486" t="s">
        <v>1806</v>
      </c>
      <c r="E486" t="s">
        <v>1572</v>
      </c>
      <c r="F486" t="s">
        <v>1550</v>
      </c>
      <c r="G486" t="s">
        <v>1501</v>
      </c>
      <c r="H486" t="s">
        <v>1539</v>
      </c>
      <c r="I486" t="s">
        <v>1698</v>
      </c>
      <c r="J486" t="s">
        <v>1702</v>
      </c>
      <c r="K486" t="s">
        <v>1550</v>
      </c>
      <c r="L486" t="s">
        <v>1550</v>
      </c>
      <c r="M486" t="s">
        <v>1550</v>
      </c>
      <c r="N486" t="s">
        <v>1535</v>
      </c>
      <c r="O486" t="s">
        <v>1535</v>
      </c>
      <c r="P486" t="s">
        <v>1488</v>
      </c>
      <c r="T486" t="s">
        <v>1142</v>
      </c>
      <c r="U486" t="s">
        <v>1142</v>
      </c>
      <c r="V486" t="s">
        <v>1142</v>
      </c>
      <c r="W486" t="s">
        <v>1142</v>
      </c>
      <c r="X486" t="s">
        <v>1143</v>
      </c>
      <c r="AB486" t="s">
        <v>1469</v>
      </c>
    </row>
    <row r="487" spans="1:28">
      <c r="A487" t="s">
        <v>1826</v>
      </c>
      <c r="B487" t="s">
        <v>810</v>
      </c>
      <c r="D487" t="s">
        <v>1807</v>
      </c>
      <c r="E487" t="s">
        <v>1474</v>
      </c>
      <c r="F487" t="s">
        <v>1550</v>
      </c>
      <c r="G487" t="s">
        <v>1479</v>
      </c>
      <c r="H487" t="s">
        <v>1539</v>
      </c>
      <c r="I487" t="s">
        <v>1698</v>
      </c>
      <c r="J487" t="s">
        <v>1702</v>
      </c>
      <c r="K487" t="s">
        <v>1550</v>
      </c>
      <c r="L487" t="s">
        <v>1550</v>
      </c>
      <c r="M487" t="s">
        <v>1550</v>
      </c>
      <c r="N487" t="s">
        <v>1535</v>
      </c>
      <c r="O487" t="s">
        <v>1535</v>
      </c>
      <c r="P487" t="s">
        <v>1488</v>
      </c>
      <c r="T487" t="s">
        <v>1142</v>
      </c>
      <c r="U487" t="s">
        <v>1142</v>
      </c>
      <c r="V487" t="s">
        <v>1142</v>
      </c>
      <c r="W487" t="s">
        <v>1142</v>
      </c>
      <c r="X487" t="s">
        <v>1143</v>
      </c>
      <c r="AB487" t="s">
        <v>1469</v>
      </c>
    </row>
    <row r="488" spans="1:28">
      <c r="A488" t="s">
        <v>1826</v>
      </c>
      <c r="B488" t="s">
        <v>810</v>
      </c>
      <c r="D488" t="s">
        <v>1816</v>
      </c>
      <c r="E488" t="s">
        <v>1718</v>
      </c>
      <c r="F488" t="s">
        <v>1550</v>
      </c>
      <c r="G488" t="s">
        <v>1494</v>
      </c>
      <c r="H488" t="s">
        <v>1539</v>
      </c>
      <c r="I488" t="s">
        <v>1698</v>
      </c>
      <c r="J488" t="s">
        <v>1702</v>
      </c>
      <c r="K488" t="s">
        <v>1550</v>
      </c>
      <c r="L488" t="s">
        <v>1550</v>
      </c>
      <c r="M488" t="s">
        <v>1550</v>
      </c>
      <c r="N488" t="s">
        <v>1472</v>
      </c>
      <c r="O488" t="s">
        <v>1472</v>
      </c>
      <c r="P488" t="s">
        <v>1488</v>
      </c>
      <c r="T488" t="s">
        <v>1142</v>
      </c>
      <c r="U488" t="s">
        <v>1142</v>
      </c>
      <c r="V488" t="s">
        <v>1142</v>
      </c>
      <c r="W488" t="s">
        <v>1142</v>
      </c>
      <c r="X488" t="s">
        <v>1143</v>
      </c>
      <c r="AB488" t="s">
        <v>1469</v>
      </c>
    </row>
    <row r="489" spans="1:28">
      <c r="A489" t="s">
        <v>1826</v>
      </c>
      <c r="B489" t="s">
        <v>810</v>
      </c>
      <c r="D489" t="s">
        <v>1794</v>
      </c>
      <c r="E489" t="s">
        <v>1511</v>
      </c>
      <c r="F489" t="s">
        <v>1550</v>
      </c>
      <c r="G489" t="s">
        <v>1470</v>
      </c>
      <c r="H489" t="s">
        <v>1539</v>
      </c>
      <c r="I489" t="s">
        <v>1698</v>
      </c>
      <c r="J489" t="s">
        <v>1702</v>
      </c>
      <c r="K489" t="s">
        <v>1550</v>
      </c>
      <c r="L489" t="s">
        <v>1550</v>
      </c>
      <c r="M489" t="s">
        <v>1550</v>
      </c>
      <c r="N489" t="s">
        <v>1635</v>
      </c>
      <c r="O489" t="s">
        <v>1635</v>
      </c>
      <c r="P489" t="s">
        <v>1488</v>
      </c>
      <c r="T489" t="s">
        <v>1142</v>
      </c>
      <c r="U489" t="s">
        <v>1142</v>
      </c>
      <c r="V489" t="s">
        <v>1142</v>
      </c>
      <c r="W489" t="s">
        <v>1142</v>
      </c>
      <c r="X489" t="s">
        <v>1143</v>
      </c>
      <c r="AB489" t="s">
        <v>1469</v>
      </c>
    </row>
    <row r="490" spans="1:28">
      <c r="A490" t="s">
        <v>1825</v>
      </c>
      <c r="B490" t="s">
        <v>810</v>
      </c>
      <c r="D490" t="s">
        <v>1821</v>
      </c>
      <c r="E490" t="s">
        <v>1660</v>
      </c>
      <c r="F490" t="s">
        <v>1550</v>
      </c>
      <c r="G490" t="s">
        <v>1465</v>
      </c>
      <c r="H490" t="s">
        <v>1539</v>
      </c>
      <c r="I490" t="s">
        <v>1698</v>
      </c>
      <c r="J490" t="s">
        <v>1702</v>
      </c>
      <c r="K490" t="s">
        <v>1550</v>
      </c>
      <c r="L490" t="s">
        <v>1550</v>
      </c>
      <c r="M490" t="s">
        <v>1550</v>
      </c>
      <c r="N490" t="s">
        <v>1625</v>
      </c>
      <c r="O490" t="s">
        <v>1625</v>
      </c>
      <c r="P490" t="s">
        <v>1488</v>
      </c>
      <c r="T490" t="s">
        <v>1142</v>
      </c>
      <c r="U490" t="s">
        <v>1142</v>
      </c>
      <c r="V490" t="s">
        <v>1142</v>
      </c>
      <c r="W490" t="s">
        <v>1142</v>
      </c>
      <c r="X490" t="s">
        <v>1143</v>
      </c>
      <c r="AB490" t="s">
        <v>1469</v>
      </c>
    </row>
    <row r="491" spans="1:28">
      <c r="A491" t="s">
        <v>1825</v>
      </c>
      <c r="B491" t="s">
        <v>810</v>
      </c>
      <c r="D491" t="s">
        <v>1812</v>
      </c>
      <c r="E491" t="s">
        <v>1605</v>
      </c>
      <c r="F491" t="s">
        <v>1550</v>
      </c>
      <c r="G491" t="s">
        <v>1465</v>
      </c>
      <c r="H491" t="s">
        <v>1539</v>
      </c>
      <c r="I491" t="s">
        <v>1698</v>
      </c>
      <c r="J491" t="s">
        <v>1702</v>
      </c>
      <c r="K491" t="s">
        <v>1550</v>
      </c>
      <c r="L491" t="s">
        <v>1550</v>
      </c>
      <c r="M491" t="s">
        <v>1550</v>
      </c>
      <c r="N491" t="s">
        <v>1625</v>
      </c>
      <c r="O491" t="s">
        <v>1625</v>
      </c>
      <c r="P491" t="s">
        <v>1488</v>
      </c>
      <c r="T491" t="s">
        <v>1142</v>
      </c>
      <c r="U491" t="s">
        <v>1142</v>
      </c>
      <c r="V491" t="s">
        <v>1142</v>
      </c>
      <c r="W491" t="s">
        <v>1142</v>
      </c>
      <c r="X491" t="s">
        <v>1143</v>
      </c>
      <c r="AB491" t="s">
        <v>1469</v>
      </c>
    </row>
    <row r="492" spans="1:28">
      <c r="A492" t="s">
        <v>1825</v>
      </c>
      <c r="B492" t="s">
        <v>810</v>
      </c>
      <c r="D492" t="s">
        <v>1808</v>
      </c>
      <c r="E492" t="s">
        <v>1467</v>
      </c>
      <c r="F492" t="s">
        <v>1550</v>
      </c>
      <c r="G492" t="s">
        <v>1696</v>
      </c>
      <c r="H492" t="s">
        <v>1539</v>
      </c>
      <c r="I492" t="s">
        <v>1698</v>
      </c>
      <c r="J492" t="s">
        <v>1702</v>
      </c>
      <c r="K492" t="s">
        <v>1550</v>
      </c>
      <c r="L492" t="s">
        <v>1550</v>
      </c>
      <c r="M492" t="s">
        <v>1550</v>
      </c>
      <c r="N492" t="s">
        <v>1625</v>
      </c>
      <c r="O492" t="s">
        <v>1625</v>
      </c>
      <c r="P492" t="s">
        <v>1488</v>
      </c>
      <c r="T492" t="s">
        <v>1142</v>
      </c>
      <c r="U492" t="s">
        <v>1142</v>
      </c>
      <c r="V492" t="s">
        <v>1142</v>
      </c>
      <c r="W492" t="s">
        <v>1142</v>
      </c>
      <c r="X492" t="s">
        <v>1143</v>
      </c>
      <c r="AB492" t="s">
        <v>1469</v>
      </c>
    </row>
    <row r="493" spans="1:28">
      <c r="A493" t="s">
        <v>1825</v>
      </c>
      <c r="B493" t="s">
        <v>810</v>
      </c>
      <c r="D493" t="s">
        <v>1809</v>
      </c>
      <c r="E493" t="s">
        <v>1640</v>
      </c>
      <c r="F493" t="s">
        <v>1550</v>
      </c>
      <c r="G493" t="s">
        <v>1598</v>
      </c>
      <c r="H493" t="s">
        <v>1539</v>
      </c>
      <c r="I493" t="s">
        <v>1698</v>
      </c>
      <c r="J493" t="s">
        <v>1702</v>
      </c>
      <c r="K493" t="s">
        <v>1550</v>
      </c>
      <c r="L493" t="s">
        <v>1550</v>
      </c>
      <c r="M493" t="s">
        <v>1550</v>
      </c>
      <c r="N493" t="s">
        <v>1625</v>
      </c>
      <c r="O493" t="s">
        <v>1625</v>
      </c>
      <c r="P493" t="s">
        <v>1488</v>
      </c>
      <c r="T493" t="s">
        <v>1142</v>
      </c>
      <c r="U493" t="s">
        <v>1142</v>
      </c>
      <c r="V493" t="s">
        <v>1142</v>
      </c>
      <c r="W493" t="s">
        <v>1142</v>
      </c>
      <c r="X493" t="s">
        <v>1143</v>
      </c>
      <c r="AB493" t="s">
        <v>1469</v>
      </c>
    </row>
    <row r="494" spans="1:28">
      <c r="A494" t="s">
        <v>1825</v>
      </c>
      <c r="B494" t="s">
        <v>810</v>
      </c>
      <c r="D494" t="s">
        <v>1810</v>
      </c>
      <c r="E494" t="s">
        <v>1499</v>
      </c>
      <c r="F494" t="s">
        <v>1550</v>
      </c>
      <c r="G494" t="s">
        <v>1481</v>
      </c>
      <c r="H494" t="s">
        <v>1539</v>
      </c>
      <c r="I494" t="s">
        <v>1698</v>
      </c>
      <c r="J494" t="s">
        <v>1702</v>
      </c>
      <c r="K494" t="s">
        <v>1550</v>
      </c>
      <c r="L494" t="s">
        <v>1550</v>
      </c>
      <c r="M494" t="s">
        <v>1550</v>
      </c>
      <c r="N494" t="s">
        <v>1625</v>
      </c>
      <c r="O494" t="s">
        <v>1625</v>
      </c>
      <c r="P494" t="s">
        <v>1488</v>
      </c>
      <c r="T494" t="s">
        <v>1142</v>
      </c>
      <c r="U494" t="s">
        <v>1142</v>
      </c>
      <c r="V494" t="s">
        <v>1142</v>
      </c>
      <c r="W494" t="s">
        <v>1142</v>
      </c>
      <c r="X494" t="s">
        <v>1143</v>
      </c>
      <c r="AB494" t="s">
        <v>1469</v>
      </c>
    </row>
    <row r="495" spans="1:28">
      <c r="A495" t="s">
        <v>1825</v>
      </c>
      <c r="B495" t="s">
        <v>810</v>
      </c>
      <c r="D495" t="s">
        <v>1803</v>
      </c>
      <c r="E495" t="s">
        <v>1548</v>
      </c>
      <c r="F495" t="s">
        <v>1550</v>
      </c>
      <c r="G495" t="s">
        <v>1595</v>
      </c>
      <c r="H495" t="s">
        <v>1539</v>
      </c>
      <c r="I495" t="s">
        <v>1698</v>
      </c>
      <c r="J495" t="s">
        <v>1702</v>
      </c>
      <c r="K495" t="s">
        <v>1550</v>
      </c>
      <c r="L495" t="s">
        <v>1550</v>
      </c>
      <c r="M495" t="s">
        <v>1550</v>
      </c>
      <c r="N495" t="s">
        <v>1615</v>
      </c>
      <c r="O495" t="s">
        <v>1615</v>
      </c>
      <c r="P495" t="s">
        <v>1488</v>
      </c>
      <c r="T495" t="s">
        <v>1142</v>
      </c>
      <c r="U495" t="s">
        <v>1142</v>
      </c>
      <c r="V495" t="s">
        <v>1142</v>
      </c>
      <c r="W495" t="s">
        <v>1142</v>
      </c>
      <c r="X495" t="s">
        <v>1143</v>
      </c>
      <c r="AB495" t="s">
        <v>1469</v>
      </c>
    </row>
    <row r="496" spans="1:28">
      <c r="A496" t="s">
        <v>1825</v>
      </c>
      <c r="B496" t="s">
        <v>810</v>
      </c>
      <c r="D496" t="s">
        <v>1804</v>
      </c>
      <c r="E496" t="s">
        <v>1653</v>
      </c>
      <c r="F496" t="s">
        <v>1550</v>
      </c>
      <c r="G496" t="s">
        <v>1732</v>
      </c>
      <c r="H496" t="s">
        <v>1539</v>
      </c>
      <c r="I496" t="s">
        <v>1698</v>
      </c>
      <c r="J496" t="s">
        <v>1702</v>
      </c>
      <c r="K496" t="s">
        <v>1550</v>
      </c>
      <c r="L496" t="s">
        <v>1550</v>
      </c>
      <c r="M496" t="s">
        <v>1550</v>
      </c>
      <c r="N496" t="s">
        <v>1615</v>
      </c>
      <c r="O496" t="s">
        <v>1615</v>
      </c>
      <c r="P496" t="s">
        <v>1488</v>
      </c>
      <c r="T496" t="s">
        <v>1142</v>
      </c>
      <c r="U496" t="s">
        <v>1142</v>
      </c>
      <c r="V496" t="s">
        <v>1142</v>
      </c>
      <c r="W496" t="s">
        <v>1142</v>
      </c>
      <c r="X496" t="s">
        <v>1143</v>
      </c>
      <c r="AB496" t="s">
        <v>1469</v>
      </c>
    </row>
    <row r="497" spans="1:28">
      <c r="A497" t="s">
        <v>1825</v>
      </c>
      <c r="B497" t="s">
        <v>810</v>
      </c>
      <c r="D497" t="s">
        <v>1792</v>
      </c>
      <c r="E497" t="s">
        <v>1589</v>
      </c>
      <c r="F497" t="s">
        <v>1550</v>
      </c>
      <c r="G497" t="s">
        <v>1484</v>
      </c>
      <c r="H497" t="s">
        <v>1539</v>
      </c>
      <c r="I497" t="s">
        <v>1698</v>
      </c>
      <c r="J497" t="s">
        <v>1702</v>
      </c>
      <c r="K497" t="s">
        <v>1550</v>
      </c>
      <c r="L497" t="s">
        <v>1550</v>
      </c>
      <c r="M497" t="s">
        <v>1550</v>
      </c>
      <c r="N497" t="s">
        <v>1615</v>
      </c>
      <c r="O497" t="s">
        <v>1615</v>
      </c>
      <c r="P497" t="s">
        <v>1488</v>
      </c>
      <c r="T497" t="s">
        <v>1142</v>
      </c>
      <c r="U497" t="s">
        <v>1142</v>
      </c>
      <c r="V497" t="s">
        <v>1142</v>
      </c>
      <c r="W497" t="s">
        <v>1142</v>
      </c>
      <c r="X497" t="s">
        <v>1143</v>
      </c>
      <c r="AB497" t="s">
        <v>1469</v>
      </c>
    </row>
    <row r="498" spans="1:28">
      <c r="A498" t="s">
        <v>1825</v>
      </c>
      <c r="B498" t="s">
        <v>810</v>
      </c>
      <c r="D498" t="s">
        <v>1816</v>
      </c>
      <c r="E498" t="s">
        <v>1599</v>
      </c>
      <c r="F498" t="s">
        <v>1550</v>
      </c>
      <c r="G498" t="s">
        <v>1691</v>
      </c>
      <c r="H498" t="s">
        <v>1539</v>
      </c>
      <c r="I498" t="s">
        <v>1698</v>
      </c>
      <c r="J498" t="s">
        <v>1702</v>
      </c>
      <c r="K498" t="s">
        <v>1550</v>
      </c>
      <c r="L498" t="s">
        <v>1550</v>
      </c>
      <c r="M498" t="s">
        <v>1550</v>
      </c>
      <c r="N498" t="s">
        <v>1615</v>
      </c>
      <c r="O498" t="s">
        <v>1615</v>
      </c>
      <c r="P498" t="s">
        <v>1488</v>
      </c>
      <c r="T498" t="s">
        <v>1142</v>
      </c>
      <c r="U498" t="s">
        <v>1142</v>
      </c>
      <c r="V498" t="s">
        <v>1142</v>
      </c>
      <c r="W498" t="s">
        <v>1142</v>
      </c>
      <c r="X498" t="s">
        <v>1143</v>
      </c>
      <c r="AB498" t="s">
        <v>1469</v>
      </c>
    </row>
    <row r="499" spans="1:28">
      <c r="A499" t="s">
        <v>1825</v>
      </c>
      <c r="B499" t="s">
        <v>810</v>
      </c>
      <c r="D499" t="s">
        <v>1794</v>
      </c>
      <c r="E499" t="s">
        <v>1693</v>
      </c>
      <c r="F499" t="s">
        <v>1550</v>
      </c>
      <c r="G499" t="s">
        <v>1692</v>
      </c>
      <c r="H499" t="s">
        <v>1539</v>
      </c>
      <c r="I499" t="s">
        <v>1698</v>
      </c>
      <c r="J499" t="s">
        <v>1702</v>
      </c>
      <c r="K499" t="s">
        <v>1550</v>
      </c>
      <c r="L499" t="s">
        <v>1550</v>
      </c>
      <c r="M499" t="s">
        <v>1550</v>
      </c>
      <c r="N499" t="s">
        <v>1615</v>
      </c>
      <c r="O499" t="s">
        <v>1615</v>
      </c>
      <c r="P499" t="s">
        <v>1488</v>
      </c>
      <c r="T499" t="s">
        <v>1142</v>
      </c>
      <c r="U499" t="s">
        <v>1142</v>
      </c>
      <c r="V499" t="s">
        <v>1142</v>
      </c>
      <c r="W499" t="s">
        <v>1142</v>
      </c>
      <c r="X499" t="s">
        <v>1143</v>
      </c>
      <c r="AB499" t="s">
        <v>1469</v>
      </c>
    </row>
    <row r="500" spans="1:28">
      <c r="A500" t="s">
        <v>1001</v>
      </c>
      <c r="B500" t="s">
        <v>810</v>
      </c>
      <c r="D500" t="s">
        <v>1791</v>
      </c>
      <c r="E500" t="s">
        <v>1529</v>
      </c>
      <c r="F500" t="s">
        <v>1550</v>
      </c>
      <c r="G500" t="s">
        <v>1684</v>
      </c>
      <c r="H500" t="s">
        <v>1539</v>
      </c>
      <c r="I500" t="s">
        <v>1698</v>
      </c>
      <c r="J500" t="s">
        <v>1702</v>
      </c>
      <c r="K500" t="s">
        <v>1550</v>
      </c>
      <c r="L500" t="s">
        <v>1550</v>
      </c>
      <c r="M500" t="s">
        <v>1550</v>
      </c>
      <c r="N500" t="s">
        <v>1567</v>
      </c>
      <c r="O500" t="s">
        <v>1567</v>
      </c>
      <c r="P500" t="s">
        <v>1488</v>
      </c>
      <c r="T500" t="s">
        <v>1142</v>
      </c>
      <c r="U500" t="s">
        <v>1142</v>
      </c>
      <c r="V500" t="s">
        <v>1142</v>
      </c>
      <c r="W500" t="s">
        <v>1142</v>
      </c>
      <c r="X500" t="s">
        <v>1143</v>
      </c>
      <c r="AB500" t="s">
        <v>1469</v>
      </c>
    </row>
    <row r="501" spans="1:28">
      <c r="A501" t="s">
        <v>1001</v>
      </c>
      <c r="B501" t="s">
        <v>810</v>
      </c>
      <c r="D501" t="s">
        <v>1831</v>
      </c>
      <c r="E501" t="s">
        <v>1529</v>
      </c>
      <c r="F501" t="s">
        <v>1550</v>
      </c>
      <c r="G501" t="s">
        <v>1684</v>
      </c>
      <c r="H501" t="s">
        <v>1539</v>
      </c>
      <c r="I501" t="s">
        <v>1698</v>
      </c>
      <c r="J501" t="s">
        <v>1702</v>
      </c>
      <c r="K501" t="s">
        <v>1550</v>
      </c>
      <c r="L501" t="s">
        <v>1550</v>
      </c>
      <c r="M501" t="s">
        <v>1550</v>
      </c>
      <c r="N501" t="s">
        <v>1654</v>
      </c>
      <c r="O501" t="s">
        <v>1654</v>
      </c>
      <c r="P501" t="s">
        <v>1488</v>
      </c>
      <c r="T501" t="s">
        <v>1142</v>
      </c>
      <c r="U501" t="s">
        <v>1142</v>
      </c>
      <c r="V501" t="s">
        <v>1142</v>
      </c>
      <c r="W501" t="s">
        <v>1142</v>
      </c>
      <c r="X501" t="s">
        <v>1143</v>
      </c>
      <c r="AB501" t="s">
        <v>1469</v>
      </c>
    </row>
    <row r="502" spans="1:28">
      <c r="A502" t="s">
        <v>1001</v>
      </c>
      <c r="B502" t="s">
        <v>810</v>
      </c>
      <c r="D502" t="s">
        <v>1812</v>
      </c>
      <c r="E502" t="s">
        <v>1529</v>
      </c>
      <c r="F502" t="s">
        <v>1550</v>
      </c>
      <c r="G502" t="s">
        <v>1684</v>
      </c>
      <c r="H502" t="s">
        <v>1539</v>
      </c>
      <c r="I502" t="s">
        <v>1698</v>
      </c>
      <c r="J502" t="s">
        <v>1702</v>
      </c>
      <c r="K502" t="s">
        <v>1550</v>
      </c>
      <c r="L502" t="s">
        <v>1550</v>
      </c>
      <c r="M502" t="s">
        <v>1550</v>
      </c>
      <c r="N502" t="s">
        <v>1520</v>
      </c>
      <c r="O502" t="s">
        <v>1520</v>
      </c>
      <c r="P502" t="s">
        <v>1488</v>
      </c>
      <c r="T502" t="s">
        <v>1142</v>
      </c>
      <c r="U502" t="s">
        <v>1142</v>
      </c>
      <c r="V502" t="s">
        <v>1142</v>
      </c>
      <c r="W502" t="s">
        <v>1142</v>
      </c>
      <c r="X502" t="s">
        <v>1143</v>
      </c>
      <c r="AB502" t="s">
        <v>1469</v>
      </c>
    </row>
    <row r="503" spans="1:28">
      <c r="A503" t="s">
        <v>1001</v>
      </c>
      <c r="B503" t="s">
        <v>810</v>
      </c>
      <c r="D503" t="s">
        <v>1799</v>
      </c>
      <c r="E503" t="s">
        <v>1529</v>
      </c>
      <c r="F503" t="s">
        <v>1550</v>
      </c>
      <c r="G503" t="s">
        <v>1684</v>
      </c>
      <c r="H503" t="s">
        <v>1539</v>
      </c>
      <c r="I503" t="s">
        <v>1698</v>
      </c>
      <c r="J503" t="s">
        <v>1702</v>
      </c>
      <c r="K503" t="s">
        <v>1550</v>
      </c>
      <c r="L503" t="s">
        <v>1550</v>
      </c>
      <c r="M503" t="s">
        <v>1550</v>
      </c>
      <c r="N503" t="s">
        <v>1703</v>
      </c>
      <c r="O503" t="s">
        <v>1703</v>
      </c>
      <c r="P503" t="s">
        <v>1488</v>
      </c>
      <c r="T503" t="s">
        <v>1142</v>
      </c>
      <c r="U503" t="s">
        <v>1142</v>
      </c>
      <c r="V503" t="s">
        <v>1142</v>
      </c>
      <c r="W503" t="s">
        <v>1142</v>
      </c>
      <c r="X503" t="s">
        <v>1143</v>
      </c>
      <c r="AB503" t="s">
        <v>1469</v>
      </c>
    </row>
    <row r="504" spans="1:28">
      <c r="A504" t="s">
        <v>1001</v>
      </c>
      <c r="B504" t="s">
        <v>810</v>
      </c>
      <c r="D504" t="s">
        <v>1802</v>
      </c>
      <c r="E504" t="s">
        <v>1620</v>
      </c>
      <c r="F504" t="s">
        <v>1550</v>
      </c>
      <c r="G504" t="s">
        <v>1497</v>
      </c>
      <c r="H504" t="s">
        <v>1539</v>
      </c>
      <c r="I504" t="s">
        <v>1698</v>
      </c>
      <c r="J504" t="s">
        <v>1702</v>
      </c>
      <c r="K504" t="s">
        <v>1550</v>
      </c>
      <c r="L504" t="s">
        <v>1550</v>
      </c>
      <c r="M504" t="s">
        <v>1550</v>
      </c>
      <c r="N504" t="s">
        <v>1703</v>
      </c>
      <c r="O504" t="s">
        <v>1703</v>
      </c>
      <c r="P504" t="s">
        <v>1488</v>
      </c>
      <c r="T504" t="s">
        <v>1142</v>
      </c>
      <c r="U504" t="s">
        <v>1142</v>
      </c>
      <c r="V504" t="s">
        <v>1142</v>
      </c>
      <c r="W504" t="s">
        <v>1142</v>
      </c>
      <c r="X504" t="s">
        <v>1143</v>
      </c>
      <c r="AB504" t="s">
        <v>1469</v>
      </c>
    </row>
    <row r="505" spans="1:28">
      <c r="A505" t="s">
        <v>1001</v>
      </c>
      <c r="B505" t="s">
        <v>810</v>
      </c>
      <c r="D505" t="s">
        <v>1816</v>
      </c>
      <c r="F505" t="s">
        <v>1550</v>
      </c>
      <c r="G505" t="s">
        <v>1637</v>
      </c>
      <c r="H505" t="s">
        <v>1539</v>
      </c>
      <c r="I505" t="s">
        <v>1698</v>
      </c>
      <c r="J505" t="s">
        <v>1702</v>
      </c>
      <c r="K505" t="s">
        <v>1550</v>
      </c>
      <c r="L505" t="s">
        <v>1550</v>
      </c>
      <c r="M505" t="s">
        <v>1550</v>
      </c>
      <c r="N505" t="s">
        <v>1473</v>
      </c>
      <c r="O505" t="s">
        <v>1473</v>
      </c>
      <c r="P505" t="s">
        <v>1488</v>
      </c>
      <c r="T505" t="s">
        <v>1142</v>
      </c>
      <c r="U505" t="s">
        <v>1142</v>
      </c>
      <c r="V505" t="s">
        <v>1142</v>
      </c>
      <c r="W505" t="s">
        <v>1142</v>
      </c>
      <c r="X505" t="s">
        <v>1143</v>
      </c>
      <c r="AB505" t="s">
        <v>1469</v>
      </c>
    </row>
    <row r="506" spans="1:28">
      <c r="A506" t="s">
        <v>1001</v>
      </c>
      <c r="B506" t="s">
        <v>810</v>
      </c>
      <c r="D506" t="s">
        <v>1794</v>
      </c>
      <c r="F506" t="s">
        <v>1550</v>
      </c>
      <c r="G506" t="s">
        <v>1546</v>
      </c>
      <c r="H506" t="s">
        <v>1539</v>
      </c>
      <c r="I506" t="s">
        <v>1698</v>
      </c>
      <c r="J506" t="s">
        <v>1702</v>
      </c>
      <c r="K506" t="s">
        <v>1550</v>
      </c>
      <c r="L506" t="s">
        <v>1550</v>
      </c>
      <c r="M506" t="s">
        <v>1550</v>
      </c>
      <c r="N506" t="s">
        <v>1532</v>
      </c>
      <c r="O506" t="s">
        <v>1532</v>
      </c>
      <c r="P506" t="s">
        <v>1488</v>
      </c>
      <c r="T506" t="s">
        <v>1142</v>
      </c>
      <c r="U506" t="s">
        <v>1142</v>
      </c>
      <c r="V506" t="s">
        <v>1142</v>
      </c>
      <c r="W506" t="s">
        <v>1142</v>
      </c>
      <c r="X506" t="s">
        <v>1143</v>
      </c>
      <c r="AB506" t="s">
        <v>1469</v>
      </c>
    </row>
    <row r="507" spans="1:28">
      <c r="A507" t="s">
        <v>997</v>
      </c>
      <c r="B507" t="s">
        <v>804</v>
      </c>
      <c r="D507" t="s">
        <v>1790</v>
      </c>
      <c r="E507" t="s">
        <v>1724</v>
      </c>
      <c r="F507" t="s">
        <v>1550</v>
      </c>
      <c r="G507" t="s">
        <v>1590</v>
      </c>
      <c r="H507" t="s">
        <v>1539</v>
      </c>
      <c r="I507" t="s">
        <v>1698</v>
      </c>
      <c r="J507" t="s">
        <v>1702</v>
      </c>
      <c r="K507" t="s">
        <v>1550</v>
      </c>
      <c r="L507" t="s">
        <v>1550</v>
      </c>
      <c r="M507" t="s">
        <v>1550</v>
      </c>
      <c r="N507" t="s">
        <v>1701</v>
      </c>
      <c r="O507" t="s">
        <v>1701</v>
      </c>
      <c r="P507" t="s">
        <v>1488</v>
      </c>
      <c r="T507" t="s">
        <v>1142</v>
      </c>
      <c r="U507" t="s">
        <v>1142</v>
      </c>
      <c r="V507" t="s">
        <v>1142</v>
      </c>
      <c r="W507" t="s">
        <v>1142</v>
      </c>
      <c r="X507" t="s">
        <v>1143</v>
      </c>
      <c r="AB507" t="s">
        <v>1469</v>
      </c>
    </row>
    <row r="508" spans="1:28">
      <c r="A508" t="s">
        <v>997</v>
      </c>
      <c r="B508" t="s">
        <v>804</v>
      </c>
      <c r="D508" t="s">
        <v>1797</v>
      </c>
      <c r="E508" t="s">
        <v>1559</v>
      </c>
      <c r="F508" t="s">
        <v>1550</v>
      </c>
      <c r="G508" t="s">
        <v>1697</v>
      </c>
      <c r="H508" t="s">
        <v>1539</v>
      </c>
      <c r="I508" t="s">
        <v>1698</v>
      </c>
      <c r="J508" t="s">
        <v>1702</v>
      </c>
      <c r="K508" t="s">
        <v>1550</v>
      </c>
      <c r="L508" t="s">
        <v>1550</v>
      </c>
      <c r="M508" t="s">
        <v>1550</v>
      </c>
      <c r="N508" t="s">
        <v>1614</v>
      </c>
      <c r="O508" t="s">
        <v>1614</v>
      </c>
      <c r="P508" t="s">
        <v>1488</v>
      </c>
      <c r="T508" t="s">
        <v>1142</v>
      </c>
      <c r="U508" t="s">
        <v>1142</v>
      </c>
      <c r="V508" t="s">
        <v>1142</v>
      </c>
      <c r="W508" t="s">
        <v>1142</v>
      </c>
      <c r="X508" t="s">
        <v>1143</v>
      </c>
      <c r="AB508" t="s">
        <v>1469</v>
      </c>
    </row>
    <row r="509" spans="1:28">
      <c r="A509" t="s">
        <v>997</v>
      </c>
      <c r="B509" t="s">
        <v>804</v>
      </c>
      <c r="D509" t="s">
        <v>1798</v>
      </c>
      <c r="E509" t="s">
        <v>1685</v>
      </c>
      <c r="F509" t="s">
        <v>1550</v>
      </c>
      <c r="G509" t="s">
        <v>1697</v>
      </c>
      <c r="H509" t="s">
        <v>1539</v>
      </c>
      <c r="I509" t="s">
        <v>1698</v>
      </c>
      <c r="J509" t="s">
        <v>1702</v>
      </c>
      <c r="K509" t="s">
        <v>1550</v>
      </c>
      <c r="L509" t="s">
        <v>1550</v>
      </c>
      <c r="M509" t="s">
        <v>1550</v>
      </c>
      <c r="N509" t="s">
        <v>1712</v>
      </c>
      <c r="O509" t="s">
        <v>1712</v>
      </c>
      <c r="P509" t="s">
        <v>1488</v>
      </c>
      <c r="T509" t="s">
        <v>1142</v>
      </c>
      <c r="U509" t="s">
        <v>1142</v>
      </c>
      <c r="V509" t="s">
        <v>1142</v>
      </c>
      <c r="W509" t="s">
        <v>1142</v>
      </c>
      <c r="X509" t="s">
        <v>1143</v>
      </c>
      <c r="AB509" t="s">
        <v>1469</v>
      </c>
    </row>
    <row r="510" spans="1:28">
      <c r="A510" t="s">
        <v>997</v>
      </c>
      <c r="B510" t="s">
        <v>804</v>
      </c>
      <c r="D510" t="s">
        <v>1799</v>
      </c>
      <c r="E510" t="s">
        <v>1491</v>
      </c>
      <c r="F510" t="s">
        <v>1550</v>
      </c>
      <c r="G510" t="s">
        <v>1697</v>
      </c>
      <c r="H510" t="s">
        <v>1539</v>
      </c>
      <c r="I510" t="s">
        <v>1698</v>
      </c>
      <c r="J510" t="s">
        <v>1702</v>
      </c>
      <c r="K510" t="s">
        <v>1550</v>
      </c>
      <c r="L510" t="s">
        <v>1550</v>
      </c>
      <c r="M510" t="s">
        <v>1550</v>
      </c>
      <c r="N510" t="s">
        <v>1583</v>
      </c>
      <c r="O510" t="s">
        <v>1583</v>
      </c>
      <c r="P510" t="s">
        <v>1488</v>
      </c>
      <c r="T510" t="s">
        <v>1142</v>
      </c>
      <c r="U510" t="s">
        <v>1142</v>
      </c>
      <c r="V510" t="s">
        <v>1142</v>
      </c>
      <c r="W510" t="s">
        <v>1142</v>
      </c>
      <c r="X510" t="s">
        <v>1143</v>
      </c>
      <c r="AB510" t="s">
        <v>1469</v>
      </c>
    </row>
    <row r="511" spans="1:28">
      <c r="A511" t="s">
        <v>997</v>
      </c>
      <c r="B511" t="s">
        <v>804</v>
      </c>
      <c r="D511" t="s">
        <v>1800</v>
      </c>
      <c r="E511" t="s">
        <v>1570</v>
      </c>
      <c r="F511" t="s">
        <v>1550</v>
      </c>
      <c r="G511" t="s">
        <v>1697</v>
      </c>
      <c r="H511" t="s">
        <v>1539</v>
      </c>
      <c r="I511" t="s">
        <v>1698</v>
      </c>
      <c r="J511" t="s">
        <v>1702</v>
      </c>
      <c r="K511" t="s">
        <v>1550</v>
      </c>
      <c r="L511" t="s">
        <v>1550</v>
      </c>
      <c r="M511" t="s">
        <v>1550</v>
      </c>
      <c r="N511" t="s">
        <v>1583</v>
      </c>
      <c r="O511" t="s">
        <v>1583</v>
      </c>
      <c r="P511" t="s">
        <v>1488</v>
      </c>
      <c r="T511" t="s">
        <v>1142</v>
      </c>
      <c r="U511" t="s">
        <v>1142</v>
      </c>
      <c r="V511" t="s">
        <v>1142</v>
      </c>
      <c r="W511" t="s">
        <v>1142</v>
      </c>
      <c r="X511" t="s">
        <v>1143</v>
      </c>
      <c r="AB511" t="s">
        <v>1469</v>
      </c>
    </row>
    <row r="512" spans="1:28">
      <c r="A512" t="s">
        <v>997</v>
      </c>
      <c r="B512" t="s">
        <v>804</v>
      </c>
      <c r="D512" t="s">
        <v>1792</v>
      </c>
      <c r="E512" t="s">
        <v>1500</v>
      </c>
      <c r="F512" t="s">
        <v>1550</v>
      </c>
      <c r="G512" t="s">
        <v>1544</v>
      </c>
      <c r="H512" t="s">
        <v>1539</v>
      </c>
      <c r="I512" t="s">
        <v>1698</v>
      </c>
      <c r="J512" t="s">
        <v>1702</v>
      </c>
      <c r="K512" t="s">
        <v>1550</v>
      </c>
      <c r="L512" t="s">
        <v>1550</v>
      </c>
      <c r="M512" t="s">
        <v>1550</v>
      </c>
      <c r="N512" t="s">
        <v>1645</v>
      </c>
      <c r="O512" t="s">
        <v>1645</v>
      </c>
      <c r="P512" t="s">
        <v>1488</v>
      </c>
      <c r="T512" t="s">
        <v>1142</v>
      </c>
      <c r="U512" t="s">
        <v>1142</v>
      </c>
      <c r="V512" t="s">
        <v>1142</v>
      </c>
      <c r="W512" t="s">
        <v>1142</v>
      </c>
      <c r="X512" t="s">
        <v>1143</v>
      </c>
      <c r="AB512" t="s">
        <v>1469</v>
      </c>
    </row>
    <row r="513" spans="1:28">
      <c r="A513" t="s">
        <v>997</v>
      </c>
      <c r="B513" t="s">
        <v>804</v>
      </c>
      <c r="D513" t="s">
        <v>1793</v>
      </c>
      <c r="E513" t="s">
        <v>1526</v>
      </c>
      <c r="F513" t="s">
        <v>1550</v>
      </c>
      <c r="G513" t="s">
        <v>1700</v>
      </c>
      <c r="H513" t="s">
        <v>1539</v>
      </c>
      <c r="I513" t="s">
        <v>1698</v>
      </c>
      <c r="J513" t="s">
        <v>1702</v>
      </c>
      <c r="K513" t="s">
        <v>1550</v>
      </c>
      <c r="L513" t="s">
        <v>1550</v>
      </c>
      <c r="M513" t="s">
        <v>1550</v>
      </c>
      <c r="N513" t="s">
        <v>1688</v>
      </c>
      <c r="O513" t="s">
        <v>1688</v>
      </c>
      <c r="P513" t="s">
        <v>1488</v>
      </c>
      <c r="T513" t="s">
        <v>1142</v>
      </c>
      <c r="U513" t="s">
        <v>1142</v>
      </c>
      <c r="V513" t="s">
        <v>1142</v>
      </c>
      <c r="W513" t="s">
        <v>1142</v>
      </c>
      <c r="X513" t="s">
        <v>1143</v>
      </c>
      <c r="AB513" t="s">
        <v>1469</v>
      </c>
    </row>
    <row r="514" spans="1:28">
      <c r="A514" t="s">
        <v>1826</v>
      </c>
      <c r="B514" t="s">
        <v>804</v>
      </c>
      <c r="D514" t="s">
        <v>1790</v>
      </c>
      <c r="E514" t="s">
        <v>1496</v>
      </c>
      <c r="F514" t="s">
        <v>1550</v>
      </c>
      <c r="G514" t="s">
        <v>1639</v>
      </c>
      <c r="H514" t="s">
        <v>1539</v>
      </c>
      <c r="I514" t="s">
        <v>1698</v>
      </c>
      <c r="J514" t="s">
        <v>1702</v>
      </c>
      <c r="K514" t="s">
        <v>1550</v>
      </c>
      <c r="L514" t="s">
        <v>1550</v>
      </c>
      <c r="M514" t="s">
        <v>1550</v>
      </c>
      <c r="N514" t="s">
        <v>1537</v>
      </c>
      <c r="O514" t="s">
        <v>1537</v>
      </c>
      <c r="P514" t="s">
        <v>1488</v>
      </c>
      <c r="T514" t="s">
        <v>1142</v>
      </c>
      <c r="U514" t="s">
        <v>1142</v>
      </c>
      <c r="V514" t="s">
        <v>1142</v>
      </c>
      <c r="W514" t="s">
        <v>1142</v>
      </c>
      <c r="X514" t="s">
        <v>1143</v>
      </c>
      <c r="AB514" t="s">
        <v>1469</v>
      </c>
    </row>
    <row r="515" spans="1:28">
      <c r="A515" t="s">
        <v>1826</v>
      </c>
      <c r="B515" t="s">
        <v>804</v>
      </c>
      <c r="D515" t="s">
        <v>1795</v>
      </c>
      <c r="E515" t="s">
        <v>1584</v>
      </c>
      <c r="F515" t="s">
        <v>1550</v>
      </c>
      <c r="G515" t="s">
        <v>1554</v>
      </c>
      <c r="H515" t="s">
        <v>1539</v>
      </c>
      <c r="I515" t="s">
        <v>1698</v>
      </c>
      <c r="J515" t="s">
        <v>1702</v>
      </c>
      <c r="K515" t="s">
        <v>1550</v>
      </c>
      <c r="L515" t="s">
        <v>1550</v>
      </c>
      <c r="M515" t="s">
        <v>1550</v>
      </c>
      <c r="N515" t="s">
        <v>1537</v>
      </c>
      <c r="O515" t="s">
        <v>1537</v>
      </c>
      <c r="P515" t="s">
        <v>1488</v>
      </c>
      <c r="T515" t="s">
        <v>1142</v>
      </c>
      <c r="U515" t="s">
        <v>1142</v>
      </c>
      <c r="V515" t="s">
        <v>1142</v>
      </c>
      <c r="W515" t="s">
        <v>1142</v>
      </c>
      <c r="X515" t="s">
        <v>1143</v>
      </c>
      <c r="AB515" t="s">
        <v>1469</v>
      </c>
    </row>
    <row r="516" spans="1:28">
      <c r="A516" t="s">
        <v>1826</v>
      </c>
      <c r="B516" t="s">
        <v>804</v>
      </c>
      <c r="D516" t="s">
        <v>1813</v>
      </c>
      <c r="E516" t="s">
        <v>1540</v>
      </c>
      <c r="F516" t="s">
        <v>1550</v>
      </c>
      <c r="G516" t="s">
        <v>1466</v>
      </c>
      <c r="H516" t="s">
        <v>1539</v>
      </c>
      <c r="I516" t="s">
        <v>1698</v>
      </c>
      <c r="J516" t="s">
        <v>1702</v>
      </c>
      <c r="K516" t="s">
        <v>1550</v>
      </c>
      <c r="L516" t="s">
        <v>1550</v>
      </c>
      <c r="M516" t="s">
        <v>1550</v>
      </c>
      <c r="N516" t="s">
        <v>1537</v>
      </c>
      <c r="O516" t="s">
        <v>1537</v>
      </c>
      <c r="P516" t="s">
        <v>1488</v>
      </c>
      <c r="T516" t="s">
        <v>1142</v>
      </c>
      <c r="U516" t="s">
        <v>1142</v>
      </c>
      <c r="V516" t="s">
        <v>1142</v>
      </c>
      <c r="W516" t="s">
        <v>1142</v>
      </c>
      <c r="X516" t="s">
        <v>1143</v>
      </c>
      <c r="AB516" t="s">
        <v>1469</v>
      </c>
    </row>
    <row r="517" spans="1:28">
      <c r="A517" t="s">
        <v>1826</v>
      </c>
      <c r="B517" t="s">
        <v>804</v>
      </c>
      <c r="D517" t="s">
        <v>1801</v>
      </c>
      <c r="E517" t="s">
        <v>1706</v>
      </c>
      <c r="F517" t="s">
        <v>1550</v>
      </c>
      <c r="G517" t="s">
        <v>1523</v>
      </c>
      <c r="H517" t="s">
        <v>1539</v>
      </c>
      <c r="I517" t="s">
        <v>1698</v>
      </c>
      <c r="J517" t="s">
        <v>1702</v>
      </c>
      <c r="K517" t="s">
        <v>1550</v>
      </c>
      <c r="L517" t="s">
        <v>1550</v>
      </c>
      <c r="M517" t="s">
        <v>1550</v>
      </c>
      <c r="N517" t="s">
        <v>1528</v>
      </c>
      <c r="O517" t="s">
        <v>1528</v>
      </c>
      <c r="P517" t="s">
        <v>1488</v>
      </c>
      <c r="T517" t="s">
        <v>1142</v>
      </c>
      <c r="U517" t="s">
        <v>1142</v>
      </c>
      <c r="V517" t="s">
        <v>1142</v>
      </c>
      <c r="W517" t="s">
        <v>1142</v>
      </c>
      <c r="X517" t="s">
        <v>1143</v>
      </c>
      <c r="AB517" t="s">
        <v>1469</v>
      </c>
    </row>
    <row r="518" spans="1:28">
      <c r="A518" t="s">
        <v>1826</v>
      </c>
      <c r="B518" t="s">
        <v>804</v>
      </c>
      <c r="D518" t="s">
        <v>1796</v>
      </c>
      <c r="E518" t="s">
        <v>1573</v>
      </c>
      <c r="F518" t="s">
        <v>1550</v>
      </c>
      <c r="G518" t="s">
        <v>1720</v>
      </c>
      <c r="H518" t="s">
        <v>1539</v>
      </c>
      <c r="I518" t="s">
        <v>1698</v>
      </c>
      <c r="J518" t="s">
        <v>1702</v>
      </c>
      <c r="K518" t="s">
        <v>1550</v>
      </c>
      <c r="L518" t="s">
        <v>1550</v>
      </c>
      <c r="M518" t="s">
        <v>1550</v>
      </c>
      <c r="N518" t="s">
        <v>1669</v>
      </c>
      <c r="O518" t="s">
        <v>1669</v>
      </c>
      <c r="P518" t="s">
        <v>1488</v>
      </c>
      <c r="T518" t="s">
        <v>1142</v>
      </c>
      <c r="U518" t="s">
        <v>1142</v>
      </c>
      <c r="V518" t="s">
        <v>1142</v>
      </c>
      <c r="W518" t="s">
        <v>1142</v>
      </c>
      <c r="X518" t="s">
        <v>1143</v>
      </c>
      <c r="AB518" t="s">
        <v>1469</v>
      </c>
    </row>
    <row r="519" spans="1:28">
      <c r="A519" t="s">
        <v>1826</v>
      </c>
      <c r="B519" t="s">
        <v>804</v>
      </c>
      <c r="D519" t="s">
        <v>1796</v>
      </c>
      <c r="E519" t="s">
        <v>1502</v>
      </c>
      <c r="F519" t="s">
        <v>1550</v>
      </c>
      <c r="G519" t="s">
        <v>1675</v>
      </c>
      <c r="H519" t="s">
        <v>1539</v>
      </c>
      <c r="I519" t="s">
        <v>1698</v>
      </c>
      <c r="J519" t="s">
        <v>1702</v>
      </c>
      <c r="K519" t="s">
        <v>1550</v>
      </c>
      <c r="L519" t="s">
        <v>1550</v>
      </c>
      <c r="M519" t="s">
        <v>1550</v>
      </c>
      <c r="N519" t="s">
        <v>1679</v>
      </c>
      <c r="O519" t="s">
        <v>1679</v>
      </c>
      <c r="P519" t="s">
        <v>1488</v>
      </c>
      <c r="T519" t="s">
        <v>1142</v>
      </c>
      <c r="U519" t="s">
        <v>1142</v>
      </c>
      <c r="V519" t="s">
        <v>1142</v>
      </c>
      <c r="W519" t="s">
        <v>1142</v>
      </c>
      <c r="X519" t="s">
        <v>1143</v>
      </c>
      <c r="AB519" t="s">
        <v>1469</v>
      </c>
    </row>
    <row r="520" spans="1:28">
      <c r="A520" t="s">
        <v>1826</v>
      </c>
      <c r="B520" t="s">
        <v>804</v>
      </c>
      <c r="D520" t="s">
        <v>1812</v>
      </c>
      <c r="E520" t="s">
        <v>1673</v>
      </c>
      <c r="F520" t="s">
        <v>1550</v>
      </c>
      <c r="G520" t="s">
        <v>1492</v>
      </c>
      <c r="H520" t="s">
        <v>1539</v>
      </c>
      <c r="I520" t="s">
        <v>1698</v>
      </c>
      <c r="J520" t="s">
        <v>1702</v>
      </c>
      <c r="K520" t="s">
        <v>1550</v>
      </c>
      <c r="L520" t="s">
        <v>1550</v>
      </c>
      <c r="M520" t="s">
        <v>1550</v>
      </c>
      <c r="N520" t="s">
        <v>1622</v>
      </c>
      <c r="O520" t="s">
        <v>1622</v>
      </c>
      <c r="P520" t="s">
        <v>1488</v>
      </c>
      <c r="T520" t="s">
        <v>1142</v>
      </c>
      <c r="U520" t="s">
        <v>1142</v>
      </c>
      <c r="V520" t="s">
        <v>1142</v>
      </c>
      <c r="W520" t="s">
        <v>1142</v>
      </c>
      <c r="X520" t="s">
        <v>1143</v>
      </c>
      <c r="AB520" t="s">
        <v>1469</v>
      </c>
    </row>
    <row r="521" spans="1:28">
      <c r="A521" t="s">
        <v>1826</v>
      </c>
      <c r="B521" t="s">
        <v>804</v>
      </c>
      <c r="D521" t="s">
        <v>1808</v>
      </c>
      <c r="E521" t="s">
        <v>1462</v>
      </c>
      <c r="F521" t="s">
        <v>1550</v>
      </c>
      <c r="G521" t="s">
        <v>1530</v>
      </c>
      <c r="H521" t="s">
        <v>1539</v>
      </c>
      <c r="I521" t="s">
        <v>1698</v>
      </c>
      <c r="J521" t="s">
        <v>1702</v>
      </c>
      <c r="K521" t="s">
        <v>1550</v>
      </c>
      <c r="L521" t="s">
        <v>1550</v>
      </c>
      <c r="M521" t="s">
        <v>1550</v>
      </c>
      <c r="N521" t="s">
        <v>1579</v>
      </c>
      <c r="O521" t="s">
        <v>1579</v>
      </c>
      <c r="P521" t="s">
        <v>1488</v>
      </c>
      <c r="T521" t="s">
        <v>1142</v>
      </c>
      <c r="U521" t="s">
        <v>1142</v>
      </c>
      <c r="V521" t="s">
        <v>1142</v>
      </c>
      <c r="W521" t="s">
        <v>1142</v>
      </c>
      <c r="X521" t="s">
        <v>1143</v>
      </c>
      <c r="AB521" t="s">
        <v>1469</v>
      </c>
    </row>
    <row r="522" spans="1:28">
      <c r="A522" t="s">
        <v>1826</v>
      </c>
      <c r="B522" t="s">
        <v>804</v>
      </c>
      <c r="D522" t="s">
        <v>1809</v>
      </c>
      <c r="E522" t="s">
        <v>1503</v>
      </c>
      <c r="F522" t="s">
        <v>1550</v>
      </c>
      <c r="G522" t="s">
        <v>1652</v>
      </c>
      <c r="H522" t="s">
        <v>1539</v>
      </c>
      <c r="I522" t="s">
        <v>1698</v>
      </c>
      <c r="J522" t="s">
        <v>1702</v>
      </c>
      <c r="K522" t="s">
        <v>1550</v>
      </c>
      <c r="L522" t="s">
        <v>1550</v>
      </c>
      <c r="M522" t="s">
        <v>1550</v>
      </c>
      <c r="N522" t="s">
        <v>1555</v>
      </c>
      <c r="O522" t="s">
        <v>1555</v>
      </c>
      <c r="P522" t="s">
        <v>1488</v>
      </c>
      <c r="T522" t="s">
        <v>1142</v>
      </c>
      <c r="U522" t="s">
        <v>1142</v>
      </c>
      <c r="V522" t="s">
        <v>1142</v>
      </c>
      <c r="W522" t="s">
        <v>1142</v>
      </c>
      <c r="X522" t="s">
        <v>1143</v>
      </c>
      <c r="AB522" t="s">
        <v>1469</v>
      </c>
    </row>
    <row r="523" spans="1:28">
      <c r="A523" t="s">
        <v>1826</v>
      </c>
      <c r="B523" t="s">
        <v>804</v>
      </c>
      <c r="D523" t="s">
        <v>1810</v>
      </c>
      <c r="E523" t="s">
        <v>1609</v>
      </c>
      <c r="F523" t="s">
        <v>1550</v>
      </c>
      <c r="G523" t="s">
        <v>1734</v>
      </c>
      <c r="H523" t="s">
        <v>1539</v>
      </c>
      <c r="I523" t="s">
        <v>1698</v>
      </c>
      <c r="J523" t="s">
        <v>1702</v>
      </c>
      <c r="K523" t="s">
        <v>1550</v>
      </c>
      <c r="L523" t="s">
        <v>1550</v>
      </c>
      <c r="M523" t="s">
        <v>1550</v>
      </c>
      <c r="N523" t="s">
        <v>1515</v>
      </c>
      <c r="O523" t="s">
        <v>1515</v>
      </c>
      <c r="P523" t="s">
        <v>1488</v>
      </c>
      <c r="T523" t="s">
        <v>1142</v>
      </c>
      <c r="U523" t="s">
        <v>1142</v>
      </c>
      <c r="V523" t="s">
        <v>1142</v>
      </c>
      <c r="W523" t="s">
        <v>1142</v>
      </c>
      <c r="X523" t="s">
        <v>1143</v>
      </c>
      <c r="AB523" t="s">
        <v>1469</v>
      </c>
    </row>
    <row r="524" spans="1:28">
      <c r="A524" t="s">
        <v>1826</v>
      </c>
      <c r="B524" t="s">
        <v>804</v>
      </c>
      <c r="D524" t="s">
        <v>1803</v>
      </c>
      <c r="E524" t="s">
        <v>1609</v>
      </c>
      <c r="F524" t="s">
        <v>1550</v>
      </c>
      <c r="G524" t="s">
        <v>1498</v>
      </c>
      <c r="H524" t="s">
        <v>1539</v>
      </c>
      <c r="I524" t="s">
        <v>1698</v>
      </c>
      <c r="J524" t="s">
        <v>1702</v>
      </c>
      <c r="K524" t="s">
        <v>1550</v>
      </c>
      <c r="L524" t="s">
        <v>1550</v>
      </c>
      <c r="M524" t="s">
        <v>1550</v>
      </c>
      <c r="N524" t="s">
        <v>1737</v>
      </c>
      <c r="O524" t="s">
        <v>1737</v>
      </c>
      <c r="P524" t="s">
        <v>1488</v>
      </c>
      <c r="T524" t="s">
        <v>1142</v>
      </c>
      <c r="U524" t="s">
        <v>1142</v>
      </c>
      <c r="V524" t="s">
        <v>1142</v>
      </c>
      <c r="W524" t="s">
        <v>1142</v>
      </c>
      <c r="X524" t="s">
        <v>1143</v>
      </c>
      <c r="AB524" t="s">
        <v>1469</v>
      </c>
    </row>
    <row r="525" spans="1:28">
      <c r="A525" t="s">
        <v>1826</v>
      </c>
      <c r="B525" t="s">
        <v>804</v>
      </c>
      <c r="D525" t="s">
        <v>1804</v>
      </c>
      <c r="E525" t="s">
        <v>1731</v>
      </c>
      <c r="F525" t="s">
        <v>1550</v>
      </c>
      <c r="G525" t="s">
        <v>1606</v>
      </c>
      <c r="H525" t="s">
        <v>1539</v>
      </c>
      <c r="I525" t="s">
        <v>1698</v>
      </c>
      <c r="J525" t="s">
        <v>1702</v>
      </c>
      <c r="K525" t="s">
        <v>1550</v>
      </c>
      <c r="L525" t="s">
        <v>1550</v>
      </c>
      <c r="M525" t="s">
        <v>1550</v>
      </c>
      <c r="N525" t="s">
        <v>1737</v>
      </c>
      <c r="O525" t="s">
        <v>1737</v>
      </c>
      <c r="P525" t="s">
        <v>1488</v>
      </c>
      <c r="T525" t="s">
        <v>1142</v>
      </c>
      <c r="U525" t="s">
        <v>1142</v>
      </c>
      <c r="V525" t="s">
        <v>1142</v>
      </c>
      <c r="W525" t="s">
        <v>1142</v>
      </c>
      <c r="X525" t="s">
        <v>1143</v>
      </c>
      <c r="AB525" t="s">
        <v>1469</v>
      </c>
    </row>
    <row r="526" spans="1:28">
      <c r="A526" t="s">
        <v>1826</v>
      </c>
      <c r="B526" t="s">
        <v>804</v>
      </c>
      <c r="D526" t="s">
        <v>1806</v>
      </c>
      <c r="E526" t="s">
        <v>1657</v>
      </c>
      <c r="F526" t="s">
        <v>1550</v>
      </c>
      <c r="G526" t="s">
        <v>1501</v>
      </c>
      <c r="H526" t="s">
        <v>1539</v>
      </c>
      <c r="I526" t="s">
        <v>1698</v>
      </c>
      <c r="J526" t="s">
        <v>1702</v>
      </c>
      <c r="K526" t="s">
        <v>1550</v>
      </c>
      <c r="L526" t="s">
        <v>1550</v>
      </c>
      <c r="M526" t="s">
        <v>1550</v>
      </c>
      <c r="N526" t="s">
        <v>1535</v>
      </c>
      <c r="O526" t="s">
        <v>1535</v>
      </c>
      <c r="P526" t="s">
        <v>1488</v>
      </c>
      <c r="T526" t="s">
        <v>1142</v>
      </c>
      <c r="U526" t="s">
        <v>1142</v>
      </c>
      <c r="V526" t="s">
        <v>1142</v>
      </c>
      <c r="W526" t="s">
        <v>1142</v>
      </c>
      <c r="X526" t="s">
        <v>1143</v>
      </c>
      <c r="AB526" t="s">
        <v>1469</v>
      </c>
    </row>
    <row r="527" spans="1:28">
      <c r="A527" t="s">
        <v>1826</v>
      </c>
      <c r="B527" t="s">
        <v>804</v>
      </c>
      <c r="D527" t="s">
        <v>1807</v>
      </c>
      <c r="E527" t="s">
        <v>1538</v>
      </c>
      <c r="F527" t="s">
        <v>1550</v>
      </c>
      <c r="G527" t="s">
        <v>1479</v>
      </c>
      <c r="H527" t="s">
        <v>1539</v>
      </c>
      <c r="I527" t="s">
        <v>1698</v>
      </c>
      <c r="J527" t="s">
        <v>1702</v>
      </c>
      <c r="K527" t="s">
        <v>1550</v>
      </c>
      <c r="L527" t="s">
        <v>1550</v>
      </c>
      <c r="M527" t="s">
        <v>1550</v>
      </c>
      <c r="N527" t="s">
        <v>1535</v>
      </c>
      <c r="O527" t="s">
        <v>1535</v>
      </c>
      <c r="P527" t="s">
        <v>1488</v>
      </c>
      <c r="T527" t="s">
        <v>1142</v>
      </c>
      <c r="U527" t="s">
        <v>1142</v>
      </c>
      <c r="V527" t="s">
        <v>1142</v>
      </c>
      <c r="W527" t="s">
        <v>1142</v>
      </c>
      <c r="X527" t="s">
        <v>1143</v>
      </c>
      <c r="AB527" t="s">
        <v>1469</v>
      </c>
    </row>
    <row r="528" spans="1:28">
      <c r="A528" t="s">
        <v>1826</v>
      </c>
      <c r="B528" t="s">
        <v>804</v>
      </c>
      <c r="D528" t="s">
        <v>1816</v>
      </c>
      <c r="E528" t="s">
        <v>1607</v>
      </c>
      <c r="F528" t="s">
        <v>1550</v>
      </c>
      <c r="G528" t="s">
        <v>1494</v>
      </c>
      <c r="H528" t="s">
        <v>1539</v>
      </c>
      <c r="I528" t="s">
        <v>1698</v>
      </c>
      <c r="J528" t="s">
        <v>1702</v>
      </c>
      <c r="K528" t="s">
        <v>1550</v>
      </c>
      <c r="L528" t="s">
        <v>1550</v>
      </c>
      <c r="M528" t="s">
        <v>1550</v>
      </c>
      <c r="N528" t="s">
        <v>1472</v>
      </c>
      <c r="O528" t="s">
        <v>1472</v>
      </c>
      <c r="P528" t="s">
        <v>1488</v>
      </c>
      <c r="T528" t="s">
        <v>1142</v>
      </c>
      <c r="U528" t="s">
        <v>1142</v>
      </c>
      <c r="V528" t="s">
        <v>1142</v>
      </c>
      <c r="W528" t="s">
        <v>1142</v>
      </c>
      <c r="X528" t="s">
        <v>1143</v>
      </c>
      <c r="AB528" t="s">
        <v>1469</v>
      </c>
    </row>
    <row r="529" spans="1:28">
      <c r="A529" t="s">
        <v>1826</v>
      </c>
      <c r="B529" t="s">
        <v>804</v>
      </c>
      <c r="D529" t="s">
        <v>1794</v>
      </c>
      <c r="E529" t="s">
        <v>1659</v>
      </c>
      <c r="F529" t="s">
        <v>1550</v>
      </c>
      <c r="G529" t="s">
        <v>1470</v>
      </c>
      <c r="H529" t="s">
        <v>1539</v>
      </c>
      <c r="I529" t="s">
        <v>1698</v>
      </c>
      <c r="J529" t="s">
        <v>1702</v>
      </c>
      <c r="K529" t="s">
        <v>1550</v>
      </c>
      <c r="L529" t="s">
        <v>1550</v>
      </c>
      <c r="M529" t="s">
        <v>1550</v>
      </c>
      <c r="N529" t="s">
        <v>1635</v>
      </c>
      <c r="O529" t="s">
        <v>1635</v>
      </c>
      <c r="P529" t="s">
        <v>1488</v>
      </c>
      <c r="T529" t="s">
        <v>1142</v>
      </c>
      <c r="U529" t="s">
        <v>1142</v>
      </c>
      <c r="V529" t="s">
        <v>1142</v>
      </c>
      <c r="W529" t="s">
        <v>1142</v>
      </c>
      <c r="X529" t="s">
        <v>1143</v>
      </c>
      <c r="AB529" t="s">
        <v>1469</v>
      </c>
    </row>
    <row r="530" spans="1:28">
      <c r="A530" t="s">
        <v>1825</v>
      </c>
      <c r="B530" t="s">
        <v>804</v>
      </c>
      <c r="D530" t="s">
        <v>1791</v>
      </c>
      <c r="E530" t="s">
        <v>1694</v>
      </c>
      <c r="F530" t="s">
        <v>1550</v>
      </c>
      <c r="G530" t="s">
        <v>1465</v>
      </c>
      <c r="H530" t="s">
        <v>1539</v>
      </c>
      <c r="I530" t="s">
        <v>1698</v>
      </c>
      <c r="J530" t="s">
        <v>1702</v>
      </c>
      <c r="K530" t="s">
        <v>1550</v>
      </c>
      <c r="L530" t="s">
        <v>1550</v>
      </c>
      <c r="M530" t="s">
        <v>1550</v>
      </c>
      <c r="N530" t="s">
        <v>1625</v>
      </c>
      <c r="O530" t="s">
        <v>1625</v>
      </c>
      <c r="P530" t="s">
        <v>1488</v>
      </c>
      <c r="T530" t="s">
        <v>1142</v>
      </c>
      <c r="U530" t="s">
        <v>1142</v>
      </c>
      <c r="V530" t="s">
        <v>1142</v>
      </c>
      <c r="W530" t="s">
        <v>1142</v>
      </c>
      <c r="X530" t="s">
        <v>1143</v>
      </c>
      <c r="AB530" t="s">
        <v>1469</v>
      </c>
    </row>
    <row r="531" spans="1:28">
      <c r="A531" t="s">
        <v>1825</v>
      </c>
      <c r="B531" t="s">
        <v>804</v>
      </c>
      <c r="D531" t="s">
        <v>1801</v>
      </c>
      <c r="E531" t="s">
        <v>1493</v>
      </c>
      <c r="F531" t="s">
        <v>1550</v>
      </c>
      <c r="G531" t="s">
        <v>1465</v>
      </c>
      <c r="H531" t="s">
        <v>1539</v>
      </c>
      <c r="I531" t="s">
        <v>1698</v>
      </c>
      <c r="J531" t="s">
        <v>1702</v>
      </c>
      <c r="K531" t="s">
        <v>1550</v>
      </c>
      <c r="L531" t="s">
        <v>1550</v>
      </c>
      <c r="M531" t="s">
        <v>1550</v>
      </c>
      <c r="N531" t="s">
        <v>1625</v>
      </c>
      <c r="O531" t="s">
        <v>1625</v>
      </c>
      <c r="P531" t="s">
        <v>1488</v>
      </c>
      <c r="T531" t="s">
        <v>1142</v>
      </c>
      <c r="U531" t="s">
        <v>1142</v>
      </c>
      <c r="V531" t="s">
        <v>1142</v>
      </c>
      <c r="W531" t="s">
        <v>1142</v>
      </c>
      <c r="X531" t="s">
        <v>1143</v>
      </c>
      <c r="AB531" t="s">
        <v>1469</v>
      </c>
    </row>
    <row r="532" spans="1:28">
      <c r="A532" t="s">
        <v>1825</v>
      </c>
      <c r="B532" t="s">
        <v>804</v>
      </c>
      <c r="D532" t="s">
        <v>1796</v>
      </c>
      <c r="E532" t="s">
        <v>1604</v>
      </c>
      <c r="F532" t="s">
        <v>1550</v>
      </c>
      <c r="G532" t="s">
        <v>1465</v>
      </c>
      <c r="H532" t="s">
        <v>1539</v>
      </c>
      <c r="I532" t="s">
        <v>1698</v>
      </c>
      <c r="J532" t="s">
        <v>1702</v>
      </c>
      <c r="K532" t="s">
        <v>1550</v>
      </c>
      <c r="L532" t="s">
        <v>1550</v>
      </c>
      <c r="M532" t="s">
        <v>1550</v>
      </c>
      <c r="N532" t="s">
        <v>1625</v>
      </c>
      <c r="O532" t="s">
        <v>1625</v>
      </c>
      <c r="P532" t="s">
        <v>1488</v>
      </c>
      <c r="T532" t="s">
        <v>1142</v>
      </c>
      <c r="U532" t="s">
        <v>1142</v>
      </c>
      <c r="V532" t="s">
        <v>1142</v>
      </c>
      <c r="W532" t="s">
        <v>1142</v>
      </c>
      <c r="X532" t="s">
        <v>1143</v>
      </c>
      <c r="AB532" t="s">
        <v>1469</v>
      </c>
    </row>
    <row r="533" spans="1:28">
      <c r="A533" t="s">
        <v>1825</v>
      </c>
      <c r="B533" t="s">
        <v>804</v>
      </c>
      <c r="D533" t="s">
        <v>1812</v>
      </c>
      <c r="E533" t="s">
        <v>1682</v>
      </c>
      <c r="F533" t="s">
        <v>1550</v>
      </c>
      <c r="G533" t="s">
        <v>1465</v>
      </c>
      <c r="H533" t="s">
        <v>1539</v>
      </c>
      <c r="I533" t="s">
        <v>1698</v>
      </c>
      <c r="J533" t="s">
        <v>1702</v>
      </c>
      <c r="K533" t="s">
        <v>1550</v>
      </c>
      <c r="L533" t="s">
        <v>1550</v>
      </c>
      <c r="M533" t="s">
        <v>1550</v>
      </c>
      <c r="N533" t="s">
        <v>1625</v>
      </c>
      <c r="O533" t="s">
        <v>1625</v>
      </c>
      <c r="P533" t="s">
        <v>1488</v>
      </c>
      <c r="T533" t="s">
        <v>1142</v>
      </c>
      <c r="U533" t="s">
        <v>1142</v>
      </c>
      <c r="V533" t="s">
        <v>1142</v>
      </c>
      <c r="W533" t="s">
        <v>1142</v>
      </c>
      <c r="X533" t="s">
        <v>1143</v>
      </c>
      <c r="AB533" t="s">
        <v>1469</v>
      </c>
    </row>
    <row r="534" spans="1:28">
      <c r="A534" t="s">
        <v>1825</v>
      </c>
      <c r="B534" t="s">
        <v>804</v>
      </c>
      <c r="D534" t="s">
        <v>1808</v>
      </c>
      <c r="E534" t="s">
        <v>1666</v>
      </c>
      <c r="F534" t="s">
        <v>1550</v>
      </c>
      <c r="G534" t="s">
        <v>1696</v>
      </c>
      <c r="H534" t="s">
        <v>1539</v>
      </c>
      <c r="I534" t="s">
        <v>1698</v>
      </c>
      <c r="J534" t="s">
        <v>1702</v>
      </c>
      <c r="K534" t="s">
        <v>1550</v>
      </c>
      <c r="L534" t="s">
        <v>1550</v>
      </c>
      <c r="M534" t="s">
        <v>1550</v>
      </c>
      <c r="N534" t="s">
        <v>1625</v>
      </c>
      <c r="O534" t="s">
        <v>1625</v>
      </c>
      <c r="P534" t="s">
        <v>1488</v>
      </c>
      <c r="T534" t="s">
        <v>1142</v>
      </c>
      <c r="U534" t="s">
        <v>1142</v>
      </c>
      <c r="V534" t="s">
        <v>1142</v>
      </c>
      <c r="W534" t="s">
        <v>1142</v>
      </c>
      <c r="X534" t="s">
        <v>1143</v>
      </c>
      <c r="AB534" t="s">
        <v>1469</v>
      </c>
    </row>
    <row r="535" spans="1:28">
      <c r="A535" t="s">
        <v>1825</v>
      </c>
      <c r="B535" t="s">
        <v>804</v>
      </c>
      <c r="D535" t="s">
        <v>1809</v>
      </c>
      <c r="E535" t="s">
        <v>1612</v>
      </c>
      <c r="F535" t="s">
        <v>1550</v>
      </c>
      <c r="G535" t="s">
        <v>1598</v>
      </c>
      <c r="H535" t="s">
        <v>1539</v>
      </c>
      <c r="I535" t="s">
        <v>1698</v>
      </c>
      <c r="J535" t="s">
        <v>1702</v>
      </c>
      <c r="K535" t="s">
        <v>1550</v>
      </c>
      <c r="L535" t="s">
        <v>1550</v>
      </c>
      <c r="M535" t="s">
        <v>1550</v>
      </c>
      <c r="N535" t="s">
        <v>1625</v>
      </c>
      <c r="O535" t="s">
        <v>1625</v>
      </c>
      <c r="P535" t="s">
        <v>1488</v>
      </c>
      <c r="T535" t="s">
        <v>1142</v>
      </c>
      <c r="U535" t="s">
        <v>1142</v>
      </c>
      <c r="V535" t="s">
        <v>1142</v>
      </c>
      <c r="W535" t="s">
        <v>1142</v>
      </c>
      <c r="X535" t="s">
        <v>1143</v>
      </c>
      <c r="AB535" t="s">
        <v>1469</v>
      </c>
    </row>
    <row r="536" spans="1:28">
      <c r="A536" t="s">
        <v>1825</v>
      </c>
      <c r="B536" t="s">
        <v>804</v>
      </c>
      <c r="D536" t="s">
        <v>1810</v>
      </c>
      <c r="E536" t="s">
        <v>1736</v>
      </c>
      <c r="F536" t="s">
        <v>1550</v>
      </c>
      <c r="G536" t="s">
        <v>1481</v>
      </c>
      <c r="H536" t="s">
        <v>1539</v>
      </c>
      <c r="I536" t="s">
        <v>1698</v>
      </c>
      <c r="J536" t="s">
        <v>1702</v>
      </c>
      <c r="K536" t="s">
        <v>1550</v>
      </c>
      <c r="L536" t="s">
        <v>1550</v>
      </c>
      <c r="M536" t="s">
        <v>1550</v>
      </c>
      <c r="N536" t="s">
        <v>1625</v>
      </c>
      <c r="O536" t="s">
        <v>1625</v>
      </c>
      <c r="P536" t="s">
        <v>1488</v>
      </c>
      <c r="T536" t="s">
        <v>1142</v>
      </c>
      <c r="U536" t="s">
        <v>1142</v>
      </c>
      <c r="V536" t="s">
        <v>1142</v>
      </c>
      <c r="W536" t="s">
        <v>1142</v>
      </c>
      <c r="X536" t="s">
        <v>1143</v>
      </c>
      <c r="AB536" t="s">
        <v>1469</v>
      </c>
    </row>
    <row r="537" spans="1:28">
      <c r="A537" t="s">
        <v>1825</v>
      </c>
      <c r="B537" t="s">
        <v>804</v>
      </c>
      <c r="D537" t="s">
        <v>1803</v>
      </c>
      <c r="E537" t="s">
        <v>1507</v>
      </c>
      <c r="F537" t="s">
        <v>1550</v>
      </c>
      <c r="G537" t="s">
        <v>1595</v>
      </c>
      <c r="H537" t="s">
        <v>1539</v>
      </c>
      <c r="I537" t="s">
        <v>1698</v>
      </c>
      <c r="J537" t="s">
        <v>1702</v>
      </c>
      <c r="K537" t="s">
        <v>1550</v>
      </c>
      <c r="L537" t="s">
        <v>1550</v>
      </c>
      <c r="M537" t="s">
        <v>1550</v>
      </c>
      <c r="N537" t="s">
        <v>1615</v>
      </c>
      <c r="O537" t="s">
        <v>1615</v>
      </c>
      <c r="P537" t="s">
        <v>1488</v>
      </c>
      <c r="T537" t="s">
        <v>1142</v>
      </c>
      <c r="U537" t="s">
        <v>1142</v>
      </c>
      <c r="V537" t="s">
        <v>1142</v>
      </c>
      <c r="W537" t="s">
        <v>1142</v>
      </c>
      <c r="X537" t="s">
        <v>1143</v>
      </c>
      <c r="AB537" t="s">
        <v>1469</v>
      </c>
    </row>
    <row r="538" spans="1:28">
      <c r="A538" t="s">
        <v>1825</v>
      </c>
      <c r="B538" t="s">
        <v>804</v>
      </c>
      <c r="D538" t="s">
        <v>1804</v>
      </c>
      <c r="E538" t="s">
        <v>1646</v>
      </c>
      <c r="F538" t="s">
        <v>1550</v>
      </c>
      <c r="G538" t="s">
        <v>1732</v>
      </c>
      <c r="H538" t="s">
        <v>1539</v>
      </c>
      <c r="I538" t="s">
        <v>1698</v>
      </c>
      <c r="J538" t="s">
        <v>1702</v>
      </c>
      <c r="K538" t="s">
        <v>1550</v>
      </c>
      <c r="L538" t="s">
        <v>1550</v>
      </c>
      <c r="M538" t="s">
        <v>1550</v>
      </c>
      <c r="N538" t="s">
        <v>1615</v>
      </c>
      <c r="O538" t="s">
        <v>1615</v>
      </c>
      <c r="P538" t="s">
        <v>1488</v>
      </c>
      <c r="T538" t="s">
        <v>1142</v>
      </c>
      <c r="U538" t="s">
        <v>1142</v>
      </c>
      <c r="V538" t="s">
        <v>1142</v>
      </c>
      <c r="W538" t="s">
        <v>1142</v>
      </c>
      <c r="X538" t="s">
        <v>1143</v>
      </c>
      <c r="AB538" t="s">
        <v>1469</v>
      </c>
    </row>
    <row r="539" spans="1:28">
      <c r="A539" t="s">
        <v>1825</v>
      </c>
      <c r="B539" t="s">
        <v>804</v>
      </c>
      <c r="D539" t="s">
        <v>1792</v>
      </c>
      <c r="E539" t="s">
        <v>1674</v>
      </c>
      <c r="F539" t="s">
        <v>1550</v>
      </c>
      <c r="G539" t="s">
        <v>1484</v>
      </c>
      <c r="H539" t="s">
        <v>1539</v>
      </c>
      <c r="I539" t="s">
        <v>1698</v>
      </c>
      <c r="J539" t="s">
        <v>1702</v>
      </c>
      <c r="K539" t="s">
        <v>1550</v>
      </c>
      <c r="L539" t="s">
        <v>1550</v>
      </c>
      <c r="M539" t="s">
        <v>1550</v>
      </c>
      <c r="N539" t="s">
        <v>1615</v>
      </c>
      <c r="O539" t="s">
        <v>1615</v>
      </c>
      <c r="P539" t="s">
        <v>1488</v>
      </c>
      <c r="T539" t="s">
        <v>1142</v>
      </c>
      <c r="U539" t="s">
        <v>1142</v>
      </c>
      <c r="V539" t="s">
        <v>1142</v>
      </c>
      <c r="W539" t="s">
        <v>1142</v>
      </c>
      <c r="X539" t="s">
        <v>1143</v>
      </c>
      <c r="AB539" t="s">
        <v>1469</v>
      </c>
    </row>
    <row r="540" spans="1:28">
      <c r="A540" t="s">
        <v>1825</v>
      </c>
      <c r="B540" t="s">
        <v>804</v>
      </c>
      <c r="D540" t="s">
        <v>1816</v>
      </c>
      <c r="E540" t="s">
        <v>1630</v>
      </c>
      <c r="F540" t="s">
        <v>1550</v>
      </c>
      <c r="G540" t="s">
        <v>1691</v>
      </c>
      <c r="H540" t="s">
        <v>1539</v>
      </c>
      <c r="I540" t="s">
        <v>1698</v>
      </c>
      <c r="J540" t="s">
        <v>1702</v>
      </c>
      <c r="K540" t="s">
        <v>1550</v>
      </c>
      <c r="L540" t="s">
        <v>1550</v>
      </c>
      <c r="M540" t="s">
        <v>1550</v>
      </c>
      <c r="N540" t="s">
        <v>1615</v>
      </c>
      <c r="O540" t="s">
        <v>1615</v>
      </c>
      <c r="P540" t="s">
        <v>1488</v>
      </c>
      <c r="T540" t="s">
        <v>1142</v>
      </c>
      <c r="U540" t="s">
        <v>1142</v>
      </c>
      <c r="V540" t="s">
        <v>1142</v>
      </c>
      <c r="W540" t="s">
        <v>1142</v>
      </c>
      <c r="X540" t="s">
        <v>1143</v>
      </c>
      <c r="AB540" t="s">
        <v>1469</v>
      </c>
    </row>
    <row r="541" spans="1:28">
      <c r="A541" t="s">
        <v>1825</v>
      </c>
      <c r="B541" t="s">
        <v>804</v>
      </c>
      <c r="D541" t="s">
        <v>1794</v>
      </c>
      <c r="E541" t="s">
        <v>1512</v>
      </c>
      <c r="F541" t="s">
        <v>1550</v>
      </c>
      <c r="G541" t="s">
        <v>1692</v>
      </c>
      <c r="H541" t="s">
        <v>1539</v>
      </c>
      <c r="I541" t="s">
        <v>1698</v>
      </c>
      <c r="J541" t="s">
        <v>1702</v>
      </c>
      <c r="K541" t="s">
        <v>1550</v>
      </c>
      <c r="L541" t="s">
        <v>1550</v>
      </c>
      <c r="M541" t="s">
        <v>1550</v>
      </c>
      <c r="N541" t="s">
        <v>1615</v>
      </c>
      <c r="O541" t="s">
        <v>1615</v>
      </c>
      <c r="P541" t="s">
        <v>1488</v>
      </c>
      <c r="T541" t="s">
        <v>1142</v>
      </c>
      <c r="U541" t="s">
        <v>1142</v>
      </c>
      <c r="V541" t="s">
        <v>1142</v>
      </c>
      <c r="W541" t="s">
        <v>1142</v>
      </c>
      <c r="X541" t="s">
        <v>1143</v>
      </c>
      <c r="AB541" t="s">
        <v>1469</v>
      </c>
    </row>
    <row r="542" spans="1:28">
      <c r="A542" t="s">
        <v>1001</v>
      </c>
      <c r="B542" t="s">
        <v>804</v>
      </c>
      <c r="D542" t="s">
        <v>1791</v>
      </c>
      <c r="E542" t="s">
        <v>1730</v>
      </c>
      <c r="F542" t="s">
        <v>1550</v>
      </c>
      <c r="G542" t="s">
        <v>1684</v>
      </c>
      <c r="H542" t="s">
        <v>1539</v>
      </c>
      <c r="I542" t="s">
        <v>1698</v>
      </c>
      <c r="J542" t="s">
        <v>1702</v>
      </c>
      <c r="K542" t="s">
        <v>1550</v>
      </c>
      <c r="L542" t="s">
        <v>1550</v>
      </c>
      <c r="M542" t="s">
        <v>1550</v>
      </c>
      <c r="N542" t="s">
        <v>1567</v>
      </c>
      <c r="O542" t="s">
        <v>1567</v>
      </c>
      <c r="P542" t="s">
        <v>1488</v>
      </c>
      <c r="T542" t="s">
        <v>1142</v>
      </c>
      <c r="U542" t="s">
        <v>1142</v>
      </c>
      <c r="V542" t="s">
        <v>1142</v>
      </c>
      <c r="W542" t="s">
        <v>1142</v>
      </c>
      <c r="X542" t="s">
        <v>1143</v>
      </c>
      <c r="AB542" t="s">
        <v>1469</v>
      </c>
    </row>
    <row r="543" spans="1:28">
      <c r="A543" t="s">
        <v>1001</v>
      </c>
      <c r="B543" t="s">
        <v>804</v>
      </c>
      <c r="D543" t="s">
        <v>1831</v>
      </c>
      <c r="E543" t="s">
        <v>1518</v>
      </c>
      <c r="F543" t="s">
        <v>1550</v>
      </c>
      <c r="G543" t="s">
        <v>1684</v>
      </c>
      <c r="H543" t="s">
        <v>1539</v>
      </c>
      <c r="I543" t="s">
        <v>1698</v>
      </c>
      <c r="J543" t="s">
        <v>1702</v>
      </c>
      <c r="K543" t="s">
        <v>1550</v>
      </c>
      <c r="L543" t="s">
        <v>1550</v>
      </c>
      <c r="M543" t="s">
        <v>1550</v>
      </c>
      <c r="N543" t="s">
        <v>1654</v>
      </c>
      <c r="O543" t="s">
        <v>1654</v>
      </c>
      <c r="P543" t="s">
        <v>1488</v>
      </c>
      <c r="T543" t="s">
        <v>1142</v>
      </c>
      <c r="U543" t="s">
        <v>1142</v>
      </c>
      <c r="V543" t="s">
        <v>1142</v>
      </c>
      <c r="W543" t="s">
        <v>1142</v>
      </c>
      <c r="X543" t="s">
        <v>1143</v>
      </c>
      <c r="AB543" t="s">
        <v>1469</v>
      </c>
    </row>
    <row r="544" spans="1:28">
      <c r="A544" t="s">
        <v>1001</v>
      </c>
      <c r="B544" t="s">
        <v>804</v>
      </c>
      <c r="D544" t="s">
        <v>1812</v>
      </c>
      <c r="E544" t="s">
        <v>1518</v>
      </c>
      <c r="F544" t="s">
        <v>1550</v>
      </c>
      <c r="G544" t="s">
        <v>1684</v>
      </c>
      <c r="H544" t="s">
        <v>1539</v>
      </c>
      <c r="I544" t="s">
        <v>1698</v>
      </c>
      <c r="J544" t="s">
        <v>1702</v>
      </c>
      <c r="K544" t="s">
        <v>1550</v>
      </c>
      <c r="L544" t="s">
        <v>1550</v>
      </c>
      <c r="M544" t="s">
        <v>1550</v>
      </c>
      <c r="N544" t="s">
        <v>1520</v>
      </c>
      <c r="O544" t="s">
        <v>1520</v>
      </c>
      <c r="P544" t="s">
        <v>1488</v>
      </c>
      <c r="T544" t="s">
        <v>1142</v>
      </c>
      <c r="U544" t="s">
        <v>1142</v>
      </c>
      <c r="V544" t="s">
        <v>1142</v>
      </c>
      <c r="W544" t="s">
        <v>1142</v>
      </c>
      <c r="X544" t="s">
        <v>1143</v>
      </c>
      <c r="AB544" t="s">
        <v>1469</v>
      </c>
    </row>
    <row r="545" spans="1:28">
      <c r="A545" t="s">
        <v>1001</v>
      </c>
      <c r="B545" t="s">
        <v>804</v>
      </c>
      <c r="D545" t="s">
        <v>1799</v>
      </c>
      <c r="E545" t="s">
        <v>1518</v>
      </c>
      <c r="F545" t="s">
        <v>1550</v>
      </c>
      <c r="G545" t="s">
        <v>1684</v>
      </c>
      <c r="H545" t="s">
        <v>1539</v>
      </c>
      <c r="I545" t="s">
        <v>1698</v>
      </c>
      <c r="J545" t="s">
        <v>1702</v>
      </c>
      <c r="K545" t="s">
        <v>1550</v>
      </c>
      <c r="L545" t="s">
        <v>1550</v>
      </c>
      <c r="M545" t="s">
        <v>1550</v>
      </c>
      <c r="N545" t="s">
        <v>1703</v>
      </c>
      <c r="O545" t="s">
        <v>1703</v>
      </c>
      <c r="P545" t="s">
        <v>1488</v>
      </c>
      <c r="T545" t="s">
        <v>1142</v>
      </c>
      <c r="U545" t="s">
        <v>1142</v>
      </c>
      <c r="V545" t="s">
        <v>1142</v>
      </c>
      <c r="W545" t="s">
        <v>1142</v>
      </c>
      <c r="X545" t="s">
        <v>1143</v>
      </c>
      <c r="AB545" t="s">
        <v>1469</v>
      </c>
    </row>
    <row r="546" spans="1:28">
      <c r="A546" t="s">
        <v>1001</v>
      </c>
      <c r="B546" t="s">
        <v>804</v>
      </c>
      <c r="D546" t="s">
        <v>1800</v>
      </c>
      <c r="E546" t="s">
        <v>1569</v>
      </c>
      <c r="F546" t="s">
        <v>1550</v>
      </c>
      <c r="G546" t="s">
        <v>1497</v>
      </c>
      <c r="H546" t="s">
        <v>1539</v>
      </c>
      <c r="I546" t="s">
        <v>1698</v>
      </c>
      <c r="J546" t="s">
        <v>1702</v>
      </c>
      <c r="K546" t="s">
        <v>1550</v>
      </c>
      <c r="L546" t="s">
        <v>1550</v>
      </c>
      <c r="M546" t="s">
        <v>1550</v>
      </c>
      <c r="N546" t="s">
        <v>1703</v>
      </c>
      <c r="O546" t="s">
        <v>1703</v>
      </c>
      <c r="P546" t="s">
        <v>1488</v>
      </c>
      <c r="T546" t="s">
        <v>1142</v>
      </c>
      <c r="U546" t="s">
        <v>1142</v>
      </c>
      <c r="V546" t="s">
        <v>1142</v>
      </c>
      <c r="W546" t="s">
        <v>1142</v>
      </c>
      <c r="X546" t="s">
        <v>1143</v>
      </c>
      <c r="AB546" t="s">
        <v>1469</v>
      </c>
    </row>
    <row r="547" spans="1:28">
      <c r="A547" t="s">
        <v>1001</v>
      </c>
      <c r="B547" t="s">
        <v>804</v>
      </c>
      <c r="D547" t="s">
        <v>1792</v>
      </c>
      <c r="E547" t="s">
        <v>1677</v>
      </c>
      <c r="F547" t="s">
        <v>1550</v>
      </c>
      <c r="G547" t="s">
        <v>1497</v>
      </c>
      <c r="H547" t="s">
        <v>1539</v>
      </c>
      <c r="I547" t="s">
        <v>1698</v>
      </c>
      <c r="J547" t="s">
        <v>1702</v>
      </c>
      <c r="K547" t="s">
        <v>1550</v>
      </c>
      <c r="L547" t="s">
        <v>1550</v>
      </c>
      <c r="M547" t="s">
        <v>1550</v>
      </c>
      <c r="N547" t="s">
        <v>1703</v>
      </c>
      <c r="O547" t="s">
        <v>1703</v>
      </c>
      <c r="P547" t="s">
        <v>1488</v>
      </c>
      <c r="T547" t="s">
        <v>1142</v>
      </c>
      <c r="U547" t="s">
        <v>1142</v>
      </c>
      <c r="V547" t="s">
        <v>1142</v>
      </c>
      <c r="W547" t="s">
        <v>1142</v>
      </c>
      <c r="X547" t="s">
        <v>1143</v>
      </c>
      <c r="AB547" t="s">
        <v>1469</v>
      </c>
    </row>
    <row r="548" spans="1:28">
      <c r="A548" t="s">
        <v>1001</v>
      </c>
      <c r="B548" t="s">
        <v>804</v>
      </c>
      <c r="D548" t="s">
        <v>1816</v>
      </c>
      <c r="E548" t="s">
        <v>1661</v>
      </c>
      <c r="F548" t="s">
        <v>1550</v>
      </c>
      <c r="G548" t="s">
        <v>1637</v>
      </c>
      <c r="H548" t="s">
        <v>1539</v>
      </c>
      <c r="I548" t="s">
        <v>1698</v>
      </c>
      <c r="J548" t="s">
        <v>1702</v>
      </c>
      <c r="K548" t="s">
        <v>1550</v>
      </c>
      <c r="L548" t="s">
        <v>1550</v>
      </c>
      <c r="M548" t="s">
        <v>1550</v>
      </c>
      <c r="N548" t="s">
        <v>1473</v>
      </c>
      <c r="O548" t="s">
        <v>1473</v>
      </c>
      <c r="P548" t="s">
        <v>1488</v>
      </c>
      <c r="T548" t="s">
        <v>1142</v>
      </c>
      <c r="U548" t="s">
        <v>1142</v>
      </c>
      <c r="V548" t="s">
        <v>1142</v>
      </c>
      <c r="W548" t="s">
        <v>1142</v>
      </c>
      <c r="X548" t="s">
        <v>1143</v>
      </c>
      <c r="AB548" t="s">
        <v>1469</v>
      </c>
    </row>
    <row r="549" spans="1:28">
      <c r="A549" t="s">
        <v>1001</v>
      </c>
      <c r="B549" t="s">
        <v>804</v>
      </c>
      <c r="D549" t="s">
        <v>1794</v>
      </c>
      <c r="E549" t="s">
        <v>1591</v>
      </c>
      <c r="F549" t="s">
        <v>1550</v>
      </c>
      <c r="G549" t="s">
        <v>1546</v>
      </c>
      <c r="H549" t="s">
        <v>1539</v>
      </c>
      <c r="I549" t="s">
        <v>1698</v>
      </c>
      <c r="J549" t="s">
        <v>1702</v>
      </c>
      <c r="K549" t="s">
        <v>1550</v>
      </c>
      <c r="L549" t="s">
        <v>1550</v>
      </c>
      <c r="M549" t="s">
        <v>1550</v>
      </c>
      <c r="N549" t="s">
        <v>1532</v>
      </c>
      <c r="O549" t="s">
        <v>1532</v>
      </c>
      <c r="P549" t="s">
        <v>1488</v>
      </c>
      <c r="T549" t="s">
        <v>1142</v>
      </c>
      <c r="U549" t="s">
        <v>1142</v>
      </c>
      <c r="V549" t="s">
        <v>1142</v>
      </c>
      <c r="W549" t="s">
        <v>1142</v>
      </c>
      <c r="X549" t="s">
        <v>1143</v>
      </c>
      <c r="AB549" t="s">
        <v>1469</v>
      </c>
    </row>
    <row r="550" spans="1:28">
      <c r="A550" t="s">
        <v>997</v>
      </c>
      <c r="B550" t="s">
        <v>778</v>
      </c>
      <c r="D550" t="s">
        <v>1790</v>
      </c>
      <c r="E550" t="s">
        <v>1558</v>
      </c>
      <c r="F550" t="s">
        <v>1495</v>
      </c>
      <c r="G550" t="s">
        <v>1721</v>
      </c>
      <c r="H550" t="s">
        <v>1539</v>
      </c>
      <c r="I550" t="s">
        <v>1698</v>
      </c>
      <c r="J550" t="s">
        <v>1702</v>
      </c>
      <c r="K550" t="s">
        <v>1495</v>
      </c>
      <c r="L550" t="s">
        <v>1495</v>
      </c>
      <c r="M550" t="s">
        <v>1495</v>
      </c>
      <c r="N550" t="s">
        <v>1701</v>
      </c>
      <c r="O550" t="s">
        <v>1701</v>
      </c>
      <c r="P550" t="s">
        <v>1488</v>
      </c>
      <c r="T550" t="s">
        <v>1142</v>
      </c>
      <c r="U550" t="s">
        <v>1142</v>
      </c>
      <c r="V550" t="s">
        <v>1142</v>
      </c>
      <c r="W550" t="s">
        <v>1142</v>
      </c>
      <c r="X550" t="s">
        <v>1143</v>
      </c>
      <c r="AB550" t="s">
        <v>1469</v>
      </c>
    </row>
    <row r="551" spans="1:28">
      <c r="A551" t="s">
        <v>997</v>
      </c>
      <c r="B551" t="s">
        <v>778</v>
      </c>
      <c r="D551" t="s">
        <v>1797</v>
      </c>
      <c r="E551" t="s">
        <v>1558</v>
      </c>
      <c r="F551" t="s">
        <v>1495</v>
      </c>
      <c r="G551" t="s">
        <v>1582</v>
      </c>
      <c r="H551" t="s">
        <v>1539</v>
      </c>
      <c r="I551" t="s">
        <v>1698</v>
      </c>
      <c r="J551" t="s">
        <v>1702</v>
      </c>
      <c r="K551" t="s">
        <v>1495</v>
      </c>
      <c r="L551" t="s">
        <v>1495</v>
      </c>
      <c r="M551" t="s">
        <v>1495</v>
      </c>
      <c r="N551" t="s">
        <v>1614</v>
      </c>
      <c r="O551" t="s">
        <v>1614</v>
      </c>
      <c r="P551" t="s">
        <v>1488</v>
      </c>
      <c r="T551" t="s">
        <v>1142</v>
      </c>
      <c r="U551" t="s">
        <v>1142</v>
      </c>
      <c r="V551" t="s">
        <v>1142</v>
      </c>
      <c r="W551" t="s">
        <v>1142</v>
      </c>
      <c r="X551" t="s">
        <v>1143</v>
      </c>
      <c r="AB551" t="s">
        <v>1469</v>
      </c>
    </row>
    <row r="552" spans="1:28">
      <c r="A552" t="s">
        <v>997</v>
      </c>
      <c r="B552" t="s">
        <v>778</v>
      </c>
      <c r="D552" t="s">
        <v>1798</v>
      </c>
      <c r="E552" t="s">
        <v>1558</v>
      </c>
      <c r="F552" t="s">
        <v>1495</v>
      </c>
      <c r="G552" t="s">
        <v>1582</v>
      </c>
      <c r="H552" t="s">
        <v>1539</v>
      </c>
      <c r="I552" t="s">
        <v>1698</v>
      </c>
      <c r="J552" t="s">
        <v>1702</v>
      </c>
      <c r="K552" t="s">
        <v>1495</v>
      </c>
      <c r="L552" t="s">
        <v>1495</v>
      </c>
      <c r="M552" t="s">
        <v>1495</v>
      </c>
      <c r="N552" t="s">
        <v>1712</v>
      </c>
      <c r="O552" t="s">
        <v>1712</v>
      </c>
      <c r="P552" t="s">
        <v>1488</v>
      </c>
      <c r="T552" t="s">
        <v>1142</v>
      </c>
      <c r="U552" t="s">
        <v>1142</v>
      </c>
      <c r="V552" t="s">
        <v>1142</v>
      </c>
      <c r="W552" t="s">
        <v>1142</v>
      </c>
      <c r="X552" t="s">
        <v>1143</v>
      </c>
      <c r="AB552" t="s">
        <v>1469</v>
      </c>
    </row>
    <row r="553" spans="1:28">
      <c r="A553" t="s">
        <v>997</v>
      </c>
      <c r="B553" t="s">
        <v>778</v>
      </c>
      <c r="D553" t="s">
        <v>1822</v>
      </c>
      <c r="E553" t="s">
        <v>1623</v>
      </c>
      <c r="F553" t="s">
        <v>1495</v>
      </c>
      <c r="G553" t="s">
        <v>1582</v>
      </c>
      <c r="H553" t="s">
        <v>1539</v>
      </c>
      <c r="I553" t="s">
        <v>1698</v>
      </c>
      <c r="J553" t="s">
        <v>1702</v>
      </c>
      <c r="K553" t="s">
        <v>1495</v>
      </c>
      <c r="L553" t="s">
        <v>1495</v>
      </c>
      <c r="M553" t="s">
        <v>1495</v>
      </c>
      <c r="N553" t="s">
        <v>1583</v>
      </c>
      <c r="O553" t="s">
        <v>1583</v>
      </c>
      <c r="P553" t="s">
        <v>1488</v>
      </c>
      <c r="T553" t="s">
        <v>1142</v>
      </c>
      <c r="U553" t="s">
        <v>1142</v>
      </c>
      <c r="V553" t="s">
        <v>1142</v>
      </c>
      <c r="W553" t="s">
        <v>1142</v>
      </c>
      <c r="X553" t="s">
        <v>1143</v>
      </c>
      <c r="AB553" t="s">
        <v>1469</v>
      </c>
    </row>
    <row r="554" spans="1:28">
      <c r="A554" t="s">
        <v>997</v>
      </c>
      <c r="B554" t="s">
        <v>778</v>
      </c>
      <c r="D554" t="s">
        <v>1792</v>
      </c>
      <c r="E554" t="s">
        <v>1623</v>
      </c>
      <c r="F554" t="s">
        <v>1495</v>
      </c>
      <c r="G554" t="s">
        <v>1544</v>
      </c>
      <c r="H554" t="s">
        <v>1539</v>
      </c>
      <c r="I554" t="s">
        <v>1698</v>
      </c>
      <c r="J554" t="s">
        <v>1702</v>
      </c>
      <c r="K554" t="s">
        <v>1495</v>
      </c>
      <c r="L554" t="s">
        <v>1495</v>
      </c>
      <c r="M554" t="s">
        <v>1495</v>
      </c>
      <c r="N554" t="s">
        <v>1645</v>
      </c>
      <c r="O554" t="s">
        <v>1645</v>
      </c>
      <c r="P554" t="s">
        <v>1488</v>
      </c>
      <c r="T554" t="s">
        <v>1142</v>
      </c>
      <c r="U554" t="s">
        <v>1142</v>
      </c>
      <c r="V554" t="s">
        <v>1142</v>
      </c>
      <c r="W554" t="s">
        <v>1142</v>
      </c>
      <c r="X554" t="s">
        <v>1143</v>
      </c>
      <c r="AB554" t="s">
        <v>1469</v>
      </c>
    </row>
    <row r="555" spans="1:28">
      <c r="A555" t="s">
        <v>997</v>
      </c>
      <c r="B555" t="s">
        <v>778</v>
      </c>
      <c r="D555" t="s">
        <v>1793</v>
      </c>
      <c r="E555" t="s">
        <v>1623</v>
      </c>
      <c r="F555" t="s">
        <v>1495</v>
      </c>
      <c r="G555" t="s">
        <v>1717</v>
      </c>
      <c r="H555" t="s">
        <v>1539</v>
      </c>
      <c r="I555" t="s">
        <v>1698</v>
      </c>
      <c r="J555" t="s">
        <v>1702</v>
      </c>
      <c r="K555" t="s">
        <v>1495</v>
      </c>
      <c r="L555" t="s">
        <v>1495</v>
      </c>
      <c r="M555" t="s">
        <v>1495</v>
      </c>
      <c r="N555" t="s">
        <v>1688</v>
      </c>
      <c r="O555" t="s">
        <v>1688</v>
      </c>
      <c r="P555" t="s">
        <v>1488</v>
      </c>
      <c r="T555" t="s">
        <v>1142</v>
      </c>
      <c r="U555" t="s">
        <v>1142</v>
      </c>
      <c r="V555" t="s">
        <v>1142</v>
      </c>
      <c r="W555" t="s">
        <v>1142</v>
      </c>
      <c r="X555" t="s">
        <v>1143</v>
      </c>
      <c r="AB555" t="s">
        <v>1469</v>
      </c>
    </row>
    <row r="556" spans="1:28">
      <c r="A556" t="s">
        <v>1826</v>
      </c>
      <c r="B556" t="s">
        <v>778</v>
      </c>
      <c r="D556" t="s">
        <v>1790</v>
      </c>
      <c r="E556" t="s">
        <v>1725</v>
      </c>
      <c r="F556" t="s">
        <v>1495</v>
      </c>
      <c r="G556" t="s">
        <v>1722</v>
      </c>
      <c r="H556" t="s">
        <v>1539</v>
      </c>
      <c r="I556" t="s">
        <v>1698</v>
      </c>
      <c r="J556" t="s">
        <v>1702</v>
      </c>
      <c r="K556" t="s">
        <v>1495</v>
      </c>
      <c r="L556" t="s">
        <v>1495</v>
      </c>
      <c r="M556" t="s">
        <v>1495</v>
      </c>
      <c r="N556" t="s">
        <v>1537</v>
      </c>
      <c r="O556" t="s">
        <v>1537</v>
      </c>
      <c r="P556" t="s">
        <v>1488</v>
      </c>
      <c r="T556" t="s">
        <v>1142</v>
      </c>
      <c r="U556" t="s">
        <v>1142</v>
      </c>
      <c r="V556" t="s">
        <v>1142</v>
      </c>
      <c r="W556" t="s">
        <v>1142</v>
      </c>
      <c r="X556" t="s">
        <v>1143</v>
      </c>
      <c r="AB556" t="s">
        <v>1469</v>
      </c>
    </row>
    <row r="557" spans="1:28">
      <c r="A557" t="s">
        <v>1826</v>
      </c>
      <c r="B557" t="s">
        <v>778</v>
      </c>
      <c r="D557" t="s">
        <v>1795</v>
      </c>
      <c r="E557" t="s">
        <v>1649</v>
      </c>
      <c r="F557" t="s">
        <v>1495</v>
      </c>
      <c r="G557" t="s">
        <v>1648</v>
      </c>
      <c r="H557" t="s">
        <v>1539</v>
      </c>
      <c r="I557" t="s">
        <v>1698</v>
      </c>
      <c r="J557" t="s">
        <v>1702</v>
      </c>
      <c r="K557" t="s">
        <v>1495</v>
      </c>
      <c r="L557" t="s">
        <v>1495</v>
      </c>
      <c r="M557" t="s">
        <v>1495</v>
      </c>
      <c r="N557" t="s">
        <v>1537</v>
      </c>
      <c r="O557" t="s">
        <v>1537</v>
      </c>
      <c r="P557" t="s">
        <v>1488</v>
      </c>
      <c r="T557" t="s">
        <v>1142</v>
      </c>
      <c r="U557" t="s">
        <v>1142</v>
      </c>
      <c r="V557" t="s">
        <v>1142</v>
      </c>
      <c r="W557" t="s">
        <v>1142</v>
      </c>
      <c r="X557" t="s">
        <v>1143</v>
      </c>
      <c r="AB557" t="s">
        <v>1469</v>
      </c>
    </row>
    <row r="558" spans="1:28">
      <c r="A558" t="s">
        <v>1826</v>
      </c>
      <c r="B558" t="s">
        <v>778</v>
      </c>
      <c r="D558" t="s">
        <v>1813</v>
      </c>
      <c r="E558" t="s">
        <v>1711</v>
      </c>
      <c r="F558" t="s">
        <v>1495</v>
      </c>
      <c r="G558" t="s">
        <v>1586</v>
      </c>
      <c r="H558" t="s">
        <v>1539</v>
      </c>
      <c r="I558" t="s">
        <v>1698</v>
      </c>
      <c r="J558" t="s">
        <v>1702</v>
      </c>
      <c r="K558" t="s">
        <v>1495</v>
      </c>
      <c r="L558" t="s">
        <v>1495</v>
      </c>
      <c r="M558" t="s">
        <v>1495</v>
      </c>
      <c r="N558" t="s">
        <v>1537</v>
      </c>
      <c r="O558" t="s">
        <v>1537</v>
      </c>
      <c r="P558" t="s">
        <v>1488</v>
      </c>
      <c r="T558" t="s">
        <v>1142</v>
      </c>
      <c r="U558" t="s">
        <v>1142</v>
      </c>
      <c r="V558" t="s">
        <v>1142</v>
      </c>
      <c r="W558" t="s">
        <v>1142</v>
      </c>
      <c r="X558" t="s">
        <v>1143</v>
      </c>
      <c r="AB558" t="s">
        <v>1469</v>
      </c>
    </row>
    <row r="559" spans="1:28">
      <c r="A559" t="s">
        <v>1826</v>
      </c>
      <c r="B559" t="s">
        <v>778</v>
      </c>
      <c r="D559" t="s">
        <v>1801</v>
      </c>
      <c r="E559" t="s">
        <v>1522</v>
      </c>
      <c r="F559" t="s">
        <v>1495</v>
      </c>
      <c r="G559" t="s">
        <v>1707</v>
      </c>
      <c r="H559" t="s">
        <v>1539</v>
      </c>
      <c r="I559" t="s">
        <v>1698</v>
      </c>
      <c r="J559" t="s">
        <v>1702</v>
      </c>
      <c r="K559" t="s">
        <v>1495</v>
      </c>
      <c r="L559" t="s">
        <v>1495</v>
      </c>
      <c r="M559" t="s">
        <v>1495</v>
      </c>
      <c r="N559" t="s">
        <v>1528</v>
      </c>
      <c r="O559" t="s">
        <v>1528</v>
      </c>
      <c r="P559" t="s">
        <v>1488</v>
      </c>
      <c r="T559" t="s">
        <v>1142</v>
      </c>
      <c r="U559" t="s">
        <v>1142</v>
      </c>
      <c r="V559" t="s">
        <v>1142</v>
      </c>
      <c r="W559" t="s">
        <v>1142</v>
      </c>
      <c r="X559" t="s">
        <v>1143</v>
      </c>
      <c r="AB559" t="s">
        <v>1469</v>
      </c>
    </row>
    <row r="560" spans="1:28">
      <c r="A560" t="s">
        <v>1826</v>
      </c>
      <c r="B560" t="s">
        <v>778</v>
      </c>
      <c r="D560" t="s">
        <v>1796</v>
      </c>
      <c r="E560" t="s">
        <v>1728</v>
      </c>
      <c r="F560" t="s">
        <v>1495</v>
      </c>
      <c r="G560" t="s">
        <v>1656</v>
      </c>
      <c r="H560" t="s">
        <v>1539</v>
      </c>
      <c r="I560" t="s">
        <v>1698</v>
      </c>
      <c r="J560" t="s">
        <v>1702</v>
      </c>
      <c r="K560" t="s">
        <v>1495</v>
      </c>
      <c r="L560" t="s">
        <v>1495</v>
      </c>
      <c r="M560" t="s">
        <v>1495</v>
      </c>
      <c r="N560" t="s">
        <v>1679</v>
      </c>
      <c r="O560" t="s">
        <v>1679</v>
      </c>
      <c r="P560" t="s">
        <v>1488</v>
      </c>
      <c r="T560" t="s">
        <v>1142</v>
      </c>
      <c r="U560" t="s">
        <v>1142</v>
      </c>
      <c r="V560" t="s">
        <v>1142</v>
      </c>
      <c r="W560" t="s">
        <v>1142</v>
      </c>
      <c r="X560" t="s">
        <v>1143</v>
      </c>
      <c r="AB560" t="s">
        <v>1469</v>
      </c>
    </row>
    <row r="561" spans="1:28">
      <c r="A561" t="s">
        <v>1826</v>
      </c>
      <c r="B561" t="s">
        <v>778</v>
      </c>
      <c r="D561" t="s">
        <v>1796</v>
      </c>
      <c r="E561" t="s">
        <v>1709</v>
      </c>
      <c r="F561" t="s">
        <v>1495</v>
      </c>
      <c r="G561" t="s">
        <v>1490</v>
      </c>
      <c r="H561" t="s">
        <v>1539</v>
      </c>
      <c r="I561" t="s">
        <v>1698</v>
      </c>
      <c r="J561" t="s">
        <v>1702</v>
      </c>
      <c r="K561" t="s">
        <v>1495</v>
      </c>
      <c r="L561" t="s">
        <v>1495</v>
      </c>
      <c r="M561" t="s">
        <v>1495</v>
      </c>
      <c r="N561" t="s">
        <v>1669</v>
      </c>
      <c r="O561" t="s">
        <v>1669</v>
      </c>
      <c r="P561" t="s">
        <v>1488</v>
      </c>
      <c r="T561" t="s">
        <v>1142</v>
      </c>
      <c r="U561" t="s">
        <v>1142</v>
      </c>
      <c r="V561" t="s">
        <v>1142</v>
      </c>
      <c r="W561" t="s">
        <v>1142</v>
      </c>
      <c r="X561" t="s">
        <v>1143</v>
      </c>
      <c r="AB561" t="s">
        <v>1469</v>
      </c>
    </row>
    <row r="562" spans="1:28">
      <c r="A562" t="s">
        <v>1826</v>
      </c>
      <c r="B562" t="s">
        <v>778</v>
      </c>
      <c r="D562" t="s">
        <v>1812</v>
      </c>
      <c r="E562" t="s">
        <v>1571</v>
      </c>
      <c r="F562" t="s">
        <v>1495</v>
      </c>
      <c r="G562" t="s">
        <v>1699</v>
      </c>
      <c r="H562" t="s">
        <v>1539</v>
      </c>
      <c r="I562" t="s">
        <v>1698</v>
      </c>
      <c r="J562" t="s">
        <v>1702</v>
      </c>
      <c r="K562" t="s">
        <v>1495</v>
      </c>
      <c r="L562" t="s">
        <v>1495</v>
      </c>
      <c r="M562" t="s">
        <v>1495</v>
      </c>
      <c r="N562" t="s">
        <v>1622</v>
      </c>
      <c r="O562" t="s">
        <v>1622</v>
      </c>
      <c r="P562" t="s">
        <v>1488</v>
      </c>
      <c r="T562" t="s">
        <v>1142</v>
      </c>
      <c r="U562" t="s">
        <v>1142</v>
      </c>
      <c r="V562" t="s">
        <v>1142</v>
      </c>
      <c r="W562" t="s">
        <v>1142</v>
      </c>
      <c r="X562" t="s">
        <v>1143</v>
      </c>
      <c r="AB562" t="s">
        <v>1469</v>
      </c>
    </row>
    <row r="563" spans="1:28">
      <c r="A563" t="s">
        <v>1826</v>
      </c>
      <c r="B563" t="s">
        <v>778</v>
      </c>
      <c r="D563" t="s">
        <v>1808</v>
      </c>
      <c r="E563" t="s">
        <v>1680</v>
      </c>
      <c r="F563" t="s">
        <v>1495</v>
      </c>
      <c r="G563" t="s">
        <v>1547</v>
      </c>
      <c r="H563" t="s">
        <v>1539</v>
      </c>
      <c r="I563" t="s">
        <v>1698</v>
      </c>
      <c r="J563" t="s">
        <v>1702</v>
      </c>
      <c r="K563" t="s">
        <v>1495</v>
      </c>
      <c r="L563" t="s">
        <v>1495</v>
      </c>
      <c r="M563" t="s">
        <v>1495</v>
      </c>
      <c r="N563" t="s">
        <v>1579</v>
      </c>
      <c r="O563" t="s">
        <v>1579</v>
      </c>
      <c r="P563" t="s">
        <v>1488</v>
      </c>
      <c r="T563" t="s">
        <v>1142</v>
      </c>
      <c r="U563" t="s">
        <v>1142</v>
      </c>
      <c r="V563" t="s">
        <v>1142</v>
      </c>
      <c r="W563" t="s">
        <v>1142</v>
      </c>
      <c r="X563" t="s">
        <v>1143</v>
      </c>
      <c r="AB563" t="s">
        <v>1469</v>
      </c>
    </row>
    <row r="564" spans="1:28">
      <c r="A564" t="s">
        <v>1826</v>
      </c>
      <c r="B564" t="s">
        <v>778</v>
      </c>
      <c r="D564" t="s">
        <v>1809</v>
      </c>
      <c r="E564" t="s">
        <v>1536</v>
      </c>
      <c r="F564" t="s">
        <v>1495</v>
      </c>
      <c r="G564" t="s">
        <v>1542</v>
      </c>
      <c r="H564" t="s">
        <v>1539</v>
      </c>
      <c r="I564" t="s">
        <v>1698</v>
      </c>
      <c r="J564" t="s">
        <v>1702</v>
      </c>
      <c r="K564" t="s">
        <v>1495</v>
      </c>
      <c r="L564" t="s">
        <v>1495</v>
      </c>
      <c r="M564" t="s">
        <v>1495</v>
      </c>
      <c r="N564" t="s">
        <v>1555</v>
      </c>
      <c r="O564" t="s">
        <v>1555</v>
      </c>
      <c r="P564" t="s">
        <v>1488</v>
      </c>
      <c r="T564" t="s">
        <v>1142</v>
      </c>
      <c r="U564" t="s">
        <v>1142</v>
      </c>
      <c r="V564" t="s">
        <v>1142</v>
      </c>
      <c r="W564" t="s">
        <v>1142</v>
      </c>
      <c r="X564" t="s">
        <v>1143</v>
      </c>
      <c r="AB564" t="s">
        <v>1469</v>
      </c>
    </row>
    <row r="565" spans="1:28">
      <c r="A565" t="s">
        <v>1826</v>
      </c>
      <c r="B565" t="s">
        <v>778</v>
      </c>
      <c r="D565" t="s">
        <v>1810</v>
      </c>
      <c r="E565" t="s">
        <v>1592</v>
      </c>
      <c r="F565" t="s">
        <v>1495</v>
      </c>
      <c r="G565" t="s">
        <v>1642</v>
      </c>
      <c r="H565" t="s">
        <v>1539</v>
      </c>
      <c r="I565" t="s">
        <v>1698</v>
      </c>
      <c r="J565" t="s">
        <v>1702</v>
      </c>
      <c r="K565" t="s">
        <v>1495</v>
      </c>
      <c r="L565" t="s">
        <v>1495</v>
      </c>
      <c r="M565" t="s">
        <v>1495</v>
      </c>
      <c r="N565" t="s">
        <v>1515</v>
      </c>
      <c r="O565" t="s">
        <v>1515</v>
      </c>
      <c r="P565" t="s">
        <v>1488</v>
      </c>
      <c r="T565" t="s">
        <v>1142</v>
      </c>
      <c r="U565" t="s">
        <v>1142</v>
      </c>
      <c r="V565" t="s">
        <v>1142</v>
      </c>
      <c r="W565" t="s">
        <v>1142</v>
      </c>
      <c r="X565" t="s">
        <v>1143</v>
      </c>
      <c r="AB565" t="s">
        <v>1469</v>
      </c>
    </row>
    <row r="566" spans="1:28">
      <c r="A566" t="s">
        <v>1826</v>
      </c>
      <c r="B566" t="s">
        <v>778</v>
      </c>
      <c r="D566" t="s">
        <v>1803</v>
      </c>
      <c r="E566" t="s">
        <v>1647</v>
      </c>
      <c r="F566" t="s">
        <v>1495</v>
      </c>
      <c r="G566" t="s">
        <v>1665</v>
      </c>
      <c r="H566" t="s">
        <v>1539</v>
      </c>
      <c r="I566" t="s">
        <v>1698</v>
      </c>
      <c r="J566" t="s">
        <v>1702</v>
      </c>
      <c r="K566" t="s">
        <v>1495</v>
      </c>
      <c r="L566" t="s">
        <v>1495</v>
      </c>
      <c r="M566" t="s">
        <v>1495</v>
      </c>
      <c r="N566" t="s">
        <v>1737</v>
      </c>
      <c r="O566" t="s">
        <v>1737</v>
      </c>
      <c r="P566" t="s">
        <v>1488</v>
      </c>
      <c r="T566" t="s">
        <v>1142</v>
      </c>
      <c r="U566" t="s">
        <v>1142</v>
      </c>
      <c r="V566" t="s">
        <v>1142</v>
      </c>
      <c r="W566" t="s">
        <v>1142</v>
      </c>
      <c r="X566" t="s">
        <v>1143</v>
      </c>
      <c r="AB566" t="s">
        <v>1469</v>
      </c>
    </row>
    <row r="567" spans="1:28">
      <c r="A567" t="s">
        <v>1826</v>
      </c>
      <c r="B567" t="s">
        <v>778</v>
      </c>
      <c r="D567" t="s">
        <v>1804</v>
      </c>
      <c r="E567" t="s">
        <v>1629</v>
      </c>
      <c r="F567" t="s">
        <v>1495</v>
      </c>
      <c r="G567" t="s">
        <v>1596</v>
      </c>
      <c r="H567" t="s">
        <v>1539</v>
      </c>
      <c r="I567" t="s">
        <v>1698</v>
      </c>
      <c r="J567" t="s">
        <v>1702</v>
      </c>
      <c r="K567" t="s">
        <v>1495</v>
      </c>
      <c r="L567" t="s">
        <v>1495</v>
      </c>
      <c r="M567" t="s">
        <v>1495</v>
      </c>
      <c r="N567" t="s">
        <v>1737</v>
      </c>
      <c r="O567" t="s">
        <v>1737</v>
      </c>
      <c r="P567" t="s">
        <v>1488</v>
      </c>
      <c r="T567" t="s">
        <v>1142</v>
      </c>
      <c r="U567" t="s">
        <v>1142</v>
      </c>
      <c r="V567" t="s">
        <v>1142</v>
      </c>
      <c r="W567" t="s">
        <v>1142</v>
      </c>
      <c r="X567" t="s">
        <v>1143</v>
      </c>
      <c r="AB567" t="s">
        <v>1469</v>
      </c>
    </row>
    <row r="568" spans="1:28">
      <c r="A568" t="s">
        <v>1826</v>
      </c>
      <c r="B568" t="s">
        <v>778</v>
      </c>
      <c r="D568" t="s">
        <v>1806</v>
      </c>
      <c r="E568" t="s">
        <v>1580</v>
      </c>
      <c r="F568" t="s">
        <v>1495</v>
      </c>
      <c r="G568" t="s">
        <v>1705</v>
      </c>
      <c r="H568" t="s">
        <v>1539</v>
      </c>
      <c r="I568" t="s">
        <v>1698</v>
      </c>
      <c r="J568" t="s">
        <v>1702</v>
      </c>
      <c r="K568" t="s">
        <v>1495</v>
      </c>
      <c r="L568" t="s">
        <v>1495</v>
      </c>
      <c r="M568" t="s">
        <v>1495</v>
      </c>
      <c r="N568" t="s">
        <v>1535</v>
      </c>
      <c r="O568" t="s">
        <v>1535</v>
      </c>
      <c r="P568" t="s">
        <v>1488</v>
      </c>
      <c r="T568" t="s">
        <v>1142</v>
      </c>
      <c r="U568" t="s">
        <v>1142</v>
      </c>
      <c r="V568" t="s">
        <v>1142</v>
      </c>
      <c r="W568" t="s">
        <v>1142</v>
      </c>
      <c r="X568" t="s">
        <v>1143</v>
      </c>
      <c r="AB568" t="s">
        <v>1469</v>
      </c>
    </row>
    <row r="569" spans="1:28">
      <c r="A569" t="s">
        <v>1826</v>
      </c>
      <c r="B569" t="s">
        <v>778</v>
      </c>
      <c r="D569" t="s">
        <v>1807</v>
      </c>
      <c r="E569" t="s">
        <v>1585</v>
      </c>
      <c r="F569" t="s">
        <v>1495</v>
      </c>
      <c r="G569" t="s">
        <v>1505</v>
      </c>
      <c r="H569" t="s">
        <v>1539</v>
      </c>
      <c r="I569" t="s">
        <v>1698</v>
      </c>
      <c r="J569" t="s">
        <v>1702</v>
      </c>
      <c r="K569" t="s">
        <v>1495</v>
      </c>
      <c r="L569" t="s">
        <v>1495</v>
      </c>
      <c r="M569" t="s">
        <v>1495</v>
      </c>
      <c r="N569" t="s">
        <v>1535</v>
      </c>
      <c r="O569" t="s">
        <v>1535</v>
      </c>
      <c r="P569" t="s">
        <v>1488</v>
      </c>
      <c r="T569" t="s">
        <v>1142</v>
      </c>
      <c r="U569" t="s">
        <v>1142</v>
      </c>
      <c r="V569" t="s">
        <v>1142</v>
      </c>
      <c r="W569" t="s">
        <v>1142</v>
      </c>
      <c r="X569" t="s">
        <v>1143</v>
      </c>
      <c r="AB569" t="s">
        <v>1469</v>
      </c>
    </row>
    <row r="570" spans="1:28">
      <c r="A570" t="s">
        <v>1826</v>
      </c>
      <c r="B570" t="s">
        <v>778</v>
      </c>
      <c r="D570" t="s">
        <v>1816</v>
      </c>
      <c r="E570" t="s">
        <v>1735</v>
      </c>
      <c r="F570" t="s">
        <v>1495</v>
      </c>
      <c r="G570" t="s">
        <v>1553</v>
      </c>
      <c r="H570" t="s">
        <v>1539</v>
      </c>
      <c r="I570" t="s">
        <v>1698</v>
      </c>
      <c r="J570" t="s">
        <v>1702</v>
      </c>
      <c r="K570" t="s">
        <v>1495</v>
      </c>
      <c r="L570" t="s">
        <v>1495</v>
      </c>
      <c r="M570" t="s">
        <v>1495</v>
      </c>
      <c r="N570" t="s">
        <v>1472</v>
      </c>
      <c r="O570" t="s">
        <v>1472</v>
      </c>
      <c r="P570" t="s">
        <v>1488</v>
      </c>
      <c r="T570" t="s">
        <v>1142</v>
      </c>
      <c r="U570" t="s">
        <v>1142</v>
      </c>
      <c r="V570" t="s">
        <v>1142</v>
      </c>
      <c r="W570" t="s">
        <v>1142</v>
      </c>
      <c r="X570" t="s">
        <v>1143</v>
      </c>
      <c r="AB570" t="s">
        <v>1469</v>
      </c>
    </row>
    <row r="571" spans="1:28">
      <c r="A571" t="s">
        <v>1826</v>
      </c>
      <c r="B571" t="s">
        <v>778</v>
      </c>
      <c r="D571" t="s">
        <v>1794</v>
      </c>
      <c r="E571" t="s">
        <v>1600</v>
      </c>
      <c r="F571" t="s">
        <v>1495</v>
      </c>
      <c r="G571" t="s">
        <v>1738</v>
      </c>
      <c r="H571" t="s">
        <v>1539</v>
      </c>
      <c r="I571" t="s">
        <v>1698</v>
      </c>
      <c r="J571" t="s">
        <v>1702</v>
      </c>
      <c r="K571" t="s">
        <v>1495</v>
      </c>
      <c r="L571" t="s">
        <v>1495</v>
      </c>
      <c r="M571" t="s">
        <v>1495</v>
      </c>
      <c r="N571" t="s">
        <v>1635</v>
      </c>
      <c r="O571" t="s">
        <v>1635</v>
      </c>
      <c r="P571" t="s">
        <v>1488</v>
      </c>
      <c r="T571" t="s">
        <v>1142</v>
      </c>
      <c r="U571" t="s">
        <v>1142</v>
      </c>
      <c r="V571" t="s">
        <v>1142</v>
      </c>
      <c r="W571" t="s">
        <v>1142</v>
      </c>
      <c r="X571" t="s">
        <v>1143</v>
      </c>
      <c r="AB571" t="s">
        <v>1469</v>
      </c>
    </row>
    <row r="572" spans="1:28">
      <c r="A572" t="s">
        <v>1825</v>
      </c>
      <c r="B572" t="s">
        <v>778</v>
      </c>
      <c r="D572" t="s">
        <v>1791</v>
      </c>
      <c r="E572" t="s">
        <v>1643</v>
      </c>
      <c r="F572" t="s">
        <v>1495</v>
      </c>
      <c r="G572" t="s">
        <v>1465</v>
      </c>
      <c r="H572" t="s">
        <v>1539</v>
      </c>
      <c r="I572" t="s">
        <v>1698</v>
      </c>
      <c r="J572" t="s">
        <v>1702</v>
      </c>
      <c r="K572" t="s">
        <v>1495</v>
      </c>
      <c r="L572" t="s">
        <v>1495</v>
      </c>
      <c r="M572" t="s">
        <v>1495</v>
      </c>
      <c r="N572" t="s">
        <v>1625</v>
      </c>
      <c r="O572" t="s">
        <v>1625</v>
      </c>
      <c r="P572" t="s">
        <v>1488</v>
      </c>
      <c r="T572" t="s">
        <v>1142</v>
      </c>
      <c r="U572" t="s">
        <v>1142</v>
      </c>
      <c r="V572" t="s">
        <v>1142</v>
      </c>
      <c r="W572" t="s">
        <v>1142</v>
      </c>
      <c r="X572" t="s">
        <v>1143</v>
      </c>
      <c r="AB572" t="s">
        <v>1469</v>
      </c>
    </row>
    <row r="573" spans="1:28">
      <c r="A573" t="s">
        <v>1825</v>
      </c>
      <c r="B573" t="s">
        <v>778</v>
      </c>
      <c r="D573" t="s">
        <v>1801</v>
      </c>
      <c r="E573" t="s">
        <v>1480</v>
      </c>
      <c r="F573" t="s">
        <v>1495</v>
      </c>
      <c r="G573" t="s">
        <v>1465</v>
      </c>
      <c r="H573" t="s">
        <v>1539</v>
      </c>
      <c r="I573" t="s">
        <v>1698</v>
      </c>
      <c r="J573" t="s">
        <v>1702</v>
      </c>
      <c r="K573" t="s">
        <v>1495</v>
      </c>
      <c r="L573" t="s">
        <v>1495</v>
      </c>
      <c r="M573" t="s">
        <v>1495</v>
      </c>
      <c r="N573" t="s">
        <v>1625</v>
      </c>
      <c r="O573" t="s">
        <v>1625</v>
      </c>
      <c r="P573" t="s">
        <v>1488</v>
      </c>
      <c r="T573" t="s">
        <v>1142</v>
      </c>
      <c r="U573" t="s">
        <v>1142</v>
      </c>
      <c r="V573" t="s">
        <v>1142</v>
      </c>
      <c r="W573" t="s">
        <v>1142</v>
      </c>
      <c r="X573" t="s">
        <v>1143</v>
      </c>
      <c r="AB573" t="s">
        <v>1469</v>
      </c>
    </row>
    <row r="574" spans="1:28">
      <c r="A574" t="s">
        <v>1825</v>
      </c>
      <c r="B574" t="s">
        <v>778</v>
      </c>
      <c r="D574" t="s">
        <v>1796</v>
      </c>
      <c r="E574" t="s">
        <v>1662</v>
      </c>
      <c r="F574" t="s">
        <v>1495</v>
      </c>
      <c r="G574" t="s">
        <v>1465</v>
      </c>
      <c r="H574" t="s">
        <v>1539</v>
      </c>
      <c r="I574" t="s">
        <v>1698</v>
      </c>
      <c r="J574" t="s">
        <v>1702</v>
      </c>
      <c r="K574" t="s">
        <v>1495</v>
      </c>
      <c r="L574" t="s">
        <v>1495</v>
      </c>
      <c r="M574" t="s">
        <v>1495</v>
      </c>
      <c r="N574" t="s">
        <v>1625</v>
      </c>
      <c r="O574" t="s">
        <v>1625</v>
      </c>
      <c r="P574" t="s">
        <v>1488</v>
      </c>
      <c r="T574" t="s">
        <v>1142</v>
      </c>
      <c r="U574" t="s">
        <v>1142</v>
      </c>
      <c r="V574" t="s">
        <v>1142</v>
      </c>
      <c r="W574" t="s">
        <v>1142</v>
      </c>
      <c r="X574" t="s">
        <v>1143</v>
      </c>
      <c r="AB574" t="s">
        <v>1469</v>
      </c>
    </row>
    <row r="575" spans="1:28">
      <c r="A575" t="s">
        <v>1825</v>
      </c>
      <c r="B575" t="s">
        <v>778</v>
      </c>
      <c r="D575" t="s">
        <v>1812</v>
      </c>
      <c r="E575" t="s">
        <v>1560</v>
      </c>
      <c r="F575" t="s">
        <v>1495</v>
      </c>
      <c r="G575" t="s">
        <v>1465</v>
      </c>
      <c r="H575" t="s">
        <v>1539</v>
      </c>
      <c r="I575" t="s">
        <v>1698</v>
      </c>
      <c r="J575" t="s">
        <v>1702</v>
      </c>
      <c r="K575" t="s">
        <v>1495</v>
      </c>
      <c r="L575" t="s">
        <v>1495</v>
      </c>
      <c r="M575" t="s">
        <v>1495</v>
      </c>
      <c r="N575" t="s">
        <v>1625</v>
      </c>
      <c r="O575" t="s">
        <v>1625</v>
      </c>
      <c r="P575" t="s">
        <v>1488</v>
      </c>
      <c r="T575" t="s">
        <v>1142</v>
      </c>
      <c r="U575" t="s">
        <v>1142</v>
      </c>
      <c r="V575" t="s">
        <v>1142</v>
      </c>
      <c r="W575" t="s">
        <v>1142</v>
      </c>
      <c r="X575" t="s">
        <v>1143</v>
      </c>
      <c r="AB575" t="s">
        <v>1469</v>
      </c>
    </row>
    <row r="576" spans="1:28">
      <c r="A576" t="s">
        <v>1825</v>
      </c>
      <c r="B576" t="s">
        <v>778</v>
      </c>
      <c r="D576" t="s">
        <v>1808</v>
      </c>
      <c r="E576" t="s">
        <v>1716</v>
      </c>
      <c r="F576" t="s">
        <v>1495</v>
      </c>
      <c r="G576" t="s">
        <v>1696</v>
      </c>
      <c r="H576" t="s">
        <v>1539</v>
      </c>
      <c r="I576" t="s">
        <v>1698</v>
      </c>
      <c r="J576" t="s">
        <v>1702</v>
      </c>
      <c r="K576" t="s">
        <v>1495</v>
      </c>
      <c r="L576" t="s">
        <v>1495</v>
      </c>
      <c r="M576" t="s">
        <v>1495</v>
      </c>
      <c r="N576" t="s">
        <v>1625</v>
      </c>
      <c r="O576" t="s">
        <v>1625</v>
      </c>
      <c r="P576" t="s">
        <v>1488</v>
      </c>
      <c r="T576" t="s">
        <v>1142</v>
      </c>
      <c r="U576" t="s">
        <v>1142</v>
      </c>
      <c r="V576" t="s">
        <v>1142</v>
      </c>
      <c r="W576" t="s">
        <v>1142</v>
      </c>
      <c r="X576" t="s">
        <v>1143</v>
      </c>
      <c r="AB576" t="s">
        <v>1469</v>
      </c>
    </row>
    <row r="577" spans="1:28">
      <c r="A577" t="s">
        <v>1825</v>
      </c>
      <c r="B577" t="s">
        <v>778</v>
      </c>
      <c r="D577" t="s">
        <v>1809</v>
      </c>
      <c r="E577" t="s">
        <v>1681</v>
      </c>
      <c r="F577" t="s">
        <v>1495</v>
      </c>
      <c r="G577" t="s">
        <v>1598</v>
      </c>
      <c r="H577" t="s">
        <v>1539</v>
      </c>
      <c r="I577" t="s">
        <v>1698</v>
      </c>
      <c r="J577" t="s">
        <v>1702</v>
      </c>
      <c r="K577" t="s">
        <v>1495</v>
      </c>
      <c r="L577" t="s">
        <v>1495</v>
      </c>
      <c r="M577" t="s">
        <v>1495</v>
      </c>
      <c r="N577" t="s">
        <v>1625</v>
      </c>
      <c r="O577" t="s">
        <v>1625</v>
      </c>
      <c r="P577" t="s">
        <v>1488</v>
      </c>
      <c r="T577" t="s">
        <v>1142</v>
      </c>
      <c r="U577" t="s">
        <v>1142</v>
      </c>
      <c r="V577" t="s">
        <v>1142</v>
      </c>
      <c r="W577" t="s">
        <v>1142</v>
      </c>
      <c r="X577" t="s">
        <v>1143</v>
      </c>
      <c r="AB577" t="s">
        <v>1469</v>
      </c>
    </row>
    <row r="578" spans="1:28">
      <c r="A578" t="s">
        <v>1825</v>
      </c>
      <c r="B578" t="s">
        <v>778</v>
      </c>
      <c r="D578" t="s">
        <v>1810</v>
      </c>
      <c r="E578" t="s">
        <v>1708</v>
      </c>
      <c r="F578" t="s">
        <v>1495</v>
      </c>
      <c r="G578" t="s">
        <v>1481</v>
      </c>
      <c r="H578" t="s">
        <v>1539</v>
      </c>
      <c r="I578" t="s">
        <v>1698</v>
      </c>
      <c r="J578" t="s">
        <v>1702</v>
      </c>
      <c r="K578" t="s">
        <v>1495</v>
      </c>
      <c r="L578" t="s">
        <v>1495</v>
      </c>
      <c r="M578" t="s">
        <v>1495</v>
      </c>
      <c r="N578" t="s">
        <v>1625</v>
      </c>
      <c r="O578" t="s">
        <v>1625</v>
      </c>
      <c r="P578" t="s">
        <v>1488</v>
      </c>
      <c r="T578" t="s">
        <v>1142</v>
      </c>
      <c r="U578" t="s">
        <v>1142</v>
      </c>
      <c r="V578" t="s">
        <v>1142</v>
      </c>
      <c r="W578" t="s">
        <v>1142</v>
      </c>
      <c r="X578" t="s">
        <v>1143</v>
      </c>
      <c r="AB578" t="s">
        <v>1469</v>
      </c>
    </row>
    <row r="579" spans="1:28">
      <c r="A579" t="s">
        <v>1825</v>
      </c>
      <c r="B579" t="s">
        <v>778</v>
      </c>
      <c r="D579" t="s">
        <v>1803</v>
      </c>
      <c r="E579" t="s">
        <v>1504</v>
      </c>
      <c r="F579" t="s">
        <v>1495</v>
      </c>
      <c r="G579" t="s">
        <v>1595</v>
      </c>
      <c r="H579" t="s">
        <v>1539</v>
      </c>
      <c r="I579" t="s">
        <v>1698</v>
      </c>
      <c r="J579" t="s">
        <v>1702</v>
      </c>
      <c r="K579" t="s">
        <v>1495</v>
      </c>
      <c r="L579" t="s">
        <v>1495</v>
      </c>
      <c r="M579" t="s">
        <v>1495</v>
      </c>
      <c r="N579" t="s">
        <v>1615</v>
      </c>
      <c r="O579" t="s">
        <v>1615</v>
      </c>
      <c r="P579" t="s">
        <v>1488</v>
      </c>
      <c r="T579" t="s">
        <v>1142</v>
      </c>
      <c r="U579" t="s">
        <v>1142</v>
      </c>
      <c r="V579" t="s">
        <v>1142</v>
      </c>
      <c r="W579" t="s">
        <v>1142</v>
      </c>
      <c r="X579" t="s">
        <v>1143</v>
      </c>
      <c r="AB579" t="s">
        <v>1469</v>
      </c>
    </row>
    <row r="580" spans="1:28">
      <c r="A580" t="s">
        <v>1825</v>
      </c>
      <c r="B580" t="s">
        <v>778</v>
      </c>
      <c r="D580" t="s">
        <v>1804</v>
      </c>
      <c r="E580" t="s">
        <v>1581</v>
      </c>
      <c r="F580" t="s">
        <v>1495</v>
      </c>
      <c r="G580" t="s">
        <v>1732</v>
      </c>
      <c r="H580" t="s">
        <v>1539</v>
      </c>
      <c r="I580" t="s">
        <v>1698</v>
      </c>
      <c r="J580" t="s">
        <v>1702</v>
      </c>
      <c r="K580" t="s">
        <v>1495</v>
      </c>
      <c r="L580" t="s">
        <v>1495</v>
      </c>
      <c r="M580" t="s">
        <v>1495</v>
      </c>
      <c r="N580" t="s">
        <v>1615</v>
      </c>
      <c r="O580" t="s">
        <v>1615</v>
      </c>
      <c r="P580" t="s">
        <v>1488</v>
      </c>
      <c r="T580" t="s">
        <v>1142</v>
      </c>
      <c r="U580" t="s">
        <v>1142</v>
      </c>
      <c r="V580" t="s">
        <v>1142</v>
      </c>
      <c r="W580" t="s">
        <v>1142</v>
      </c>
      <c r="X580" t="s">
        <v>1143</v>
      </c>
      <c r="AB580" t="s">
        <v>1469</v>
      </c>
    </row>
    <row r="581" spans="1:28">
      <c r="A581" t="s">
        <v>1825</v>
      </c>
      <c r="B581" t="s">
        <v>778</v>
      </c>
      <c r="D581" t="s">
        <v>1792</v>
      </c>
      <c r="E581" t="s">
        <v>1690</v>
      </c>
      <c r="F581" t="s">
        <v>1495</v>
      </c>
      <c r="G581" t="s">
        <v>1484</v>
      </c>
      <c r="H581" t="s">
        <v>1539</v>
      </c>
      <c r="I581" t="s">
        <v>1698</v>
      </c>
      <c r="J581" t="s">
        <v>1702</v>
      </c>
      <c r="K581" t="s">
        <v>1495</v>
      </c>
      <c r="L581" t="s">
        <v>1495</v>
      </c>
      <c r="M581" t="s">
        <v>1495</v>
      </c>
      <c r="N581" t="s">
        <v>1615</v>
      </c>
      <c r="O581" t="s">
        <v>1615</v>
      </c>
      <c r="P581" t="s">
        <v>1488</v>
      </c>
      <c r="T581" t="s">
        <v>1142</v>
      </c>
      <c r="U581" t="s">
        <v>1142</v>
      </c>
      <c r="V581" t="s">
        <v>1142</v>
      </c>
      <c r="W581" t="s">
        <v>1142</v>
      </c>
      <c r="X581" t="s">
        <v>1143</v>
      </c>
      <c r="AB581" t="s">
        <v>1469</v>
      </c>
    </row>
    <row r="582" spans="1:28">
      <c r="A582" t="s">
        <v>1825</v>
      </c>
      <c r="B582" t="s">
        <v>778</v>
      </c>
      <c r="D582" t="s">
        <v>1816</v>
      </c>
      <c r="E582" t="s">
        <v>1562</v>
      </c>
      <c r="F582" t="s">
        <v>1495</v>
      </c>
      <c r="G582" t="s">
        <v>1691</v>
      </c>
      <c r="H582" t="s">
        <v>1539</v>
      </c>
      <c r="I582" t="s">
        <v>1698</v>
      </c>
      <c r="J582" t="s">
        <v>1702</v>
      </c>
      <c r="K582" t="s">
        <v>1495</v>
      </c>
      <c r="L582" t="s">
        <v>1495</v>
      </c>
      <c r="M582" t="s">
        <v>1495</v>
      </c>
      <c r="N582" t="s">
        <v>1615</v>
      </c>
      <c r="O582" t="s">
        <v>1615</v>
      </c>
      <c r="P582" t="s">
        <v>1488</v>
      </c>
      <c r="T582" t="s">
        <v>1142</v>
      </c>
      <c r="U582" t="s">
        <v>1142</v>
      </c>
      <c r="V582" t="s">
        <v>1142</v>
      </c>
      <c r="W582" t="s">
        <v>1142</v>
      </c>
      <c r="X582" t="s">
        <v>1143</v>
      </c>
      <c r="AB582" t="s">
        <v>1469</v>
      </c>
    </row>
    <row r="583" spans="1:28">
      <c r="A583" t="s">
        <v>1825</v>
      </c>
      <c r="B583" t="s">
        <v>778</v>
      </c>
      <c r="D583" t="s">
        <v>1794</v>
      </c>
      <c r="E583" t="s">
        <v>1627</v>
      </c>
      <c r="F583" t="s">
        <v>1495</v>
      </c>
      <c r="G583" t="s">
        <v>1692</v>
      </c>
      <c r="H583" t="s">
        <v>1539</v>
      </c>
      <c r="I583" t="s">
        <v>1698</v>
      </c>
      <c r="J583" t="s">
        <v>1702</v>
      </c>
      <c r="K583" t="s">
        <v>1495</v>
      </c>
      <c r="L583" t="s">
        <v>1495</v>
      </c>
      <c r="M583" t="s">
        <v>1495</v>
      </c>
      <c r="N583" t="s">
        <v>1615</v>
      </c>
      <c r="O583" t="s">
        <v>1615</v>
      </c>
      <c r="P583" t="s">
        <v>1488</v>
      </c>
      <c r="T583" t="s">
        <v>1142</v>
      </c>
      <c r="U583" t="s">
        <v>1142</v>
      </c>
      <c r="V583" t="s">
        <v>1142</v>
      </c>
      <c r="W583" t="s">
        <v>1142</v>
      </c>
      <c r="X583" t="s">
        <v>1143</v>
      </c>
      <c r="AB583" t="s">
        <v>1469</v>
      </c>
    </row>
    <row r="584" spans="1:28">
      <c r="A584" t="s">
        <v>1001</v>
      </c>
      <c r="B584" t="s">
        <v>778</v>
      </c>
      <c r="D584" t="s">
        <v>1790</v>
      </c>
      <c r="E584" t="s">
        <v>1516</v>
      </c>
      <c r="F584" t="s">
        <v>1495</v>
      </c>
      <c r="G584" t="s">
        <v>1638</v>
      </c>
      <c r="H584" t="s">
        <v>1539</v>
      </c>
      <c r="I584" t="s">
        <v>1698</v>
      </c>
      <c r="J584" t="s">
        <v>1702</v>
      </c>
      <c r="K584" t="s">
        <v>1495</v>
      </c>
      <c r="L584" t="s">
        <v>1495</v>
      </c>
      <c r="M584" t="s">
        <v>1495</v>
      </c>
      <c r="N584" t="s">
        <v>1594</v>
      </c>
      <c r="O584" t="s">
        <v>1594</v>
      </c>
      <c r="P584" t="s">
        <v>1488</v>
      </c>
      <c r="T584" t="s">
        <v>1142</v>
      </c>
      <c r="U584" t="s">
        <v>1142</v>
      </c>
      <c r="V584" t="s">
        <v>1142</v>
      </c>
      <c r="W584" t="s">
        <v>1142</v>
      </c>
      <c r="X584" t="s">
        <v>1143</v>
      </c>
      <c r="AB584" t="s">
        <v>1469</v>
      </c>
    </row>
    <row r="585" spans="1:28">
      <c r="A585" t="s">
        <v>1001</v>
      </c>
      <c r="B585" t="s">
        <v>778</v>
      </c>
      <c r="D585" t="s">
        <v>1797</v>
      </c>
      <c r="E585" t="s">
        <v>1564</v>
      </c>
      <c r="F585" t="s">
        <v>1495</v>
      </c>
      <c r="G585" t="s">
        <v>1577</v>
      </c>
      <c r="H585" t="s">
        <v>1539</v>
      </c>
      <c r="I585" t="s">
        <v>1698</v>
      </c>
      <c r="J585" t="s">
        <v>1702</v>
      </c>
      <c r="K585" t="s">
        <v>1495</v>
      </c>
      <c r="L585" t="s">
        <v>1495</v>
      </c>
      <c r="M585" t="s">
        <v>1495</v>
      </c>
      <c r="N585" t="s">
        <v>1594</v>
      </c>
      <c r="O585" t="s">
        <v>1594</v>
      </c>
      <c r="P585" t="s">
        <v>1488</v>
      </c>
      <c r="T585" t="s">
        <v>1142</v>
      </c>
      <c r="U585" t="s">
        <v>1142</v>
      </c>
      <c r="V585" t="s">
        <v>1142</v>
      </c>
      <c r="W585" t="s">
        <v>1142</v>
      </c>
      <c r="X585" t="s">
        <v>1143</v>
      </c>
      <c r="AB585" t="s">
        <v>1469</v>
      </c>
    </row>
    <row r="586" spans="1:28">
      <c r="A586" t="s">
        <v>1001</v>
      </c>
      <c r="B586" t="s">
        <v>778</v>
      </c>
      <c r="D586" t="s">
        <v>1798</v>
      </c>
      <c r="E586" t="s">
        <v>1564</v>
      </c>
      <c r="F586" t="s">
        <v>1495</v>
      </c>
      <c r="G586" t="s">
        <v>1719</v>
      </c>
      <c r="H586" t="s">
        <v>1539</v>
      </c>
      <c r="I586" t="s">
        <v>1698</v>
      </c>
      <c r="J586" t="s">
        <v>1702</v>
      </c>
      <c r="K586" t="s">
        <v>1495</v>
      </c>
      <c r="L586" t="s">
        <v>1495</v>
      </c>
      <c r="M586" t="s">
        <v>1495</v>
      </c>
      <c r="N586" t="s">
        <v>1594</v>
      </c>
      <c r="O586" t="s">
        <v>1594</v>
      </c>
      <c r="P586" t="s">
        <v>1488</v>
      </c>
      <c r="T586" t="s">
        <v>1142</v>
      </c>
      <c r="U586" t="s">
        <v>1142</v>
      </c>
      <c r="V586" t="s">
        <v>1142</v>
      </c>
      <c r="W586" t="s">
        <v>1142</v>
      </c>
      <c r="X586" t="s">
        <v>1143</v>
      </c>
      <c r="AB586" t="s">
        <v>1469</v>
      </c>
    </row>
    <row r="587" spans="1:28">
      <c r="A587" t="s">
        <v>1001</v>
      </c>
      <c r="B587" t="s">
        <v>778</v>
      </c>
      <c r="D587" t="s">
        <v>1799</v>
      </c>
      <c r="E587" t="s">
        <v>1683</v>
      </c>
      <c r="F587" t="s">
        <v>1495</v>
      </c>
      <c r="G587" t="s">
        <v>1719</v>
      </c>
      <c r="H587" t="s">
        <v>1539</v>
      </c>
      <c r="I587" t="s">
        <v>1698</v>
      </c>
      <c r="J587" t="s">
        <v>1702</v>
      </c>
      <c r="K587" t="s">
        <v>1495</v>
      </c>
      <c r="L587" t="s">
        <v>1495</v>
      </c>
      <c r="M587" t="s">
        <v>1495</v>
      </c>
      <c r="N587" t="s">
        <v>1594</v>
      </c>
      <c r="O587" t="s">
        <v>1594</v>
      </c>
      <c r="P587" t="s">
        <v>1488</v>
      </c>
      <c r="T587" t="s">
        <v>1142</v>
      </c>
      <c r="U587" t="s">
        <v>1142</v>
      </c>
      <c r="V587" t="s">
        <v>1142</v>
      </c>
      <c r="W587" t="s">
        <v>1142</v>
      </c>
      <c r="X587" t="s">
        <v>1143</v>
      </c>
      <c r="AB587" t="s">
        <v>1469</v>
      </c>
    </row>
    <row r="588" spans="1:28">
      <c r="A588" t="s">
        <v>1001</v>
      </c>
      <c r="B588" t="s">
        <v>778</v>
      </c>
      <c r="D588" t="s">
        <v>1800</v>
      </c>
      <c r="E588" t="s">
        <v>1551</v>
      </c>
      <c r="F588" t="s">
        <v>1495</v>
      </c>
      <c r="G588" t="s">
        <v>1475</v>
      </c>
      <c r="H588" t="s">
        <v>1539</v>
      </c>
      <c r="I588" t="s">
        <v>1698</v>
      </c>
      <c r="J588" t="s">
        <v>1702</v>
      </c>
      <c r="K588" t="s">
        <v>1495</v>
      </c>
      <c r="L588" t="s">
        <v>1495</v>
      </c>
      <c r="M588" t="s">
        <v>1495</v>
      </c>
      <c r="N588" t="s">
        <v>1594</v>
      </c>
      <c r="O588" t="s">
        <v>1594</v>
      </c>
      <c r="P588" t="s">
        <v>1488</v>
      </c>
      <c r="T588" t="s">
        <v>1142</v>
      </c>
      <c r="U588" t="s">
        <v>1142</v>
      </c>
      <c r="V588" t="s">
        <v>1142</v>
      </c>
      <c r="W588" t="s">
        <v>1142</v>
      </c>
      <c r="X588" t="s">
        <v>1143</v>
      </c>
      <c r="AB588" t="s">
        <v>1469</v>
      </c>
    </row>
    <row r="589" spans="1:28">
      <c r="A589" t="s">
        <v>1001</v>
      </c>
      <c r="B589" t="s">
        <v>778</v>
      </c>
      <c r="D589" t="s">
        <v>1792</v>
      </c>
      <c r="E589" t="s">
        <v>1658</v>
      </c>
      <c r="F589" t="s">
        <v>1495</v>
      </c>
      <c r="G589" t="s">
        <v>1475</v>
      </c>
      <c r="H589" t="s">
        <v>1539</v>
      </c>
      <c r="I589" t="s">
        <v>1698</v>
      </c>
      <c r="J589" t="s">
        <v>1702</v>
      </c>
      <c r="K589" t="s">
        <v>1495</v>
      </c>
      <c r="L589" t="s">
        <v>1495</v>
      </c>
      <c r="M589" t="s">
        <v>1495</v>
      </c>
      <c r="N589" t="s">
        <v>1594</v>
      </c>
      <c r="O589" t="s">
        <v>1594</v>
      </c>
      <c r="P589" t="s">
        <v>1488</v>
      </c>
      <c r="T589" t="s">
        <v>1142</v>
      </c>
      <c r="U589" t="s">
        <v>1142</v>
      </c>
      <c r="V589" t="s">
        <v>1142</v>
      </c>
      <c r="W589" t="s">
        <v>1142</v>
      </c>
      <c r="X589" t="s">
        <v>1143</v>
      </c>
      <c r="AB589" t="s">
        <v>1469</v>
      </c>
    </row>
    <row r="590" spans="1:28">
      <c r="A590" t="s">
        <v>1001</v>
      </c>
      <c r="B590" t="s">
        <v>778</v>
      </c>
      <c r="D590" t="s">
        <v>1816</v>
      </c>
      <c r="E590" t="s">
        <v>1658</v>
      </c>
      <c r="F590" t="s">
        <v>1495</v>
      </c>
      <c r="G590" t="s">
        <v>1487</v>
      </c>
      <c r="H590" t="s">
        <v>1539</v>
      </c>
      <c r="I590" t="s">
        <v>1698</v>
      </c>
      <c r="J590" t="s">
        <v>1702</v>
      </c>
      <c r="K590" t="s">
        <v>1495</v>
      </c>
      <c r="L590" t="s">
        <v>1495</v>
      </c>
      <c r="M590" t="s">
        <v>1495</v>
      </c>
      <c r="N590" t="s">
        <v>1594</v>
      </c>
      <c r="O590" t="s">
        <v>1594</v>
      </c>
      <c r="P590" t="s">
        <v>1488</v>
      </c>
      <c r="T590" t="s">
        <v>1142</v>
      </c>
      <c r="U590" t="s">
        <v>1142</v>
      </c>
      <c r="V590" t="s">
        <v>1142</v>
      </c>
      <c r="W590" t="s">
        <v>1142</v>
      </c>
      <c r="X590" t="s">
        <v>1143</v>
      </c>
      <c r="AB590" t="s">
        <v>1469</v>
      </c>
    </row>
    <row r="591" spans="1:28">
      <c r="A591" t="s">
        <v>1001</v>
      </c>
      <c r="B591" t="s">
        <v>778</v>
      </c>
      <c r="D591" t="s">
        <v>1794</v>
      </c>
      <c r="E591" t="s">
        <v>1658</v>
      </c>
      <c r="F591" t="s">
        <v>1495</v>
      </c>
      <c r="G591" t="s">
        <v>1631</v>
      </c>
      <c r="H591" t="s">
        <v>1539</v>
      </c>
      <c r="I591" t="s">
        <v>1698</v>
      </c>
      <c r="J591" t="s">
        <v>1702</v>
      </c>
      <c r="K591" t="s">
        <v>1495</v>
      </c>
      <c r="L591" t="s">
        <v>1495</v>
      </c>
      <c r="M591" t="s">
        <v>1495</v>
      </c>
      <c r="N591" t="s">
        <v>1594</v>
      </c>
      <c r="O591" t="s">
        <v>1594</v>
      </c>
      <c r="P591" t="s">
        <v>1488</v>
      </c>
      <c r="T591" t="s">
        <v>1142</v>
      </c>
      <c r="U591" t="s">
        <v>1142</v>
      </c>
      <c r="V591" t="s">
        <v>1142</v>
      </c>
      <c r="W591" t="s">
        <v>1142</v>
      </c>
      <c r="X591" t="s">
        <v>1143</v>
      </c>
      <c r="AB591" t="s">
        <v>1469</v>
      </c>
    </row>
    <row r="592" spans="1:28">
      <c r="A592" t="s">
        <v>997</v>
      </c>
      <c r="C592" t="s">
        <v>1739</v>
      </c>
      <c r="D592" t="s">
        <v>799</v>
      </c>
      <c r="E592" t="s">
        <v>1574</v>
      </c>
      <c r="F592" t="s">
        <v>1574</v>
      </c>
      <c r="G592" t="s">
        <v>1574</v>
      </c>
      <c r="H592" t="s">
        <v>1521</v>
      </c>
      <c r="I592" t="s">
        <v>1521</v>
      </c>
      <c r="J592" t="s">
        <v>1521</v>
      </c>
    </row>
    <row r="593" spans="1:10">
      <c r="A593" t="s">
        <v>1826</v>
      </c>
      <c r="C593" t="s">
        <v>1739</v>
      </c>
      <c r="D593" t="s">
        <v>1790</v>
      </c>
      <c r="E593" t="s">
        <v>1574</v>
      </c>
      <c r="F593" t="s">
        <v>1574</v>
      </c>
      <c r="G593" t="s">
        <v>1574</v>
      </c>
      <c r="H593" t="s">
        <v>1632</v>
      </c>
      <c r="I593" t="s">
        <v>1632</v>
      </c>
      <c r="J593" t="s">
        <v>1632</v>
      </c>
    </row>
    <row r="594" spans="1:10">
      <c r="A594" t="s">
        <v>1826</v>
      </c>
      <c r="C594" t="s">
        <v>1739</v>
      </c>
      <c r="D594" t="s">
        <v>1795</v>
      </c>
      <c r="E594" t="s">
        <v>1574</v>
      </c>
      <c r="F594" t="s">
        <v>1574</v>
      </c>
      <c r="G594" t="s">
        <v>1574</v>
      </c>
      <c r="H594" t="s">
        <v>1468</v>
      </c>
      <c r="I594" t="s">
        <v>1468</v>
      </c>
      <c r="J594" t="s">
        <v>1468</v>
      </c>
    </row>
    <row r="595" spans="1:10">
      <c r="A595" t="s">
        <v>1826</v>
      </c>
      <c r="C595" t="s">
        <v>1739</v>
      </c>
      <c r="D595" t="s">
        <v>1813</v>
      </c>
      <c r="E595" t="s">
        <v>1574</v>
      </c>
      <c r="F595" t="s">
        <v>1574</v>
      </c>
      <c r="G595" t="s">
        <v>1574</v>
      </c>
      <c r="H595" t="s">
        <v>1543</v>
      </c>
      <c r="I595" t="s">
        <v>1543</v>
      </c>
      <c r="J595" t="s">
        <v>1543</v>
      </c>
    </row>
    <row r="596" spans="1:10">
      <c r="A596" t="s">
        <v>1826</v>
      </c>
      <c r="C596" t="s">
        <v>1739</v>
      </c>
      <c r="D596" t="s">
        <v>1801</v>
      </c>
      <c r="E596" t="s">
        <v>1574</v>
      </c>
      <c r="F596" t="s">
        <v>1574</v>
      </c>
      <c r="G596" t="s">
        <v>1574</v>
      </c>
      <c r="H596" t="s">
        <v>1578</v>
      </c>
      <c r="I596" t="s">
        <v>1578</v>
      </c>
      <c r="J596" t="s">
        <v>1578</v>
      </c>
    </row>
    <row r="597" spans="1:10">
      <c r="A597" t="s">
        <v>1826</v>
      </c>
      <c r="C597" t="s">
        <v>1739</v>
      </c>
      <c r="D597" t="s">
        <v>1796</v>
      </c>
      <c r="E597" t="s">
        <v>1574</v>
      </c>
      <c r="F597" t="s">
        <v>1574</v>
      </c>
      <c r="G597" t="s">
        <v>1574</v>
      </c>
      <c r="H597" t="s">
        <v>1723</v>
      </c>
      <c r="I597" t="s">
        <v>1723</v>
      </c>
      <c r="J597" t="s">
        <v>1723</v>
      </c>
    </row>
    <row r="598" spans="1:10">
      <c r="A598" t="s">
        <v>1826</v>
      </c>
      <c r="C598" t="s">
        <v>1739</v>
      </c>
      <c r="D598" t="s">
        <v>1796</v>
      </c>
      <c r="E598" t="s">
        <v>1574</v>
      </c>
      <c r="F598" t="s">
        <v>1574</v>
      </c>
      <c r="G598" t="s">
        <v>1574</v>
      </c>
      <c r="H598" t="s">
        <v>1628</v>
      </c>
      <c r="I598" t="s">
        <v>1628</v>
      </c>
      <c r="J598" t="s">
        <v>1628</v>
      </c>
    </row>
    <row r="599" spans="1:10">
      <c r="A599" t="s">
        <v>1826</v>
      </c>
      <c r="C599" t="s">
        <v>1739</v>
      </c>
      <c r="D599" t="s">
        <v>1808</v>
      </c>
      <c r="E599" t="s">
        <v>1574</v>
      </c>
      <c r="F599" t="s">
        <v>1574</v>
      </c>
      <c r="G599" t="s">
        <v>1574</v>
      </c>
      <c r="H599" t="s">
        <v>1471</v>
      </c>
      <c r="I599" t="s">
        <v>1471</v>
      </c>
      <c r="J599" t="s">
        <v>1471</v>
      </c>
    </row>
    <row r="600" spans="1:10">
      <c r="A600" t="s">
        <v>1826</v>
      </c>
      <c r="C600" t="s">
        <v>1739</v>
      </c>
      <c r="D600" t="s">
        <v>1809</v>
      </c>
      <c r="E600" t="s">
        <v>1574</v>
      </c>
      <c r="F600" t="s">
        <v>1574</v>
      </c>
      <c r="G600" t="s">
        <v>1574</v>
      </c>
      <c r="H600" t="s">
        <v>1565</v>
      </c>
      <c r="I600" t="s">
        <v>1565</v>
      </c>
      <c r="J600" t="s">
        <v>1565</v>
      </c>
    </row>
    <row r="601" spans="1:10">
      <c r="A601" t="s">
        <v>1826</v>
      </c>
      <c r="C601" t="s">
        <v>1739</v>
      </c>
      <c r="D601" t="s">
        <v>1810</v>
      </c>
      <c r="E601" t="s">
        <v>1574</v>
      </c>
      <c r="F601" t="s">
        <v>1574</v>
      </c>
      <c r="G601" t="s">
        <v>1574</v>
      </c>
      <c r="H601" t="s">
        <v>1626</v>
      </c>
      <c r="I601" t="s">
        <v>1626</v>
      </c>
      <c r="J601" t="s">
        <v>1626</v>
      </c>
    </row>
    <row r="602" spans="1:10">
      <c r="A602" t="s">
        <v>1826</v>
      </c>
      <c r="C602" t="s">
        <v>1739</v>
      </c>
      <c r="D602" t="s">
        <v>1803</v>
      </c>
      <c r="E602" t="s">
        <v>1574</v>
      </c>
      <c r="F602" t="s">
        <v>1574</v>
      </c>
      <c r="G602" t="s">
        <v>1574</v>
      </c>
      <c r="H602" t="s">
        <v>1597</v>
      </c>
      <c r="I602" t="s">
        <v>1597</v>
      </c>
      <c r="J602" t="s">
        <v>1597</v>
      </c>
    </row>
    <row r="603" spans="1:10">
      <c r="A603" t="s">
        <v>1826</v>
      </c>
      <c r="C603" t="s">
        <v>1739</v>
      </c>
      <c r="D603" t="s">
        <v>1804</v>
      </c>
      <c r="E603" t="s">
        <v>1574</v>
      </c>
      <c r="F603" t="s">
        <v>1574</v>
      </c>
      <c r="G603" t="s">
        <v>1574</v>
      </c>
      <c r="H603" t="s">
        <v>1476</v>
      </c>
      <c r="I603" t="s">
        <v>1476</v>
      </c>
      <c r="J603" t="s">
        <v>1476</v>
      </c>
    </row>
    <row r="604" spans="1:10">
      <c r="A604" t="s">
        <v>1826</v>
      </c>
      <c r="C604" t="s">
        <v>1739</v>
      </c>
      <c r="D604" t="s">
        <v>1806</v>
      </c>
      <c r="E604" t="s">
        <v>1574</v>
      </c>
      <c r="F604" t="s">
        <v>1574</v>
      </c>
      <c r="G604" t="s">
        <v>1574</v>
      </c>
      <c r="H604" t="s">
        <v>1464</v>
      </c>
      <c r="I604" t="s">
        <v>1464</v>
      </c>
      <c r="J604" t="s">
        <v>1464</v>
      </c>
    </row>
    <row r="605" spans="1:10">
      <c r="A605" t="s">
        <v>1826</v>
      </c>
      <c r="C605" t="s">
        <v>1739</v>
      </c>
      <c r="D605" t="s">
        <v>1807</v>
      </c>
      <c r="E605" t="s">
        <v>1574</v>
      </c>
      <c r="F605" t="s">
        <v>1574</v>
      </c>
      <c r="G605" t="s">
        <v>1574</v>
      </c>
      <c r="H605" t="s">
        <v>1726</v>
      </c>
      <c r="I605" t="s">
        <v>1726</v>
      </c>
      <c r="J605" t="s">
        <v>1726</v>
      </c>
    </row>
    <row r="606" spans="1:10">
      <c r="A606" t="s">
        <v>1826</v>
      </c>
      <c r="C606" t="s">
        <v>1739</v>
      </c>
      <c r="D606" t="s">
        <v>1816</v>
      </c>
      <c r="E606" t="s">
        <v>1574</v>
      </c>
      <c r="F606" t="s">
        <v>1574</v>
      </c>
      <c r="G606" t="s">
        <v>1574</v>
      </c>
      <c r="H606" t="s">
        <v>1587</v>
      </c>
      <c r="I606" t="s">
        <v>1587</v>
      </c>
      <c r="J606" t="s">
        <v>1587</v>
      </c>
    </row>
    <row r="607" spans="1:10">
      <c r="A607" t="s">
        <v>1826</v>
      </c>
      <c r="C607" t="s">
        <v>1739</v>
      </c>
      <c r="D607" t="s">
        <v>1794</v>
      </c>
      <c r="E607" t="s">
        <v>1574</v>
      </c>
      <c r="F607" t="s">
        <v>1574</v>
      </c>
      <c r="G607" t="s">
        <v>1574</v>
      </c>
      <c r="H607" t="s">
        <v>1611</v>
      </c>
      <c r="I607" t="s">
        <v>1611</v>
      </c>
      <c r="J607" t="s">
        <v>1611</v>
      </c>
    </row>
    <row r="608" spans="1:10">
      <c r="A608" t="s">
        <v>1825</v>
      </c>
      <c r="C608" t="s">
        <v>1739</v>
      </c>
      <c r="D608" t="s">
        <v>800</v>
      </c>
      <c r="E608" t="s">
        <v>1574</v>
      </c>
      <c r="F608" t="s">
        <v>1574</v>
      </c>
      <c r="G608" t="s">
        <v>1574</v>
      </c>
      <c r="H608" t="s">
        <v>1672</v>
      </c>
      <c r="I608" t="s">
        <v>1672</v>
      </c>
      <c r="J608" t="s">
        <v>1672</v>
      </c>
    </row>
    <row r="609" spans="1:10">
      <c r="A609" t="s">
        <v>1825</v>
      </c>
      <c r="C609" t="s">
        <v>1739</v>
      </c>
      <c r="D609" t="s">
        <v>1808</v>
      </c>
      <c r="E609" t="s">
        <v>1574</v>
      </c>
      <c r="F609" t="s">
        <v>1574</v>
      </c>
      <c r="G609" t="s">
        <v>1574</v>
      </c>
      <c r="H609" t="s">
        <v>1517</v>
      </c>
      <c r="I609" t="s">
        <v>1517</v>
      </c>
      <c r="J609" t="s">
        <v>1517</v>
      </c>
    </row>
    <row r="610" spans="1:10">
      <c r="A610" t="s">
        <v>1825</v>
      </c>
      <c r="C610" t="s">
        <v>1739</v>
      </c>
      <c r="D610" t="s">
        <v>1809</v>
      </c>
      <c r="E610" t="s">
        <v>1574</v>
      </c>
      <c r="F610" t="s">
        <v>1574</v>
      </c>
      <c r="G610" t="s">
        <v>1574</v>
      </c>
      <c r="H610" t="s">
        <v>1704</v>
      </c>
      <c r="I610" t="s">
        <v>1704</v>
      </c>
      <c r="J610" t="s">
        <v>1704</v>
      </c>
    </row>
    <row r="611" spans="1:10">
      <c r="A611" t="s">
        <v>1825</v>
      </c>
      <c r="C611" t="s">
        <v>1739</v>
      </c>
      <c r="D611" t="s">
        <v>1810</v>
      </c>
      <c r="E611" t="s">
        <v>1574</v>
      </c>
      <c r="F611" t="s">
        <v>1574</v>
      </c>
      <c r="G611" t="s">
        <v>1574</v>
      </c>
      <c r="H611" t="s">
        <v>1644</v>
      </c>
      <c r="I611" t="s">
        <v>1644</v>
      </c>
      <c r="J611" t="s">
        <v>1644</v>
      </c>
    </row>
    <row r="612" spans="1:10">
      <c r="A612" t="s">
        <v>1825</v>
      </c>
      <c r="C612" t="s">
        <v>1739</v>
      </c>
      <c r="D612" t="s">
        <v>1803</v>
      </c>
      <c r="E612" t="s">
        <v>1574</v>
      </c>
      <c r="F612" t="s">
        <v>1574</v>
      </c>
      <c r="G612" t="s">
        <v>1574</v>
      </c>
      <c r="H612" t="s">
        <v>1610</v>
      </c>
      <c r="I612" t="s">
        <v>1610</v>
      </c>
      <c r="J612" t="s">
        <v>1610</v>
      </c>
    </row>
    <row r="613" spans="1:10">
      <c r="A613" t="s">
        <v>1825</v>
      </c>
      <c r="C613" t="s">
        <v>1739</v>
      </c>
      <c r="D613" t="s">
        <v>1804</v>
      </c>
      <c r="E613" t="s">
        <v>1574</v>
      </c>
      <c r="F613" t="s">
        <v>1574</v>
      </c>
      <c r="G613" t="s">
        <v>1574</v>
      </c>
      <c r="H613" t="s">
        <v>1513</v>
      </c>
      <c r="I613" t="s">
        <v>1513</v>
      </c>
      <c r="J613" t="s">
        <v>1513</v>
      </c>
    </row>
    <row r="614" spans="1:10">
      <c r="A614" t="s">
        <v>1825</v>
      </c>
      <c r="C614" t="s">
        <v>1739</v>
      </c>
      <c r="D614" t="s">
        <v>1792</v>
      </c>
      <c r="E614" t="s">
        <v>1574</v>
      </c>
      <c r="F614" t="s">
        <v>1574</v>
      </c>
      <c r="G614" t="s">
        <v>1574</v>
      </c>
      <c r="H614" t="s">
        <v>1621</v>
      </c>
      <c r="I614" t="s">
        <v>1621</v>
      </c>
      <c r="J614" t="s">
        <v>1621</v>
      </c>
    </row>
    <row r="615" spans="1:10">
      <c r="A615" t="s">
        <v>1825</v>
      </c>
      <c r="C615" t="s">
        <v>1739</v>
      </c>
      <c r="D615" t="s">
        <v>1816</v>
      </c>
      <c r="E615" t="s">
        <v>1574</v>
      </c>
      <c r="F615" t="s">
        <v>1574</v>
      </c>
      <c r="G615" t="s">
        <v>1574</v>
      </c>
      <c r="H615" t="s">
        <v>1531</v>
      </c>
      <c r="I615" t="s">
        <v>1531</v>
      </c>
      <c r="J615" t="s">
        <v>1531</v>
      </c>
    </row>
    <row r="616" spans="1:10">
      <c r="A616" t="s">
        <v>1825</v>
      </c>
      <c r="C616" t="s">
        <v>1739</v>
      </c>
      <c r="D616" t="s">
        <v>1794</v>
      </c>
      <c r="E616" t="s">
        <v>1574</v>
      </c>
      <c r="F616" t="s">
        <v>1574</v>
      </c>
      <c r="G616" t="s">
        <v>1574</v>
      </c>
      <c r="H616" t="s">
        <v>1667</v>
      </c>
      <c r="I616" t="s">
        <v>1667</v>
      </c>
      <c r="J616" t="s">
        <v>1667</v>
      </c>
    </row>
    <row r="617" spans="1:10">
      <c r="A617" t="s">
        <v>1001</v>
      </c>
      <c r="C617" t="s">
        <v>1739</v>
      </c>
      <c r="D617" t="s">
        <v>1823</v>
      </c>
      <c r="E617" t="s">
        <v>1574</v>
      </c>
      <c r="F617" t="s">
        <v>1574</v>
      </c>
      <c r="G617" t="s">
        <v>1574</v>
      </c>
      <c r="H617" t="s">
        <v>1477</v>
      </c>
      <c r="I617" t="s">
        <v>1477</v>
      </c>
      <c r="J617" t="s">
        <v>1477</v>
      </c>
    </row>
    <row r="618" spans="1:10">
      <c r="A618" t="s">
        <v>1001</v>
      </c>
      <c r="C618" t="s">
        <v>1739</v>
      </c>
      <c r="D618" t="s">
        <v>1811</v>
      </c>
      <c r="E618" t="s">
        <v>1574</v>
      </c>
      <c r="F618" t="s">
        <v>1574</v>
      </c>
      <c r="G618" t="s">
        <v>1574</v>
      </c>
      <c r="H618" t="s">
        <v>1478</v>
      </c>
      <c r="I618" t="s">
        <v>1478</v>
      </c>
      <c r="J618" t="s">
        <v>1478</v>
      </c>
    </row>
  </sheetData>
  <dataValidations count="4">
    <dataValidation type="list" allowBlank="1" showInputMessage="1" showErrorMessage="1" sqref="B5:B618">
      <formula1>INDIRECT("BuildingTypeLookup[Name]")</formula1>
    </dataValidation>
    <dataValidation type="list" allowBlank="1" showInputMessage="1" showErrorMessage="1" sqref="C5:C618">
      <formula1>INDIRECT("SpaceTypeLookup[Name]")</formula1>
    </dataValidation>
    <dataValidation type="list" allowBlank="1" showInputMessage="1" showErrorMessage="1" sqref="D5:D618">
      <formula1>INDIRECT("ClimateZoneSetsTable[Name]")</formula1>
    </dataValidation>
    <dataValidation type="list" allowBlank="1" showInputMessage="1" showErrorMessage="1" sqref="E5:AB591">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2014-03-17T18:10:08Z</dcterms:modified>
</cp:coreProperties>
</file>